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Resumo" sheetId="2" state="visible" r:id="rId4"/>
    <sheet name="Vendas" sheetId="3" state="visible" r:id="rId5"/>
    <sheet name="Recebimentos" sheetId="4" state="visible" r:id="rId6"/>
    <sheet name="Despesas" sheetId="5" state="visible" r:id="rId7"/>
    <sheet name="Pagamentos" sheetId="6" state="visible" r:id="rId8"/>
    <sheet name="Proprietário" sheetId="7" state="visible" r:id="rId9"/>
    <sheet name="Agenda" sheetId="8" state="visible" r:id="rId10"/>
    <sheet name="Exemplo" sheetId="9" state="visible" r:id="rId11"/>
    <sheet name="Listas" sheetId="10" state="visible" r:id="rId12"/>
  </sheets>
  <definedNames>
    <definedName function="false" hidden="false" name="AgendaPrioridad" vbProcedure="false">Agenda!$D$6:$D$205</definedName>
    <definedName function="false" hidden="false" name="Categorias" vbProcedure="false">Listas!$C$6:$C$16</definedName>
    <definedName function="false" hidden="false" name="CobroControl" vbProcedure="false">Recebimentos!$G$6:$G$2005</definedName>
    <definedName function="false" hidden="false" name="CobroFecha" vbProcedure="false">Recebimentos!$B$6:$B$2005</definedName>
    <definedName function="false" hidden="false" name="CobroID" vbProcedure="false">Recebimentos!$E$6:$E$2005</definedName>
    <definedName function="false" hidden="false" name="CobroValido" vbProcedure="false">Recebimentos!$H$6:$H$2005</definedName>
    <definedName function="false" hidden="false" name="CobroVenta" vbProcedure="false">Recebimentos!$A$6:$A$2005</definedName>
    <definedName function="false" hidden="false" name="Configuracion" vbProcedure="false">'Comece aqui'!$A$53</definedName>
    <definedName function="false" hidden="false" name="DuenoControl" vbProcedure="false">Proprietário!$G$6:$G$505</definedName>
    <definedName function="false" hidden="false" name="DuenoFecha" vbProcedure="false">Proprietário!$B$6:$B$505</definedName>
    <definedName function="false" hidden="false" name="DuenoID" vbProcedure="false">Proprietário!$E$6:$E$505</definedName>
    <definedName function="false" hidden="false" name="DuenoTipo" vbProcedure="false">Proprietário!$A$6:$A$505</definedName>
    <definedName function="false" hidden="false" name="DuenoValido" vbProcedure="false">Proprietário!$H$6:$H$505</definedName>
    <definedName function="false" hidden="false" name="FinMes" vbProcedure="false">'Comece aqui'!$C$52</definedName>
    <definedName function="false" hidden="false" name="GastoControl" vbProcedure="false">Despesas!$J$6:$J$1005</definedName>
    <definedName function="false" hidden="false" name="GastoExceso" vbProcedure="false">Despesas!$L$6:$L$1005</definedName>
    <definedName function="false" hidden="false" name="GastoFecha" vbProcedure="false">Despesas!$B$6:$B$1005</definedName>
    <definedName function="false" hidden="false" name="GastoID" vbProcedure="false">Despesas!$A$6:$A$1005</definedName>
    <definedName function="false" hidden="false" name="GastoPendiente" vbProcedure="false">Despesas!$D$6:$D$1005</definedName>
    <definedName function="false" hidden="false" name="GastoTotal" vbProcedure="false">Despesas!$C$6:$C$1005</definedName>
    <definedName function="false" hidden="false" name="GastoValido" vbProcedure="false">Despesas!$K$6:$K$1005</definedName>
    <definedName function="false" hidden="false" name="InicioMes" vbProcedure="false">'Comece aqui'!$C$51</definedName>
    <definedName function="false" hidden="false" name="InicioRegistro" vbProcedure="false">'Comece aqui'!$C$10</definedName>
    <definedName function="false" hidden="false" name="Medios" vbProcedure="false">Listas!$B$6:$B$12</definedName>
    <definedName function="false" hidden="false" name="Meses" vbProcedure="false">Listas!$A$6:$A$17</definedName>
    <definedName function="false" hidden="false" name="Moneda" vbProcedure="false">'Comece aqui'!$C$50</definedName>
    <definedName function="false" hidden="false" name="Monedas" vbProcedure="false">Listas!$D$6:$D$17</definedName>
    <definedName function="false" hidden="false" name="PagoControl" vbProcedure="false">Pagamentos!$G$6:$G$2005</definedName>
    <definedName function="false" hidden="false" name="PagoFecha" vbProcedure="false">Pagamentos!$B$6:$B$2005</definedName>
    <definedName function="false" hidden="false" name="PagoGasto" vbProcedure="false">Pagamentos!$A$6:$A$2005</definedName>
    <definedName function="false" hidden="false" name="PagoID" vbProcedure="false">Pagamentos!$E$6:$E$2005</definedName>
    <definedName function="false" hidden="false" name="PagoValido" vbProcedure="false">Pagamentos!$H$6:$H$2005</definedName>
    <definedName function="false" hidden="false" name="Provincias" vbProcedure="false">Listas!$E$6:$E$29</definedName>
    <definedName function="false" hidden="false" name="SaldoInicial" vbProcedure="false">'Comece aqui'!$C$11</definedName>
    <definedName function="false" hidden="false" name="VentaControl" vbProcedure="false">Vendas!$I$6:$I$1005</definedName>
    <definedName function="false" hidden="false" name="VentaExceso" vbProcedure="false">Vendas!$K$6:$K$1005</definedName>
    <definedName function="false" hidden="false" name="VentaFecha" vbProcedure="false">Vendas!$B$6:$B$1005</definedName>
    <definedName function="false" hidden="false" name="VentaID" vbProcedure="false">Vendas!$A$6:$A$1005</definedName>
    <definedName function="false" hidden="false" name="VentaPendiente" vbProcedure="false">Vendas!$D$6:$D$1005</definedName>
    <definedName function="false" hidden="false" name="VentaTotal" vbProcedure="false">Vendas!$C$6:$C$1005</definedName>
    <definedName function="false" hidden="false" name="VentaValida" vbProcedure="false">Vendas!$J$6:$J$1005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<sst xmlns="http://schemas.openxmlformats.org/spreadsheetml/2006/main" count="449" uniqueCount="168">
  <si>
    <t xml:space="preserve">Contas Claras</t>
  </si>
  <si>
    <t xml:space="preserve">COMECE AQUI</t>
  </si>
  <si>
    <t xml:space="preserve">Seu negócio</t>
  </si>
  <si>
    <t xml:space="preserve">Moeda</t>
  </si>
  <si>
    <t xml:space="preserve">BRL</t>
  </si>
  <si>
    <t xml:space="preserve">MXN</t>
  </si>
  <si>
    <t xml:space="preserve">Se escolher Outra</t>
  </si>
  <si>
    <t xml:space="preserve">Início do registro</t>
  </si>
  <si>
    <t xml:space="preserve">Saldo inicial</t>
  </si>
  <si>
    <t xml:space="preserve">Jurisdição</t>
  </si>
  <si>
    <t xml:space="preserve">Município</t>
  </si>
  <si>
    <t xml:space="preserve">Regime tributário</t>
  </si>
  <si>
    <t xml:space="preserve">A conferir</t>
  </si>
  <si>
    <t xml:space="preserve">Obrigação local</t>
  </si>
  <si>
    <t xml:space="preserve">1. Salve sua cópia</t>
  </si>
  <si>
    <t xml:space="preserve">Informe o nome do negócio, a moeda, o início do registro e o dinheiro disponível nessa data.</t>
  </si>
  <si>
    <t xml:space="preserve">2. Registre o que acontece</t>
  </si>
  <si>
    <t xml:space="preserve">Vendas e Despesas guardam os valores combinados. Recebimentos e Pagamentos registram o dinheiro que realmente entra ou sai.</t>
  </si>
  <si>
    <t xml:space="preserve">3. Confira seu resumo</t>
  </si>
  <si>
    <t xml:space="preserve">Escolha mês e ano para calcular recebimentos, pagamentos, pendências, aportes, retiradas e saldos.</t>
  </si>
  <si>
    <t xml:space="preserve">4. Faça sua revisão</t>
  </si>
  <si>
    <t xml:space="preserve">Corrija as linhas marcadas, compare o caixa com suas contas e confira a agenda.</t>
  </si>
  <si>
    <t xml:space="preserve">Creme: preencha os dados. Verde claro: cálculo automático. Cada venda, recebimento, despesa e pagamento tem um código próprio.</t>
  </si>
  <si>
    <t xml:space="preserve">Use uma única moeda. A planilha e o aplicativo são independentes, sem sincronização. Capacidade: 1.000 vendas, 2.000 recebimentos, 1.000 despesas, 2.000 pagamentos, 500 aportes ou retiradas e 200 tarefas.</t>
  </si>
  <si>
    <t xml:space="preserve">Configurações do resumo</t>
  </si>
  <si>
    <t xml:space="preserve">Moeda do registro</t>
  </si>
  <si>
    <t xml:space="preserve">Mês inicial</t>
  </si>
  <si>
    <t xml:space="preserve">Mês final</t>
  </si>
  <si>
    <t xml:space="preserve">Seu caixa à vista.</t>
  </si>
  <si>
    <t xml:space="preserve">Mês do resumo</t>
  </si>
  <si>
    <t xml:space="preserve">Ano</t>
  </si>
  <si>
    <t xml:space="preserve">SALDO DAS MOVIMENTAÇÕES DO MÊS</t>
  </si>
  <si>
    <t xml:space="preserve">Recebimentos - pagamentos + aportes - retiradas</t>
  </si>
  <si>
    <t xml:space="preserve">Recebido</t>
  </si>
  <si>
    <t xml:space="preserve">Pago</t>
  </si>
  <si>
    <t xml:space="preserve">Seus aportes</t>
  </si>
  <si>
    <t xml:space="preserve">Suas retiradas</t>
  </si>
  <si>
    <t xml:space="preserve">Caixa no início do mês</t>
  </si>
  <si>
    <t xml:space="preserve">Caixa no fechamento</t>
  </si>
  <si>
    <t xml:space="preserve">PENDÊNCIAS</t>
  </si>
  <si>
    <t xml:space="preserve">Vendas registradas no mês</t>
  </si>
  <si>
    <t xml:space="preserve">A receber no fechamento</t>
  </si>
  <si>
    <t xml:space="preserve">A pagar no fechamento</t>
  </si>
  <si>
    <t xml:space="preserve">Recebimentos excedentes a conferir</t>
  </si>
  <si>
    <t xml:space="preserve">Pagamentos excedentes a conferir</t>
  </si>
  <si>
    <t xml:space="preserve">LINHAS PARA CORRIGIR</t>
  </si>
  <si>
    <t xml:space="preserve">Vendas</t>
  </si>
  <si>
    <t xml:space="preserve">Recebimentos</t>
  </si>
  <si>
    <t xml:space="preserve">Despesas</t>
  </si>
  <si>
    <t xml:space="preserve">Pagamentos</t>
  </si>
  <si>
    <t xml:space="preserve">Aportes e retiradas</t>
  </si>
  <si>
    <t xml:space="preserve">Total de linhas a conferir</t>
  </si>
  <si>
    <t xml:space="preserve">SUA AGENDA</t>
  </si>
  <si>
    <t xml:space="preserve">Tarefas vencidas</t>
  </si>
  <si>
    <t xml:space="preserve">Próximos 7 dias</t>
  </si>
  <si>
    <t xml:space="preserve">Sem vencimento informado</t>
  </si>
  <si>
    <t xml:space="preserve">O caixa mostra o dinheiro registrado. Confira também os valores a receber, a pagar e as mercadorias disponíveis.</t>
  </si>
  <si>
    <t xml:space="preserve">ID da venda</t>
  </si>
  <si>
    <t xml:space="preserve">Data</t>
  </si>
  <si>
    <t xml:space="preserve">Valor</t>
  </si>
  <si>
    <t xml:space="preserve">Pendente no fechamento</t>
  </si>
  <si>
    <t xml:space="preserve">Recebido no fechamento</t>
  </si>
  <si>
    <t xml:space="preserve">Cliente</t>
  </si>
  <si>
    <t xml:space="preserve">O que você vendeu</t>
  </si>
  <si>
    <t xml:space="preserve">Situação no fechamento</t>
  </si>
  <si>
    <t xml:space="preserve">Verificação</t>
  </si>
  <si>
    <t xml:space="preserve">Venda válida</t>
  </si>
  <si>
    <t xml:space="preserve">Recebimento excedente</t>
  </si>
  <si>
    <t xml:space="preserve">Meio</t>
  </si>
  <si>
    <t xml:space="preserve">ID do recebimento</t>
  </si>
  <si>
    <t xml:space="preserve">Comprovante</t>
  </si>
  <si>
    <t xml:space="preserve">Recebimento válido</t>
  </si>
  <si>
    <t xml:space="preserve">ID da despesa</t>
  </si>
  <si>
    <t xml:space="preserve">Pago no fechamento</t>
  </si>
  <si>
    <t xml:space="preserve">Categoria</t>
  </si>
  <si>
    <t xml:space="preserve">O que você paga</t>
  </si>
  <si>
    <t xml:space="preserve">Despesa válida</t>
  </si>
  <si>
    <t xml:space="preserve">Pagamento excedente</t>
  </si>
  <si>
    <t xml:space="preserve">ID do pagamento</t>
  </si>
  <si>
    <t xml:space="preserve">Pagamento válido</t>
  </si>
  <si>
    <t xml:space="preserve">Proprietário</t>
  </si>
  <si>
    <t xml:space="preserve">Tipo</t>
  </si>
  <si>
    <t xml:space="preserve">ID da movimentação</t>
  </si>
  <si>
    <t xml:space="preserve">Motivo</t>
  </si>
  <si>
    <t xml:space="preserve">Valor válido</t>
  </si>
  <si>
    <t xml:space="preserve">Agenda</t>
  </si>
  <si>
    <t xml:space="preserve">Vencimento</t>
  </si>
  <si>
    <t xml:space="preserve">Tarefa</t>
  </si>
  <si>
    <t xml:space="preserve">Situação</t>
  </si>
  <si>
    <t xml:space="preserve">Prioridade</t>
  </si>
  <si>
    <t xml:space="preserve">Órgão</t>
  </si>
  <si>
    <t xml:space="preserve">Período</t>
  </si>
  <si>
    <t xml:space="preserve">Link oficial</t>
  </si>
  <si>
    <t xml:space="preserve">Verificado em</t>
  </si>
  <si>
    <t xml:space="preserve">Observação</t>
  </si>
  <si>
    <t xml:space="preserve">Veja como funciona</t>
  </si>
  <si>
    <t xml:space="preserve">DADOS FICTÍCIOS · MOEDA BRL</t>
  </si>
  <si>
    <t xml:space="preserve">Duas vendas, três recebimentos e as movimentações de um negócio de refeições.</t>
  </si>
  <si>
    <t xml:space="preserve">VENDAS</t>
  </si>
  <si>
    <t xml:space="preserve">Venda</t>
  </si>
  <si>
    <t xml:space="preserve">Pendente</t>
  </si>
  <si>
    <t xml:space="preserve">V-001</t>
  </si>
  <si>
    <t xml:space="preserve">V-002</t>
  </si>
  <si>
    <t xml:space="preserve">RECEBIMENTOS</t>
  </si>
  <si>
    <t xml:space="preserve">ID receb.</t>
  </si>
  <si>
    <t xml:space="preserve">C-001</t>
  </si>
  <si>
    <t xml:space="preserve">Pix</t>
  </si>
  <si>
    <t xml:space="preserve">C-002</t>
  </si>
  <si>
    <t xml:space="preserve">Dinheiro</t>
  </si>
  <si>
    <t xml:space="preserve">C-003</t>
  </si>
  <si>
    <t xml:space="preserve">DESPESAS E PAGAMENTOS</t>
  </si>
  <si>
    <t xml:space="preserve">Descrição</t>
  </si>
  <si>
    <t xml:space="preserve">Ingredientes</t>
  </si>
  <si>
    <t xml:space="preserve">Embalagens</t>
  </si>
  <si>
    <t xml:space="preserve">SEU DINHEIRO</t>
  </si>
  <si>
    <t xml:space="preserve">Aporte do proprietário</t>
  </si>
  <si>
    <t xml:space="preserve">Retirada do proprietário</t>
  </si>
  <si>
    <t xml:space="preserve">ASSIM FICA O CAIXA</t>
  </si>
  <si>
    <t xml:space="preserve">Aportes</t>
  </si>
  <si>
    <t xml:space="preserve">Retiradas</t>
  </si>
  <si>
    <t xml:space="preserve">Saldo das movimentações</t>
  </si>
  <si>
    <t xml:space="preserve">A receber</t>
  </si>
  <si>
    <t xml:space="preserve">A pagar</t>
  </si>
  <si>
    <t xml:space="preserve">A venda V-002 foi cadastrada uma única vez. Os dois recebimentos somam 500 e deixam 300 pendentes. A despesa com embalagens continua pendente.</t>
  </si>
  <si>
    <t xml:space="preserve">Suas listas</t>
  </si>
  <si>
    <t xml:space="preserve">Meses</t>
  </si>
  <si>
    <t xml:space="preserve">Meios de pgto.</t>
  </si>
  <si>
    <t xml:space="preserve">Categorias</t>
  </si>
  <si>
    <t xml:space="preserve">Moedas</t>
  </si>
  <si>
    <t xml:space="preserve">Jurisdições</t>
  </si>
  <si>
    <t xml:space="preserve">Janeiro</t>
  </si>
  <si>
    <t xml:space="preserve">A preencher</t>
  </si>
  <si>
    <t xml:space="preserve">Fevereiro</t>
  </si>
  <si>
    <t xml:space="preserve">Transferência</t>
  </si>
  <si>
    <t xml:space="preserve">USD</t>
  </si>
  <si>
    <t xml:space="preserve">Março</t>
  </si>
  <si>
    <t xml:space="preserve">Mercado Pago</t>
  </si>
  <si>
    <t xml:space="preserve">Entregas</t>
  </si>
  <si>
    <t xml:space="preserve">EUR</t>
  </si>
  <si>
    <t xml:space="preserve">Abril</t>
  </si>
  <si>
    <t xml:space="preserve">Cartão</t>
  </si>
  <si>
    <t xml:space="preserve">Serviços</t>
  </si>
  <si>
    <t xml:space="preserve">UYU</t>
  </si>
  <si>
    <t xml:space="preserve">Maio</t>
  </si>
  <si>
    <t xml:space="preserve">Outra carteira digital</t>
  </si>
  <si>
    <t xml:space="preserve">Aluguel</t>
  </si>
  <si>
    <t xml:space="preserve">CLP</t>
  </si>
  <si>
    <t xml:space="preserve">Junho</t>
  </si>
  <si>
    <t xml:space="preserve">Outro</t>
  </si>
  <si>
    <t xml:space="preserve">Tributos</t>
  </si>
  <si>
    <t xml:space="preserve">COP</t>
  </si>
  <si>
    <t xml:space="preserve">Julho</t>
  </si>
  <si>
    <t xml:space="preserve">Taxas</t>
  </si>
  <si>
    <t xml:space="preserve">ARS</t>
  </si>
  <si>
    <t xml:space="preserve">Agosto</t>
  </si>
  <si>
    <t xml:space="preserve">Equipamentos</t>
  </si>
  <si>
    <t xml:space="preserve">PEN</t>
  </si>
  <si>
    <t xml:space="preserve">Setembro</t>
  </si>
  <si>
    <t xml:space="preserve">Publicidade</t>
  </si>
  <si>
    <t xml:space="preserve">BOB</t>
  </si>
  <si>
    <t xml:space="preserve">Outubro</t>
  </si>
  <si>
    <t xml:space="preserve">Devoluções</t>
  </si>
  <si>
    <t xml:space="preserve">PYG</t>
  </si>
  <si>
    <t xml:space="preserve">Novembro</t>
  </si>
  <si>
    <t xml:space="preserve">Outros</t>
  </si>
  <si>
    <t xml:space="preserve">Dezembro</t>
  </si>
  <si>
    <t xml:space="preserve">Outra</t>
  </si>
  <si>
    <t xml:space="preserve">Você pode substituir um meio ou uma categoria por outro que use. Preserve os meses e os códigos de moeda. Use os mesmos nomes em todos os registros.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</si>
</sst>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.00_);_(* \(#,##0.00\);_(* \-??_);_(@_)"/>
    <numFmt numFmtId="166" formatCode="_(* #,##0_);_(* \(#,##0\);_(* \-_);_(@_)"/>
    <numFmt numFmtId="167" formatCode="&quot;R$ &quot;#,##0.00;[RED]&quot;(R$ &quot;#,##0.00\);&quot;R$ —&quot;;@"/>
    <numFmt numFmtId="168" formatCode="&quot;R$ &quot;#,##0;[RED]&quot;(R$ &quot;#,##0\);&quot;R$ —&quot;;@"/>
    <numFmt numFmtId="169" formatCode="0%"/>
    <numFmt numFmtId="170" formatCode="dd/mm/yyyy"/>
    <numFmt numFmtId="171" formatCode="#,##0.00;[RED]\(#,##0.00\);\—"/>
    <numFmt numFmtId="172" formatCode="0"/>
  </numFmts>
  <fonts count="2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name val="Calibri"/>
      <family val="0"/>
      <charset val="1"/>
    </font>
    <font>
      <sz val="11"/>
      <color rgb="FF253C34"/>
      <name val="Arial"/>
      <family val="0"/>
      <charset val="1"/>
    </font>
    <font>
      <b val="true"/>
      <sz val="18"/>
      <color rgb="FF253C34"/>
      <name val="Arial"/>
      <family val="0"/>
      <charset val="1"/>
    </font>
    <font>
      <sz val="10"/>
      <color rgb="FF63766A"/>
      <name val="Arial"/>
      <family val="0"/>
      <charset val="1"/>
    </font>
    <font>
      <sz val="11"/>
      <color rgb="FF235080"/>
      <name val="Arial"/>
      <family val="0"/>
      <charset val="1"/>
    </font>
    <font>
      <b val="true"/>
      <sz val="12"/>
      <color rgb="FF253C3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63766A"/>
      <name val="Arial"/>
      <family val="0"/>
      <charset val="1"/>
    </font>
    <font>
      <b val="true"/>
      <sz val="11"/>
      <color rgb="FF253C34"/>
      <name val="Arial"/>
      <family val="0"/>
      <charset val="1"/>
    </font>
    <font>
      <b val="true"/>
      <sz val="10"/>
      <color rgb="FF2F6250"/>
      <name val="Arial"/>
      <family val="0"/>
      <charset val="1"/>
    </font>
    <font>
      <b val="true"/>
      <sz val="25"/>
      <color rgb="FFFFFFFF"/>
      <name val="Arial"/>
      <family val="0"/>
      <charset val="1"/>
    </font>
    <font>
      <sz val="12"/>
      <color rgb="FF253C34"/>
      <name val="Arial"/>
      <family val="0"/>
      <charset val="1"/>
    </font>
    <font>
      <b val="true"/>
      <sz val="17"/>
      <color rgb="FF253C34"/>
      <name val="Arial"/>
      <family val="0"/>
      <charset val="1"/>
    </font>
    <font>
      <sz val="10"/>
      <color rgb="FF2F625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73F35"/>
      <name val="Arial"/>
      <family val="0"/>
      <charset val="1"/>
    </font>
    <font>
      <b val="true"/>
      <sz val="14"/>
      <color rgb="FF173F35"/>
      <name val="Arial"/>
      <family val="0"/>
      <charset val="1"/>
    </font>
    <font>
      <b val="true"/>
      <sz val="17"/>
      <color rgb="FF173F3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E9"/>
        <bgColor rgb="FFFFFFFF"/>
      </patternFill>
    </fill>
    <fill>
      <patternFill patternType="solid">
        <fgColor rgb="FF173F35"/>
        <bgColor rgb="FF253C34"/>
      </patternFill>
    </fill>
    <fill>
      <patternFill patternType="solid">
        <fgColor rgb="FFECF3ED"/>
        <bgColor rgb="FFEEF0E8"/>
      </patternFill>
    </fill>
    <fill>
      <patternFill patternType="solid">
        <fgColor rgb="FFFFFFFF"/>
        <bgColor rgb="FFFFF8E9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88643"/>
      </bottom>
      <diagonal/>
    </border>
    <border diagonalUp="false" diagonalDown="false">
      <left/>
      <right/>
      <top/>
      <bottom style="thin">
        <color rgb="FFEEF0E8"/>
      </bottom>
      <diagonal/>
    </border>
    <border diagonalUp="false" diagonalDown="false">
      <left/>
      <right/>
      <top style="thin">
        <color rgb="FFEEF0E8"/>
      </top>
      <bottom style="thin">
        <color rgb="FFEEF0E8"/>
      </bottom>
      <diagonal/>
    </border>
    <border diagonalUp="false" diagonalDown="false">
      <left/>
      <right/>
      <top style="thin">
        <color rgb="FFEEF0E8"/>
      </top>
      <bottom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9" fillId="2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9" fillId="2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3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4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5" fillId="3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6" fillId="5" borderId="0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0" fillId="4" borderId="0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16" fillId="5" borderId="0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10" fillId="4" borderId="0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7" fillId="0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3" borderId="0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9" fillId="2" borderId="2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9" fillId="2" borderId="2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6" fillId="4" borderId="2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2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2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3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9" fillId="2" borderId="3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9" fillId="2" borderId="3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6" fillId="4" borderId="3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3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3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4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9" fillId="2" borderId="4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9" fillId="2" borderId="4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6" fillId="4" borderId="4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4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4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9" fillId="2" borderId="2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9" fillId="2" borderId="3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9" fillId="2" borderId="4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4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0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4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21" fillId="4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3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0" xfId="2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Normal 1" xfId="25"/>
    <cellStyle name="Percent" xfId="26"/>
  </cellStyles>
  <dxfs count="23">
    <dxf>
      <font>
        <b val="1"/>
        <color rgb="FF9B3E36"/>
      </font>
      <fill>
        <patternFill>
          <bgColor rgb="FFFCEBE5"/>
        </patternFill>
      </fill>
    </dxf>
    <dxf>
      <fill>
        <patternFill patternType="solid">
          <fgColor rgb="FF173F35"/>
          <bgColor rgb="FF000000"/>
        </patternFill>
      </fill>
    </dxf>
    <dxf>
      <fill>
        <patternFill patternType="solid">
          <fgColor rgb="FFFFF8E9"/>
          <bgColor rgb="FF000000"/>
        </patternFill>
      </fill>
    </dxf>
    <dxf>
      <fill>
        <patternFill patternType="solid">
          <fgColor rgb="FF23508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3ED"/>
          <bgColor rgb="FF000000"/>
        </patternFill>
      </fill>
    </dxf>
    <dxf>
      <fill>
        <patternFill patternType="solid">
          <fgColor rgb="FF253C34"/>
          <bgColor rgb="FF000000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9B3E36"/>
      </font>
      <fill>
        <patternFill>
          <bgColor rgb="FFFCEBE5"/>
        </patternFill>
      </fill>
    </dxf>
    <dxf>
      <font>
        <b val="1"/>
        <color rgb="FF7D5D20"/>
      </font>
      <fill>
        <patternFill>
          <bgColor rgb="FFF6EDDA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6" type="wholeTable"/>
      <tableStyleElement dxfId="17" type="firstColumnStripe"/>
      <tableStyleElement dxfId="18" type="firstRowStripe"/>
      <tableStyleElement dxfId="19" type="lastColumn"/>
      <tableStyleElement dxfId="20" type="firstColumn"/>
      <tableStyleElement dxfId="21" type="headerRow"/>
      <tableStyleElement dxfId="22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D5D20"/>
      <rgbColor rgb="FF800080"/>
      <rgbColor rgb="FF2F6250"/>
      <rgbColor rgb="FFC0C0C0"/>
      <rgbColor rgb="FF63766A"/>
      <rgbColor rgb="FF9999FF"/>
      <rgbColor rgb="FF9B3E36"/>
      <rgbColor rgb="FFFFF8E9"/>
      <rgbColor rgb="FFECF3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0E8"/>
      <rgbColor rgb="FFFCEBE5"/>
      <rgbColor rgb="FFF6ED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88643"/>
      <rgbColor rgb="FF173F35"/>
      <rgbColor rgb="FF339966"/>
      <rgbColor rgb="FF003300"/>
      <rgbColor rgb="FF333300"/>
      <rgbColor rgb="FF993300"/>
      <rgbColor rgb="FF993366"/>
      <rgbColor rgb="FF235080"/>
      <rgbColor rgb="FF253C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Agenda" displayName="TablaAgenda" ref="A5:J205" headerRowCount="1" totalsRowCount="0" totalsRowShown="0">
  <autoFilter ref="A5:J205"/>
  <tableColumns count="10">
    <tableColumn id="1" name="Vencimento"/>
    <tableColumn id="2" name="Tarefa"/>
    <tableColumn id="3" name="Situação"/>
    <tableColumn id="4" name="Prioridade"/>
    <tableColumn id="5" name="Órgão"/>
    <tableColumn id="6" name="Jurisdição"/>
    <tableColumn id="7" name="Período"/>
    <tableColumn id="8" name="Link oficial"/>
    <tableColumn id="9" name="Verificado em"/>
    <tableColumn id="10" name="Observação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ablaCobros" displayName="TablaCobros" ref="A5:H2005" headerRowCount="1" totalsRowCount="0" totalsRowShown="0">
  <autoFilter ref="A5:H2005"/>
  <tableColumns count="8">
    <tableColumn id="1" name="ID da venda"/>
    <tableColumn id="2" name="Data"/>
    <tableColumn id="3" name="Valor"/>
    <tableColumn id="4" name="Meio"/>
    <tableColumn id="5" name="ID do recebimento"/>
    <tableColumn id="6" name="Comprovante"/>
    <tableColumn id="7" name="Verificação"/>
    <tableColumn id="8" name="Recebimento válido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ablaDueno" displayName="TablaDueno" ref="A5:H505" headerRowCount="1" totalsRowCount="0" totalsRowShown="0">
  <autoFilter ref="A5:H505"/>
  <tableColumns count="8">
    <tableColumn id="1" name="Tipo"/>
    <tableColumn id="2" name="Data"/>
    <tableColumn id="3" name="Valor"/>
    <tableColumn id="4" name="Meio"/>
    <tableColumn id="5" name="ID da movimentação"/>
    <tableColumn id="6" name="Motivo"/>
    <tableColumn id="7" name="Verificação"/>
    <tableColumn id="8" name="Valor válido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ablaGastos" displayName="TablaGastos" ref="A5:L1005" headerRowCount="1" totalsRowCount="0" totalsRowShown="0">
  <autoFilter ref="A5:L1005"/>
  <tableColumns count="12">
    <tableColumn id="1" name="ID da despesa"/>
    <tableColumn id="2" name="Data"/>
    <tableColumn id="3" name="Valor"/>
    <tableColumn id="4" name="Pendente no fechamento"/>
    <tableColumn id="5" name="Pago no fechamento"/>
    <tableColumn id="6" name="Categoria"/>
    <tableColumn id="7" name="O que você paga"/>
    <tableColumn id="8" name="Comprovante"/>
    <tableColumn id="9" name="Situação no fechamento"/>
    <tableColumn id="10" name="Verificação"/>
    <tableColumn id="11" name="Despesa válida"/>
    <tableColumn id="12" name="Pagamento excedente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TablaPagos" displayName="TablaPagos" ref="A5:H2005" headerRowCount="1" totalsRowCount="0" totalsRowShown="0">
  <autoFilter ref="A5:H2005"/>
  <tableColumns count="8">
    <tableColumn id="1" name="ID da despesa"/>
    <tableColumn id="2" name="Data"/>
    <tableColumn id="3" name="Valor"/>
    <tableColumn id="4" name="Meio"/>
    <tableColumn id="5" name="ID do pagamento"/>
    <tableColumn id="6" name="Comprovante"/>
    <tableColumn id="7" name="Verificação"/>
    <tableColumn id="8" name="Pagamento válido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6" name="TablaVentas" displayName="TablaVentas" ref="A5:K1005" headerRowCount="1" totalsRowCount="0" totalsRowShown="0">
  <autoFilter ref="A5:K1005"/>
  <tableColumns count="11">
    <tableColumn id="1" name="ID da venda"/>
    <tableColumn id="2" name="Data"/>
    <tableColumn id="3" name="Valor"/>
    <tableColumn id="4" name="Pendente no fechamento"/>
    <tableColumn id="5" name="Recebido no fechamento"/>
    <tableColumn id="6" name="Cliente"/>
    <tableColumn id="7" name="O que você vendeu"/>
    <tableColumn id="8" name="Situação no fechamento"/>
    <tableColumn id="9" name="Verificação"/>
    <tableColumn id="10" name="Venda válida"/>
    <tableColumn id="11" name="Recebimento excedent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8643"/>
    <pageSetUpPr fitToPage="false"/>
  </sheetPr>
  <dimension ref="A1:D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1.11"/>
  </cols>
  <sheetData>
    <row r="1" customFormat="false" ht="9" hidden="false" customHeight="true" outlineLevel="0" collapsed="false">
      <c r="A1" s="2"/>
      <c r="B1" s="2"/>
      <c r="C1" s="2"/>
      <c r="D1" s="2"/>
    </row>
    <row r="2" customFormat="false" ht="35" hidden="false" customHeight="true" outlineLevel="0" collapsed="false">
      <c r="A2" s="3" t="s">
        <v>0</v>
      </c>
      <c r="B2" s="3" t="s">
        <v>0</v>
      </c>
      <c r="C2" s="3" t="s">
        <v>0</v>
      </c>
      <c r="D2" s="3" t="s">
        <v>0</v>
      </c>
    </row>
    <row r="3" customFormat="false" ht="27" hidden="false" customHeight="true" outlineLevel="0" collapsed="false">
      <c r="A3" s="4" t="s">
        <v>1</v>
      </c>
      <c r="B3" s="4" t="s">
        <v>1</v>
      </c>
      <c r="C3" s="4" t="s">
        <v>1</v>
      </c>
      <c r="D3" s="4" t="s">
        <v>1</v>
      </c>
    </row>
    <row r="4" customFormat="false" ht="25" hidden="false" customHeight="true" outlineLevel="0" collapsed="false">
      <c r="A4" s="2"/>
      <c r="B4" s="2"/>
      <c r="C4" s="2"/>
      <c r="D4" s="2"/>
    </row>
    <row r="5" customFormat="false" ht="32" hidden="false" customHeight="true" outlineLevel="0" collapsed="false">
      <c r="A5" s="5" t="s">
        <v>2</v>
      </c>
      <c r="B5" s="5" t="s">
        <v>2</v>
      </c>
      <c r="C5" s="6"/>
      <c r="D5" s="6"/>
    </row>
    <row r="6" customFormat="false" ht="25" hidden="false" customHeight="true" outlineLevel="0" collapsed="false">
      <c r="A6" s="2"/>
      <c r="B6" s="2"/>
      <c r="C6" s="2"/>
      <c r="D6" s="2"/>
    </row>
    <row r="7" customFormat="false" ht="32" hidden="false" customHeight="true" outlineLevel="0" collapsed="false">
      <c r="A7" s="5" t="s">
        <v>3</v>
      </c>
      <c r="B7" s="5" t="s">
        <v>3</v>
      </c>
      <c r="C7" s="6" t="s">
        <v>4</v>
      </c>
      <c r="D7" s="6" t="s">
        <v>5</v>
      </c>
    </row>
    <row r="8" customFormat="false" ht="32" hidden="false" customHeight="true" outlineLevel="0" collapsed="false">
      <c r="A8" s="5" t="s">
        <v>6</v>
      </c>
      <c r="B8" s="5" t="s">
        <v>6</v>
      </c>
      <c r="C8" s="6"/>
      <c r="D8" s="6"/>
    </row>
    <row r="9" customFormat="false" ht="25" hidden="false" customHeight="true" outlineLevel="0" collapsed="false">
      <c r="A9" s="2"/>
      <c r="B9" s="2"/>
      <c r="C9" s="2"/>
      <c r="D9" s="2"/>
    </row>
    <row r="10" customFormat="false" ht="32" hidden="false" customHeight="true" outlineLevel="0" collapsed="false">
      <c r="A10" s="5" t="s">
        <v>7</v>
      </c>
      <c r="B10" s="5" t="s">
        <v>7</v>
      </c>
      <c r="C10" s="7"/>
      <c r="D10" s="7"/>
    </row>
    <row r="11" customFormat="false" ht="32" hidden="false" customHeight="true" outlineLevel="0" collapsed="false">
      <c r="A11" s="5" t="s">
        <v>8</v>
      </c>
      <c r="B11" s="5" t="s">
        <v>8</v>
      </c>
      <c r="C11" s="8" t="n">
        <v>0</v>
      </c>
      <c r="D11" s="8" t="n">
        <v>0</v>
      </c>
    </row>
    <row r="12" customFormat="false" ht="25" hidden="false" customHeight="true" outlineLevel="0" collapsed="false">
      <c r="A12" s="2"/>
      <c r="B12" s="2"/>
      <c r="C12" s="2"/>
      <c r="D12" s="2"/>
    </row>
    <row r="13" customFormat="false" ht="25" hidden="false" customHeight="true" outlineLevel="0" collapsed="false">
      <c r="A13" s="2"/>
      <c r="B13" s="2"/>
      <c r="C13" s="2"/>
      <c r="D13" s="2"/>
    </row>
    <row r="14" customFormat="false" ht="32" hidden="false" customHeight="true" outlineLevel="0" collapsed="false">
      <c r="A14" s="5" t="s">
        <v>9</v>
      </c>
      <c r="B14" s="5" t="s">
        <v>9</v>
      </c>
      <c r="C14" s="6"/>
      <c r="D14" s="6"/>
    </row>
    <row r="15" customFormat="false" ht="32" hidden="false" customHeight="true" outlineLevel="0" collapsed="false">
      <c r="A15" s="5" t="s">
        <v>10</v>
      </c>
      <c r="B15" s="5" t="s">
        <v>10</v>
      </c>
      <c r="C15" s="6"/>
      <c r="D15" s="6"/>
    </row>
    <row r="16" customFormat="false" ht="32" hidden="false" customHeight="true" outlineLevel="0" collapsed="false">
      <c r="A16" s="5" t="s">
        <v>11</v>
      </c>
      <c r="B16" s="5" t="s">
        <v>11</v>
      </c>
      <c r="C16" s="6" t="s">
        <v>12</v>
      </c>
      <c r="D16" s="6" t="s">
        <v>12</v>
      </c>
    </row>
    <row r="17" customFormat="false" ht="32" hidden="false" customHeight="true" outlineLevel="0" collapsed="false">
      <c r="A17" s="5" t="s">
        <v>13</v>
      </c>
      <c r="B17" s="5" t="s">
        <v>13</v>
      </c>
      <c r="C17" s="6" t="s">
        <v>12</v>
      </c>
      <c r="D17" s="6" t="s">
        <v>12</v>
      </c>
    </row>
    <row r="18" customFormat="false" ht="25" hidden="false" customHeight="true" outlineLevel="0" collapsed="false">
      <c r="A18" s="2"/>
      <c r="B18" s="2"/>
      <c r="C18" s="2"/>
      <c r="D18" s="2"/>
    </row>
    <row r="19" customFormat="false" ht="29" hidden="false" customHeight="true" outlineLevel="0" collapsed="false">
      <c r="A19" s="9" t="s">
        <v>14</v>
      </c>
      <c r="B19" s="9" t="s">
        <v>14</v>
      </c>
      <c r="C19" s="9" t="s">
        <v>14</v>
      </c>
      <c r="D19" s="9" t="s">
        <v>14</v>
      </c>
    </row>
    <row r="20" customFormat="false" ht="24" hidden="false" customHeight="true" outlineLevel="0" collapsed="false">
      <c r="A20" s="5" t="s">
        <v>15</v>
      </c>
      <c r="B20" s="5" t="s">
        <v>15</v>
      </c>
      <c r="C20" s="5" t="s">
        <v>15</v>
      </c>
      <c r="D20" s="5" t="s">
        <v>15</v>
      </c>
    </row>
    <row r="21" customFormat="false" ht="24" hidden="false" customHeight="true" outlineLevel="0" collapsed="false">
      <c r="A21" s="5" t="s">
        <v>15</v>
      </c>
      <c r="B21" s="5" t="s">
        <v>15</v>
      </c>
      <c r="C21" s="5" t="s">
        <v>15</v>
      </c>
      <c r="D21" s="5" t="s">
        <v>15</v>
      </c>
    </row>
    <row r="22" customFormat="false" ht="25" hidden="false" customHeight="true" outlineLevel="0" collapsed="false">
      <c r="A22" s="2"/>
      <c r="B22" s="2"/>
      <c r="C22" s="2"/>
      <c r="D22" s="2"/>
    </row>
    <row r="23" customFormat="false" ht="29" hidden="false" customHeight="true" outlineLevel="0" collapsed="false">
      <c r="A23" s="9" t="s">
        <v>16</v>
      </c>
      <c r="B23" s="9" t="s">
        <v>16</v>
      </c>
      <c r="C23" s="9" t="s">
        <v>16</v>
      </c>
      <c r="D23" s="9" t="s">
        <v>16</v>
      </c>
    </row>
    <row r="24" customFormat="false" ht="24" hidden="false" customHeight="true" outlineLevel="0" collapsed="false">
      <c r="A24" s="5" t="s">
        <v>17</v>
      </c>
      <c r="B24" s="5" t="s">
        <v>17</v>
      </c>
      <c r="C24" s="5" t="s">
        <v>17</v>
      </c>
      <c r="D24" s="5" t="s">
        <v>17</v>
      </c>
    </row>
    <row r="25" customFormat="false" ht="24" hidden="false" customHeight="true" outlineLevel="0" collapsed="false">
      <c r="A25" s="5" t="s">
        <v>17</v>
      </c>
      <c r="B25" s="5" t="s">
        <v>17</v>
      </c>
      <c r="C25" s="5" t="s">
        <v>17</v>
      </c>
      <c r="D25" s="5" t="s">
        <v>17</v>
      </c>
    </row>
    <row r="26" customFormat="false" ht="25" hidden="false" customHeight="true" outlineLevel="0" collapsed="false">
      <c r="A26" s="2"/>
      <c r="B26" s="2"/>
      <c r="C26" s="2"/>
      <c r="D26" s="2"/>
    </row>
    <row r="27" customFormat="false" ht="29" hidden="false" customHeight="true" outlineLevel="0" collapsed="false">
      <c r="A27" s="9" t="s">
        <v>18</v>
      </c>
      <c r="B27" s="9" t="s">
        <v>18</v>
      </c>
      <c r="C27" s="9" t="s">
        <v>18</v>
      </c>
      <c r="D27" s="9" t="s">
        <v>18</v>
      </c>
    </row>
    <row r="28" customFormat="false" ht="24" hidden="false" customHeight="true" outlineLevel="0" collapsed="false">
      <c r="A28" s="5" t="s">
        <v>19</v>
      </c>
      <c r="B28" s="5" t="s">
        <v>19</v>
      </c>
      <c r="C28" s="5" t="s">
        <v>19</v>
      </c>
      <c r="D28" s="5" t="s">
        <v>19</v>
      </c>
    </row>
    <row r="29" customFormat="false" ht="24" hidden="false" customHeight="true" outlineLevel="0" collapsed="false">
      <c r="A29" s="5" t="s">
        <v>19</v>
      </c>
      <c r="B29" s="5" t="s">
        <v>19</v>
      </c>
      <c r="C29" s="5" t="s">
        <v>19</v>
      </c>
      <c r="D29" s="5" t="s">
        <v>19</v>
      </c>
    </row>
    <row r="30" customFormat="false" ht="25" hidden="false" customHeight="true" outlineLevel="0" collapsed="false">
      <c r="A30" s="2"/>
      <c r="B30" s="2"/>
      <c r="C30" s="2"/>
      <c r="D30" s="2"/>
    </row>
    <row r="31" customFormat="false" ht="29" hidden="false" customHeight="true" outlineLevel="0" collapsed="false">
      <c r="A31" s="9" t="s">
        <v>20</v>
      </c>
      <c r="B31" s="9" t="s">
        <v>20</v>
      </c>
      <c r="C31" s="9" t="s">
        <v>20</v>
      </c>
      <c r="D31" s="9" t="s">
        <v>20</v>
      </c>
    </row>
    <row r="32" customFormat="false" ht="24" hidden="false" customHeight="true" outlineLevel="0" collapsed="false">
      <c r="A32" s="5" t="s">
        <v>21</v>
      </c>
      <c r="B32" s="5" t="s">
        <v>21</v>
      </c>
      <c r="C32" s="5" t="s">
        <v>21</v>
      </c>
      <c r="D32" s="5" t="s">
        <v>21</v>
      </c>
    </row>
    <row r="33" customFormat="false" ht="24" hidden="false" customHeight="true" outlineLevel="0" collapsed="false">
      <c r="A33" s="5" t="s">
        <v>21</v>
      </c>
      <c r="B33" s="5" t="s">
        <v>21</v>
      </c>
      <c r="C33" s="5" t="s">
        <v>21</v>
      </c>
      <c r="D33" s="5" t="s">
        <v>21</v>
      </c>
    </row>
    <row r="34" customFormat="false" ht="25" hidden="false" customHeight="true" outlineLevel="0" collapsed="false">
      <c r="A34" s="2"/>
      <c r="B34" s="2"/>
      <c r="C34" s="2"/>
      <c r="D34" s="2"/>
    </row>
    <row r="35" customFormat="false" ht="34" hidden="false" customHeight="true" outlineLevel="0" collapsed="false">
      <c r="A35" s="10" t="str">
        <f aca="false">HYPERLINK("#'Resumo'!A1","Abrir meu resumo")</f>
        <v>Abrir meu resumo</v>
      </c>
      <c r="B35" s="10"/>
      <c r="C35" s="10"/>
      <c r="D35" s="10"/>
    </row>
    <row r="36" customFormat="false" ht="25" hidden="false" customHeight="true" outlineLevel="0" collapsed="false">
      <c r="A36" s="2"/>
      <c r="B36" s="2"/>
      <c r="C36" s="2"/>
      <c r="D36" s="2"/>
    </row>
    <row r="37" customFormat="false" ht="34" hidden="false" customHeight="true" outlineLevel="0" collapsed="false">
      <c r="A37" s="10" t="str">
        <f aca="false">HYPERLINK("#'Exemplo'!A1","Ver o exemplo prático")</f>
        <v>Ver o exemplo prático</v>
      </c>
      <c r="B37" s="10"/>
      <c r="C37" s="10"/>
      <c r="D37" s="10"/>
    </row>
    <row r="38" customFormat="false" ht="25" hidden="false" customHeight="true" outlineLevel="0" collapsed="false">
      <c r="A38" s="2"/>
      <c r="B38" s="2"/>
      <c r="C38" s="2"/>
      <c r="D38" s="2"/>
    </row>
    <row r="39" customFormat="false" ht="25" hidden="false" customHeight="true" outlineLevel="0" collapsed="false">
      <c r="A39" s="2"/>
      <c r="B39" s="2"/>
      <c r="C39" s="2"/>
      <c r="D39" s="2"/>
    </row>
    <row r="40" customFormat="false" ht="24" hidden="false" customHeight="true" outlineLevel="0" collapsed="false">
      <c r="A40" s="11" t="s">
        <v>22</v>
      </c>
      <c r="B40" s="11" t="s">
        <v>22</v>
      </c>
      <c r="C40" s="11" t="s">
        <v>22</v>
      </c>
      <c r="D40" s="11" t="s">
        <v>22</v>
      </c>
    </row>
    <row r="41" customFormat="false" ht="24" hidden="false" customHeight="true" outlineLevel="0" collapsed="false">
      <c r="A41" s="11" t="s">
        <v>22</v>
      </c>
      <c r="B41" s="11" t="s">
        <v>22</v>
      </c>
      <c r="C41" s="11" t="s">
        <v>22</v>
      </c>
      <c r="D41" s="11" t="s">
        <v>22</v>
      </c>
    </row>
    <row r="42" customFormat="false" ht="25" hidden="false" customHeight="true" outlineLevel="0" collapsed="false">
      <c r="A42" s="2"/>
      <c r="B42" s="2"/>
      <c r="C42" s="2"/>
      <c r="D42" s="2"/>
    </row>
    <row r="43" customFormat="false" ht="23" hidden="false" customHeight="true" outlineLevel="0" collapsed="false">
      <c r="A43" s="11" t="s">
        <v>23</v>
      </c>
      <c r="B43" s="11" t="s">
        <v>23</v>
      </c>
      <c r="C43" s="11" t="s">
        <v>23</v>
      </c>
      <c r="D43" s="11" t="s">
        <v>23</v>
      </c>
    </row>
    <row r="44" customFormat="false" ht="23" hidden="false" customHeight="true" outlineLevel="0" collapsed="false">
      <c r="A44" s="11" t="s">
        <v>23</v>
      </c>
      <c r="B44" s="11" t="s">
        <v>23</v>
      </c>
      <c r="C44" s="11" t="s">
        <v>23</v>
      </c>
      <c r="D44" s="11" t="s">
        <v>23</v>
      </c>
    </row>
    <row r="45" customFormat="false" ht="23" hidden="false" customHeight="true" outlineLevel="0" collapsed="false">
      <c r="A45" s="11" t="s">
        <v>23</v>
      </c>
      <c r="B45" s="11" t="s">
        <v>23</v>
      </c>
      <c r="C45" s="11" t="s">
        <v>23</v>
      </c>
      <c r="D45" s="11" t="s">
        <v>23</v>
      </c>
    </row>
    <row r="46" customFormat="false" ht="25" hidden="false" customHeight="true" outlineLevel="0" collapsed="false">
      <c r="A46" s="2"/>
      <c r="B46" s="2"/>
      <c r="C46" s="2"/>
      <c r="D46" s="2"/>
    </row>
    <row r="47" customFormat="false" ht="25" hidden="false" customHeight="true" outlineLevel="0" collapsed="false">
      <c r="A47" s="2"/>
      <c r="B47" s="2"/>
      <c r="C47" s="2"/>
      <c r="D47" s="2"/>
    </row>
    <row r="48" customFormat="false" ht="27" hidden="false" customHeight="true" outlineLevel="0" collapsed="false">
      <c r="A48" s="12" t="s">
        <v>24</v>
      </c>
      <c r="B48" s="12" t="s">
        <v>24</v>
      </c>
      <c r="C48" s="12" t="s">
        <v>24</v>
      </c>
      <c r="D48" s="12" t="s">
        <v>24</v>
      </c>
    </row>
    <row r="49" customFormat="false" ht="25" hidden="false" customHeight="true" outlineLevel="0" collapsed="false">
      <c r="A49" s="2"/>
      <c r="B49" s="2"/>
      <c r="C49" s="2"/>
      <c r="D49" s="2"/>
    </row>
    <row r="50" customFormat="false" ht="28" hidden="false" customHeight="true" outlineLevel="0" collapsed="false">
      <c r="A50" s="5" t="s">
        <v>25</v>
      </c>
      <c r="B50" s="5" t="s">
        <v>25</v>
      </c>
      <c r="C50" s="13" t="str">
        <f aca="false">IF(C7="Outra",IF(C8="","Preencha a moeda",C8),C7)</f>
        <v>BRL</v>
      </c>
      <c r="D50" s="13"/>
    </row>
    <row r="51" customFormat="false" ht="28" hidden="false" customHeight="true" outlineLevel="0" collapsed="false">
      <c r="A51" s="5" t="s">
        <v>26</v>
      </c>
      <c r="B51" s="5" t="s">
        <v>26</v>
      </c>
      <c r="C51" s="14" t="str">
        <f aca="false">IF(AND(COUNTIFS(Meses,Resumo!C5)=1,ISNUMBER(Resumo!C6)),IF(AND(Resumo!C6&gt;=2000,Resumo!C6&lt;=2099,INT(Resumo!C6)=Resumo!C6),DATE(Resumo!C6,MATCH(Resumo!C5,Meses,0),1),""),"")</f>
        <v/>
      </c>
      <c r="D51" s="13"/>
    </row>
    <row r="52" customFormat="false" ht="28" hidden="false" customHeight="true" outlineLevel="0" collapsed="false">
      <c r="A52" s="5" t="s">
        <v>27</v>
      </c>
      <c r="B52" s="5" t="s">
        <v>27</v>
      </c>
      <c r="C52" s="14" t="str">
        <f aca="false">IF(C51="","",DATE(YEAR(C51),MONTH(C51)+1,1))</f>
        <v/>
      </c>
      <c r="D52" s="13"/>
    </row>
    <row r="53" customFormat="false" ht="28" hidden="false" customHeight="true" outlineLevel="0" collapsed="false">
      <c r="A53" s="5" t="str">
        <f aca="false">IF(OR(C7="",AND(C7="Outra",C8="")),"Escolha a moeda",IF(C51="","Escolha mês e ano em Resumo",IF(NOT(ISNUMBER(C10)),"Preencha o início do registro",IF(OR(C10&lt;1,C10&gt;=C52,INT(C10)&lt;&gt;C10),"Confira o início do registro",IF(OR(NOT(ISNUMBER(C11)),C11&lt;0),"Confira o saldo inicial","Pronto")))))</f>
        <v>Escolha mês e ano em Resumo</v>
      </c>
      <c r="B53" s="5"/>
      <c r="C53" s="5"/>
      <c r="D53" s="5"/>
    </row>
    <row r="54" customFormat="false" ht="28" hidden="false" customHeight="true" outlineLevel="0" collapsed="false">
      <c r="A54" s="5"/>
      <c r="B54" s="5"/>
      <c r="C54" s="5"/>
      <c r="D54" s="5"/>
    </row>
    <row r="55" customFormat="false" ht="25" hidden="false" customHeight="true" outlineLevel="0" collapsed="false">
      <c r="A55" s="2"/>
      <c r="B55" s="2"/>
      <c r="C55" s="2"/>
      <c r="D55" s="2"/>
    </row>
    <row r="56" customFormat="false" ht="25" hidden="false" customHeight="true" outlineLevel="0" collapsed="false">
      <c r="A56" s="2"/>
      <c r="B56" s="2"/>
      <c r="C56" s="2"/>
      <c r="D56" s="2"/>
    </row>
  </sheetData>
  <mergeCells count="37">
    <mergeCell ref="A2:D2"/>
    <mergeCell ref="A3:D3"/>
    <mergeCell ref="A5:B5"/>
    <mergeCell ref="C5:D5"/>
    <mergeCell ref="A7:B7"/>
    <mergeCell ref="C7:D7"/>
    <mergeCell ref="A8:B8"/>
    <mergeCell ref="C8:D8"/>
    <mergeCell ref="A10:B10"/>
    <mergeCell ref="C10:D10"/>
    <mergeCell ref="A11:B11"/>
    <mergeCell ref="C11:D11"/>
    <mergeCell ref="A14:B14"/>
    <mergeCell ref="C14:D14"/>
    <mergeCell ref="A15:B15"/>
    <mergeCell ref="C15:D15"/>
    <mergeCell ref="A16:B16"/>
    <mergeCell ref="C16:D16"/>
    <mergeCell ref="A17:B17"/>
    <mergeCell ref="C17:D17"/>
    <mergeCell ref="A19:D19"/>
    <mergeCell ref="A20:D21"/>
    <mergeCell ref="A23:D23"/>
    <mergeCell ref="A24:D25"/>
    <mergeCell ref="A27:D27"/>
    <mergeCell ref="A28:D29"/>
    <mergeCell ref="A31:D31"/>
    <mergeCell ref="A32:D33"/>
    <mergeCell ref="A35:D35"/>
    <mergeCell ref="A37:D37"/>
    <mergeCell ref="A40:D41"/>
    <mergeCell ref="A43:D45"/>
    <mergeCell ref="A48:D48"/>
    <mergeCell ref="A50:B50"/>
    <mergeCell ref="A51:B51"/>
    <mergeCell ref="A52:B52"/>
    <mergeCell ref="A53:D54"/>
  </mergeCells>
  <dataValidations count="3">
    <dataValidation allowBlank="false" error="Usá una opción de la lista." errorStyle="stop" errorTitle="Elegí una opción" operator="between" showDropDown="false" showErrorMessage="true" showInputMessage="false" sqref="C7" type="list">
      <formula1>Monedas</formula1>
      <formula2>0</formula2>
    </dataValidation>
    <dataValidation allowBlank="false" error="Ingresá una fecha válida, por ejemplo 05/03/2030." errorStyle="stop" errorTitle="Revisá la fecha" operator="between" showDropDown="false" showErrorMessage="true" showInputMessage="false" sqref="C10" type="date">
      <formula1>1</formula1>
      <formula2>73415</formula2>
    </dataValidation>
    <dataValidation allowBlank="false" error="Ingresá cero o un importe positivo." errorStyle="stop" errorTitle="Revisá el importe" operator="greaterThanOrEqual" showDropDown="false" showErrorMessage="true" showInputMessage="false" sqref="C11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F35"/>
    <pageSetUpPr fitToPage="fals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1.11"/>
  </cols>
  <sheetData>
    <row r="1" customFormat="false" ht="9" hidden="false" customHeight="true" outlineLevel="0" collapsed="false">
      <c r="A1" s="2"/>
      <c r="B1" s="2"/>
      <c r="C1" s="2"/>
      <c r="D1" s="2"/>
    </row>
    <row r="2" customFormat="false" ht="35" hidden="false" customHeight="true" outlineLevel="0" collapsed="false">
      <c r="A2" s="3" t="s">
        <v>28</v>
      </c>
      <c r="B2" s="3" t="s">
        <v>28</v>
      </c>
      <c r="C2" s="3" t="s">
        <v>28</v>
      </c>
      <c r="D2" s="3" t="s">
        <v>28</v>
      </c>
    </row>
    <row r="3" customFormat="false" ht="27" hidden="false" customHeight="true" outlineLevel="0" collapsed="false">
      <c r="A3" s="4" t="str">
        <f aca="false">IF('Comece aqui'!C5="","Contas Claras",'Comece aqui'!C5)&amp;"  ·  "&amp;Moneda</f>
        <v>Contas Claras  ·  BRL</v>
      </c>
      <c r="B3" s="4"/>
      <c r="C3" s="4"/>
      <c r="D3" s="4"/>
    </row>
    <row r="4" customFormat="false" ht="25" hidden="false" customHeight="true" outlineLevel="0" collapsed="false">
      <c r="A4" s="2"/>
      <c r="B4" s="2"/>
      <c r="C4" s="2"/>
      <c r="D4" s="2"/>
    </row>
    <row r="5" customFormat="false" ht="33" hidden="false" customHeight="true" outlineLevel="0" collapsed="false">
      <c r="A5" s="5" t="s">
        <v>29</v>
      </c>
      <c r="B5" s="5" t="s">
        <v>29</v>
      </c>
      <c r="C5" s="6"/>
      <c r="D5" s="6"/>
    </row>
    <row r="6" customFormat="false" ht="33" hidden="false" customHeight="true" outlineLevel="0" collapsed="false">
      <c r="A6" s="5" t="s">
        <v>30</v>
      </c>
      <c r="B6" s="5" t="s">
        <v>30</v>
      </c>
      <c r="C6" s="6"/>
      <c r="D6" s="6"/>
    </row>
    <row r="7" customFormat="false" ht="25" hidden="false" customHeight="true" outlineLevel="0" collapsed="false">
      <c r="A7" s="2"/>
      <c r="B7" s="2"/>
      <c r="C7" s="2"/>
      <c r="D7" s="2"/>
    </row>
    <row r="8" customFormat="false" ht="22" hidden="false" customHeight="true" outlineLevel="0" collapsed="false">
      <c r="A8" s="11" t="str">
        <f aca="false">IF(Configuracion&lt;&gt;"Pronto",Configuracion,IF(D36&gt;0,"Há "&amp;D36&amp;" linhas para corrigir. Confira as verificações abaixo.","Seus registros estão prontos para conferir."))</f>
        <v>Escolha mês e ano em Resumo</v>
      </c>
      <c r="B8" s="11"/>
      <c r="C8" s="11"/>
      <c r="D8" s="11"/>
    </row>
    <row r="9" customFormat="false" ht="22" hidden="false" customHeight="true" outlineLevel="0" collapsed="false">
      <c r="A9" s="11"/>
      <c r="B9" s="11"/>
      <c r="C9" s="11"/>
      <c r="D9" s="11"/>
    </row>
    <row r="10" customFormat="false" ht="28" hidden="false" customHeight="true" outlineLevel="0" collapsed="false">
      <c r="A10" s="15" t="s">
        <v>31</v>
      </c>
      <c r="B10" s="15" t="s">
        <v>31</v>
      </c>
      <c r="C10" s="15" t="s">
        <v>31</v>
      </c>
      <c r="D10" s="15" t="s">
        <v>31</v>
      </c>
    </row>
    <row r="11" customFormat="false" ht="27" hidden="false" customHeight="true" outlineLevel="0" collapsed="false">
      <c r="A11" s="16" t="str">
        <f aca="false">IF(Configuracion&lt;&gt;"Pronto","",D15-D16+D17-D18)</f>
        <v/>
      </c>
      <c r="B11" s="16"/>
      <c r="C11" s="16"/>
      <c r="D11" s="16"/>
    </row>
    <row r="12" customFormat="false" ht="27" hidden="false" customHeight="true" outlineLevel="0" collapsed="false">
      <c r="A12" s="16"/>
      <c r="B12" s="16"/>
      <c r="C12" s="16"/>
      <c r="D12" s="16"/>
    </row>
    <row r="13" customFormat="false" ht="24" hidden="false" customHeight="true" outlineLevel="0" collapsed="false">
      <c r="A13" s="17" t="s">
        <v>32</v>
      </c>
      <c r="B13" s="17" t="s">
        <v>32</v>
      </c>
      <c r="C13" s="17" t="s">
        <v>32</v>
      </c>
      <c r="D13" s="17" t="s">
        <v>32</v>
      </c>
    </row>
    <row r="14" customFormat="false" ht="25" hidden="false" customHeight="true" outlineLevel="0" collapsed="false">
      <c r="A14" s="2"/>
      <c r="B14" s="2"/>
      <c r="C14" s="2"/>
      <c r="D14" s="2"/>
    </row>
    <row r="15" customFormat="false" ht="31" hidden="false" customHeight="true" outlineLevel="0" collapsed="false">
      <c r="A15" s="5" t="s">
        <v>33</v>
      </c>
      <c r="B15" s="5" t="s">
        <v>33</v>
      </c>
      <c r="C15" s="5" t="s">
        <v>33</v>
      </c>
      <c r="D15" s="18" t="str">
        <f aca="false">IF(Configuracion&lt;&gt;"Pronto","",SUMIFS(CobroValido,CobroFecha,"&gt;="&amp;MAX(InicioMes,InicioRegistro),CobroFecha,"&lt;"&amp;FinMes))</f>
        <v/>
      </c>
    </row>
    <row r="16" customFormat="false" ht="31" hidden="false" customHeight="true" outlineLevel="0" collapsed="false">
      <c r="A16" s="5" t="s">
        <v>34</v>
      </c>
      <c r="B16" s="5" t="s">
        <v>34</v>
      </c>
      <c r="C16" s="5" t="s">
        <v>34</v>
      </c>
      <c r="D16" s="18" t="str">
        <f aca="false">IF(Configuracion&lt;&gt;"Pronto","",SUMIFS(PagoValido,PagoFecha,"&gt;="&amp;MAX(InicioMes,InicioRegistro),PagoFecha,"&lt;"&amp;FinMes))</f>
        <v/>
      </c>
    </row>
    <row r="17" customFormat="false" ht="31" hidden="false" customHeight="true" outlineLevel="0" collapsed="false">
      <c r="A17" s="5" t="s">
        <v>35</v>
      </c>
      <c r="B17" s="5" t="s">
        <v>35</v>
      </c>
      <c r="C17" s="5" t="s">
        <v>35</v>
      </c>
      <c r="D17" s="18" t="str">
        <f aca="false">IF(Configuracion&lt;&gt;"Pronto","",SUMIFS(DuenoValido,DuenoFecha,"&gt;="&amp;MAX(InicioMes,InicioRegistro),DuenoFecha,"&lt;"&amp;FinMes,DuenoTipo,"Aporte"))</f>
        <v/>
      </c>
    </row>
    <row r="18" customFormat="false" ht="31" hidden="false" customHeight="true" outlineLevel="0" collapsed="false">
      <c r="A18" s="5" t="s">
        <v>36</v>
      </c>
      <c r="B18" s="5" t="s">
        <v>36</v>
      </c>
      <c r="C18" s="5" t="s">
        <v>36</v>
      </c>
      <c r="D18" s="18" t="str">
        <f aca="false">IF(Configuracion&lt;&gt;"Pronto","",SUMIFS(DuenoValido,DuenoFecha,"&gt;="&amp;MAX(InicioMes,InicioRegistro),DuenoFecha,"&lt;"&amp;FinMes,DuenoTipo,"Retirada"))</f>
        <v/>
      </c>
    </row>
    <row r="19" customFormat="false" ht="25" hidden="false" customHeight="true" outlineLevel="0" collapsed="false">
      <c r="A19" s="2"/>
      <c r="B19" s="2"/>
      <c r="C19" s="2"/>
      <c r="D19" s="2"/>
    </row>
    <row r="20" customFormat="false" ht="31" hidden="false" customHeight="true" outlineLevel="0" collapsed="false">
      <c r="A20" s="5" t="s">
        <v>37</v>
      </c>
      <c r="B20" s="5" t="s">
        <v>37</v>
      </c>
      <c r="C20" s="5" t="s">
        <v>37</v>
      </c>
      <c r="D20" s="18" t="str">
        <f aca="false">IF(Configuracion&lt;&gt;"Pronto","",SaldoInicial+SUMIFS(CobroValido,CobroFecha,"&gt;="&amp;InicioRegistro,CobroFecha,"&lt;"&amp;InicioMes)-SUMIFS(PagoValido,PagoFecha,"&gt;="&amp;InicioRegistro,PagoFecha,"&lt;"&amp;InicioMes)+SUMIFS(DuenoValido,DuenoFecha,"&gt;="&amp;InicioRegistro,DuenoFecha,"&lt;"&amp;InicioMes,DuenoTipo,"Aporte")-SUMIFS(DuenoValido,DuenoFecha,"&gt;="&amp;InicioRegistro,DuenoFecha,"&lt;"&amp;InicioMes,DuenoTipo,"Retirada"))</f>
        <v/>
      </c>
    </row>
    <row r="21" customFormat="false" ht="31" hidden="false" customHeight="true" outlineLevel="0" collapsed="false">
      <c r="A21" s="12" t="s">
        <v>38</v>
      </c>
      <c r="B21" s="12" t="s">
        <v>38</v>
      </c>
      <c r="C21" s="12" t="s">
        <v>38</v>
      </c>
      <c r="D21" s="19" t="str">
        <f aca="false">IF(Configuracion&lt;&gt;"Pronto","",D20+A11)</f>
        <v/>
      </c>
    </row>
    <row r="22" customFormat="false" ht="25" hidden="false" customHeight="true" outlineLevel="0" collapsed="false">
      <c r="A22" s="2"/>
      <c r="B22" s="2"/>
      <c r="C22" s="2"/>
      <c r="D22" s="2"/>
    </row>
    <row r="23" customFormat="false" ht="28" hidden="false" customHeight="true" outlineLevel="0" collapsed="false">
      <c r="A23" s="15" t="s">
        <v>39</v>
      </c>
      <c r="B23" s="15" t="s">
        <v>39</v>
      </c>
      <c r="C23" s="15" t="s">
        <v>39</v>
      </c>
      <c r="D23" s="15" t="s">
        <v>39</v>
      </c>
    </row>
    <row r="24" customFormat="false" ht="31" hidden="false" customHeight="true" outlineLevel="0" collapsed="false">
      <c r="A24" s="5" t="s">
        <v>40</v>
      </c>
      <c r="B24" s="5" t="s">
        <v>40</v>
      </c>
      <c r="C24" s="5" t="s">
        <v>40</v>
      </c>
      <c r="D24" s="18" t="str">
        <f aca="false">IF(Configuracion&lt;&gt;"Pronto","",SUMIFS(VentaValida,VentaFecha,"&gt;="&amp;InicioMes,VentaFecha,"&lt;"&amp;FinMes))</f>
        <v/>
      </c>
    </row>
    <row r="25" customFormat="false" ht="31" hidden="false" customHeight="true" outlineLevel="0" collapsed="false">
      <c r="A25" s="12" t="s">
        <v>41</v>
      </c>
      <c r="B25" s="12" t="s">
        <v>41</v>
      </c>
      <c r="C25" s="12" t="s">
        <v>41</v>
      </c>
      <c r="D25" s="19" t="str">
        <f aca="false">IF(Configuracion&lt;&gt;"Pronto","",SUM(VentaPendiente))</f>
        <v/>
      </c>
    </row>
    <row r="26" customFormat="false" ht="31" hidden="false" customHeight="true" outlineLevel="0" collapsed="false">
      <c r="A26" s="12" t="s">
        <v>42</v>
      </c>
      <c r="B26" s="12" t="s">
        <v>42</v>
      </c>
      <c r="C26" s="12" t="s">
        <v>42</v>
      </c>
      <c r="D26" s="19" t="str">
        <f aca="false">IF(Configuracion&lt;&gt;"Pronto","",SUM(GastoPendiente))</f>
        <v/>
      </c>
    </row>
    <row r="27" customFormat="false" ht="31" hidden="false" customHeight="true" outlineLevel="0" collapsed="false">
      <c r="A27" s="5" t="s">
        <v>43</v>
      </c>
      <c r="B27" s="5" t="s">
        <v>43</v>
      </c>
      <c r="C27" s="5" t="s">
        <v>43</v>
      </c>
      <c r="D27" s="18" t="str">
        <f aca="false">IF(Configuracion&lt;&gt;"Pronto","",SUM(VentaExceso))</f>
        <v/>
      </c>
    </row>
    <row r="28" customFormat="false" ht="31" hidden="false" customHeight="true" outlineLevel="0" collapsed="false">
      <c r="A28" s="5" t="s">
        <v>44</v>
      </c>
      <c r="B28" s="5" t="s">
        <v>44</v>
      </c>
      <c r="C28" s="5" t="s">
        <v>44</v>
      </c>
      <c r="D28" s="18" t="str">
        <f aca="false">IF(Configuracion&lt;&gt;"Pronto","",SUM(GastoExceso))</f>
        <v/>
      </c>
    </row>
    <row r="29" customFormat="false" ht="25" hidden="false" customHeight="true" outlineLevel="0" collapsed="false">
      <c r="A29" s="2"/>
      <c r="B29" s="2"/>
      <c r="C29" s="2"/>
      <c r="D29" s="2"/>
    </row>
    <row r="30" customFormat="false" ht="28" hidden="false" customHeight="true" outlineLevel="0" collapsed="false">
      <c r="A30" s="15" t="s">
        <v>45</v>
      </c>
      <c r="B30" s="15" t="s">
        <v>45</v>
      </c>
      <c r="C30" s="15" t="s">
        <v>45</v>
      </c>
      <c r="D30" s="15" t="s">
        <v>45</v>
      </c>
    </row>
    <row r="31" customFormat="false" ht="31" hidden="false" customHeight="true" outlineLevel="0" collapsed="false">
      <c r="A31" s="5" t="s">
        <v>46</v>
      </c>
      <c r="B31" s="5" t="s">
        <v>46</v>
      </c>
      <c r="C31" s="5" t="s">
        <v>46</v>
      </c>
      <c r="D31" s="20" t="n">
        <f aca="false">ROWS(VentaControl)-COUNTBLANK(VentaControl)-COUNTIFS(VentaControl,"OK")</f>
        <v>0</v>
      </c>
    </row>
    <row r="32" customFormat="false" ht="31" hidden="false" customHeight="true" outlineLevel="0" collapsed="false">
      <c r="A32" s="5" t="s">
        <v>47</v>
      </c>
      <c r="B32" s="5" t="s">
        <v>47</v>
      </c>
      <c r="C32" s="5" t="s">
        <v>47</v>
      </c>
      <c r="D32" s="20" t="n">
        <f aca="false">ROWS(CobroControl)-COUNTBLANK(CobroControl)-COUNTIFS(CobroControl,"OK")</f>
        <v>0</v>
      </c>
    </row>
    <row r="33" customFormat="false" ht="31" hidden="false" customHeight="true" outlineLevel="0" collapsed="false">
      <c r="A33" s="5" t="s">
        <v>48</v>
      </c>
      <c r="B33" s="5" t="s">
        <v>48</v>
      </c>
      <c r="C33" s="5" t="s">
        <v>48</v>
      </c>
      <c r="D33" s="20" t="n">
        <f aca="false">ROWS(GastoControl)-COUNTBLANK(GastoControl)-COUNTIFS(GastoControl,"OK")</f>
        <v>0</v>
      </c>
    </row>
    <row r="34" customFormat="false" ht="31" hidden="false" customHeight="true" outlineLevel="0" collapsed="false">
      <c r="A34" s="5" t="s">
        <v>49</v>
      </c>
      <c r="B34" s="5" t="s">
        <v>49</v>
      </c>
      <c r="C34" s="5" t="s">
        <v>49</v>
      </c>
      <c r="D34" s="20" t="n">
        <f aca="false">ROWS(PagoControl)-COUNTBLANK(PagoControl)-COUNTIFS(PagoControl,"OK")</f>
        <v>0</v>
      </c>
    </row>
    <row r="35" customFormat="false" ht="31" hidden="false" customHeight="true" outlineLevel="0" collapsed="false">
      <c r="A35" s="5" t="s">
        <v>50</v>
      </c>
      <c r="B35" s="5" t="s">
        <v>50</v>
      </c>
      <c r="C35" s="5" t="s">
        <v>50</v>
      </c>
      <c r="D35" s="20" t="n">
        <f aca="false">ROWS(DuenoControl)-COUNTBLANK(DuenoControl)-COUNTIFS(DuenoControl,"OK")</f>
        <v>0</v>
      </c>
    </row>
    <row r="36" customFormat="false" ht="31" hidden="false" customHeight="true" outlineLevel="0" collapsed="false">
      <c r="A36" s="12" t="s">
        <v>51</v>
      </c>
      <c r="B36" s="12" t="s">
        <v>51</v>
      </c>
      <c r="C36" s="12" t="s">
        <v>51</v>
      </c>
      <c r="D36" s="21" t="n">
        <f aca="false">SUM(D31:D35)</f>
        <v>0</v>
      </c>
    </row>
    <row r="37" customFormat="false" ht="25" hidden="false" customHeight="true" outlineLevel="0" collapsed="false">
      <c r="A37" s="2"/>
      <c r="B37" s="2"/>
      <c r="C37" s="2"/>
      <c r="D37" s="2"/>
    </row>
    <row r="38" customFormat="false" ht="28" hidden="false" customHeight="true" outlineLevel="0" collapsed="false">
      <c r="A38" s="15" t="s">
        <v>52</v>
      </c>
      <c r="B38" s="15" t="s">
        <v>52</v>
      </c>
      <c r="C38" s="15" t="s">
        <v>52</v>
      </c>
      <c r="D38" s="15" t="s">
        <v>52</v>
      </c>
    </row>
    <row r="39" customFormat="false" ht="31" hidden="false" customHeight="true" outlineLevel="0" collapsed="false">
      <c r="A39" s="5" t="s">
        <v>53</v>
      </c>
      <c r="B39" s="5" t="s">
        <v>53</v>
      </c>
      <c r="C39" s="5" t="s">
        <v>53</v>
      </c>
      <c r="D39" s="20" t="n">
        <f aca="false">COUNTIFS(AgendaPrioridad,"Vencida")</f>
        <v>0</v>
      </c>
    </row>
    <row r="40" customFormat="false" ht="31" hidden="false" customHeight="true" outlineLevel="0" collapsed="false">
      <c r="A40" s="5" t="s">
        <v>54</v>
      </c>
      <c r="B40" s="5" t="s">
        <v>54</v>
      </c>
      <c r="C40" s="5" t="s">
        <v>54</v>
      </c>
      <c r="D40" s="20" t="n">
        <f aca="false">COUNTIFS(AgendaPrioridad,"Próximos 7 dias")</f>
        <v>0</v>
      </c>
    </row>
    <row r="41" customFormat="false" ht="31" hidden="false" customHeight="true" outlineLevel="0" collapsed="false">
      <c r="A41" s="5" t="s">
        <v>55</v>
      </c>
      <c r="B41" s="5" t="s">
        <v>55</v>
      </c>
      <c r="C41" s="5" t="s">
        <v>55</v>
      </c>
      <c r="D41" s="20" t="n">
        <f aca="false">COUNTIFS(AgendaPrioridad,"Sem vencimento")</f>
        <v>0</v>
      </c>
    </row>
    <row r="42" customFormat="false" ht="25" hidden="false" customHeight="true" outlineLevel="0" collapsed="false">
      <c r="A42" s="2"/>
      <c r="B42" s="2"/>
      <c r="C42" s="2"/>
      <c r="D42" s="2"/>
    </row>
    <row r="43" customFormat="false" ht="34" hidden="false" customHeight="true" outlineLevel="0" collapsed="false">
      <c r="A43" s="10" t="str">
        <f aca="false">HYPERLINK("#'Vendas'!A1","Registrar venda")</f>
        <v>Registrar venda</v>
      </c>
      <c r="B43" s="10"/>
      <c r="C43" s="10" t="str">
        <f aca="false">HYPERLINK("#'Recebimentos'!A1","Registrar recebimento")</f>
        <v>Registrar recebimento</v>
      </c>
      <c r="D43" s="10"/>
    </row>
    <row r="44" customFormat="false" ht="25" hidden="false" customHeight="true" outlineLevel="0" collapsed="false">
      <c r="A44" s="2"/>
      <c r="B44" s="2"/>
      <c r="C44" s="2"/>
      <c r="D44" s="2"/>
    </row>
    <row r="45" customFormat="false" ht="34" hidden="false" customHeight="true" outlineLevel="0" collapsed="false">
      <c r="A45" s="10" t="str">
        <f aca="false">HYPERLINK("#'Despesas'!A1","Registrar despesa")</f>
        <v>Registrar despesa</v>
      </c>
      <c r="B45" s="10"/>
      <c r="C45" s="10" t="str">
        <f aca="false">HYPERLINK("#'Pagamentos'!A1","Registrar pagamento")</f>
        <v>Registrar pagamento</v>
      </c>
      <c r="D45" s="10"/>
    </row>
    <row r="46" customFormat="false" ht="25" hidden="false" customHeight="true" outlineLevel="0" collapsed="false">
      <c r="A46" s="2"/>
      <c r="B46" s="2"/>
      <c r="C46" s="2"/>
      <c r="D46" s="2"/>
    </row>
    <row r="47" customFormat="false" ht="22" hidden="false" customHeight="true" outlineLevel="0" collapsed="false">
      <c r="A47" s="11" t="s">
        <v>56</v>
      </c>
      <c r="B47" s="11" t="s">
        <v>56</v>
      </c>
      <c r="C47" s="11" t="s">
        <v>56</v>
      </c>
      <c r="D47" s="11" t="s">
        <v>56</v>
      </c>
    </row>
    <row r="48" customFormat="false" ht="22" hidden="false" customHeight="true" outlineLevel="0" collapsed="false">
      <c r="A48" s="11" t="s">
        <v>56</v>
      </c>
      <c r="B48" s="11" t="s">
        <v>56</v>
      </c>
      <c r="C48" s="11" t="s">
        <v>56</v>
      </c>
      <c r="D48" s="11" t="s">
        <v>56</v>
      </c>
    </row>
    <row r="49" customFormat="false" ht="22" hidden="false" customHeight="true" outlineLevel="0" collapsed="false">
      <c r="A49" s="11" t="s">
        <v>56</v>
      </c>
      <c r="B49" s="11" t="s">
        <v>56</v>
      </c>
      <c r="C49" s="11" t="s">
        <v>56</v>
      </c>
      <c r="D49" s="11" t="s">
        <v>56</v>
      </c>
    </row>
  </sheetData>
  <mergeCells count="38">
    <mergeCell ref="A2:D2"/>
    <mergeCell ref="A3:D3"/>
    <mergeCell ref="A5:B5"/>
    <mergeCell ref="C5:D5"/>
    <mergeCell ref="A6:B6"/>
    <mergeCell ref="C6:D6"/>
    <mergeCell ref="A8:D9"/>
    <mergeCell ref="A10:D10"/>
    <mergeCell ref="A11:D12"/>
    <mergeCell ref="A13:D13"/>
    <mergeCell ref="A15:C15"/>
    <mergeCell ref="A16:C16"/>
    <mergeCell ref="A17:C17"/>
    <mergeCell ref="A18:C18"/>
    <mergeCell ref="A20:C20"/>
    <mergeCell ref="A21:C21"/>
    <mergeCell ref="A23:D23"/>
    <mergeCell ref="A24:C24"/>
    <mergeCell ref="A25:C25"/>
    <mergeCell ref="A26:C26"/>
    <mergeCell ref="A27:C27"/>
    <mergeCell ref="A28:C28"/>
    <mergeCell ref="A30:D30"/>
    <mergeCell ref="A31:C31"/>
    <mergeCell ref="A32:C32"/>
    <mergeCell ref="A33:C33"/>
    <mergeCell ref="A34:C34"/>
    <mergeCell ref="A35:C35"/>
    <mergeCell ref="A36:C36"/>
    <mergeCell ref="A38:D38"/>
    <mergeCell ref="A39:C39"/>
    <mergeCell ref="A40:C40"/>
    <mergeCell ref="A41:C41"/>
    <mergeCell ref="A43:B43"/>
    <mergeCell ref="C43:D43"/>
    <mergeCell ref="A45:B45"/>
    <mergeCell ref="C45:D45"/>
    <mergeCell ref="A47:D49"/>
  </mergeCells>
  <conditionalFormatting sqref="D31:D36">
    <cfRule type="cellIs" priority="2" operator="greaterThan" aboveAverage="0" equalAverage="0" bottom="0" percent="0" rank="0" text="" dxfId="0">
      <formula>0</formula>
    </cfRule>
  </conditionalFormatting>
  <dataValidations count="2">
    <dataValidation allowBlank="false" error="Usá una opción de la lista." errorStyle="stop" errorTitle="Elegí una opción" operator="between" showDropDown="false" showErrorMessage="true" showInputMessage="false" sqref="C5" type="list">
      <formula1>Meses</formula1>
      <formula2>0</formula2>
    </dataValidation>
    <dataValidation allowBlank="false" error="Ingresá el año con cuatro cifras." errorStyle="stop" errorTitle="Revisá el año" operator="between" showDropDown="false" showErrorMessage="true" showInputMessage="false" sqref="C6" type="whole">
      <formula1>2000</formula1>
      <formula2>2099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250"/>
    <pageSetUpPr fitToPage="false"/>
  </sheetPr>
  <dimension ref="A1:K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1.11"/>
    <col collapsed="false" customWidth="true" hidden="false" outlineLevel="0" max="3" min="3" style="1" width="12.22"/>
    <col collapsed="false" customWidth="true" hidden="false" outlineLevel="0" max="5" min="4" style="1" width="12.78"/>
    <col collapsed="false" customWidth="true" hidden="false" outlineLevel="0" max="6" min="6" style="1" width="16.67"/>
    <col collapsed="false" customWidth="true" hidden="false" outlineLevel="0" max="7" min="7" style="1" width="20"/>
    <col collapsed="false" customWidth="true" hidden="false" outlineLevel="0" max="8" min="8" style="1" width="13.89"/>
    <col collapsed="false" customWidth="true" hidden="false" outlineLevel="0" max="9" min="9" style="1" width="17.78"/>
    <col collapsed="false" customWidth="true" hidden="false" outlineLevel="0" max="10" min="10" style="1" width="12.22"/>
    <col collapsed="false" customWidth="true" hidden="false" outlineLevel="0" max="11" min="11" style="1" width="12.78"/>
  </cols>
  <sheetData>
    <row r="1" customFormat="false" ht="9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2" hidden="false" customHeight="true" outlineLevel="0" collapsed="false">
      <c r="A2" s="22" t="s">
        <v>46</v>
      </c>
      <c r="B2" s="22" t="s">
        <v>46</v>
      </c>
      <c r="C2" s="22" t="s">
        <v>46</v>
      </c>
      <c r="D2" s="22" t="s">
        <v>46</v>
      </c>
      <c r="E2" s="23" t="str">
        <f aca="false">HYPERLINK("#'Resumo'!A1","Voltar ao resumo")</f>
        <v>Voltar ao resumo</v>
      </c>
      <c r="F2" s="23"/>
      <c r="G2" s="2"/>
      <c r="H2" s="2"/>
      <c r="I2" s="2"/>
      <c r="J2" s="2"/>
      <c r="K2" s="2"/>
    </row>
    <row r="3" customFormat="false" ht="31" hidden="false" customHeight="true" outlineLevel="0" collapsed="false">
      <c r="A3" s="17" t="str">
        <f aca="false">"Moeda: "&amp;Moneda&amp;"  ·  Uma linha por venda"</f>
        <v>Moeda: BRL  ·  Uma linha por venda</v>
      </c>
      <c r="B3" s="17"/>
      <c r="C3" s="17"/>
      <c r="D3" s="17"/>
      <c r="E3" s="2"/>
      <c r="F3" s="2"/>
      <c r="G3" s="2"/>
      <c r="H3" s="2"/>
      <c r="I3" s="2"/>
      <c r="J3" s="2"/>
      <c r="K3" s="2"/>
    </row>
    <row r="4" customFormat="false" ht="8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40" hidden="false" customHeight="true" outlineLevel="0" collapsed="false">
      <c r="A5" s="24" t="s">
        <v>57</v>
      </c>
      <c r="B5" s="24" t="s">
        <v>58</v>
      </c>
      <c r="C5" s="24" t="s">
        <v>59</v>
      </c>
      <c r="D5" s="24" t="s">
        <v>60</v>
      </c>
      <c r="E5" s="24" t="s">
        <v>61</v>
      </c>
      <c r="F5" s="24" t="s">
        <v>62</v>
      </c>
      <c r="G5" s="24" t="s">
        <v>63</v>
      </c>
      <c r="H5" s="24" t="s">
        <v>64</v>
      </c>
      <c r="I5" s="24" t="s">
        <v>65</v>
      </c>
      <c r="J5" s="24" t="s">
        <v>66</v>
      </c>
      <c r="K5" s="24" t="s">
        <v>67</v>
      </c>
    </row>
    <row r="6" customFormat="false" ht="25" hidden="false" customHeight="true" outlineLevel="0" collapsed="false">
      <c r="A6" s="25"/>
      <c r="B6" s="26"/>
      <c r="C6" s="27"/>
      <c r="D6" s="28" t="str">
        <f aca="false">IF(OR(I6&lt;&gt;"OK",FinMes=""),"",IF(B6&gt;=FinMes,0,MAX(0,ROUND(C6-E6,2))))</f>
        <v/>
      </c>
      <c r="E6" s="28" t="str">
        <f aca="false">IF(OR(I6&lt;&gt;"OK",FinMes=""),"",IF(B6&gt;=FinMes,0,SUMIFS(CobroValido,CobroVenta,A6,CobroFecha,"&lt;"&amp;FinMes)))</f>
        <v/>
      </c>
      <c r="F6" s="29"/>
      <c r="G6" s="29"/>
      <c r="H6" s="30" t="str">
        <f aca="false">IF(I6="","",IF(I6&lt;&gt;"OK","Confira os dados",IF(FinMes="","Escolha um período",IF(B6&gt;=FinMes,"Outro período",IF(K6&gt;0,"Recebimento excedente",IF(D6=0,"Recebida",IF(E6=0,"A receber","Parcial")))))))</f>
        <v/>
      </c>
      <c r="I6" s="30" t="str">
        <f aca="false">IF(COUNTA(A6:C6,F6:G6)=0,"",IF(A6="","Falta o código",IF(A6&lt;&gt;TRIM(A6),"Confira o código",IF(COUNTIFS(VentaID,A6)&gt;1,"Código repetido",IF(NOT(ISNUMBER(B6)),"Confira a data",IF(OR(B6&lt;1,B6&gt;73415,INT(B6)&lt;&gt;B6),"Confira a data",IF(NOT(ISNUMBER(C6)),"Confira o valor",IF(C6&lt;=0,"Valor maior que zero",IF(G6="","Preencha o que vendeu","OK")))))))))</f>
        <v/>
      </c>
      <c r="J6" s="28" t="n">
        <f aca="false">IF(I6="OK",C6,0)</f>
        <v>0</v>
      </c>
      <c r="K6" s="28" t="str">
        <f aca="false">IF(OR(I6&lt;&gt;"OK",FinMes=""),"",IF(B6&gt;=FinMes,0,MAX(0,ROUND(E6-C6,2))))</f>
        <v/>
      </c>
    </row>
    <row r="7" customFormat="false" ht="25" hidden="false" customHeight="true" outlineLevel="0" collapsed="false">
      <c r="A7" s="31"/>
      <c r="B7" s="32"/>
      <c r="C7" s="33"/>
      <c r="D7" s="34" t="str">
        <f aca="false">IF(OR(I7&lt;&gt;"OK",FinMes=""),"",IF(B7&gt;=FinMes,0,MAX(0,ROUND(C7-E7,2))))</f>
        <v/>
      </c>
      <c r="E7" s="34" t="str">
        <f aca="false">IF(OR(I7&lt;&gt;"OK",FinMes=""),"",IF(B7&gt;=FinMes,0,SUMIFS(CobroValido,CobroVenta,A7,CobroFecha,"&lt;"&amp;FinMes)))</f>
        <v/>
      </c>
      <c r="F7" s="35"/>
      <c r="G7" s="35"/>
      <c r="H7" s="36" t="str">
        <f aca="false">IF(I7="","",IF(I7&lt;&gt;"OK","Confira os dados",IF(FinMes="","Escolha um período",IF(B7&gt;=FinMes,"Outro período",IF(K7&gt;0,"Recebimento excedente",IF(D7=0,"Recebida",IF(E7=0,"A receber","Parcial")))))))</f>
        <v/>
      </c>
      <c r="I7" s="36" t="str">
        <f aca="false">IF(COUNTA(A7:C7,F7:G7)=0,"",IF(A7="","Falta o código",IF(A7&lt;&gt;TRIM(A7),"Confira o código",IF(COUNTIFS(VentaID,A7)&gt;1,"Código repetido",IF(NOT(ISNUMBER(B7)),"Confira a data",IF(OR(B7&lt;1,B7&gt;73415,INT(B7)&lt;&gt;B7),"Confira a data",IF(NOT(ISNUMBER(C7)),"Confira o valor",IF(C7&lt;=0,"Valor maior que zero",IF(G7="","Preencha o que vendeu","OK")))))))))</f>
        <v/>
      </c>
      <c r="J7" s="34" t="n">
        <f aca="false">IF(I7="OK",C7,0)</f>
        <v>0</v>
      </c>
      <c r="K7" s="34" t="str">
        <f aca="false">IF(OR(I7&lt;&gt;"OK",FinMes=""),"",IF(B7&gt;=FinMes,0,MAX(0,ROUND(E7-C7,2))))</f>
        <v/>
      </c>
    </row>
    <row r="8" customFormat="false" ht="25" hidden="false" customHeight="true" outlineLevel="0" collapsed="false">
      <c r="A8" s="31"/>
      <c r="B8" s="32"/>
      <c r="C8" s="33"/>
      <c r="D8" s="34" t="str">
        <f aca="false">IF(OR(I8&lt;&gt;"OK",FinMes=""),"",IF(B8&gt;=FinMes,0,MAX(0,ROUND(C8-E8,2))))</f>
        <v/>
      </c>
      <c r="E8" s="34" t="str">
        <f aca="false">IF(OR(I8&lt;&gt;"OK",FinMes=""),"",IF(B8&gt;=FinMes,0,SUMIFS(CobroValido,CobroVenta,A8,CobroFecha,"&lt;"&amp;FinMes)))</f>
        <v/>
      </c>
      <c r="F8" s="35"/>
      <c r="G8" s="35"/>
      <c r="H8" s="36" t="str">
        <f aca="false">IF(I8="","",IF(I8&lt;&gt;"OK","Confira os dados",IF(FinMes="","Escolha um período",IF(B8&gt;=FinMes,"Outro período",IF(K8&gt;0,"Recebimento excedente",IF(D8=0,"Recebida",IF(E8=0,"A receber","Parcial")))))))</f>
        <v/>
      </c>
      <c r="I8" s="36" t="str">
        <f aca="false">IF(COUNTA(A8:C8,F8:G8)=0,"",IF(A8="","Falta o código",IF(A8&lt;&gt;TRIM(A8),"Confira o código",IF(COUNTIFS(VentaID,A8)&gt;1,"Código repetido",IF(NOT(ISNUMBER(B8)),"Confira a data",IF(OR(B8&lt;1,B8&gt;73415,INT(B8)&lt;&gt;B8),"Confira a data",IF(NOT(ISNUMBER(C8)),"Confira o valor",IF(C8&lt;=0,"Valor maior que zero",IF(G8="","Preencha o que vendeu","OK")))))))))</f>
        <v/>
      </c>
      <c r="J8" s="34" t="n">
        <f aca="false">IF(I8="OK",C8,0)</f>
        <v>0</v>
      </c>
      <c r="K8" s="34" t="str">
        <f aca="false">IF(OR(I8&lt;&gt;"OK",FinMes=""),"",IF(B8&gt;=FinMes,0,MAX(0,ROUND(E8-C8,2))))</f>
        <v/>
      </c>
    </row>
    <row r="9" customFormat="false" ht="25" hidden="false" customHeight="true" outlineLevel="0" collapsed="false">
      <c r="A9" s="31"/>
      <c r="B9" s="32"/>
      <c r="C9" s="33"/>
      <c r="D9" s="34" t="str">
        <f aca="false">IF(OR(I9&lt;&gt;"OK",FinMes=""),"",IF(B9&gt;=FinMes,0,MAX(0,ROUND(C9-E9,2))))</f>
        <v/>
      </c>
      <c r="E9" s="34" t="str">
        <f aca="false">IF(OR(I9&lt;&gt;"OK",FinMes=""),"",IF(B9&gt;=FinMes,0,SUMIFS(CobroValido,CobroVenta,A9,CobroFecha,"&lt;"&amp;FinMes)))</f>
        <v/>
      </c>
      <c r="F9" s="35"/>
      <c r="G9" s="35"/>
      <c r="H9" s="36" t="str">
        <f aca="false">IF(I9="","",IF(I9&lt;&gt;"OK","Confira os dados",IF(FinMes="","Escolha um período",IF(B9&gt;=FinMes,"Outro período",IF(K9&gt;0,"Recebimento excedente",IF(D9=0,"Recebida",IF(E9=0,"A receber","Parcial")))))))</f>
        <v/>
      </c>
      <c r="I9" s="36" t="str">
        <f aca="false">IF(COUNTA(A9:C9,F9:G9)=0,"",IF(A9="","Falta o código",IF(A9&lt;&gt;TRIM(A9),"Confira o código",IF(COUNTIFS(VentaID,A9)&gt;1,"Código repetido",IF(NOT(ISNUMBER(B9)),"Confira a data",IF(OR(B9&lt;1,B9&gt;73415,INT(B9)&lt;&gt;B9),"Confira a data",IF(NOT(ISNUMBER(C9)),"Confira o valor",IF(C9&lt;=0,"Valor maior que zero",IF(G9="","Preencha o que vendeu","OK")))))))))</f>
        <v/>
      </c>
      <c r="J9" s="34" t="n">
        <f aca="false">IF(I9="OK",C9,0)</f>
        <v>0</v>
      </c>
      <c r="K9" s="34" t="str">
        <f aca="false">IF(OR(I9&lt;&gt;"OK",FinMes=""),"",IF(B9&gt;=FinMes,0,MAX(0,ROUND(E9-C9,2))))</f>
        <v/>
      </c>
    </row>
    <row r="10" customFormat="false" ht="25" hidden="false" customHeight="true" outlineLevel="0" collapsed="false">
      <c r="A10" s="31"/>
      <c r="B10" s="32"/>
      <c r="C10" s="33"/>
      <c r="D10" s="34" t="str">
        <f aca="false">IF(OR(I10&lt;&gt;"OK",FinMes=""),"",IF(B10&gt;=FinMes,0,MAX(0,ROUND(C10-E10,2))))</f>
        <v/>
      </c>
      <c r="E10" s="34" t="str">
        <f aca="false">IF(OR(I10&lt;&gt;"OK",FinMes=""),"",IF(B10&gt;=FinMes,0,SUMIFS(CobroValido,CobroVenta,A10,CobroFecha,"&lt;"&amp;FinMes)))</f>
        <v/>
      </c>
      <c r="F10" s="35"/>
      <c r="G10" s="35"/>
      <c r="H10" s="36" t="str">
        <f aca="false">IF(I10="","",IF(I10&lt;&gt;"OK","Confira os dados",IF(FinMes="","Escolha um período",IF(B10&gt;=FinMes,"Outro período",IF(K10&gt;0,"Recebimento excedente",IF(D10=0,"Recebida",IF(E10=0,"A receber","Parcial")))))))</f>
        <v/>
      </c>
      <c r="I10" s="36" t="str">
        <f aca="false">IF(COUNTA(A10:C10,F10:G10)=0,"",IF(A10="","Falta o código",IF(A10&lt;&gt;TRIM(A10),"Confira o código",IF(COUNTIFS(VentaID,A10)&gt;1,"Código repetido",IF(NOT(ISNUMBER(B10)),"Confira a data",IF(OR(B10&lt;1,B10&gt;73415,INT(B10)&lt;&gt;B10),"Confira a data",IF(NOT(ISNUMBER(C10)),"Confira o valor",IF(C10&lt;=0,"Valor maior que zero",IF(G10="","Preencha o que vendeu","OK")))))))))</f>
        <v/>
      </c>
      <c r="J10" s="34" t="n">
        <f aca="false">IF(I10="OK",C10,0)</f>
        <v>0</v>
      </c>
      <c r="K10" s="34" t="str">
        <f aca="false">IF(OR(I10&lt;&gt;"OK",FinMes=""),"",IF(B10&gt;=FinMes,0,MAX(0,ROUND(E10-C10,2))))</f>
        <v/>
      </c>
    </row>
    <row r="11" customFormat="false" ht="25" hidden="false" customHeight="true" outlineLevel="0" collapsed="false">
      <c r="A11" s="31"/>
      <c r="B11" s="32"/>
      <c r="C11" s="33"/>
      <c r="D11" s="34" t="str">
        <f aca="false">IF(OR(I11&lt;&gt;"OK",FinMes=""),"",IF(B11&gt;=FinMes,0,MAX(0,ROUND(C11-E11,2))))</f>
        <v/>
      </c>
      <c r="E11" s="34" t="str">
        <f aca="false">IF(OR(I11&lt;&gt;"OK",FinMes=""),"",IF(B11&gt;=FinMes,0,SUMIFS(CobroValido,CobroVenta,A11,CobroFecha,"&lt;"&amp;FinMes)))</f>
        <v/>
      </c>
      <c r="F11" s="35"/>
      <c r="G11" s="35"/>
      <c r="H11" s="36" t="str">
        <f aca="false">IF(I11="","",IF(I11&lt;&gt;"OK","Confira os dados",IF(FinMes="","Escolha um período",IF(B11&gt;=FinMes,"Outro período",IF(K11&gt;0,"Recebimento excedente",IF(D11=0,"Recebida",IF(E11=0,"A receber","Parcial")))))))</f>
        <v/>
      </c>
      <c r="I11" s="36" t="str">
        <f aca="false">IF(COUNTA(A11:C11,F11:G11)=0,"",IF(A11="","Falta o código",IF(A11&lt;&gt;TRIM(A11),"Confira o código",IF(COUNTIFS(VentaID,A11)&gt;1,"Código repetido",IF(NOT(ISNUMBER(B11)),"Confira a data",IF(OR(B11&lt;1,B11&gt;73415,INT(B11)&lt;&gt;B11),"Confira a data",IF(NOT(ISNUMBER(C11)),"Confira o valor",IF(C11&lt;=0,"Valor maior que zero",IF(G11="","Preencha o que vendeu","OK")))))))))</f>
        <v/>
      </c>
      <c r="J11" s="34" t="n">
        <f aca="false">IF(I11="OK",C11,0)</f>
        <v>0</v>
      </c>
      <c r="K11" s="34" t="str">
        <f aca="false">IF(OR(I11&lt;&gt;"OK",FinMes=""),"",IF(B11&gt;=FinMes,0,MAX(0,ROUND(E11-C11,2))))</f>
        <v/>
      </c>
    </row>
    <row r="12" customFormat="false" ht="25" hidden="false" customHeight="true" outlineLevel="0" collapsed="false">
      <c r="A12" s="31"/>
      <c r="B12" s="32"/>
      <c r="C12" s="33"/>
      <c r="D12" s="34" t="str">
        <f aca="false">IF(OR(I12&lt;&gt;"OK",FinMes=""),"",IF(B12&gt;=FinMes,0,MAX(0,ROUND(C12-E12,2))))</f>
        <v/>
      </c>
      <c r="E12" s="34" t="str">
        <f aca="false">IF(OR(I12&lt;&gt;"OK",FinMes=""),"",IF(B12&gt;=FinMes,0,SUMIFS(CobroValido,CobroVenta,A12,CobroFecha,"&lt;"&amp;FinMes)))</f>
        <v/>
      </c>
      <c r="F12" s="35"/>
      <c r="G12" s="35"/>
      <c r="H12" s="36" t="str">
        <f aca="false">IF(I12="","",IF(I12&lt;&gt;"OK","Confira os dados",IF(FinMes="","Escolha um período",IF(B12&gt;=FinMes,"Outro período",IF(K12&gt;0,"Recebimento excedente",IF(D12=0,"Recebida",IF(E12=0,"A receber","Parcial")))))))</f>
        <v/>
      </c>
      <c r="I12" s="36" t="str">
        <f aca="false">IF(COUNTA(A12:C12,F12:G12)=0,"",IF(A12="","Falta o código",IF(A12&lt;&gt;TRIM(A12),"Confira o código",IF(COUNTIFS(VentaID,A12)&gt;1,"Código repetido",IF(NOT(ISNUMBER(B12)),"Confira a data",IF(OR(B12&lt;1,B12&gt;73415,INT(B12)&lt;&gt;B12),"Confira a data",IF(NOT(ISNUMBER(C12)),"Confira o valor",IF(C12&lt;=0,"Valor maior que zero",IF(G12="","Preencha o que vendeu","OK")))))))))</f>
        <v/>
      </c>
      <c r="J12" s="34" t="n">
        <f aca="false">IF(I12="OK",C12,0)</f>
        <v>0</v>
      </c>
      <c r="K12" s="34" t="str">
        <f aca="false">IF(OR(I12&lt;&gt;"OK",FinMes=""),"",IF(B12&gt;=FinMes,0,MAX(0,ROUND(E12-C12,2))))</f>
        <v/>
      </c>
    </row>
    <row r="13" customFormat="false" ht="25" hidden="false" customHeight="true" outlineLevel="0" collapsed="false">
      <c r="A13" s="31"/>
      <c r="B13" s="32"/>
      <c r="C13" s="33"/>
      <c r="D13" s="34" t="str">
        <f aca="false">IF(OR(I13&lt;&gt;"OK",FinMes=""),"",IF(B13&gt;=FinMes,0,MAX(0,ROUND(C13-E13,2))))</f>
        <v/>
      </c>
      <c r="E13" s="34" t="str">
        <f aca="false">IF(OR(I13&lt;&gt;"OK",FinMes=""),"",IF(B13&gt;=FinMes,0,SUMIFS(CobroValido,CobroVenta,A13,CobroFecha,"&lt;"&amp;FinMes)))</f>
        <v/>
      </c>
      <c r="F13" s="35"/>
      <c r="G13" s="35"/>
      <c r="H13" s="36" t="str">
        <f aca="false">IF(I13="","",IF(I13&lt;&gt;"OK","Confira os dados",IF(FinMes="","Escolha um período",IF(B13&gt;=FinMes,"Outro período",IF(K13&gt;0,"Recebimento excedente",IF(D13=0,"Recebida",IF(E13=0,"A receber","Parcial")))))))</f>
        <v/>
      </c>
      <c r="I13" s="36" t="str">
        <f aca="false">IF(COUNTA(A13:C13,F13:G13)=0,"",IF(A13="","Falta o código",IF(A13&lt;&gt;TRIM(A13),"Confira o código",IF(COUNTIFS(VentaID,A13)&gt;1,"Código repetido",IF(NOT(ISNUMBER(B13)),"Confira a data",IF(OR(B13&lt;1,B13&gt;73415,INT(B13)&lt;&gt;B13),"Confira a data",IF(NOT(ISNUMBER(C13)),"Confira o valor",IF(C13&lt;=0,"Valor maior que zero",IF(G13="","Preencha o que vendeu","OK")))))))))</f>
        <v/>
      </c>
      <c r="J13" s="34" t="n">
        <f aca="false">IF(I13="OK",C13,0)</f>
        <v>0</v>
      </c>
      <c r="K13" s="34" t="str">
        <f aca="false">IF(OR(I13&lt;&gt;"OK",FinMes=""),"",IF(B13&gt;=FinMes,0,MAX(0,ROUND(E13-C13,2))))</f>
        <v/>
      </c>
    </row>
    <row r="14" customFormat="false" ht="25" hidden="false" customHeight="true" outlineLevel="0" collapsed="false">
      <c r="A14" s="31"/>
      <c r="B14" s="32"/>
      <c r="C14" s="33"/>
      <c r="D14" s="34" t="str">
        <f aca="false">IF(OR(I14&lt;&gt;"OK",FinMes=""),"",IF(B14&gt;=FinMes,0,MAX(0,ROUND(C14-E14,2))))</f>
        <v/>
      </c>
      <c r="E14" s="34" t="str">
        <f aca="false">IF(OR(I14&lt;&gt;"OK",FinMes=""),"",IF(B14&gt;=FinMes,0,SUMIFS(CobroValido,CobroVenta,A14,CobroFecha,"&lt;"&amp;FinMes)))</f>
        <v/>
      </c>
      <c r="F14" s="35"/>
      <c r="G14" s="35"/>
      <c r="H14" s="36" t="str">
        <f aca="false">IF(I14="","",IF(I14&lt;&gt;"OK","Confira os dados",IF(FinMes="","Escolha um período",IF(B14&gt;=FinMes,"Outro período",IF(K14&gt;0,"Recebimento excedente",IF(D14=0,"Recebida",IF(E14=0,"A receber","Parcial")))))))</f>
        <v/>
      </c>
      <c r="I14" s="36" t="str">
        <f aca="false">IF(COUNTA(A14:C14,F14:G14)=0,"",IF(A14="","Falta o código",IF(A14&lt;&gt;TRIM(A14),"Confira o código",IF(COUNTIFS(VentaID,A14)&gt;1,"Código repetido",IF(NOT(ISNUMBER(B14)),"Confira a data",IF(OR(B14&lt;1,B14&gt;73415,INT(B14)&lt;&gt;B14),"Confira a data",IF(NOT(ISNUMBER(C14)),"Confira o valor",IF(C14&lt;=0,"Valor maior que zero",IF(G14="","Preencha o que vendeu","OK")))))))))</f>
        <v/>
      </c>
      <c r="J14" s="34" t="n">
        <f aca="false">IF(I14="OK",C14,0)</f>
        <v>0</v>
      </c>
      <c r="K14" s="34" t="str">
        <f aca="false">IF(OR(I14&lt;&gt;"OK",FinMes=""),"",IF(B14&gt;=FinMes,0,MAX(0,ROUND(E14-C14,2))))</f>
        <v/>
      </c>
    </row>
    <row r="15" customFormat="false" ht="25" hidden="false" customHeight="true" outlineLevel="0" collapsed="false">
      <c r="A15" s="31"/>
      <c r="B15" s="32"/>
      <c r="C15" s="33"/>
      <c r="D15" s="34" t="str">
        <f aca="false">IF(OR(I15&lt;&gt;"OK",FinMes=""),"",IF(B15&gt;=FinMes,0,MAX(0,ROUND(C15-E15,2))))</f>
        <v/>
      </c>
      <c r="E15" s="34" t="str">
        <f aca="false">IF(OR(I15&lt;&gt;"OK",FinMes=""),"",IF(B15&gt;=FinMes,0,SUMIFS(CobroValido,CobroVenta,A15,CobroFecha,"&lt;"&amp;FinMes)))</f>
        <v/>
      </c>
      <c r="F15" s="35"/>
      <c r="G15" s="35"/>
      <c r="H15" s="36" t="str">
        <f aca="false">IF(I15="","",IF(I15&lt;&gt;"OK","Confira os dados",IF(FinMes="","Escolha um período",IF(B15&gt;=FinMes,"Outro período",IF(K15&gt;0,"Recebimento excedente",IF(D15=0,"Recebida",IF(E15=0,"A receber","Parcial")))))))</f>
        <v/>
      </c>
      <c r="I15" s="36" t="str">
        <f aca="false">IF(COUNTA(A15:C15,F15:G15)=0,"",IF(A15="","Falta o código",IF(A15&lt;&gt;TRIM(A15),"Confira o código",IF(COUNTIFS(VentaID,A15)&gt;1,"Código repetido",IF(NOT(ISNUMBER(B15)),"Confira a data",IF(OR(B15&lt;1,B15&gt;73415,INT(B15)&lt;&gt;B15),"Confira a data",IF(NOT(ISNUMBER(C15)),"Confira o valor",IF(C15&lt;=0,"Valor maior que zero",IF(G15="","Preencha o que vendeu","OK")))))))))</f>
        <v/>
      </c>
      <c r="J15" s="34" t="n">
        <f aca="false">IF(I15="OK",C15,0)</f>
        <v>0</v>
      </c>
      <c r="K15" s="34" t="str">
        <f aca="false">IF(OR(I15&lt;&gt;"OK",FinMes=""),"",IF(B15&gt;=FinMes,0,MAX(0,ROUND(E15-C15,2))))</f>
        <v/>
      </c>
    </row>
    <row r="16" customFormat="false" ht="25" hidden="false" customHeight="true" outlineLevel="0" collapsed="false">
      <c r="A16" s="31"/>
      <c r="B16" s="32"/>
      <c r="C16" s="33"/>
      <c r="D16" s="34" t="str">
        <f aca="false">IF(OR(I16&lt;&gt;"OK",FinMes=""),"",IF(B16&gt;=FinMes,0,MAX(0,ROUND(C16-E16,2))))</f>
        <v/>
      </c>
      <c r="E16" s="34" t="str">
        <f aca="false">IF(OR(I16&lt;&gt;"OK",FinMes=""),"",IF(B16&gt;=FinMes,0,SUMIFS(CobroValido,CobroVenta,A16,CobroFecha,"&lt;"&amp;FinMes)))</f>
        <v/>
      </c>
      <c r="F16" s="35"/>
      <c r="G16" s="35"/>
      <c r="H16" s="36" t="str">
        <f aca="false">IF(I16="","",IF(I16&lt;&gt;"OK","Confira os dados",IF(FinMes="","Escolha um período",IF(B16&gt;=FinMes,"Outro período",IF(K16&gt;0,"Recebimento excedente",IF(D16=0,"Recebida",IF(E16=0,"A receber","Parcial")))))))</f>
        <v/>
      </c>
      <c r="I16" s="36" t="str">
        <f aca="false">IF(COUNTA(A16:C16,F16:G16)=0,"",IF(A16="","Falta o código",IF(A16&lt;&gt;TRIM(A16),"Confira o código",IF(COUNTIFS(VentaID,A16)&gt;1,"Código repetido",IF(NOT(ISNUMBER(B16)),"Confira a data",IF(OR(B16&lt;1,B16&gt;73415,INT(B16)&lt;&gt;B16),"Confira a data",IF(NOT(ISNUMBER(C16)),"Confira o valor",IF(C16&lt;=0,"Valor maior que zero",IF(G16="","Preencha o que vendeu","OK")))))))))</f>
        <v/>
      </c>
      <c r="J16" s="34" t="n">
        <f aca="false">IF(I16="OK",C16,0)</f>
        <v>0</v>
      </c>
      <c r="K16" s="34" t="str">
        <f aca="false">IF(OR(I16&lt;&gt;"OK",FinMes=""),"",IF(B16&gt;=FinMes,0,MAX(0,ROUND(E16-C16,2))))</f>
        <v/>
      </c>
    </row>
    <row r="17" customFormat="false" ht="25" hidden="false" customHeight="true" outlineLevel="0" collapsed="false">
      <c r="A17" s="31"/>
      <c r="B17" s="32"/>
      <c r="C17" s="33"/>
      <c r="D17" s="34" t="str">
        <f aca="false">IF(OR(I17&lt;&gt;"OK",FinMes=""),"",IF(B17&gt;=FinMes,0,MAX(0,ROUND(C17-E17,2))))</f>
        <v/>
      </c>
      <c r="E17" s="34" t="str">
        <f aca="false">IF(OR(I17&lt;&gt;"OK",FinMes=""),"",IF(B17&gt;=FinMes,0,SUMIFS(CobroValido,CobroVenta,A17,CobroFecha,"&lt;"&amp;FinMes)))</f>
        <v/>
      </c>
      <c r="F17" s="35"/>
      <c r="G17" s="35"/>
      <c r="H17" s="36" t="str">
        <f aca="false">IF(I17="","",IF(I17&lt;&gt;"OK","Confira os dados",IF(FinMes="","Escolha um período",IF(B17&gt;=FinMes,"Outro período",IF(K17&gt;0,"Recebimento excedente",IF(D17=0,"Recebida",IF(E17=0,"A receber","Parcial")))))))</f>
        <v/>
      </c>
      <c r="I17" s="36" t="str">
        <f aca="false">IF(COUNTA(A17:C17,F17:G17)=0,"",IF(A17="","Falta o código",IF(A17&lt;&gt;TRIM(A17),"Confira o código",IF(COUNTIFS(VentaID,A17)&gt;1,"Código repetido",IF(NOT(ISNUMBER(B17)),"Confira a data",IF(OR(B17&lt;1,B17&gt;73415,INT(B17)&lt;&gt;B17),"Confira a data",IF(NOT(ISNUMBER(C17)),"Confira o valor",IF(C17&lt;=0,"Valor maior que zero",IF(G17="","Preencha o que vendeu","OK")))))))))</f>
        <v/>
      </c>
      <c r="J17" s="34" t="n">
        <f aca="false">IF(I17="OK",C17,0)</f>
        <v>0</v>
      </c>
      <c r="K17" s="34" t="str">
        <f aca="false">IF(OR(I17&lt;&gt;"OK",FinMes=""),"",IF(B17&gt;=FinMes,0,MAX(0,ROUND(E17-C17,2))))</f>
        <v/>
      </c>
    </row>
    <row r="18" customFormat="false" ht="25" hidden="false" customHeight="true" outlineLevel="0" collapsed="false">
      <c r="A18" s="31"/>
      <c r="B18" s="32"/>
      <c r="C18" s="33"/>
      <c r="D18" s="34" t="str">
        <f aca="false">IF(OR(I18&lt;&gt;"OK",FinMes=""),"",IF(B18&gt;=FinMes,0,MAX(0,ROUND(C18-E18,2))))</f>
        <v/>
      </c>
      <c r="E18" s="34" t="str">
        <f aca="false">IF(OR(I18&lt;&gt;"OK",FinMes=""),"",IF(B18&gt;=FinMes,0,SUMIFS(CobroValido,CobroVenta,A18,CobroFecha,"&lt;"&amp;FinMes)))</f>
        <v/>
      </c>
      <c r="F18" s="35"/>
      <c r="G18" s="35"/>
      <c r="H18" s="36" t="str">
        <f aca="false">IF(I18="","",IF(I18&lt;&gt;"OK","Confira os dados",IF(FinMes="","Escolha um período",IF(B18&gt;=FinMes,"Outro período",IF(K18&gt;0,"Recebimento excedente",IF(D18=0,"Recebida",IF(E18=0,"A receber","Parcial")))))))</f>
        <v/>
      </c>
      <c r="I18" s="36" t="str">
        <f aca="false">IF(COUNTA(A18:C18,F18:G18)=0,"",IF(A18="","Falta o código",IF(A18&lt;&gt;TRIM(A18),"Confira o código",IF(COUNTIFS(VentaID,A18)&gt;1,"Código repetido",IF(NOT(ISNUMBER(B18)),"Confira a data",IF(OR(B18&lt;1,B18&gt;73415,INT(B18)&lt;&gt;B18),"Confira a data",IF(NOT(ISNUMBER(C18)),"Confira o valor",IF(C18&lt;=0,"Valor maior que zero",IF(G18="","Preencha o que vendeu","OK")))))))))</f>
        <v/>
      </c>
      <c r="J18" s="34" t="n">
        <f aca="false">IF(I18="OK",C18,0)</f>
        <v>0</v>
      </c>
      <c r="K18" s="34" t="str">
        <f aca="false">IF(OR(I18&lt;&gt;"OK",FinMes=""),"",IF(B18&gt;=FinMes,0,MAX(0,ROUND(E18-C18,2))))</f>
        <v/>
      </c>
    </row>
    <row r="19" customFormat="false" ht="25" hidden="false" customHeight="true" outlineLevel="0" collapsed="false">
      <c r="A19" s="31"/>
      <c r="B19" s="32"/>
      <c r="C19" s="33"/>
      <c r="D19" s="34" t="str">
        <f aca="false">IF(OR(I19&lt;&gt;"OK",FinMes=""),"",IF(B19&gt;=FinMes,0,MAX(0,ROUND(C19-E19,2))))</f>
        <v/>
      </c>
      <c r="E19" s="34" t="str">
        <f aca="false">IF(OR(I19&lt;&gt;"OK",FinMes=""),"",IF(B19&gt;=FinMes,0,SUMIFS(CobroValido,CobroVenta,A19,CobroFecha,"&lt;"&amp;FinMes)))</f>
        <v/>
      </c>
      <c r="F19" s="35"/>
      <c r="G19" s="35"/>
      <c r="H19" s="36" t="str">
        <f aca="false">IF(I19="","",IF(I19&lt;&gt;"OK","Confira os dados",IF(FinMes="","Escolha um período",IF(B19&gt;=FinMes,"Outro período",IF(K19&gt;0,"Recebimento excedente",IF(D19=0,"Recebida",IF(E19=0,"A receber","Parcial")))))))</f>
        <v/>
      </c>
      <c r="I19" s="36" t="str">
        <f aca="false">IF(COUNTA(A19:C19,F19:G19)=0,"",IF(A19="","Falta o código",IF(A19&lt;&gt;TRIM(A19),"Confira o código",IF(COUNTIFS(VentaID,A19)&gt;1,"Código repetido",IF(NOT(ISNUMBER(B19)),"Confira a data",IF(OR(B19&lt;1,B19&gt;73415,INT(B19)&lt;&gt;B19),"Confira a data",IF(NOT(ISNUMBER(C19)),"Confira o valor",IF(C19&lt;=0,"Valor maior que zero",IF(G19="","Preencha o que vendeu","OK")))))))))</f>
        <v/>
      </c>
      <c r="J19" s="34" t="n">
        <f aca="false">IF(I19="OK",C19,0)</f>
        <v>0</v>
      </c>
      <c r="K19" s="34" t="str">
        <f aca="false">IF(OR(I19&lt;&gt;"OK",FinMes=""),"",IF(B19&gt;=FinMes,0,MAX(0,ROUND(E19-C19,2))))</f>
        <v/>
      </c>
    </row>
    <row r="20" customFormat="false" ht="25" hidden="false" customHeight="true" outlineLevel="0" collapsed="false">
      <c r="A20" s="31"/>
      <c r="B20" s="32"/>
      <c r="C20" s="33"/>
      <c r="D20" s="34" t="str">
        <f aca="false">IF(OR(I20&lt;&gt;"OK",FinMes=""),"",IF(B20&gt;=FinMes,0,MAX(0,ROUND(C20-E20,2))))</f>
        <v/>
      </c>
      <c r="E20" s="34" t="str">
        <f aca="false">IF(OR(I20&lt;&gt;"OK",FinMes=""),"",IF(B20&gt;=FinMes,0,SUMIFS(CobroValido,CobroVenta,A20,CobroFecha,"&lt;"&amp;FinMes)))</f>
        <v/>
      </c>
      <c r="F20" s="35"/>
      <c r="G20" s="35"/>
      <c r="H20" s="36" t="str">
        <f aca="false">IF(I20="","",IF(I20&lt;&gt;"OK","Confira os dados",IF(FinMes="","Escolha um período",IF(B20&gt;=FinMes,"Outro período",IF(K20&gt;0,"Recebimento excedente",IF(D20=0,"Recebida",IF(E20=0,"A receber","Parcial")))))))</f>
        <v/>
      </c>
      <c r="I20" s="36" t="str">
        <f aca="false">IF(COUNTA(A20:C20,F20:G20)=0,"",IF(A20="","Falta o código",IF(A20&lt;&gt;TRIM(A20),"Confira o código",IF(COUNTIFS(VentaID,A20)&gt;1,"Código repetido",IF(NOT(ISNUMBER(B20)),"Confira a data",IF(OR(B20&lt;1,B20&gt;73415,INT(B20)&lt;&gt;B20),"Confira a data",IF(NOT(ISNUMBER(C20)),"Confira o valor",IF(C20&lt;=0,"Valor maior que zero",IF(G20="","Preencha o que vendeu","OK")))))))))</f>
        <v/>
      </c>
      <c r="J20" s="34" t="n">
        <f aca="false">IF(I20="OK",C20,0)</f>
        <v>0</v>
      </c>
      <c r="K20" s="34" t="str">
        <f aca="false">IF(OR(I20&lt;&gt;"OK",FinMes=""),"",IF(B20&gt;=FinMes,0,MAX(0,ROUND(E20-C20,2))))</f>
        <v/>
      </c>
    </row>
    <row r="21" customFormat="false" ht="25" hidden="false" customHeight="true" outlineLevel="0" collapsed="false">
      <c r="A21" s="31"/>
      <c r="B21" s="32"/>
      <c r="C21" s="33"/>
      <c r="D21" s="34" t="str">
        <f aca="false">IF(OR(I21&lt;&gt;"OK",FinMes=""),"",IF(B21&gt;=FinMes,0,MAX(0,ROUND(C21-E21,2))))</f>
        <v/>
      </c>
      <c r="E21" s="34" t="str">
        <f aca="false">IF(OR(I21&lt;&gt;"OK",FinMes=""),"",IF(B21&gt;=FinMes,0,SUMIFS(CobroValido,CobroVenta,A21,CobroFecha,"&lt;"&amp;FinMes)))</f>
        <v/>
      </c>
      <c r="F21" s="35"/>
      <c r="G21" s="35"/>
      <c r="H21" s="36" t="str">
        <f aca="false">IF(I21="","",IF(I21&lt;&gt;"OK","Confira os dados",IF(FinMes="","Escolha um período",IF(B21&gt;=FinMes,"Outro período",IF(K21&gt;0,"Recebimento excedente",IF(D21=0,"Recebida",IF(E21=0,"A receber","Parcial")))))))</f>
        <v/>
      </c>
      <c r="I21" s="36" t="str">
        <f aca="false">IF(COUNTA(A21:C21,F21:G21)=0,"",IF(A21="","Falta o código",IF(A21&lt;&gt;TRIM(A21),"Confira o código",IF(COUNTIFS(VentaID,A21)&gt;1,"Código repetido",IF(NOT(ISNUMBER(B21)),"Confira a data",IF(OR(B21&lt;1,B21&gt;73415,INT(B21)&lt;&gt;B21),"Confira a data",IF(NOT(ISNUMBER(C21)),"Confira o valor",IF(C21&lt;=0,"Valor maior que zero",IF(G21="","Preencha o que vendeu","OK")))))))))</f>
        <v/>
      </c>
      <c r="J21" s="34" t="n">
        <f aca="false">IF(I21="OK",C21,0)</f>
        <v>0</v>
      </c>
      <c r="K21" s="34" t="str">
        <f aca="false">IF(OR(I21&lt;&gt;"OK",FinMes=""),"",IF(B21&gt;=FinMes,0,MAX(0,ROUND(E21-C21,2))))</f>
        <v/>
      </c>
    </row>
    <row r="22" customFormat="false" ht="25" hidden="false" customHeight="true" outlineLevel="0" collapsed="false">
      <c r="A22" s="31"/>
      <c r="B22" s="32"/>
      <c r="C22" s="33"/>
      <c r="D22" s="34" t="str">
        <f aca="false">IF(OR(I22&lt;&gt;"OK",FinMes=""),"",IF(B22&gt;=FinMes,0,MAX(0,ROUND(C22-E22,2))))</f>
        <v/>
      </c>
      <c r="E22" s="34" t="str">
        <f aca="false">IF(OR(I22&lt;&gt;"OK",FinMes=""),"",IF(B22&gt;=FinMes,0,SUMIFS(CobroValido,CobroVenta,A22,CobroFecha,"&lt;"&amp;FinMes)))</f>
        <v/>
      </c>
      <c r="F22" s="35"/>
      <c r="G22" s="35"/>
      <c r="H22" s="36" t="str">
        <f aca="false">IF(I22="","",IF(I22&lt;&gt;"OK","Confira os dados",IF(FinMes="","Escolha um período",IF(B22&gt;=FinMes,"Outro período",IF(K22&gt;0,"Recebimento excedente",IF(D22=0,"Recebida",IF(E22=0,"A receber","Parcial")))))))</f>
        <v/>
      </c>
      <c r="I22" s="36" t="str">
        <f aca="false">IF(COUNTA(A22:C22,F22:G22)=0,"",IF(A22="","Falta o código",IF(A22&lt;&gt;TRIM(A22),"Confira o código",IF(COUNTIFS(VentaID,A22)&gt;1,"Código repetido",IF(NOT(ISNUMBER(B22)),"Confira a data",IF(OR(B22&lt;1,B22&gt;73415,INT(B22)&lt;&gt;B22),"Confira a data",IF(NOT(ISNUMBER(C22)),"Confira o valor",IF(C22&lt;=0,"Valor maior que zero",IF(G22="","Preencha o que vendeu","OK")))))))))</f>
        <v/>
      </c>
      <c r="J22" s="34" t="n">
        <f aca="false">IF(I22="OK",C22,0)</f>
        <v>0</v>
      </c>
      <c r="K22" s="34" t="str">
        <f aca="false">IF(OR(I22&lt;&gt;"OK",FinMes=""),"",IF(B22&gt;=FinMes,0,MAX(0,ROUND(E22-C22,2))))</f>
        <v/>
      </c>
    </row>
    <row r="23" customFormat="false" ht="25" hidden="false" customHeight="true" outlineLevel="0" collapsed="false">
      <c r="A23" s="31"/>
      <c r="B23" s="32"/>
      <c r="C23" s="33"/>
      <c r="D23" s="34" t="str">
        <f aca="false">IF(OR(I23&lt;&gt;"OK",FinMes=""),"",IF(B23&gt;=FinMes,0,MAX(0,ROUND(C23-E23,2))))</f>
        <v/>
      </c>
      <c r="E23" s="34" t="str">
        <f aca="false">IF(OR(I23&lt;&gt;"OK",FinMes=""),"",IF(B23&gt;=FinMes,0,SUMIFS(CobroValido,CobroVenta,A23,CobroFecha,"&lt;"&amp;FinMes)))</f>
        <v/>
      </c>
      <c r="F23" s="35"/>
      <c r="G23" s="35"/>
      <c r="H23" s="36" t="str">
        <f aca="false">IF(I23="","",IF(I23&lt;&gt;"OK","Confira os dados",IF(FinMes="","Escolha um período",IF(B23&gt;=FinMes,"Outro período",IF(K23&gt;0,"Recebimento excedente",IF(D23=0,"Recebida",IF(E23=0,"A receber","Parcial")))))))</f>
        <v/>
      </c>
      <c r="I23" s="36" t="str">
        <f aca="false">IF(COUNTA(A23:C23,F23:G23)=0,"",IF(A23="","Falta o código",IF(A23&lt;&gt;TRIM(A23),"Confira o código",IF(COUNTIFS(VentaID,A23)&gt;1,"Código repetido",IF(NOT(ISNUMBER(B23)),"Confira a data",IF(OR(B23&lt;1,B23&gt;73415,INT(B23)&lt;&gt;B23),"Confira a data",IF(NOT(ISNUMBER(C23)),"Confira o valor",IF(C23&lt;=0,"Valor maior que zero",IF(G23="","Preencha o que vendeu","OK")))))))))</f>
        <v/>
      </c>
      <c r="J23" s="34" t="n">
        <f aca="false">IF(I23="OK",C23,0)</f>
        <v>0</v>
      </c>
      <c r="K23" s="34" t="str">
        <f aca="false">IF(OR(I23&lt;&gt;"OK",FinMes=""),"",IF(B23&gt;=FinMes,0,MAX(0,ROUND(E23-C23,2))))</f>
        <v/>
      </c>
    </row>
    <row r="24" customFormat="false" ht="25" hidden="false" customHeight="true" outlineLevel="0" collapsed="false">
      <c r="A24" s="31"/>
      <c r="B24" s="32"/>
      <c r="C24" s="33"/>
      <c r="D24" s="34" t="str">
        <f aca="false">IF(OR(I24&lt;&gt;"OK",FinMes=""),"",IF(B24&gt;=FinMes,0,MAX(0,ROUND(C24-E24,2))))</f>
        <v/>
      </c>
      <c r="E24" s="34" t="str">
        <f aca="false">IF(OR(I24&lt;&gt;"OK",FinMes=""),"",IF(B24&gt;=FinMes,0,SUMIFS(CobroValido,CobroVenta,A24,CobroFecha,"&lt;"&amp;FinMes)))</f>
        <v/>
      </c>
      <c r="F24" s="35"/>
      <c r="G24" s="35"/>
      <c r="H24" s="36" t="str">
        <f aca="false">IF(I24="","",IF(I24&lt;&gt;"OK","Confira os dados",IF(FinMes="","Escolha um período",IF(B24&gt;=FinMes,"Outro período",IF(K24&gt;0,"Recebimento excedente",IF(D24=0,"Recebida",IF(E24=0,"A receber","Parcial")))))))</f>
        <v/>
      </c>
      <c r="I24" s="36" t="str">
        <f aca="false">IF(COUNTA(A24:C24,F24:G24)=0,"",IF(A24="","Falta o código",IF(A24&lt;&gt;TRIM(A24),"Confira o código",IF(COUNTIFS(VentaID,A24)&gt;1,"Código repetido",IF(NOT(ISNUMBER(B24)),"Confira a data",IF(OR(B24&lt;1,B24&gt;73415,INT(B24)&lt;&gt;B24),"Confira a data",IF(NOT(ISNUMBER(C24)),"Confira o valor",IF(C24&lt;=0,"Valor maior que zero",IF(G24="","Preencha o que vendeu","OK")))))))))</f>
        <v/>
      </c>
      <c r="J24" s="34" t="n">
        <f aca="false">IF(I24="OK",C24,0)</f>
        <v>0</v>
      </c>
      <c r="K24" s="34" t="str">
        <f aca="false">IF(OR(I24&lt;&gt;"OK",FinMes=""),"",IF(B24&gt;=FinMes,0,MAX(0,ROUND(E24-C24,2))))</f>
        <v/>
      </c>
    </row>
    <row r="25" customFormat="false" ht="25" hidden="false" customHeight="true" outlineLevel="0" collapsed="false">
      <c r="A25" s="31"/>
      <c r="B25" s="32"/>
      <c r="C25" s="33"/>
      <c r="D25" s="34" t="str">
        <f aca="false">IF(OR(I25&lt;&gt;"OK",FinMes=""),"",IF(B25&gt;=FinMes,0,MAX(0,ROUND(C25-E25,2))))</f>
        <v/>
      </c>
      <c r="E25" s="34" t="str">
        <f aca="false">IF(OR(I25&lt;&gt;"OK",FinMes=""),"",IF(B25&gt;=FinMes,0,SUMIFS(CobroValido,CobroVenta,A25,CobroFecha,"&lt;"&amp;FinMes)))</f>
        <v/>
      </c>
      <c r="F25" s="35"/>
      <c r="G25" s="35"/>
      <c r="H25" s="36" t="str">
        <f aca="false">IF(I25="","",IF(I25&lt;&gt;"OK","Confira os dados",IF(FinMes="","Escolha um período",IF(B25&gt;=FinMes,"Outro período",IF(K25&gt;0,"Recebimento excedente",IF(D25=0,"Recebida",IF(E25=0,"A receber","Parcial")))))))</f>
        <v/>
      </c>
      <c r="I25" s="36" t="str">
        <f aca="false">IF(COUNTA(A25:C25,F25:G25)=0,"",IF(A25="","Falta o código",IF(A25&lt;&gt;TRIM(A25),"Confira o código",IF(COUNTIFS(VentaID,A25)&gt;1,"Código repetido",IF(NOT(ISNUMBER(B25)),"Confira a data",IF(OR(B25&lt;1,B25&gt;73415,INT(B25)&lt;&gt;B25),"Confira a data",IF(NOT(ISNUMBER(C25)),"Confira o valor",IF(C25&lt;=0,"Valor maior que zero",IF(G25="","Preencha o que vendeu","OK")))))))))</f>
        <v/>
      </c>
      <c r="J25" s="34" t="n">
        <f aca="false">IF(I25="OK",C25,0)</f>
        <v>0</v>
      </c>
      <c r="K25" s="34" t="str">
        <f aca="false">IF(OR(I25&lt;&gt;"OK",FinMes=""),"",IF(B25&gt;=FinMes,0,MAX(0,ROUND(E25-C25,2))))</f>
        <v/>
      </c>
    </row>
    <row r="26" customFormat="false" ht="25" hidden="false" customHeight="true" outlineLevel="0" collapsed="false">
      <c r="A26" s="31"/>
      <c r="B26" s="32"/>
      <c r="C26" s="33"/>
      <c r="D26" s="34" t="str">
        <f aca="false">IF(OR(I26&lt;&gt;"OK",FinMes=""),"",IF(B26&gt;=FinMes,0,MAX(0,ROUND(C26-E26,2))))</f>
        <v/>
      </c>
      <c r="E26" s="34" t="str">
        <f aca="false">IF(OR(I26&lt;&gt;"OK",FinMes=""),"",IF(B26&gt;=FinMes,0,SUMIFS(CobroValido,CobroVenta,A26,CobroFecha,"&lt;"&amp;FinMes)))</f>
        <v/>
      </c>
      <c r="F26" s="35"/>
      <c r="G26" s="35"/>
      <c r="H26" s="36" t="str">
        <f aca="false">IF(I26="","",IF(I26&lt;&gt;"OK","Confira os dados",IF(FinMes="","Escolha um período",IF(B26&gt;=FinMes,"Outro período",IF(K26&gt;0,"Recebimento excedente",IF(D26=0,"Recebida",IF(E26=0,"A receber","Parcial")))))))</f>
        <v/>
      </c>
      <c r="I26" s="36" t="str">
        <f aca="false">IF(COUNTA(A26:C26,F26:G26)=0,"",IF(A26="","Falta o código",IF(A26&lt;&gt;TRIM(A26),"Confira o código",IF(COUNTIFS(VentaID,A26)&gt;1,"Código repetido",IF(NOT(ISNUMBER(B26)),"Confira a data",IF(OR(B26&lt;1,B26&gt;73415,INT(B26)&lt;&gt;B26),"Confira a data",IF(NOT(ISNUMBER(C26)),"Confira o valor",IF(C26&lt;=0,"Valor maior que zero",IF(G26="","Preencha o que vendeu","OK")))))))))</f>
        <v/>
      </c>
      <c r="J26" s="34" t="n">
        <f aca="false">IF(I26="OK",C26,0)</f>
        <v>0</v>
      </c>
      <c r="K26" s="34" t="str">
        <f aca="false">IF(OR(I26&lt;&gt;"OK",FinMes=""),"",IF(B26&gt;=FinMes,0,MAX(0,ROUND(E26-C26,2))))</f>
        <v/>
      </c>
    </row>
    <row r="27" customFormat="false" ht="25" hidden="false" customHeight="true" outlineLevel="0" collapsed="false">
      <c r="A27" s="31"/>
      <c r="B27" s="32"/>
      <c r="C27" s="33"/>
      <c r="D27" s="34" t="str">
        <f aca="false">IF(OR(I27&lt;&gt;"OK",FinMes=""),"",IF(B27&gt;=FinMes,0,MAX(0,ROUND(C27-E27,2))))</f>
        <v/>
      </c>
      <c r="E27" s="34" t="str">
        <f aca="false">IF(OR(I27&lt;&gt;"OK",FinMes=""),"",IF(B27&gt;=FinMes,0,SUMIFS(CobroValido,CobroVenta,A27,CobroFecha,"&lt;"&amp;FinMes)))</f>
        <v/>
      </c>
      <c r="F27" s="35"/>
      <c r="G27" s="35"/>
      <c r="H27" s="36" t="str">
        <f aca="false">IF(I27="","",IF(I27&lt;&gt;"OK","Confira os dados",IF(FinMes="","Escolha um período",IF(B27&gt;=FinMes,"Outro período",IF(K27&gt;0,"Recebimento excedente",IF(D27=0,"Recebida",IF(E27=0,"A receber","Parcial")))))))</f>
        <v/>
      </c>
      <c r="I27" s="36" t="str">
        <f aca="false">IF(COUNTA(A27:C27,F27:G27)=0,"",IF(A27="","Falta o código",IF(A27&lt;&gt;TRIM(A27),"Confira o código",IF(COUNTIFS(VentaID,A27)&gt;1,"Código repetido",IF(NOT(ISNUMBER(B27)),"Confira a data",IF(OR(B27&lt;1,B27&gt;73415,INT(B27)&lt;&gt;B27),"Confira a data",IF(NOT(ISNUMBER(C27)),"Confira o valor",IF(C27&lt;=0,"Valor maior que zero",IF(G27="","Preencha o que vendeu","OK")))))))))</f>
        <v/>
      </c>
      <c r="J27" s="34" t="n">
        <f aca="false">IF(I27="OK",C27,0)</f>
        <v>0</v>
      </c>
      <c r="K27" s="34" t="str">
        <f aca="false">IF(OR(I27&lt;&gt;"OK",FinMes=""),"",IF(B27&gt;=FinMes,0,MAX(0,ROUND(E27-C27,2))))</f>
        <v/>
      </c>
    </row>
    <row r="28" customFormat="false" ht="25" hidden="false" customHeight="true" outlineLevel="0" collapsed="false">
      <c r="A28" s="31"/>
      <c r="B28" s="32"/>
      <c r="C28" s="33"/>
      <c r="D28" s="34" t="str">
        <f aca="false">IF(OR(I28&lt;&gt;"OK",FinMes=""),"",IF(B28&gt;=FinMes,0,MAX(0,ROUND(C28-E28,2))))</f>
        <v/>
      </c>
      <c r="E28" s="34" t="str">
        <f aca="false">IF(OR(I28&lt;&gt;"OK",FinMes=""),"",IF(B28&gt;=FinMes,0,SUMIFS(CobroValido,CobroVenta,A28,CobroFecha,"&lt;"&amp;FinMes)))</f>
        <v/>
      </c>
      <c r="F28" s="35"/>
      <c r="G28" s="35"/>
      <c r="H28" s="36" t="str">
        <f aca="false">IF(I28="","",IF(I28&lt;&gt;"OK","Confira os dados",IF(FinMes="","Escolha um período",IF(B28&gt;=FinMes,"Outro período",IF(K28&gt;0,"Recebimento excedente",IF(D28=0,"Recebida",IF(E28=0,"A receber","Parcial")))))))</f>
        <v/>
      </c>
      <c r="I28" s="36" t="str">
        <f aca="false">IF(COUNTA(A28:C28,F28:G28)=0,"",IF(A28="","Falta o código",IF(A28&lt;&gt;TRIM(A28),"Confira o código",IF(COUNTIFS(VentaID,A28)&gt;1,"Código repetido",IF(NOT(ISNUMBER(B28)),"Confira a data",IF(OR(B28&lt;1,B28&gt;73415,INT(B28)&lt;&gt;B28),"Confira a data",IF(NOT(ISNUMBER(C28)),"Confira o valor",IF(C28&lt;=0,"Valor maior que zero",IF(G28="","Preencha o que vendeu","OK")))))))))</f>
        <v/>
      </c>
      <c r="J28" s="34" t="n">
        <f aca="false">IF(I28="OK",C28,0)</f>
        <v>0</v>
      </c>
      <c r="K28" s="34" t="str">
        <f aca="false">IF(OR(I28&lt;&gt;"OK",FinMes=""),"",IF(B28&gt;=FinMes,0,MAX(0,ROUND(E28-C28,2))))</f>
        <v/>
      </c>
    </row>
    <row r="29" customFormat="false" ht="25" hidden="false" customHeight="true" outlineLevel="0" collapsed="false">
      <c r="A29" s="31"/>
      <c r="B29" s="32"/>
      <c r="C29" s="33"/>
      <c r="D29" s="34" t="str">
        <f aca="false">IF(OR(I29&lt;&gt;"OK",FinMes=""),"",IF(B29&gt;=FinMes,0,MAX(0,ROUND(C29-E29,2))))</f>
        <v/>
      </c>
      <c r="E29" s="34" t="str">
        <f aca="false">IF(OR(I29&lt;&gt;"OK",FinMes=""),"",IF(B29&gt;=FinMes,0,SUMIFS(CobroValido,CobroVenta,A29,CobroFecha,"&lt;"&amp;FinMes)))</f>
        <v/>
      </c>
      <c r="F29" s="35"/>
      <c r="G29" s="35"/>
      <c r="H29" s="36" t="str">
        <f aca="false">IF(I29="","",IF(I29&lt;&gt;"OK","Confira os dados",IF(FinMes="","Escolha um período",IF(B29&gt;=FinMes,"Outro período",IF(K29&gt;0,"Recebimento excedente",IF(D29=0,"Recebida",IF(E29=0,"A receber","Parcial")))))))</f>
        <v/>
      </c>
      <c r="I29" s="36" t="str">
        <f aca="false">IF(COUNTA(A29:C29,F29:G29)=0,"",IF(A29="","Falta o código",IF(A29&lt;&gt;TRIM(A29),"Confira o código",IF(COUNTIFS(VentaID,A29)&gt;1,"Código repetido",IF(NOT(ISNUMBER(B29)),"Confira a data",IF(OR(B29&lt;1,B29&gt;73415,INT(B29)&lt;&gt;B29),"Confira a data",IF(NOT(ISNUMBER(C29)),"Confira o valor",IF(C29&lt;=0,"Valor maior que zero",IF(G29="","Preencha o que vendeu","OK")))))))))</f>
        <v/>
      </c>
      <c r="J29" s="34" t="n">
        <f aca="false">IF(I29="OK",C29,0)</f>
        <v>0</v>
      </c>
      <c r="K29" s="34" t="str">
        <f aca="false">IF(OR(I29&lt;&gt;"OK",FinMes=""),"",IF(B29&gt;=FinMes,0,MAX(0,ROUND(E29-C29,2))))</f>
        <v/>
      </c>
    </row>
    <row r="30" customFormat="false" ht="25" hidden="false" customHeight="true" outlineLevel="0" collapsed="false">
      <c r="A30" s="31"/>
      <c r="B30" s="32"/>
      <c r="C30" s="33"/>
      <c r="D30" s="34" t="str">
        <f aca="false">IF(OR(I30&lt;&gt;"OK",FinMes=""),"",IF(B30&gt;=FinMes,0,MAX(0,ROUND(C30-E30,2))))</f>
        <v/>
      </c>
      <c r="E30" s="34" t="str">
        <f aca="false">IF(OR(I30&lt;&gt;"OK",FinMes=""),"",IF(B30&gt;=FinMes,0,SUMIFS(CobroValido,CobroVenta,A30,CobroFecha,"&lt;"&amp;FinMes)))</f>
        <v/>
      </c>
      <c r="F30" s="35"/>
      <c r="G30" s="35"/>
      <c r="H30" s="36" t="str">
        <f aca="false">IF(I30="","",IF(I30&lt;&gt;"OK","Confira os dados",IF(FinMes="","Escolha um período",IF(B30&gt;=FinMes,"Outro período",IF(K30&gt;0,"Recebimento excedente",IF(D30=0,"Recebida",IF(E30=0,"A receber","Parcial")))))))</f>
        <v/>
      </c>
      <c r="I30" s="36" t="str">
        <f aca="false">IF(COUNTA(A30:C30,F30:G30)=0,"",IF(A30="","Falta o código",IF(A30&lt;&gt;TRIM(A30),"Confira o código",IF(COUNTIFS(VentaID,A30)&gt;1,"Código repetido",IF(NOT(ISNUMBER(B30)),"Confira a data",IF(OR(B30&lt;1,B30&gt;73415,INT(B30)&lt;&gt;B30),"Confira a data",IF(NOT(ISNUMBER(C30)),"Confira o valor",IF(C30&lt;=0,"Valor maior que zero",IF(G30="","Preencha o que vendeu","OK")))))))))</f>
        <v/>
      </c>
      <c r="J30" s="34" t="n">
        <f aca="false">IF(I30="OK",C30,0)</f>
        <v>0</v>
      </c>
      <c r="K30" s="34" t="str">
        <f aca="false">IF(OR(I30&lt;&gt;"OK",FinMes=""),"",IF(B30&gt;=FinMes,0,MAX(0,ROUND(E30-C30,2))))</f>
        <v/>
      </c>
    </row>
    <row r="31" customFormat="false" ht="25" hidden="false" customHeight="true" outlineLevel="0" collapsed="false">
      <c r="A31" s="31"/>
      <c r="B31" s="32"/>
      <c r="C31" s="33"/>
      <c r="D31" s="34" t="str">
        <f aca="false">IF(OR(I31&lt;&gt;"OK",FinMes=""),"",IF(B31&gt;=FinMes,0,MAX(0,ROUND(C31-E31,2))))</f>
        <v/>
      </c>
      <c r="E31" s="34" t="str">
        <f aca="false">IF(OR(I31&lt;&gt;"OK",FinMes=""),"",IF(B31&gt;=FinMes,0,SUMIFS(CobroValido,CobroVenta,A31,CobroFecha,"&lt;"&amp;FinMes)))</f>
        <v/>
      </c>
      <c r="F31" s="35"/>
      <c r="G31" s="35"/>
      <c r="H31" s="36" t="str">
        <f aca="false">IF(I31="","",IF(I31&lt;&gt;"OK","Confira os dados",IF(FinMes="","Escolha um período",IF(B31&gt;=FinMes,"Outro período",IF(K31&gt;0,"Recebimento excedente",IF(D31=0,"Recebida",IF(E31=0,"A receber","Parcial")))))))</f>
        <v/>
      </c>
      <c r="I31" s="36" t="str">
        <f aca="false">IF(COUNTA(A31:C31,F31:G31)=0,"",IF(A31="","Falta o código",IF(A31&lt;&gt;TRIM(A31),"Confira o código",IF(COUNTIFS(VentaID,A31)&gt;1,"Código repetido",IF(NOT(ISNUMBER(B31)),"Confira a data",IF(OR(B31&lt;1,B31&gt;73415,INT(B31)&lt;&gt;B31),"Confira a data",IF(NOT(ISNUMBER(C31)),"Confira o valor",IF(C31&lt;=0,"Valor maior que zero",IF(G31="","Preencha o que vendeu","OK")))))))))</f>
        <v/>
      </c>
      <c r="J31" s="34" t="n">
        <f aca="false">IF(I31="OK",C31,0)</f>
        <v>0</v>
      </c>
      <c r="K31" s="34" t="str">
        <f aca="false">IF(OR(I31&lt;&gt;"OK",FinMes=""),"",IF(B31&gt;=FinMes,0,MAX(0,ROUND(E31-C31,2))))</f>
        <v/>
      </c>
    </row>
    <row r="32" customFormat="false" ht="25" hidden="false" customHeight="true" outlineLevel="0" collapsed="false">
      <c r="A32" s="31"/>
      <c r="B32" s="32"/>
      <c r="C32" s="33"/>
      <c r="D32" s="34" t="str">
        <f aca="false">IF(OR(I32&lt;&gt;"OK",FinMes=""),"",IF(B32&gt;=FinMes,0,MAX(0,ROUND(C32-E32,2))))</f>
        <v/>
      </c>
      <c r="E32" s="34" t="str">
        <f aca="false">IF(OR(I32&lt;&gt;"OK",FinMes=""),"",IF(B32&gt;=FinMes,0,SUMIFS(CobroValido,CobroVenta,A32,CobroFecha,"&lt;"&amp;FinMes)))</f>
        <v/>
      </c>
      <c r="F32" s="35"/>
      <c r="G32" s="35"/>
      <c r="H32" s="36" t="str">
        <f aca="false">IF(I32="","",IF(I32&lt;&gt;"OK","Confira os dados",IF(FinMes="","Escolha um período",IF(B32&gt;=FinMes,"Outro período",IF(K32&gt;0,"Recebimento excedente",IF(D32=0,"Recebida",IF(E32=0,"A receber","Parcial")))))))</f>
        <v/>
      </c>
      <c r="I32" s="36" t="str">
        <f aca="false">IF(COUNTA(A32:C32,F32:G32)=0,"",IF(A32="","Falta o código",IF(A32&lt;&gt;TRIM(A32),"Confira o código",IF(COUNTIFS(VentaID,A32)&gt;1,"Código repetido",IF(NOT(ISNUMBER(B32)),"Confira a data",IF(OR(B32&lt;1,B32&gt;73415,INT(B32)&lt;&gt;B32),"Confira a data",IF(NOT(ISNUMBER(C32)),"Confira o valor",IF(C32&lt;=0,"Valor maior que zero",IF(G32="","Preencha o que vendeu","OK")))))))))</f>
        <v/>
      </c>
      <c r="J32" s="34" t="n">
        <f aca="false">IF(I32="OK",C32,0)</f>
        <v>0</v>
      </c>
      <c r="K32" s="34" t="str">
        <f aca="false">IF(OR(I32&lt;&gt;"OK",FinMes=""),"",IF(B32&gt;=FinMes,0,MAX(0,ROUND(E32-C32,2))))</f>
        <v/>
      </c>
    </row>
    <row r="33" customFormat="false" ht="25" hidden="false" customHeight="true" outlineLevel="0" collapsed="false">
      <c r="A33" s="31"/>
      <c r="B33" s="32"/>
      <c r="C33" s="33"/>
      <c r="D33" s="34" t="str">
        <f aca="false">IF(OR(I33&lt;&gt;"OK",FinMes=""),"",IF(B33&gt;=FinMes,0,MAX(0,ROUND(C33-E33,2))))</f>
        <v/>
      </c>
      <c r="E33" s="34" t="str">
        <f aca="false">IF(OR(I33&lt;&gt;"OK",FinMes=""),"",IF(B33&gt;=FinMes,0,SUMIFS(CobroValido,CobroVenta,A33,CobroFecha,"&lt;"&amp;FinMes)))</f>
        <v/>
      </c>
      <c r="F33" s="35"/>
      <c r="G33" s="35"/>
      <c r="H33" s="36" t="str">
        <f aca="false">IF(I33="","",IF(I33&lt;&gt;"OK","Confira os dados",IF(FinMes="","Escolha um período",IF(B33&gt;=FinMes,"Outro período",IF(K33&gt;0,"Recebimento excedente",IF(D33=0,"Recebida",IF(E33=0,"A receber","Parcial")))))))</f>
        <v/>
      </c>
      <c r="I33" s="36" t="str">
        <f aca="false">IF(COUNTA(A33:C33,F33:G33)=0,"",IF(A33="","Falta o código",IF(A33&lt;&gt;TRIM(A33),"Confira o código",IF(COUNTIFS(VentaID,A33)&gt;1,"Código repetido",IF(NOT(ISNUMBER(B33)),"Confira a data",IF(OR(B33&lt;1,B33&gt;73415,INT(B33)&lt;&gt;B33),"Confira a data",IF(NOT(ISNUMBER(C33)),"Confira o valor",IF(C33&lt;=0,"Valor maior que zero",IF(G33="","Preencha o que vendeu","OK")))))))))</f>
        <v/>
      </c>
      <c r="J33" s="34" t="n">
        <f aca="false">IF(I33="OK",C33,0)</f>
        <v>0</v>
      </c>
      <c r="K33" s="34" t="str">
        <f aca="false">IF(OR(I33&lt;&gt;"OK",FinMes=""),"",IF(B33&gt;=FinMes,0,MAX(0,ROUND(E33-C33,2))))</f>
        <v/>
      </c>
    </row>
    <row r="34" customFormat="false" ht="25" hidden="false" customHeight="true" outlineLevel="0" collapsed="false">
      <c r="A34" s="31"/>
      <c r="B34" s="32"/>
      <c r="C34" s="33"/>
      <c r="D34" s="34" t="str">
        <f aca="false">IF(OR(I34&lt;&gt;"OK",FinMes=""),"",IF(B34&gt;=FinMes,0,MAX(0,ROUND(C34-E34,2))))</f>
        <v/>
      </c>
      <c r="E34" s="34" t="str">
        <f aca="false">IF(OR(I34&lt;&gt;"OK",FinMes=""),"",IF(B34&gt;=FinMes,0,SUMIFS(CobroValido,CobroVenta,A34,CobroFecha,"&lt;"&amp;FinMes)))</f>
        <v/>
      </c>
      <c r="F34" s="35"/>
      <c r="G34" s="35"/>
      <c r="H34" s="36" t="str">
        <f aca="false">IF(I34="","",IF(I34&lt;&gt;"OK","Confira os dados",IF(FinMes="","Escolha um período",IF(B34&gt;=FinMes,"Outro período",IF(K34&gt;0,"Recebimento excedente",IF(D34=0,"Recebida",IF(E34=0,"A receber","Parcial")))))))</f>
        <v/>
      </c>
      <c r="I34" s="36" t="str">
        <f aca="false">IF(COUNTA(A34:C34,F34:G34)=0,"",IF(A34="","Falta o código",IF(A34&lt;&gt;TRIM(A34),"Confira o código",IF(COUNTIFS(VentaID,A34)&gt;1,"Código repetido",IF(NOT(ISNUMBER(B34)),"Confira a data",IF(OR(B34&lt;1,B34&gt;73415,INT(B34)&lt;&gt;B34),"Confira a data",IF(NOT(ISNUMBER(C34)),"Confira o valor",IF(C34&lt;=0,"Valor maior que zero",IF(G34="","Preencha o que vendeu","OK")))))))))</f>
        <v/>
      </c>
      <c r="J34" s="34" t="n">
        <f aca="false">IF(I34="OK",C34,0)</f>
        <v>0</v>
      </c>
      <c r="K34" s="34" t="str">
        <f aca="false">IF(OR(I34&lt;&gt;"OK",FinMes=""),"",IF(B34&gt;=FinMes,0,MAX(0,ROUND(E34-C34,2))))</f>
        <v/>
      </c>
    </row>
    <row r="35" customFormat="false" ht="25" hidden="false" customHeight="true" outlineLevel="0" collapsed="false">
      <c r="A35" s="31"/>
      <c r="B35" s="32"/>
      <c r="C35" s="33"/>
      <c r="D35" s="34" t="str">
        <f aca="false">IF(OR(I35&lt;&gt;"OK",FinMes=""),"",IF(B35&gt;=FinMes,0,MAX(0,ROUND(C35-E35,2))))</f>
        <v/>
      </c>
      <c r="E35" s="34" t="str">
        <f aca="false">IF(OR(I35&lt;&gt;"OK",FinMes=""),"",IF(B35&gt;=FinMes,0,SUMIFS(CobroValido,CobroVenta,A35,CobroFecha,"&lt;"&amp;FinMes)))</f>
        <v/>
      </c>
      <c r="F35" s="35"/>
      <c r="G35" s="35"/>
      <c r="H35" s="36" t="str">
        <f aca="false">IF(I35="","",IF(I35&lt;&gt;"OK","Confira os dados",IF(FinMes="","Escolha um período",IF(B35&gt;=FinMes,"Outro período",IF(K35&gt;0,"Recebimento excedente",IF(D35=0,"Recebida",IF(E35=0,"A receber","Parcial")))))))</f>
        <v/>
      </c>
      <c r="I35" s="36" t="str">
        <f aca="false">IF(COUNTA(A35:C35,F35:G35)=0,"",IF(A35="","Falta o código",IF(A35&lt;&gt;TRIM(A35),"Confira o código",IF(COUNTIFS(VentaID,A35)&gt;1,"Código repetido",IF(NOT(ISNUMBER(B35)),"Confira a data",IF(OR(B35&lt;1,B35&gt;73415,INT(B35)&lt;&gt;B35),"Confira a data",IF(NOT(ISNUMBER(C35)),"Confira o valor",IF(C35&lt;=0,"Valor maior que zero",IF(G35="","Preencha o que vendeu","OK")))))))))</f>
        <v/>
      </c>
      <c r="J35" s="34" t="n">
        <f aca="false">IF(I35="OK",C35,0)</f>
        <v>0</v>
      </c>
      <c r="K35" s="34" t="str">
        <f aca="false">IF(OR(I35&lt;&gt;"OK",FinMes=""),"",IF(B35&gt;=FinMes,0,MAX(0,ROUND(E35-C35,2))))</f>
        <v/>
      </c>
    </row>
    <row r="36" customFormat="false" ht="25" hidden="false" customHeight="true" outlineLevel="0" collapsed="false">
      <c r="A36" s="31"/>
      <c r="B36" s="32"/>
      <c r="C36" s="33"/>
      <c r="D36" s="34" t="str">
        <f aca="false">IF(OR(I36&lt;&gt;"OK",FinMes=""),"",IF(B36&gt;=FinMes,0,MAX(0,ROUND(C36-E36,2))))</f>
        <v/>
      </c>
      <c r="E36" s="34" t="str">
        <f aca="false">IF(OR(I36&lt;&gt;"OK",FinMes=""),"",IF(B36&gt;=FinMes,0,SUMIFS(CobroValido,CobroVenta,A36,CobroFecha,"&lt;"&amp;FinMes)))</f>
        <v/>
      </c>
      <c r="F36" s="35"/>
      <c r="G36" s="35"/>
      <c r="H36" s="36" t="str">
        <f aca="false">IF(I36="","",IF(I36&lt;&gt;"OK","Confira os dados",IF(FinMes="","Escolha um período",IF(B36&gt;=FinMes,"Outro período",IF(K36&gt;0,"Recebimento excedente",IF(D36=0,"Recebida",IF(E36=0,"A receber","Parcial")))))))</f>
        <v/>
      </c>
      <c r="I36" s="36" t="str">
        <f aca="false">IF(COUNTA(A36:C36,F36:G36)=0,"",IF(A36="","Falta o código",IF(A36&lt;&gt;TRIM(A36),"Confira o código",IF(COUNTIFS(VentaID,A36)&gt;1,"Código repetido",IF(NOT(ISNUMBER(B36)),"Confira a data",IF(OR(B36&lt;1,B36&gt;73415,INT(B36)&lt;&gt;B36),"Confira a data",IF(NOT(ISNUMBER(C36)),"Confira o valor",IF(C36&lt;=0,"Valor maior que zero",IF(G36="","Preencha o que vendeu","OK")))))))))</f>
        <v/>
      </c>
      <c r="J36" s="34" t="n">
        <f aca="false">IF(I36="OK",C36,0)</f>
        <v>0</v>
      </c>
      <c r="K36" s="34" t="str">
        <f aca="false">IF(OR(I36&lt;&gt;"OK",FinMes=""),"",IF(B36&gt;=FinMes,0,MAX(0,ROUND(E36-C36,2))))</f>
        <v/>
      </c>
    </row>
    <row r="37" customFormat="false" ht="25" hidden="false" customHeight="true" outlineLevel="0" collapsed="false">
      <c r="A37" s="31"/>
      <c r="B37" s="32"/>
      <c r="C37" s="33"/>
      <c r="D37" s="34" t="str">
        <f aca="false">IF(OR(I37&lt;&gt;"OK",FinMes=""),"",IF(B37&gt;=FinMes,0,MAX(0,ROUND(C37-E37,2))))</f>
        <v/>
      </c>
      <c r="E37" s="34" t="str">
        <f aca="false">IF(OR(I37&lt;&gt;"OK",FinMes=""),"",IF(B37&gt;=FinMes,0,SUMIFS(CobroValido,CobroVenta,A37,CobroFecha,"&lt;"&amp;FinMes)))</f>
        <v/>
      </c>
      <c r="F37" s="35"/>
      <c r="G37" s="35"/>
      <c r="H37" s="36" t="str">
        <f aca="false">IF(I37="","",IF(I37&lt;&gt;"OK","Confira os dados",IF(FinMes="","Escolha um período",IF(B37&gt;=FinMes,"Outro período",IF(K37&gt;0,"Recebimento excedente",IF(D37=0,"Recebida",IF(E37=0,"A receber","Parcial")))))))</f>
        <v/>
      </c>
      <c r="I37" s="36" t="str">
        <f aca="false">IF(COUNTA(A37:C37,F37:G37)=0,"",IF(A37="","Falta o código",IF(A37&lt;&gt;TRIM(A37),"Confira o código",IF(COUNTIFS(VentaID,A37)&gt;1,"Código repetido",IF(NOT(ISNUMBER(B37)),"Confira a data",IF(OR(B37&lt;1,B37&gt;73415,INT(B37)&lt;&gt;B37),"Confira a data",IF(NOT(ISNUMBER(C37)),"Confira o valor",IF(C37&lt;=0,"Valor maior que zero",IF(G37="","Preencha o que vendeu","OK")))))))))</f>
        <v/>
      </c>
      <c r="J37" s="34" t="n">
        <f aca="false">IF(I37="OK",C37,0)</f>
        <v>0</v>
      </c>
      <c r="K37" s="34" t="str">
        <f aca="false">IF(OR(I37&lt;&gt;"OK",FinMes=""),"",IF(B37&gt;=FinMes,0,MAX(0,ROUND(E37-C37,2))))</f>
        <v/>
      </c>
    </row>
    <row r="38" customFormat="false" ht="25" hidden="false" customHeight="true" outlineLevel="0" collapsed="false">
      <c r="A38" s="31"/>
      <c r="B38" s="32"/>
      <c r="C38" s="33"/>
      <c r="D38" s="34" t="str">
        <f aca="false">IF(OR(I38&lt;&gt;"OK",FinMes=""),"",IF(B38&gt;=FinMes,0,MAX(0,ROUND(C38-E38,2))))</f>
        <v/>
      </c>
      <c r="E38" s="34" t="str">
        <f aca="false">IF(OR(I38&lt;&gt;"OK",FinMes=""),"",IF(B38&gt;=FinMes,0,SUMIFS(CobroValido,CobroVenta,A38,CobroFecha,"&lt;"&amp;FinMes)))</f>
        <v/>
      </c>
      <c r="F38" s="35"/>
      <c r="G38" s="35"/>
      <c r="H38" s="36" t="str">
        <f aca="false">IF(I38="","",IF(I38&lt;&gt;"OK","Confira os dados",IF(FinMes="","Escolha um período",IF(B38&gt;=FinMes,"Outro período",IF(K38&gt;0,"Recebimento excedente",IF(D38=0,"Recebida",IF(E38=0,"A receber","Parcial")))))))</f>
        <v/>
      </c>
      <c r="I38" s="36" t="str">
        <f aca="false">IF(COUNTA(A38:C38,F38:G38)=0,"",IF(A38="","Falta o código",IF(A38&lt;&gt;TRIM(A38),"Confira o código",IF(COUNTIFS(VentaID,A38)&gt;1,"Código repetido",IF(NOT(ISNUMBER(B38)),"Confira a data",IF(OR(B38&lt;1,B38&gt;73415,INT(B38)&lt;&gt;B38),"Confira a data",IF(NOT(ISNUMBER(C38)),"Confira o valor",IF(C38&lt;=0,"Valor maior que zero",IF(G38="","Preencha o que vendeu","OK")))))))))</f>
        <v/>
      </c>
      <c r="J38" s="34" t="n">
        <f aca="false">IF(I38="OK",C38,0)</f>
        <v>0</v>
      </c>
      <c r="K38" s="34" t="str">
        <f aca="false">IF(OR(I38&lt;&gt;"OK",FinMes=""),"",IF(B38&gt;=FinMes,0,MAX(0,ROUND(E38-C38,2))))</f>
        <v/>
      </c>
    </row>
    <row r="39" customFormat="false" ht="25" hidden="false" customHeight="true" outlineLevel="0" collapsed="false">
      <c r="A39" s="31"/>
      <c r="B39" s="32"/>
      <c r="C39" s="33"/>
      <c r="D39" s="34" t="str">
        <f aca="false">IF(OR(I39&lt;&gt;"OK",FinMes=""),"",IF(B39&gt;=FinMes,0,MAX(0,ROUND(C39-E39,2))))</f>
        <v/>
      </c>
      <c r="E39" s="34" t="str">
        <f aca="false">IF(OR(I39&lt;&gt;"OK",FinMes=""),"",IF(B39&gt;=FinMes,0,SUMIFS(CobroValido,CobroVenta,A39,CobroFecha,"&lt;"&amp;FinMes)))</f>
        <v/>
      </c>
      <c r="F39" s="35"/>
      <c r="G39" s="35"/>
      <c r="H39" s="36" t="str">
        <f aca="false">IF(I39="","",IF(I39&lt;&gt;"OK","Confira os dados",IF(FinMes="","Escolha um período",IF(B39&gt;=FinMes,"Outro período",IF(K39&gt;0,"Recebimento excedente",IF(D39=0,"Recebida",IF(E39=0,"A receber","Parcial")))))))</f>
        <v/>
      </c>
      <c r="I39" s="36" t="str">
        <f aca="false">IF(COUNTA(A39:C39,F39:G39)=0,"",IF(A39="","Falta o código",IF(A39&lt;&gt;TRIM(A39),"Confira o código",IF(COUNTIFS(VentaID,A39)&gt;1,"Código repetido",IF(NOT(ISNUMBER(B39)),"Confira a data",IF(OR(B39&lt;1,B39&gt;73415,INT(B39)&lt;&gt;B39),"Confira a data",IF(NOT(ISNUMBER(C39)),"Confira o valor",IF(C39&lt;=0,"Valor maior que zero",IF(G39="","Preencha o que vendeu","OK")))))))))</f>
        <v/>
      </c>
      <c r="J39" s="34" t="n">
        <f aca="false">IF(I39="OK",C39,0)</f>
        <v>0</v>
      </c>
      <c r="K39" s="34" t="str">
        <f aca="false">IF(OR(I39&lt;&gt;"OK",FinMes=""),"",IF(B39&gt;=FinMes,0,MAX(0,ROUND(E39-C39,2))))</f>
        <v/>
      </c>
    </row>
    <row r="40" customFormat="false" ht="25" hidden="false" customHeight="true" outlineLevel="0" collapsed="false">
      <c r="A40" s="31"/>
      <c r="B40" s="32"/>
      <c r="C40" s="33"/>
      <c r="D40" s="34" t="str">
        <f aca="false">IF(OR(I40&lt;&gt;"OK",FinMes=""),"",IF(B40&gt;=FinMes,0,MAX(0,ROUND(C40-E40,2))))</f>
        <v/>
      </c>
      <c r="E40" s="34" t="str">
        <f aca="false">IF(OR(I40&lt;&gt;"OK",FinMes=""),"",IF(B40&gt;=FinMes,0,SUMIFS(CobroValido,CobroVenta,A40,CobroFecha,"&lt;"&amp;FinMes)))</f>
        <v/>
      </c>
      <c r="F40" s="35"/>
      <c r="G40" s="35"/>
      <c r="H40" s="36" t="str">
        <f aca="false">IF(I40="","",IF(I40&lt;&gt;"OK","Confira os dados",IF(FinMes="","Escolha um período",IF(B40&gt;=FinMes,"Outro período",IF(K40&gt;0,"Recebimento excedente",IF(D40=0,"Recebida",IF(E40=0,"A receber","Parcial")))))))</f>
        <v/>
      </c>
      <c r="I40" s="36" t="str">
        <f aca="false">IF(COUNTA(A40:C40,F40:G40)=0,"",IF(A40="","Falta o código",IF(A40&lt;&gt;TRIM(A40),"Confira o código",IF(COUNTIFS(VentaID,A40)&gt;1,"Código repetido",IF(NOT(ISNUMBER(B40)),"Confira a data",IF(OR(B40&lt;1,B40&gt;73415,INT(B40)&lt;&gt;B40),"Confira a data",IF(NOT(ISNUMBER(C40)),"Confira o valor",IF(C40&lt;=0,"Valor maior que zero",IF(G40="","Preencha o que vendeu","OK")))))))))</f>
        <v/>
      </c>
      <c r="J40" s="34" t="n">
        <f aca="false">IF(I40="OK",C40,0)</f>
        <v>0</v>
      </c>
      <c r="K40" s="34" t="str">
        <f aca="false">IF(OR(I40&lt;&gt;"OK",FinMes=""),"",IF(B40&gt;=FinMes,0,MAX(0,ROUND(E40-C40,2))))</f>
        <v/>
      </c>
    </row>
    <row r="41" customFormat="false" ht="25" hidden="false" customHeight="true" outlineLevel="0" collapsed="false">
      <c r="A41" s="31"/>
      <c r="B41" s="32"/>
      <c r="C41" s="33"/>
      <c r="D41" s="34" t="str">
        <f aca="false">IF(OR(I41&lt;&gt;"OK",FinMes=""),"",IF(B41&gt;=FinMes,0,MAX(0,ROUND(C41-E41,2))))</f>
        <v/>
      </c>
      <c r="E41" s="34" t="str">
        <f aca="false">IF(OR(I41&lt;&gt;"OK",FinMes=""),"",IF(B41&gt;=FinMes,0,SUMIFS(CobroValido,CobroVenta,A41,CobroFecha,"&lt;"&amp;FinMes)))</f>
        <v/>
      </c>
      <c r="F41" s="35"/>
      <c r="G41" s="35"/>
      <c r="H41" s="36" t="str">
        <f aca="false">IF(I41="","",IF(I41&lt;&gt;"OK","Confira os dados",IF(FinMes="","Escolha um período",IF(B41&gt;=FinMes,"Outro período",IF(K41&gt;0,"Recebimento excedente",IF(D41=0,"Recebida",IF(E41=0,"A receber","Parcial")))))))</f>
        <v/>
      </c>
      <c r="I41" s="36" t="str">
        <f aca="false">IF(COUNTA(A41:C41,F41:G41)=0,"",IF(A41="","Falta o código",IF(A41&lt;&gt;TRIM(A41),"Confira o código",IF(COUNTIFS(VentaID,A41)&gt;1,"Código repetido",IF(NOT(ISNUMBER(B41)),"Confira a data",IF(OR(B41&lt;1,B41&gt;73415,INT(B41)&lt;&gt;B41),"Confira a data",IF(NOT(ISNUMBER(C41)),"Confira o valor",IF(C41&lt;=0,"Valor maior que zero",IF(G41="","Preencha o que vendeu","OK")))))))))</f>
        <v/>
      </c>
      <c r="J41" s="34" t="n">
        <f aca="false">IF(I41="OK",C41,0)</f>
        <v>0</v>
      </c>
      <c r="K41" s="34" t="str">
        <f aca="false">IF(OR(I41&lt;&gt;"OK",FinMes=""),"",IF(B41&gt;=FinMes,0,MAX(0,ROUND(E41-C41,2))))</f>
        <v/>
      </c>
    </row>
    <row r="42" customFormat="false" ht="25" hidden="false" customHeight="true" outlineLevel="0" collapsed="false">
      <c r="A42" s="31"/>
      <c r="B42" s="32"/>
      <c r="C42" s="33"/>
      <c r="D42" s="34" t="str">
        <f aca="false">IF(OR(I42&lt;&gt;"OK",FinMes=""),"",IF(B42&gt;=FinMes,0,MAX(0,ROUND(C42-E42,2))))</f>
        <v/>
      </c>
      <c r="E42" s="34" t="str">
        <f aca="false">IF(OR(I42&lt;&gt;"OK",FinMes=""),"",IF(B42&gt;=FinMes,0,SUMIFS(CobroValido,CobroVenta,A42,CobroFecha,"&lt;"&amp;FinMes)))</f>
        <v/>
      </c>
      <c r="F42" s="35"/>
      <c r="G42" s="35"/>
      <c r="H42" s="36" t="str">
        <f aca="false">IF(I42="","",IF(I42&lt;&gt;"OK","Confira os dados",IF(FinMes="","Escolha um período",IF(B42&gt;=FinMes,"Outro período",IF(K42&gt;0,"Recebimento excedente",IF(D42=0,"Recebida",IF(E42=0,"A receber","Parcial")))))))</f>
        <v/>
      </c>
      <c r="I42" s="36" t="str">
        <f aca="false">IF(COUNTA(A42:C42,F42:G42)=0,"",IF(A42="","Falta o código",IF(A42&lt;&gt;TRIM(A42),"Confira o código",IF(COUNTIFS(VentaID,A42)&gt;1,"Código repetido",IF(NOT(ISNUMBER(B42)),"Confira a data",IF(OR(B42&lt;1,B42&gt;73415,INT(B42)&lt;&gt;B42),"Confira a data",IF(NOT(ISNUMBER(C42)),"Confira o valor",IF(C42&lt;=0,"Valor maior que zero",IF(G42="","Preencha o que vendeu","OK")))))))))</f>
        <v/>
      </c>
      <c r="J42" s="34" t="n">
        <f aca="false">IF(I42="OK",C42,0)</f>
        <v>0</v>
      </c>
      <c r="K42" s="34" t="str">
        <f aca="false">IF(OR(I42&lt;&gt;"OK",FinMes=""),"",IF(B42&gt;=FinMes,0,MAX(0,ROUND(E42-C42,2))))</f>
        <v/>
      </c>
    </row>
    <row r="43" customFormat="false" ht="25" hidden="false" customHeight="true" outlineLevel="0" collapsed="false">
      <c r="A43" s="31"/>
      <c r="B43" s="32"/>
      <c r="C43" s="33"/>
      <c r="D43" s="34" t="str">
        <f aca="false">IF(OR(I43&lt;&gt;"OK",FinMes=""),"",IF(B43&gt;=FinMes,0,MAX(0,ROUND(C43-E43,2))))</f>
        <v/>
      </c>
      <c r="E43" s="34" t="str">
        <f aca="false">IF(OR(I43&lt;&gt;"OK",FinMes=""),"",IF(B43&gt;=FinMes,0,SUMIFS(CobroValido,CobroVenta,A43,CobroFecha,"&lt;"&amp;FinMes)))</f>
        <v/>
      </c>
      <c r="F43" s="35"/>
      <c r="G43" s="35"/>
      <c r="H43" s="36" t="str">
        <f aca="false">IF(I43="","",IF(I43&lt;&gt;"OK","Confira os dados",IF(FinMes="","Escolha um período",IF(B43&gt;=FinMes,"Outro período",IF(K43&gt;0,"Recebimento excedente",IF(D43=0,"Recebida",IF(E43=0,"A receber","Parcial")))))))</f>
        <v/>
      </c>
      <c r="I43" s="36" t="str">
        <f aca="false">IF(COUNTA(A43:C43,F43:G43)=0,"",IF(A43="","Falta o código",IF(A43&lt;&gt;TRIM(A43),"Confira o código",IF(COUNTIFS(VentaID,A43)&gt;1,"Código repetido",IF(NOT(ISNUMBER(B43)),"Confira a data",IF(OR(B43&lt;1,B43&gt;73415,INT(B43)&lt;&gt;B43),"Confira a data",IF(NOT(ISNUMBER(C43)),"Confira o valor",IF(C43&lt;=0,"Valor maior que zero",IF(G43="","Preencha o que vendeu","OK")))))))))</f>
        <v/>
      </c>
      <c r="J43" s="34" t="n">
        <f aca="false">IF(I43="OK",C43,0)</f>
        <v>0</v>
      </c>
      <c r="K43" s="34" t="str">
        <f aca="false">IF(OR(I43&lt;&gt;"OK",FinMes=""),"",IF(B43&gt;=FinMes,0,MAX(0,ROUND(E43-C43,2))))</f>
        <v/>
      </c>
    </row>
    <row r="44" customFormat="false" ht="25" hidden="false" customHeight="true" outlineLevel="0" collapsed="false">
      <c r="A44" s="31"/>
      <c r="B44" s="32"/>
      <c r="C44" s="33"/>
      <c r="D44" s="34" t="str">
        <f aca="false">IF(OR(I44&lt;&gt;"OK",FinMes=""),"",IF(B44&gt;=FinMes,0,MAX(0,ROUND(C44-E44,2))))</f>
        <v/>
      </c>
      <c r="E44" s="34" t="str">
        <f aca="false">IF(OR(I44&lt;&gt;"OK",FinMes=""),"",IF(B44&gt;=FinMes,0,SUMIFS(CobroValido,CobroVenta,A44,CobroFecha,"&lt;"&amp;FinMes)))</f>
        <v/>
      </c>
      <c r="F44" s="35"/>
      <c r="G44" s="35"/>
      <c r="H44" s="36" t="str">
        <f aca="false">IF(I44="","",IF(I44&lt;&gt;"OK","Confira os dados",IF(FinMes="","Escolha um período",IF(B44&gt;=FinMes,"Outro período",IF(K44&gt;0,"Recebimento excedente",IF(D44=0,"Recebida",IF(E44=0,"A receber","Parcial")))))))</f>
        <v/>
      </c>
      <c r="I44" s="36" t="str">
        <f aca="false">IF(COUNTA(A44:C44,F44:G44)=0,"",IF(A44="","Falta o código",IF(A44&lt;&gt;TRIM(A44),"Confira o código",IF(COUNTIFS(VentaID,A44)&gt;1,"Código repetido",IF(NOT(ISNUMBER(B44)),"Confira a data",IF(OR(B44&lt;1,B44&gt;73415,INT(B44)&lt;&gt;B44),"Confira a data",IF(NOT(ISNUMBER(C44)),"Confira o valor",IF(C44&lt;=0,"Valor maior que zero",IF(G44="","Preencha o que vendeu","OK")))))))))</f>
        <v/>
      </c>
      <c r="J44" s="34" t="n">
        <f aca="false">IF(I44="OK",C44,0)</f>
        <v>0</v>
      </c>
      <c r="K44" s="34" t="str">
        <f aca="false">IF(OR(I44&lt;&gt;"OK",FinMes=""),"",IF(B44&gt;=FinMes,0,MAX(0,ROUND(E44-C44,2))))</f>
        <v/>
      </c>
    </row>
    <row r="45" customFormat="false" ht="25" hidden="false" customHeight="true" outlineLevel="0" collapsed="false">
      <c r="A45" s="31"/>
      <c r="B45" s="32"/>
      <c r="C45" s="33"/>
      <c r="D45" s="34" t="str">
        <f aca="false">IF(OR(I45&lt;&gt;"OK",FinMes=""),"",IF(B45&gt;=FinMes,0,MAX(0,ROUND(C45-E45,2))))</f>
        <v/>
      </c>
      <c r="E45" s="34" t="str">
        <f aca="false">IF(OR(I45&lt;&gt;"OK",FinMes=""),"",IF(B45&gt;=FinMes,0,SUMIFS(CobroValido,CobroVenta,A45,CobroFecha,"&lt;"&amp;FinMes)))</f>
        <v/>
      </c>
      <c r="F45" s="35"/>
      <c r="G45" s="35"/>
      <c r="H45" s="36" t="str">
        <f aca="false">IF(I45="","",IF(I45&lt;&gt;"OK","Confira os dados",IF(FinMes="","Escolha um período",IF(B45&gt;=FinMes,"Outro período",IF(K45&gt;0,"Recebimento excedente",IF(D45=0,"Recebida",IF(E45=0,"A receber","Parcial")))))))</f>
        <v/>
      </c>
      <c r="I45" s="36" t="str">
        <f aca="false">IF(COUNTA(A45:C45,F45:G45)=0,"",IF(A45="","Falta o código",IF(A45&lt;&gt;TRIM(A45),"Confira o código",IF(COUNTIFS(VentaID,A45)&gt;1,"Código repetido",IF(NOT(ISNUMBER(B45)),"Confira a data",IF(OR(B45&lt;1,B45&gt;73415,INT(B45)&lt;&gt;B45),"Confira a data",IF(NOT(ISNUMBER(C45)),"Confira o valor",IF(C45&lt;=0,"Valor maior que zero",IF(G45="","Preencha o que vendeu","OK")))))))))</f>
        <v/>
      </c>
      <c r="J45" s="34" t="n">
        <f aca="false">IF(I45="OK",C45,0)</f>
        <v>0</v>
      </c>
      <c r="K45" s="34" t="str">
        <f aca="false">IF(OR(I45&lt;&gt;"OK",FinMes=""),"",IF(B45&gt;=FinMes,0,MAX(0,ROUND(E45-C45,2))))</f>
        <v/>
      </c>
    </row>
    <row r="46" customFormat="false" ht="25" hidden="false" customHeight="true" outlineLevel="0" collapsed="false">
      <c r="A46" s="31"/>
      <c r="B46" s="32"/>
      <c r="C46" s="33"/>
      <c r="D46" s="34" t="str">
        <f aca="false">IF(OR(I46&lt;&gt;"OK",FinMes=""),"",IF(B46&gt;=FinMes,0,MAX(0,ROUND(C46-E46,2))))</f>
        <v/>
      </c>
      <c r="E46" s="34" t="str">
        <f aca="false">IF(OR(I46&lt;&gt;"OK",FinMes=""),"",IF(B46&gt;=FinMes,0,SUMIFS(CobroValido,CobroVenta,A46,CobroFecha,"&lt;"&amp;FinMes)))</f>
        <v/>
      </c>
      <c r="F46" s="35"/>
      <c r="G46" s="35"/>
      <c r="H46" s="36" t="str">
        <f aca="false">IF(I46="","",IF(I46&lt;&gt;"OK","Confira os dados",IF(FinMes="","Escolha um período",IF(B46&gt;=FinMes,"Outro período",IF(K46&gt;0,"Recebimento excedente",IF(D46=0,"Recebida",IF(E46=0,"A receber","Parcial")))))))</f>
        <v/>
      </c>
      <c r="I46" s="36" t="str">
        <f aca="false">IF(COUNTA(A46:C46,F46:G46)=0,"",IF(A46="","Falta o código",IF(A46&lt;&gt;TRIM(A46),"Confira o código",IF(COUNTIFS(VentaID,A46)&gt;1,"Código repetido",IF(NOT(ISNUMBER(B46)),"Confira a data",IF(OR(B46&lt;1,B46&gt;73415,INT(B46)&lt;&gt;B46),"Confira a data",IF(NOT(ISNUMBER(C46)),"Confira o valor",IF(C46&lt;=0,"Valor maior que zero",IF(G46="","Preencha o que vendeu","OK")))))))))</f>
        <v/>
      </c>
      <c r="J46" s="34" t="n">
        <f aca="false">IF(I46="OK",C46,0)</f>
        <v>0</v>
      </c>
      <c r="K46" s="34" t="str">
        <f aca="false">IF(OR(I46&lt;&gt;"OK",FinMes=""),"",IF(B46&gt;=FinMes,0,MAX(0,ROUND(E46-C46,2))))</f>
        <v/>
      </c>
    </row>
    <row r="47" customFormat="false" ht="25" hidden="false" customHeight="true" outlineLevel="0" collapsed="false">
      <c r="A47" s="31"/>
      <c r="B47" s="32"/>
      <c r="C47" s="33"/>
      <c r="D47" s="34" t="str">
        <f aca="false">IF(OR(I47&lt;&gt;"OK",FinMes=""),"",IF(B47&gt;=FinMes,0,MAX(0,ROUND(C47-E47,2))))</f>
        <v/>
      </c>
      <c r="E47" s="34" t="str">
        <f aca="false">IF(OR(I47&lt;&gt;"OK",FinMes=""),"",IF(B47&gt;=FinMes,0,SUMIFS(CobroValido,CobroVenta,A47,CobroFecha,"&lt;"&amp;FinMes)))</f>
        <v/>
      </c>
      <c r="F47" s="35"/>
      <c r="G47" s="35"/>
      <c r="H47" s="36" t="str">
        <f aca="false">IF(I47="","",IF(I47&lt;&gt;"OK","Confira os dados",IF(FinMes="","Escolha um período",IF(B47&gt;=FinMes,"Outro período",IF(K47&gt;0,"Recebimento excedente",IF(D47=0,"Recebida",IF(E47=0,"A receber","Parcial")))))))</f>
        <v/>
      </c>
      <c r="I47" s="36" t="str">
        <f aca="false">IF(COUNTA(A47:C47,F47:G47)=0,"",IF(A47="","Falta o código",IF(A47&lt;&gt;TRIM(A47),"Confira o código",IF(COUNTIFS(VentaID,A47)&gt;1,"Código repetido",IF(NOT(ISNUMBER(B47)),"Confira a data",IF(OR(B47&lt;1,B47&gt;73415,INT(B47)&lt;&gt;B47),"Confira a data",IF(NOT(ISNUMBER(C47)),"Confira o valor",IF(C47&lt;=0,"Valor maior que zero",IF(G47="","Preencha o que vendeu","OK")))))))))</f>
        <v/>
      </c>
      <c r="J47" s="34" t="n">
        <f aca="false">IF(I47="OK",C47,0)</f>
        <v>0</v>
      </c>
      <c r="K47" s="34" t="str">
        <f aca="false">IF(OR(I47&lt;&gt;"OK",FinMes=""),"",IF(B47&gt;=FinMes,0,MAX(0,ROUND(E47-C47,2))))</f>
        <v/>
      </c>
    </row>
    <row r="48" customFormat="false" ht="25" hidden="false" customHeight="true" outlineLevel="0" collapsed="false">
      <c r="A48" s="31"/>
      <c r="B48" s="32"/>
      <c r="C48" s="33"/>
      <c r="D48" s="34" t="str">
        <f aca="false">IF(OR(I48&lt;&gt;"OK",FinMes=""),"",IF(B48&gt;=FinMes,0,MAX(0,ROUND(C48-E48,2))))</f>
        <v/>
      </c>
      <c r="E48" s="34" t="str">
        <f aca="false">IF(OR(I48&lt;&gt;"OK",FinMes=""),"",IF(B48&gt;=FinMes,0,SUMIFS(CobroValido,CobroVenta,A48,CobroFecha,"&lt;"&amp;FinMes)))</f>
        <v/>
      </c>
      <c r="F48" s="35"/>
      <c r="G48" s="35"/>
      <c r="H48" s="36" t="str">
        <f aca="false">IF(I48="","",IF(I48&lt;&gt;"OK","Confira os dados",IF(FinMes="","Escolha um período",IF(B48&gt;=FinMes,"Outro período",IF(K48&gt;0,"Recebimento excedente",IF(D48=0,"Recebida",IF(E48=0,"A receber","Parcial")))))))</f>
        <v/>
      </c>
      <c r="I48" s="36" t="str">
        <f aca="false">IF(COUNTA(A48:C48,F48:G48)=0,"",IF(A48="","Falta o código",IF(A48&lt;&gt;TRIM(A48),"Confira o código",IF(COUNTIFS(VentaID,A48)&gt;1,"Código repetido",IF(NOT(ISNUMBER(B48)),"Confira a data",IF(OR(B48&lt;1,B48&gt;73415,INT(B48)&lt;&gt;B48),"Confira a data",IF(NOT(ISNUMBER(C48)),"Confira o valor",IF(C48&lt;=0,"Valor maior que zero",IF(G48="","Preencha o que vendeu","OK")))))))))</f>
        <v/>
      </c>
      <c r="J48" s="34" t="n">
        <f aca="false">IF(I48="OK",C48,0)</f>
        <v>0</v>
      </c>
      <c r="K48" s="34" t="str">
        <f aca="false">IF(OR(I48&lt;&gt;"OK",FinMes=""),"",IF(B48&gt;=FinMes,0,MAX(0,ROUND(E48-C48,2))))</f>
        <v/>
      </c>
    </row>
    <row r="49" customFormat="false" ht="25" hidden="false" customHeight="true" outlineLevel="0" collapsed="false">
      <c r="A49" s="31"/>
      <c r="B49" s="32"/>
      <c r="C49" s="33"/>
      <c r="D49" s="34" t="str">
        <f aca="false">IF(OR(I49&lt;&gt;"OK",FinMes=""),"",IF(B49&gt;=FinMes,0,MAX(0,ROUND(C49-E49,2))))</f>
        <v/>
      </c>
      <c r="E49" s="34" t="str">
        <f aca="false">IF(OR(I49&lt;&gt;"OK",FinMes=""),"",IF(B49&gt;=FinMes,0,SUMIFS(CobroValido,CobroVenta,A49,CobroFecha,"&lt;"&amp;FinMes)))</f>
        <v/>
      </c>
      <c r="F49" s="35"/>
      <c r="G49" s="35"/>
      <c r="H49" s="36" t="str">
        <f aca="false">IF(I49="","",IF(I49&lt;&gt;"OK","Confira os dados",IF(FinMes="","Escolha um período",IF(B49&gt;=FinMes,"Outro período",IF(K49&gt;0,"Recebimento excedente",IF(D49=0,"Recebida",IF(E49=0,"A receber","Parcial")))))))</f>
        <v/>
      </c>
      <c r="I49" s="36" t="str">
        <f aca="false">IF(COUNTA(A49:C49,F49:G49)=0,"",IF(A49="","Falta o código",IF(A49&lt;&gt;TRIM(A49),"Confira o código",IF(COUNTIFS(VentaID,A49)&gt;1,"Código repetido",IF(NOT(ISNUMBER(B49)),"Confira a data",IF(OR(B49&lt;1,B49&gt;73415,INT(B49)&lt;&gt;B49),"Confira a data",IF(NOT(ISNUMBER(C49)),"Confira o valor",IF(C49&lt;=0,"Valor maior que zero",IF(G49="","Preencha o que vendeu","OK")))))))))</f>
        <v/>
      </c>
      <c r="J49" s="34" t="n">
        <f aca="false">IF(I49="OK",C49,0)</f>
        <v>0</v>
      </c>
      <c r="K49" s="34" t="str">
        <f aca="false">IF(OR(I49&lt;&gt;"OK",FinMes=""),"",IF(B49&gt;=FinMes,0,MAX(0,ROUND(E49-C49,2))))</f>
        <v/>
      </c>
    </row>
    <row r="50" customFormat="false" ht="25" hidden="false" customHeight="true" outlineLevel="0" collapsed="false">
      <c r="A50" s="31"/>
      <c r="B50" s="32"/>
      <c r="C50" s="33"/>
      <c r="D50" s="34" t="str">
        <f aca="false">IF(OR(I50&lt;&gt;"OK",FinMes=""),"",IF(B50&gt;=FinMes,0,MAX(0,ROUND(C50-E50,2))))</f>
        <v/>
      </c>
      <c r="E50" s="34" t="str">
        <f aca="false">IF(OR(I50&lt;&gt;"OK",FinMes=""),"",IF(B50&gt;=FinMes,0,SUMIFS(CobroValido,CobroVenta,A50,CobroFecha,"&lt;"&amp;FinMes)))</f>
        <v/>
      </c>
      <c r="F50" s="35"/>
      <c r="G50" s="35"/>
      <c r="H50" s="36" t="str">
        <f aca="false">IF(I50="","",IF(I50&lt;&gt;"OK","Confira os dados",IF(FinMes="","Escolha um período",IF(B50&gt;=FinMes,"Outro período",IF(K50&gt;0,"Recebimento excedente",IF(D50=0,"Recebida",IF(E50=0,"A receber","Parcial")))))))</f>
        <v/>
      </c>
      <c r="I50" s="36" t="str">
        <f aca="false">IF(COUNTA(A50:C50,F50:G50)=0,"",IF(A50="","Falta o código",IF(A50&lt;&gt;TRIM(A50),"Confira o código",IF(COUNTIFS(VentaID,A50)&gt;1,"Código repetido",IF(NOT(ISNUMBER(B50)),"Confira a data",IF(OR(B50&lt;1,B50&gt;73415,INT(B50)&lt;&gt;B50),"Confira a data",IF(NOT(ISNUMBER(C50)),"Confira o valor",IF(C50&lt;=0,"Valor maior que zero",IF(G50="","Preencha o que vendeu","OK")))))))))</f>
        <v/>
      </c>
      <c r="J50" s="34" t="n">
        <f aca="false">IF(I50="OK",C50,0)</f>
        <v>0</v>
      </c>
      <c r="K50" s="34" t="str">
        <f aca="false">IF(OR(I50&lt;&gt;"OK",FinMes=""),"",IF(B50&gt;=FinMes,0,MAX(0,ROUND(E50-C50,2))))</f>
        <v/>
      </c>
    </row>
    <row r="51" customFormat="false" ht="25" hidden="false" customHeight="true" outlineLevel="0" collapsed="false">
      <c r="A51" s="31"/>
      <c r="B51" s="32"/>
      <c r="C51" s="33"/>
      <c r="D51" s="34" t="str">
        <f aca="false">IF(OR(I51&lt;&gt;"OK",FinMes=""),"",IF(B51&gt;=FinMes,0,MAX(0,ROUND(C51-E51,2))))</f>
        <v/>
      </c>
      <c r="E51" s="34" t="str">
        <f aca="false">IF(OR(I51&lt;&gt;"OK",FinMes=""),"",IF(B51&gt;=FinMes,0,SUMIFS(CobroValido,CobroVenta,A51,CobroFecha,"&lt;"&amp;FinMes)))</f>
        <v/>
      </c>
      <c r="F51" s="35"/>
      <c r="G51" s="35"/>
      <c r="H51" s="36" t="str">
        <f aca="false">IF(I51="","",IF(I51&lt;&gt;"OK","Confira os dados",IF(FinMes="","Escolha um período",IF(B51&gt;=FinMes,"Outro período",IF(K51&gt;0,"Recebimento excedente",IF(D51=0,"Recebida",IF(E51=0,"A receber","Parcial")))))))</f>
        <v/>
      </c>
      <c r="I51" s="36" t="str">
        <f aca="false">IF(COUNTA(A51:C51,F51:G51)=0,"",IF(A51="","Falta o código",IF(A51&lt;&gt;TRIM(A51),"Confira o código",IF(COUNTIFS(VentaID,A51)&gt;1,"Código repetido",IF(NOT(ISNUMBER(B51)),"Confira a data",IF(OR(B51&lt;1,B51&gt;73415,INT(B51)&lt;&gt;B51),"Confira a data",IF(NOT(ISNUMBER(C51)),"Confira o valor",IF(C51&lt;=0,"Valor maior que zero",IF(G51="","Preencha o que vendeu","OK")))))))))</f>
        <v/>
      </c>
      <c r="J51" s="34" t="n">
        <f aca="false">IF(I51="OK",C51,0)</f>
        <v>0</v>
      </c>
      <c r="K51" s="34" t="str">
        <f aca="false">IF(OR(I51&lt;&gt;"OK",FinMes=""),"",IF(B51&gt;=FinMes,0,MAX(0,ROUND(E51-C51,2))))</f>
        <v/>
      </c>
    </row>
    <row r="52" customFormat="false" ht="25" hidden="false" customHeight="true" outlineLevel="0" collapsed="false">
      <c r="A52" s="31"/>
      <c r="B52" s="32"/>
      <c r="C52" s="33"/>
      <c r="D52" s="34" t="str">
        <f aca="false">IF(OR(I52&lt;&gt;"OK",FinMes=""),"",IF(B52&gt;=FinMes,0,MAX(0,ROUND(C52-E52,2))))</f>
        <v/>
      </c>
      <c r="E52" s="34" t="str">
        <f aca="false">IF(OR(I52&lt;&gt;"OK",FinMes=""),"",IF(B52&gt;=FinMes,0,SUMIFS(CobroValido,CobroVenta,A52,CobroFecha,"&lt;"&amp;FinMes)))</f>
        <v/>
      </c>
      <c r="F52" s="35"/>
      <c r="G52" s="35"/>
      <c r="H52" s="36" t="str">
        <f aca="false">IF(I52="","",IF(I52&lt;&gt;"OK","Confira os dados",IF(FinMes="","Escolha um período",IF(B52&gt;=FinMes,"Outro período",IF(K52&gt;0,"Recebimento excedente",IF(D52=0,"Recebida",IF(E52=0,"A receber","Parcial")))))))</f>
        <v/>
      </c>
      <c r="I52" s="36" t="str">
        <f aca="false">IF(COUNTA(A52:C52,F52:G52)=0,"",IF(A52="","Falta o código",IF(A52&lt;&gt;TRIM(A52),"Confira o código",IF(COUNTIFS(VentaID,A52)&gt;1,"Código repetido",IF(NOT(ISNUMBER(B52)),"Confira a data",IF(OR(B52&lt;1,B52&gt;73415,INT(B52)&lt;&gt;B52),"Confira a data",IF(NOT(ISNUMBER(C52)),"Confira o valor",IF(C52&lt;=0,"Valor maior que zero",IF(G52="","Preencha o que vendeu","OK")))))))))</f>
        <v/>
      </c>
      <c r="J52" s="34" t="n">
        <f aca="false">IF(I52="OK",C52,0)</f>
        <v>0</v>
      </c>
      <c r="K52" s="34" t="str">
        <f aca="false">IF(OR(I52&lt;&gt;"OK",FinMes=""),"",IF(B52&gt;=FinMes,0,MAX(0,ROUND(E52-C52,2))))</f>
        <v/>
      </c>
    </row>
    <row r="53" customFormat="false" ht="25" hidden="false" customHeight="true" outlineLevel="0" collapsed="false">
      <c r="A53" s="31"/>
      <c r="B53" s="32"/>
      <c r="C53" s="33"/>
      <c r="D53" s="34" t="str">
        <f aca="false">IF(OR(I53&lt;&gt;"OK",FinMes=""),"",IF(B53&gt;=FinMes,0,MAX(0,ROUND(C53-E53,2))))</f>
        <v/>
      </c>
      <c r="E53" s="34" t="str">
        <f aca="false">IF(OR(I53&lt;&gt;"OK",FinMes=""),"",IF(B53&gt;=FinMes,0,SUMIFS(CobroValido,CobroVenta,A53,CobroFecha,"&lt;"&amp;FinMes)))</f>
        <v/>
      </c>
      <c r="F53" s="35"/>
      <c r="G53" s="35"/>
      <c r="H53" s="36" t="str">
        <f aca="false">IF(I53="","",IF(I53&lt;&gt;"OK","Confira os dados",IF(FinMes="","Escolha um período",IF(B53&gt;=FinMes,"Outro período",IF(K53&gt;0,"Recebimento excedente",IF(D53=0,"Recebida",IF(E53=0,"A receber","Parcial")))))))</f>
        <v/>
      </c>
      <c r="I53" s="36" t="str">
        <f aca="false">IF(COUNTA(A53:C53,F53:G53)=0,"",IF(A53="","Falta o código",IF(A53&lt;&gt;TRIM(A53),"Confira o código",IF(COUNTIFS(VentaID,A53)&gt;1,"Código repetido",IF(NOT(ISNUMBER(B53)),"Confira a data",IF(OR(B53&lt;1,B53&gt;73415,INT(B53)&lt;&gt;B53),"Confira a data",IF(NOT(ISNUMBER(C53)),"Confira o valor",IF(C53&lt;=0,"Valor maior que zero",IF(G53="","Preencha o que vendeu","OK")))))))))</f>
        <v/>
      </c>
      <c r="J53" s="34" t="n">
        <f aca="false">IF(I53="OK",C53,0)</f>
        <v>0</v>
      </c>
      <c r="K53" s="34" t="str">
        <f aca="false">IF(OR(I53&lt;&gt;"OK",FinMes=""),"",IF(B53&gt;=FinMes,0,MAX(0,ROUND(E53-C53,2))))</f>
        <v/>
      </c>
    </row>
    <row r="54" customFormat="false" ht="25" hidden="false" customHeight="true" outlineLevel="0" collapsed="false">
      <c r="A54" s="31"/>
      <c r="B54" s="32"/>
      <c r="C54" s="33"/>
      <c r="D54" s="34" t="str">
        <f aca="false">IF(OR(I54&lt;&gt;"OK",FinMes=""),"",IF(B54&gt;=FinMes,0,MAX(0,ROUND(C54-E54,2))))</f>
        <v/>
      </c>
      <c r="E54" s="34" t="str">
        <f aca="false">IF(OR(I54&lt;&gt;"OK",FinMes=""),"",IF(B54&gt;=FinMes,0,SUMIFS(CobroValido,CobroVenta,A54,CobroFecha,"&lt;"&amp;FinMes)))</f>
        <v/>
      </c>
      <c r="F54" s="35"/>
      <c r="G54" s="35"/>
      <c r="H54" s="36" t="str">
        <f aca="false">IF(I54="","",IF(I54&lt;&gt;"OK","Confira os dados",IF(FinMes="","Escolha um período",IF(B54&gt;=FinMes,"Outro período",IF(K54&gt;0,"Recebimento excedente",IF(D54=0,"Recebida",IF(E54=0,"A receber","Parcial")))))))</f>
        <v/>
      </c>
      <c r="I54" s="36" t="str">
        <f aca="false">IF(COUNTA(A54:C54,F54:G54)=0,"",IF(A54="","Falta o código",IF(A54&lt;&gt;TRIM(A54),"Confira o código",IF(COUNTIFS(VentaID,A54)&gt;1,"Código repetido",IF(NOT(ISNUMBER(B54)),"Confira a data",IF(OR(B54&lt;1,B54&gt;73415,INT(B54)&lt;&gt;B54),"Confira a data",IF(NOT(ISNUMBER(C54)),"Confira o valor",IF(C54&lt;=0,"Valor maior que zero",IF(G54="","Preencha o que vendeu","OK")))))))))</f>
        <v/>
      </c>
      <c r="J54" s="34" t="n">
        <f aca="false">IF(I54="OK",C54,0)</f>
        <v>0</v>
      </c>
      <c r="K54" s="34" t="str">
        <f aca="false">IF(OR(I54&lt;&gt;"OK",FinMes=""),"",IF(B54&gt;=FinMes,0,MAX(0,ROUND(E54-C54,2))))</f>
        <v/>
      </c>
    </row>
    <row r="55" customFormat="false" ht="25" hidden="false" customHeight="true" outlineLevel="0" collapsed="false">
      <c r="A55" s="31"/>
      <c r="B55" s="32"/>
      <c r="C55" s="33"/>
      <c r="D55" s="34" t="str">
        <f aca="false">IF(OR(I55&lt;&gt;"OK",FinMes=""),"",IF(B55&gt;=FinMes,0,MAX(0,ROUND(C55-E55,2))))</f>
        <v/>
      </c>
      <c r="E55" s="34" t="str">
        <f aca="false">IF(OR(I55&lt;&gt;"OK",FinMes=""),"",IF(B55&gt;=FinMes,0,SUMIFS(CobroValido,CobroVenta,A55,CobroFecha,"&lt;"&amp;FinMes)))</f>
        <v/>
      </c>
      <c r="F55" s="35"/>
      <c r="G55" s="35"/>
      <c r="H55" s="36" t="str">
        <f aca="false">IF(I55="","",IF(I55&lt;&gt;"OK","Confira os dados",IF(FinMes="","Escolha um período",IF(B55&gt;=FinMes,"Outro período",IF(K55&gt;0,"Recebimento excedente",IF(D55=0,"Recebida",IF(E55=0,"A receber","Parcial")))))))</f>
        <v/>
      </c>
      <c r="I55" s="36" t="str">
        <f aca="false">IF(COUNTA(A55:C55,F55:G55)=0,"",IF(A55="","Falta o código",IF(A55&lt;&gt;TRIM(A55),"Confira o código",IF(COUNTIFS(VentaID,A55)&gt;1,"Código repetido",IF(NOT(ISNUMBER(B55)),"Confira a data",IF(OR(B55&lt;1,B55&gt;73415,INT(B55)&lt;&gt;B55),"Confira a data",IF(NOT(ISNUMBER(C55)),"Confira o valor",IF(C55&lt;=0,"Valor maior que zero",IF(G55="","Preencha o que vendeu","OK")))))))))</f>
        <v/>
      </c>
      <c r="J55" s="34" t="n">
        <f aca="false">IF(I55="OK",C55,0)</f>
        <v>0</v>
      </c>
      <c r="K55" s="34" t="str">
        <f aca="false">IF(OR(I55&lt;&gt;"OK",FinMes=""),"",IF(B55&gt;=FinMes,0,MAX(0,ROUND(E55-C55,2))))</f>
        <v/>
      </c>
    </row>
    <row r="56" customFormat="false" ht="25" hidden="false" customHeight="true" outlineLevel="0" collapsed="false">
      <c r="A56" s="31"/>
      <c r="B56" s="32"/>
      <c r="C56" s="33"/>
      <c r="D56" s="34" t="str">
        <f aca="false">IF(OR(I56&lt;&gt;"OK",FinMes=""),"",IF(B56&gt;=FinMes,0,MAX(0,ROUND(C56-E56,2))))</f>
        <v/>
      </c>
      <c r="E56" s="34" t="str">
        <f aca="false">IF(OR(I56&lt;&gt;"OK",FinMes=""),"",IF(B56&gt;=FinMes,0,SUMIFS(CobroValido,CobroVenta,A56,CobroFecha,"&lt;"&amp;FinMes)))</f>
        <v/>
      </c>
      <c r="F56" s="35"/>
      <c r="G56" s="35"/>
      <c r="H56" s="36" t="str">
        <f aca="false">IF(I56="","",IF(I56&lt;&gt;"OK","Confira os dados",IF(FinMes="","Escolha um período",IF(B56&gt;=FinMes,"Outro período",IF(K56&gt;0,"Recebimento excedente",IF(D56=0,"Recebida",IF(E56=0,"A receber","Parcial")))))))</f>
        <v/>
      </c>
      <c r="I56" s="36" t="str">
        <f aca="false">IF(COUNTA(A56:C56,F56:G56)=0,"",IF(A56="","Falta o código",IF(A56&lt;&gt;TRIM(A56),"Confira o código",IF(COUNTIFS(VentaID,A56)&gt;1,"Código repetido",IF(NOT(ISNUMBER(B56)),"Confira a data",IF(OR(B56&lt;1,B56&gt;73415,INT(B56)&lt;&gt;B56),"Confira a data",IF(NOT(ISNUMBER(C56)),"Confira o valor",IF(C56&lt;=0,"Valor maior que zero",IF(G56="","Preencha o que vendeu","OK")))))))))</f>
        <v/>
      </c>
      <c r="J56" s="34" t="n">
        <f aca="false">IF(I56="OK",C56,0)</f>
        <v>0</v>
      </c>
      <c r="K56" s="34" t="str">
        <f aca="false">IF(OR(I56&lt;&gt;"OK",FinMes=""),"",IF(B56&gt;=FinMes,0,MAX(0,ROUND(E56-C56,2))))</f>
        <v/>
      </c>
    </row>
    <row r="57" customFormat="false" ht="25" hidden="false" customHeight="true" outlineLevel="0" collapsed="false">
      <c r="A57" s="31"/>
      <c r="B57" s="32"/>
      <c r="C57" s="33"/>
      <c r="D57" s="34" t="str">
        <f aca="false">IF(OR(I57&lt;&gt;"OK",FinMes=""),"",IF(B57&gt;=FinMes,0,MAX(0,ROUND(C57-E57,2))))</f>
        <v/>
      </c>
      <c r="E57" s="34" t="str">
        <f aca="false">IF(OR(I57&lt;&gt;"OK",FinMes=""),"",IF(B57&gt;=FinMes,0,SUMIFS(CobroValido,CobroVenta,A57,CobroFecha,"&lt;"&amp;FinMes)))</f>
        <v/>
      </c>
      <c r="F57" s="35"/>
      <c r="G57" s="35"/>
      <c r="H57" s="36" t="str">
        <f aca="false">IF(I57="","",IF(I57&lt;&gt;"OK","Confira os dados",IF(FinMes="","Escolha um período",IF(B57&gt;=FinMes,"Outro período",IF(K57&gt;0,"Recebimento excedente",IF(D57=0,"Recebida",IF(E57=0,"A receber","Parcial")))))))</f>
        <v/>
      </c>
      <c r="I57" s="36" t="str">
        <f aca="false">IF(COUNTA(A57:C57,F57:G57)=0,"",IF(A57="","Falta o código",IF(A57&lt;&gt;TRIM(A57),"Confira o código",IF(COUNTIFS(VentaID,A57)&gt;1,"Código repetido",IF(NOT(ISNUMBER(B57)),"Confira a data",IF(OR(B57&lt;1,B57&gt;73415,INT(B57)&lt;&gt;B57),"Confira a data",IF(NOT(ISNUMBER(C57)),"Confira o valor",IF(C57&lt;=0,"Valor maior que zero",IF(G57="","Preencha o que vendeu","OK")))))))))</f>
        <v/>
      </c>
      <c r="J57" s="34" t="n">
        <f aca="false">IF(I57="OK",C57,0)</f>
        <v>0</v>
      </c>
      <c r="K57" s="34" t="str">
        <f aca="false">IF(OR(I57&lt;&gt;"OK",FinMes=""),"",IF(B57&gt;=FinMes,0,MAX(0,ROUND(E57-C57,2))))</f>
        <v/>
      </c>
    </row>
    <row r="58" customFormat="false" ht="25" hidden="false" customHeight="true" outlineLevel="0" collapsed="false">
      <c r="A58" s="31"/>
      <c r="B58" s="32"/>
      <c r="C58" s="33"/>
      <c r="D58" s="34" t="str">
        <f aca="false">IF(OR(I58&lt;&gt;"OK",FinMes=""),"",IF(B58&gt;=FinMes,0,MAX(0,ROUND(C58-E58,2))))</f>
        <v/>
      </c>
      <c r="E58" s="34" t="str">
        <f aca="false">IF(OR(I58&lt;&gt;"OK",FinMes=""),"",IF(B58&gt;=FinMes,0,SUMIFS(CobroValido,CobroVenta,A58,CobroFecha,"&lt;"&amp;FinMes)))</f>
        <v/>
      </c>
      <c r="F58" s="35"/>
      <c r="G58" s="35"/>
      <c r="H58" s="36" t="str">
        <f aca="false">IF(I58="","",IF(I58&lt;&gt;"OK","Confira os dados",IF(FinMes="","Escolha um período",IF(B58&gt;=FinMes,"Outro período",IF(K58&gt;0,"Recebimento excedente",IF(D58=0,"Recebida",IF(E58=0,"A receber","Parcial")))))))</f>
        <v/>
      </c>
      <c r="I58" s="36" t="str">
        <f aca="false">IF(COUNTA(A58:C58,F58:G58)=0,"",IF(A58="","Falta o código",IF(A58&lt;&gt;TRIM(A58),"Confira o código",IF(COUNTIFS(VentaID,A58)&gt;1,"Código repetido",IF(NOT(ISNUMBER(B58)),"Confira a data",IF(OR(B58&lt;1,B58&gt;73415,INT(B58)&lt;&gt;B58),"Confira a data",IF(NOT(ISNUMBER(C58)),"Confira o valor",IF(C58&lt;=0,"Valor maior que zero",IF(G58="","Preencha o que vendeu","OK")))))))))</f>
        <v/>
      </c>
      <c r="J58" s="34" t="n">
        <f aca="false">IF(I58="OK",C58,0)</f>
        <v>0</v>
      </c>
      <c r="K58" s="34" t="str">
        <f aca="false">IF(OR(I58&lt;&gt;"OK",FinMes=""),"",IF(B58&gt;=FinMes,0,MAX(0,ROUND(E58-C58,2))))</f>
        <v/>
      </c>
    </row>
    <row r="59" customFormat="false" ht="25" hidden="false" customHeight="true" outlineLevel="0" collapsed="false">
      <c r="A59" s="31"/>
      <c r="B59" s="32"/>
      <c r="C59" s="33"/>
      <c r="D59" s="34" t="str">
        <f aca="false">IF(OR(I59&lt;&gt;"OK",FinMes=""),"",IF(B59&gt;=FinMes,0,MAX(0,ROUND(C59-E59,2))))</f>
        <v/>
      </c>
      <c r="E59" s="34" t="str">
        <f aca="false">IF(OR(I59&lt;&gt;"OK",FinMes=""),"",IF(B59&gt;=FinMes,0,SUMIFS(CobroValido,CobroVenta,A59,CobroFecha,"&lt;"&amp;FinMes)))</f>
        <v/>
      </c>
      <c r="F59" s="35"/>
      <c r="G59" s="35"/>
      <c r="H59" s="36" t="str">
        <f aca="false">IF(I59="","",IF(I59&lt;&gt;"OK","Confira os dados",IF(FinMes="","Escolha um período",IF(B59&gt;=FinMes,"Outro período",IF(K59&gt;0,"Recebimento excedente",IF(D59=0,"Recebida",IF(E59=0,"A receber","Parcial")))))))</f>
        <v/>
      </c>
      <c r="I59" s="36" t="str">
        <f aca="false">IF(COUNTA(A59:C59,F59:G59)=0,"",IF(A59="","Falta o código",IF(A59&lt;&gt;TRIM(A59),"Confira o código",IF(COUNTIFS(VentaID,A59)&gt;1,"Código repetido",IF(NOT(ISNUMBER(B59)),"Confira a data",IF(OR(B59&lt;1,B59&gt;73415,INT(B59)&lt;&gt;B59),"Confira a data",IF(NOT(ISNUMBER(C59)),"Confira o valor",IF(C59&lt;=0,"Valor maior que zero",IF(G59="","Preencha o que vendeu","OK")))))))))</f>
        <v/>
      </c>
      <c r="J59" s="34" t="n">
        <f aca="false">IF(I59="OK",C59,0)</f>
        <v>0</v>
      </c>
      <c r="K59" s="34" t="str">
        <f aca="false">IF(OR(I59&lt;&gt;"OK",FinMes=""),"",IF(B59&gt;=FinMes,0,MAX(0,ROUND(E59-C59,2))))</f>
        <v/>
      </c>
    </row>
    <row r="60" customFormat="false" ht="25" hidden="false" customHeight="true" outlineLevel="0" collapsed="false">
      <c r="A60" s="31"/>
      <c r="B60" s="32"/>
      <c r="C60" s="33"/>
      <c r="D60" s="34" t="str">
        <f aca="false">IF(OR(I60&lt;&gt;"OK",FinMes=""),"",IF(B60&gt;=FinMes,0,MAX(0,ROUND(C60-E60,2))))</f>
        <v/>
      </c>
      <c r="E60" s="34" t="str">
        <f aca="false">IF(OR(I60&lt;&gt;"OK",FinMes=""),"",IF(B60&gt;=FinMes,0,SUMIFS(CobroValido,CobroVenta,A60,CobroFecha,"&lt;"&amp;FinMes)))</f>
        <v/>
      </c>
      <c r="F60" s="35"/>
      <c r="G60" s="35"/>
      <c r="H60" s="36" t="str">
        <f aca="false">IF(I60="","",IF(I60&lt;&gt;"OK","Confira os dados",IF(FinMes="","Escolha um período",IF(B60&gt;=FinMes,"Outro período",IF(K60&gt;0,"Recebimento excedente",IF(D60=0,"Recebida",IF(E60=0,"A receber","Parcial")))))))</f>
        <v/>
      </c>
      <c r="I60" s="36" t="str">
        <f aca="false">IF(COUNTA(A60:C60,F60:G60)=0,"",IF(A60="","Falta o código",IF(A60&lt;&gt;TRIM(A60),"Confira o código",IF(COUNTIFS(VentaID,A60)&gt;1,"Código repetido",IF(NOT(ISNUMBER(B60)),"Confira a data",IF(OR(B60&lt;1,B60&gt;73415,INT(B60)&lt;&gt;B60),"Confira a data",IF(NOT(ISNUMBER(C60)),"Confira o valor",IF(C60&lt;=0,"Valor maior que zero",IF(G60="","Preencha o que vendeu","OK")))))))))</f>
        <v/>
      </c>
      <c r="J60" s="34" t="n">
        <f aca="false">IF(I60="OK",C60,0)</f>
        <v>0</v>
      </c>
      <c r="K60" s="34" t="str">
        <f aca="false">IF(OR(I60&lt;&gt;"OK",FinMes=""),"",IF(B60&gt;=FinMes,0,MAX(0,ROUND(E60-C60,2))))</f>
        <v/>
      </c>
    </row>
    <row r="61" customFormat="false" ht="25" hidden="false" customHeight="true" outlineLevel="0" collapsed="false">
      <c r="A61" s="31"/>
      <c r="B61" s="32"/>
      <c r="C61" s="33"/>
      <c r="D61" s="34" t="str">
        <f aca="false">IF(OR(I61&lt;&gt;"OK",FinMes=""),"",IF(B61&gt;=FinMes,0,MAX(0,ROUND(C61-E61,2))))</f>
        <v/>
      </c>
      <c r="E61" s="34" t="str">
        <f aca="false">IF(OR(I61&lt;&gt;"OK",FinMes=""),"",IF(B61&gt;=FinMes,0,SUMIFS(CobroValido,CobroVenta,A61,CobroFecha,"&lt;"&amp;FinMes)))</f>
        <v/>
      </c>
      <c r="F61" s="35"/>
      <c r="G61" s="35"/>
      <c r="H61" s="36" t="str">
        <f aca="false">IF(I61="","",IF(I61&lt;&gt;"OK","Confira os dados",IF(FinMes="","Escolha um período",IF(B61&gt;=FinMes,"Outro período",IF(K61&gt;0,"Recebimento excedente",IF(D61=0,"Recebida",IF(E61=0,"A receber","Parcial")))))))</f>
        <v/>
      </c>
      <c r="I61" s="36" t="str">
        <f aca="false">IF(COUNTA(A61:C61,F61:G61)=0,"",IF(A61="","Falta o código",IF(A61&lt;&gt;TRIM(A61),"Confira o código",IF(COUNTIFS(VentaID,A61)&gt;1,"Código repetido",IF(NOT(ISNUMBER(B61)),"Confira a data",IF(OR(B61&lt;1,B61&gt;73415,INT(B61)&lt;&gt;B61),"Confira a data",IF(NOT(ISNUMBER(C61)),"Confira o valor",IF(C61&lt;=0,"Valor maior que zero",IF(G61="","Preencha o que vendeu","OK")))))))))</f>
        <v/>
      </c>
      <c r="J61" s="34" t="n">
        <f aca="false">IF(I61="OK",C61,0)</f>
        <v>0</v>
      </c>
      <c r="K61" s="34" t="str">
        <f aca="false">IF(OR(I61&lt;&gt;"OK",FinMes=""),"",IF(B61&gt;=FinMes,0,MAX(0,ROUND(E61-C61,2))))</f>
        <v/>
      </c>
    </row>
    <row r="62" customFormat="false" ht="25" hidden="false" customHeight="true" outlineLevel="0" collapsed="false">
      <c r="A62" s="31"/>
      <c r="B62" s="32"/>
      <c r="C62" s="33"/>
      <c r="D62" s="34" t="str">
        <f aca="false">IF(OR(I62&lt;&gt;"OK",FinMes=""),"",IF(B62&gt;=FinMes,0,MAX(0,ROUND(C62-E62,2))))</f>
        <v/>
      </c>
      <c r="E62" s="34" t="str">
        <f aca="false">IF(OR(I62&lt;&gt;"OK",FinMes=""),"",IF(B62&gt;=FinMes,0,SUMIFS(CobroValido,CobroVenta,A62,CobroFecha,"&lt;"&amp;FinMes)))</f>
        <v/>
      </c>
      <c r="F62" s="35"/>
      <c r="G62" s="35"/>
      <c r="H62" s="36" t="str">
        <f aca="false">IF(I62="","",IF(I62&lt;&gt;"OK","Confira os dados",IF(FinMes="","Escolha um período",IF(B62&gt;=FinMes,"Outro período",IF(K62&gt;0,"Recebimento excedente",IF(D62=0,"Recebida",IF(E62=0,"A receber","Parcial")))))))</f>
        <v/>
      </c>
      <c r="I62" s="36" t="str">
        <f aca="false">IF(COUNTA(A62:C62,F62:G62)=0,"",IF(A62="","Falta o código",IF(A62&lt;&gt;TRIM(A62),"Confira o código",IF(COUNTIFS(VentaID,A62)&gt;1,"Código repetido",IF(NOT(ISNUMBER(B62)),"Confira a data",IF(OR(B62&lt;1,B62&gt;73415,INT(B62)&lt;&gt;B62),"Confira a data",IF(NOT(ISNUMBER(C62)),"Confira o valor",IF(C62&lt;=0,"Valor maior que zero",IF(G62="","Preencha o que vendeu","OK")))))))))</f>
        <v/>
      </c>
      <c r="J62" s="34" t="n">
        <f aca="false">IF(I62="OK",C62,0)</f>
        <v>0</v>
      </c>
      <c r="K62" s="34" t="str">
        <f aca="false">IF(OR(I62&lt;&gt;"OK",FinMes=""),"",IF(B62&gt;=FinMes,0,MAX(0,ROUND(E62-C62,2))))</f>
        <v/>
      </c>
    </row>
    <row r="63" customFormat="false" ht="25" hidden="false" customHeight="true" outlineLevel="0" collapsed="false">
      <c r="A63" s="31"/>
      <c r="B63" s="32"/>
      <c r="C63" s="33"/>
      <c r="D63" s="34" t="str">
        <f aca="false">IF(OR(I63&lt;&gt;"OK",FinMes=""),"",IF(B63&gt;=FinMes,0,MAX(0,ROUND(C63-E63,2))))</f>
        <v/>
      </c>
      <c r="E63" s="34" t="str">
        <f aca="false">IF(OR(I63&lt;&gt;"OK",FinMes=""),"",IF(B63&gt;=FinMes,0,SUMIFS(CobroValido,CobroVenta,A63,CobroFecha,"&lt;"&amp;FinMes)))</f>
        <v/>
      </c>
      <c r="F63" s="35"/>
      <c r="G63" s="35"/>
      <c r="H63" s="36" t="str">
        <f aca="false">IF(I63="","",IF(I63&lt;&gt;"OK","Confira os dados",IF(FinMes="","Escolha um período",IF(B63&gt;=FinMes,"Outro período",IF(K63&gt;0,"Recebimento excedente",IF(D63=0,"Recebida",IF(E63=0,"A receber","Parcial")))))))</f>
        <v/>
      </c>
      <c r="I63" s="36" t="str">
        <f aca="false">IF(COUNTA(A63:C63,F63:G63)=0,"",IF(A63="","Falta o código",IF(A63&lt;&gt;TRIM(A63),"Confira o código",IF(COUNTIFS(VentaID,A63)&gt;1,"Código repetido",IF(NOT(ISNUMBER(B63)),"Confira a data",IF(OR(B63&lt;1,B63&gt;73415,INT(B63)&lt;&gt;B63),"Confira a data",IF(NOT(ISNUMBER(C63)),"Confira o valor",IF(C63&lt;=0,"Valor maior que zero",IF(G63="","Preencha o que vendeu","OK")))))))))</f>
        <v/>
      </c>
      <c r="J63" s="34" t="n">
        <f aca="false">IF(I63="OK",C63,0)</f>
        <v>0</v>
      </c>
      <c r="K63" s="34" t="str">
        <f aca="false">IF(OR(I63&lt;&gt;"OK",FinMes=""),"",IF(B63&gt;=FinMes,0,MAX(0,ROUND(E63-C63,2))))</f>
        <v/>
      </c>
    </row>
    <row r="64" customFormat="false" ht="25" hidden="false" customHeight="true" outlineLevel="0" collapsed="false">
      <c r="A64" s="31"/>
      <c r="B64" s="32"/>
      <c r="C64" s="33"/>
      <c r="D64" s="34" t="str">
        <f aca="false">IF(OR(I64&lt;&gt;"OK",FinMes=""),"",IF(B64&gt;=FinMes,0,MAX(0,ROUND(C64-E64,2))))</f>
        <v/>
      </c>
      <c r="E64" s="34" t="str">
        <f aca="false">IF(OR(I64&lt;&gt;"OK",FinMes=""),"",IF(B64&gt;=FinMes,0,SUMIFS(CobroValido,CobroVenta,A64,CobroFecha,"&lt;"&amp;FinMes)))</f>
        <v/>
      </c>
      <c r="F64" s="35"/>
      <c r="G64" s="35"/>
      <c r="H64" s="36" t="str">
        <f aca="false">IF(I64="","",IF(I64&lt;&gt;"OK","Confira os dados",IF(FinMes="","Escolha um período",IF(B64&gt;=FinMes,"Outro período",IF(K64&gt;0,"Recebimento excedente",IF(D64=0,"Recebida",IF(E64=0,"A receber","Parcial")))))))</f>
        <v/>
      </c>
      <c r="I64" s="36" t="str">
        <f aca="false">IF(COUNTA(A64:C64,F64:G64)=0,"",IF(A64="","Falta o código",IF(A64&lt;&gt;TRIM(A64),"Confira o código",IF(COUNTIFS(VentaID,A64)&gt;1,"Código repetido",IF(NOT(ISNUMBER(B64)),"Confira a data",IF(OR(B64&lt;1,B64&gt;73415,INT(B64)&lt;&gt;B64),"Confira a data",IF(NOT(ISNUMBER(C64)),"Confira o valor",IF(C64&lt;=0,"Valor maior que zero",IF(G64="","Preencha o que vendeu","OK")))))))))</f>
        <v/>
      </c>
      <c r="J64" s="34" t="n">
        <f aca="false">IF(I64="OK",C64,0)</f>
        <v>0</v>
      </c>
      <c r="K64" s="34" t="str">
        <f aca="false">IF(OR(I64&lt;&gt;"OK",FinMes=""),"",IF(B64&gt;=FinMes,0,MAX(0,ROUND(E64-C64,2))))</f>
        <v/>
      </c>
    </row>
    <row r="65" customFormat="false" ht="25" hidden="false" customHeight="true" outlineLevel="0" collapsed="false">
      <c r="A65" s="31"/>
      <c r="B65" s="32"/>
      <c r="C65" s="33"/>
      <c r="D65" s="34" t="str">
        <f aca="false">IF(OR(I65&lt;&gt;"OK",FinMes=""),"",IF(B65&gt;=FinMes,0,MAX(0,ROUND(C65-E65,2))))</f>
        <v/>
      </c>
      <c r="E65" s="34" t="str">
        <f aca="false">IF(OR(I65&lt;&gt;"OK",FinMes=""),"",IF(B65&gt;=FinMes,0,SUMIFS(CobroValido,CobroVenta,A65,CobroFecha,"&lt;"&amp;FinMes)))</f>
        <v/>
      </c>
      <c r="F65" s="35"/>
      <c r="G65" s="35"/>
      <c r="H65" s="36" t="str">
        <f aca="false">IF(I65="","",IF(I65&lt;&gt;"OK","Confira os dados",IF(FinMes="","Escolha um período",IF(B65&gt;=FinMes,"Outro período",IF(K65&gt;0,"Recebimento excedente",IF(D65=0,"Recebida",IF(E65=0,"A receber","Parcial")))))))</f>
        <v/>
      </c>
      <c r="I65" s="36" t="str">
        <f aca="false">IF(COUNTA(A65:C65,F65:G65)=0,"",IF(A65="","Falta o código",IF(A65&lt;&gt;TRIM(A65),"Confira o código",IF(COUNTIFS(VentaID,A65)&gt;1,"Código repetido",IF(NOT(ISNUMBER(B65)),"Confira a data",IF(OR(B65&lt;1,B65&gt;73415,INT(B65)&lt;&gt;B65),"Confira a data",IF(NOT(ISNUMBER(C65)),"Confira o valor",IF(C65&lt;=0,"Valor maior que zero",IF(G65="","Preencha o que vendeu","OK")))))))))</f>
        <v/>
      </c>
      <c r="J65" s="34" t="n">
        <f aca="false">IF(I65="OK",C65,0)</f>
        <v>0</v>
      </c>
      <c r="K65" s="34" t="str">
        <f aca="false">IF(OR(I65&lt;&gt;"OK",FinMes=""),"",IF(B65&gt;=FinMes,0,MAX(0,ROUND(E65-C65,2))))</f>
        <v/>
      </c>
    </row>
    <row r="66" customFormat="false" ht="25" hidden="false" customHeight="true" outlineLevel="0" collapsed="false">
      <c r="A66" s="31"/>
      <c r="B66" s="32"/>
      <c r="C66" s="33"/>
      <c r="D66" s="34" t="str">
        <f aca="false">IF(OR(I66&lt;&gt;"OK",FinMes=""),"",IF(B66&gt;=FinMes,0,MAX(0,ROUND(C66-E66,2))))</f>
        <v/>
      </c>
      <c r="E66" s="34" t="str">
        <f aca="false">IF(OR(I66&lt;&gt;"OK",FinMes=""),"",IF(B66&gt;=FinMes,0,SUMIFS(CobroValido,CobroVenta,A66,CobroFecha,"&lt;"&amp;FinMes)))</f>
        <v/>
      </c>
      <c r="F66" s="35"/>
      <c r="G66" s="35"/>
      <c r="H66" s="36" t="str">
        <f aca="false">IF(I66="","",IF(I66&lt;&gt;"OK","Confira os dados",IF(FinMes="","Escolha um período",IF(B66&gt;=FinMes,"Outro período",IF(K66&gt;0,"Recebimento excedente",IF(D66=0,"Recebida",IF(E66=0,"A receber","Parcial")))))))</f>
        <v/>
      </c>
      <c r="I66" s="36" t="str">
        <f aca="false">IF(COUNTA(A66:C66,F66:G66)=0,"",IF(A66="","Falta o código",IF(A66&lt;&gt;TRIM(A66),"Confira o código",IF(COUNTIFS(VentaID,A66)&gt;1,"Código repetido",IF(NOT(ISNUMBER(B66)),"Confira a data",IF(OR(B66&lt;1,B66&gt;73415,INT(B66)&lt;&gt;B66),"Confira a data",IF(NOT(ISNUMBER(C66)),"Confira o valor",IF(C66&lt;=0,"Valor maior que zero",IF(G66="","Preencha o que vendeu","OK")))))))))</f>
        <v/>
      </c>
      <c r="J66" s="34" t="n">
        <f aca="false">IF(I66="OK",C66,0)</f>
        <v>0</v>
      </c>
      <c r="K66" s="34" t="str">
        <f aca="false">IF(OR(I66&lt;&gt;"OK",FinMes=""),"",IF(B66&gt;=FinMes,0,MAX(0,ROUND(E66-C66,2))))</f>
        <v/>
      </c>
    </row>
    <row r="67" customFormat="false" ht="25" hidden="false" customHeight="true" outlineLevel="0" collapsed="false">
      <c r="A67" s="31"/>
      <c r="B67" s="32"/>
      <c r="C67" s="33"/>
      <c r="D67" s="34" t="str">
        <f aca="false">IF(OR(I67&lt;&gt;"OK",FinMes=""),"",IF(B67&gt;=FinMes,0,MAX(0,ROUND(C67-E67,2))))</f>
        <v/>
      </c>
      <c r="E67" s="34" t="str">
        <f aca="false">IF(OR(I67&lt;&gt;"OK",FinMes=""),"",IF(B67&gt;=FinMes,0,SUMIFS(CobroValido,CobroVenta,A67,CobroFecha,"&lt;"&amp;FinMes)))</f>
        <v/>
      </c>
      <c r="F67" s="35"/>
      <c r="G67" s="35"/>
      <c r="H67" s="36" t="str">
        <f aca="false">IF(I67="","",IF(I67&lt;&gt;"OK","Confira os dados",IF(FinMes="","Escolha um período",IF(B67&gt;=FinMes,"Outro período",IF(K67&gt;0,"Recebimento excedente",IF(D67=0,"Recebida",IF(E67=0,"A receber","Parcial")))))))</f>
        <v/>
      </c>
      <c r="I67" s="36" t="str">
        <f aca="false">IF(COUNTA(A67:C67,F67:G67)=0,"",IF(A67="","Falta o código",IF(A67&lt;&gt;TRIM(A67),"Confira o código",IF(COUNTIFS(VentaID,A67)&gt;1,"Código repetido",IF(NOT(ISNUMBER(B67)),"Confira a data",IF(OR(B67&lt;1,B67&gt;73415,INT(B67)&lt;&gt;B67),"Confira a data",IF(NOT(ISNUMBER(C67)),"Confira o valor",IF(C67&lt;=0,"Valor maior que zero",IF(G67="","Preencha o que vendeu","OK")))))))))</f>
        <v/>
      </c>
      <c r="J67" s="34" t="n">
        <f aca="false">IF(I67="OK",C67,0)</f>
        <v>0</v>
      </c>
      <c r="K67" s="34" t="str">
        <f aca="false">IF(OR(I67&lt;&gt;"OK",FinMes=""),"",IF(B67&gt;=FinMes,0,MAX(0,ROUND(E67-C67,2))))</f>
        <v/>
      </c>
    </row>
    <row r="68" customFormat="false" ht="25" hidden="false" customHeight="true" outlineLevel="0" collapsed="false">
      <c r="A68" s="31"/>
      <c r="B68" s="32"/>
      <c r="C68" s="33"/>
      <c r="D68" s="34" t="str">
        <f aca="false">IF(OR(I68&lt;&gt;"OK",FinMes=""),"",IF(B68&gt;=FinMes,0,MAX(0,ROUND(C68-E68,2))))</f>
        <v/>
      </c>
      <c r="E68" s="34" t="str">
        <f aca="false">IF(OR(I68&lt;&gt;"OK",FinMes=""),"",IF(B68&gt;=FinMes,0,SUMIFS(CobroValido,CobroVenta,A68,CobroFecha,"&lt;"&amp;FinMes)))</f>
        <v/>
      </c>
      <c r="F68" s="35"/>
      <c r="G68" s="35"/>
      <c r="H68" s="36" t="str">
        <f aca="false">IF(I68="","",IF(I68&lt;&gt;"OK","Confira os dados",IF(FinMes="","Escolha um período",IF(B68&gt;=FinMes,"Outro período",IF(K68&gt;0,"Recebimento excedente",IF(D68=0,"Recebida",IF(E68=0,"A receber","Parcial")))))))</f>
        <v/>
      </c>
      <c r="I68" s="36" t="str">
        <f aca="false">IF(COUNTA(A68:C68,F68:G68)=0,"",IF(A68="","Falta o código",IF(A68&lt;&gt;TRIM(A68),"Confira o código",IF(COUNTIFS(VentaID,A68)&gt;1,"Código repetido",IF(NOT(ISNUMBER(B68)),"Confira a data",IF(OR(B68&lt;1,B68&gt;73415,INT(B68)&lt;&gt;B68),"Confira a data",IF(NOT(ISNUMBER(C68)),"Confira o valor",IF(C68&lt;=0,"Valor maior que zero",IF(G68="","Preencha o que vendeu","OK")))))))))</f>
        <v/>
      </c>
      <c r="J68" s="34" t="n">
        <f aca="false">IF(I68="OK",C68,0)</f>
        <v>0</v>
      </c>
      <c r="K68" s="34" t="str">
        <f aca="false">IF(OR(I68&lt;&gt;"OK",FinMes=""),"",IF(B68&gt;=FinMes,0,MAX(0,ROUND(E68-C68,2))))</f>
        <v/>
      </c>
    </row>
    <row r="69" customFormat="false" ht="25" hidden="false" customHeight="true" outlineLevel="0" collapsed="false">
      <c r="A69" s="31"/>
      <c r="B69" s="32"/>
      <c r="C69" s="33"/>
      <c r="D69" s="34" t="str">
        <f aca="false">IF(OR(I69&lt;&gt;"OK",FinMes=""),"",IF(B69&gt;=FinMes,0,MAX(0,ROUND(C69-E69,2))))</f>
        <v/>
      </c>
      <c r="E69" s="34" t="str">
        <f aca="false">IF(OR(I69&lt;&gt;"OK",FinMes=""),"",IF(B69&gt;=FinMes,0,SUMIFS(CobroValido,CobroVenta,A69,CobroFecha,"&lt;"&amp;FinMes)))</f>
        <v/>
      </c>
      <c r="F69" s="35"/>
      <c r="G69" s="35"/>
      <c r="H69" s="36" t="str">
        <f aca="false">IF(I69="","",IF(I69&lt;&gt;"OK","Confira os dados",IF(FinMes="","Escolha um período",IF(B69&gt;=FinMes,"Outro período",IF(K69&gt;0,"Recebimento excedente",IF(D69=0,"Recebida",IF(E69=0,"A receber","Parcial")))))))</f>
        <v/>
      </c>
      <c r="I69" s="36" t="str">
        <f aca="false">IF(COUNTA(A69:C69,F69:G69)=0,"",IF(A69="","Falta o código",IF(A69&lt;&gt;TRIM(A69),"Confira o código",IF(COUNTIFS(VentaID,A69)&gt;1,"Código repetido",IF(NOT(ISNUMBER(B69)),"Confira a data",IF(OR(B69&lt;1,B69&gt;73415,INT(B69)&lt;&gt;B69),"Confira a data",IF(NOT(ISNUMBER(C69)),"Confira o valor",IF(C69&lt;=0,"Valor maior que zero",IF(G69="","Preencha o que vendeu","OK")))))))))</f>
        <v/>
      </c>
      <c r="J69" s="34" t="n">
        <f aca="false">IF(I69="OK",C69,0)</f>
        <v>0</v>
      </c>
      <c r="K69" s="34" t="str">
        <f aca="false">IF(OR(I69&lt;&gt;"OK",FinMes=""),"",IF(B69&gt;=FinMes,0,MAX(0,ROUND(E69-C69,2))))</f>
        <v/>
      </c>
    </row>
    <row r="70" customFormat="false" ht="25" hidden="false" customHeight="true" outlineLevel="0" collapsed="false">
      <c r="A70" s="31"/>
      <c r="B70" s="32"/>
      <c r="C70" s="33"/>
      <c r="D70" s="34" t="str">
        <f aca="false">IF(OR(I70&lt;&gt;"OK",FinMes=""),"",IF(B70&gt;=FinMes,0,MAX(0,ROUND(C70-E70,2))))</f>
        <v/>
      </c>
      <c r="E70" s="34" t="str">
        <f aca="false">IF(OR(I70&lt;&gt;"OK",FinMes=""),"",IF(B70&gt;=FinMes,0,SUMIFS(CobroValido,CobroVenta,A70,CobroFecha,"&lt;"&amp;FinMes)))</f>
        <v/>
      </c>
      <c r="F70" s="35"/>
      <c r="G70" s="35"/>
      <c r="H70" s="36" t="str">
        <f aca="false">IF(I70="","",IF(I70&lt;&gt;"OK","Confira os dados",IF(FinMes="","Escolha um período",IF(B70&gt;=FinMes,"Outro período",IF(K70&gt;0,"Recebimento excedente",IF(D70=0,"Recebida",IF(E70=0,"A receber","Parcial")))))))</f>
        <v/>
      </c>
      <c r="I70" s="36" t="str">
        <f aca="false">IF(COUNTA(A70:C70,F70:G70)=0,"",IF(A70="","Falta o código",IF(A70&lt;&gt;TRIM(A70),"Confira o código",IF(COUNTIFS(VentaID,A70)&gt;1,"Código repetido",IF(NOT(ISNUMBER(B70)),"Confira a data",IF(OR(B70&lt;1,B70&gt;73415,INT(B70)&lt;&gt;B70),"Confira a data",IF(NOT(ISNUMBER(C70)),"Confira o valor",IF(C70&lt;=0,"Valor maior que zero",IF(G70="","Preencha o que vendeu","OK")))))))))</f>
        <v/>
      </c>
      <c r="J70" s="34" t="n">
        <f aca="false">IF(I70="OK",C70,0)</f>
        <v>0</v>
      </c>
      <c r="K70" s="34" t="str">
        <f aca="false">IF(OR(I70&lt;&gt;"OK",FinMes=""),"",IF(B70&gt;=FinMes,0,MAX(0,ROUND(E70-C70,2))))</f>
        <v/>
      </c>
    </row>
    <row r="71" customFormat="false" ht="25" hidden="false" customHeight="true" outlineLevel="0" collapsed="false">
      <c r="A71" s="31"/>
      <c r="B71" s="32"/>
      <c r="C71" s="33"/>
      <c r="D71" s="34" t="str">
        <f aca="false">IF(OR(I71&lt;&gt;"OK",FinMes=""),"",IF(B71&gt;=FinMes,0,MAX(0,ROUND(C71-E71,2))))</f>
        <v/>
      </c>
      <c r="E71" s="34" t="str">
        <f aca="false">IF(OR(I71&lt;&gt;"OK",FinMes=""),"",IF(B71&gt;=FinMes,0,SUMIFS(CobroValido,CobroVenta,A71,CobroFecha,"&lt;"&amp;FinMes)))</f>
        <v/>
      </c>
      <c r="F71" s="35"/>
      <c r="G71" s="35"/>
      <c r="H71" s="36" t="str">
        <f aca="false">IF(I71="","",IF(I71&lt;&gt;"OK","Confira os dados",IF(FinMes="","Escolha um período",IF(B71&gt;=FinMes,"Outro período",IF(K71&gt;0,"Recebimento excedente",IF(D71=0,"Recebida",IF(E71=0,"A receber","Parcial")))))))</f>
        <v/>
      </c>
      <c r="I71" s="36" t="str">
        <f aca="false">IF(COUNTA(A71:C71,F71:G71)=0,"",IF(A71="","Falta o código",IF(A71&lt;&gt;TRIM(A71),"Confira o código",IF(COUNTIFS(VentaID,A71)&gt;1,"Código repetido",IF(NOT(ISNUMBER(B71)),"Confira a data",IF(OR(B71&lt;1,B71&gt;73415,INT(B71)&lt;&gt;B71),"Confira a data",IF(NOT(ISNUMBER(C71)),"Confira o valor",IF(C71&lt;=0,"Valor maior que zero",IF(G71="","Preencha o que vendeu","OK")))))))))</f>
        <v/>
      </c>
      <c r="J71" s="34" t="n">
        <f aca="false">IF(I71="OK",C71,0)</f>
        <v>0</v>
      </c>
      <c r="K71" s="34" t="str">
        <f aca="false">IF(OR(I71&lt;&gt;"OK",FinMes=""),"",IF(B71&gt;=FinMes,0,MAX(0,ROUND(E71-C71,2))))</f>
        <v/>
      </c>
    </row>
    <row r="72" customFormat="false" ht="25" hidden="false" customHeight="true" outlineLevel="0" collapsed="false">
      <c r="A72" s="31"/>
      <c r="B72" s="32"/>
      <c r="C72" s="33"/>
      <c r="D72" s="34" t="str">
        <f aca="false">IF(OR(I72&lt;&gt;"OK",FinMes=""),"",IF(B72&gt;=FinMes,0,MAX(0,ROUND(C72-E72,2))))</f>
        <v/>
      </c>
      <c r="E72" s="34" t="str">
        <f aca="false">IF(OR(I72&lt;&gt;"OK",FinMes=""),"",IF(B72&gt;=FinMes,0,SUMIFS(CobroValido,CobroVenta,A72,CobroFecha,"&lt;"&amp;FinMes)))</f>
        <v/>
      </c>
      <c r="F72" s="35"/>
      <c r="G72" s="35"/>
      <c r="H72" s="36" t="str">
        <f aca="false">IF(I72="","",IF(I72&lt;&gt;"OK","Confira os dados",IF(FinMes="","Escolha um período",IF(B72&gt;=FinMes,"Outro período",IF(K72&gt;0,"Recebimento excedente",IF(D72=0,"Recebida",IF(E72=0,"A receber","Parcial")))))))</f>
        <v/>
      </c>
      <c r="I72" s="36" t="str">
        <f aca="false">IF(COUNTA(A72:C72,F72:G72)=0,"",IF(A72="","Falta o código",IF(A72&lt;&gt;TRIM(A72),"Confira o código",IF(COUNTIFS(VentaID,A72)&gt;1,"Código repetido",IF(NOT(ISNUMBER(B72)),"Confira a data",IF(OR(B72&lt;1,B72&gt;73415,INT(B72)&lt;&gt;B72),"Confira a data",IF(NOT(ISNUMBER(C72)),"Confira o valor",IF(C72&lt;=0,"Valor maior que zero",IF(G72="","Preencha o que vendeu","OK")))))))))</f>
        <v/>
      </c>
      <c r="J72" s="34" t="n">
        <f aca="false">IF(I72="OK",C72,0)</f>
        <v>0</v>
      </c>
      <c r="K72" s="34" t="str">
        <f aca="false">IF(OR(I72&lt;&gt;"OK",FinMes=""),"",IF(B72&gt;=FinMes,0,MAX(0,ROUND(E72-C72,2))))</f>
        <v/>
      </c>
    </row>
    <row r="73" customFormat="false" ht="25" hidden="false" customHeight="true" outlineLevel="0" collapsed="false">
      <c r="A73" s="31"/>
      <c r="B73" s="32"/>
      <c r="C73" s="33"/>
      <c r="D73" s="34" t="str">
        <f aca="false">IF(OR(I73&lt;&gt;"OK",FinMes=""),"",IF(B73&gt;=FinMes,0,MAX(0,ROUND(C73-E73,2))))</f>
        <v/>
      </c>
      <c r="E73" s="34" t="str">
        <f aca="false">IF(OR(I73&lt;&gt;"OK",FinMes=""),"",IF(B73&gt;=FinMes,0,SUMIFS(CobroValido,CobroVenta,A73,CobroFecha,"&lt;"&amp;FinMes)))</f>
        <v/>
      </c>
      <c r="F73" s="35"/>
      <c r="G73" s="35"/>
      <c r="H73" s="36" t="str">
        <f aca="false">IF(I73="","",IF(I73&lt;&gt;"OK","Confira os dados",IF(FinMes="","Escolha um período",IF(B73&gt;=FinMes,"Outro período",IF(K73&gt;0,"Recebimento excedente",IF(D73=0,"Recebida",IF(E73=0,"A receber","Parcial")))))))</f>
        <v/>
      </c>
      <c r="I73" s="36" t="str">
        <f aca="false">IF(COUNTA(A73:C73,F73:G73)=0,"",IF(A73="","Falta o código",IF(A73&lt;&gt;TRIM(A73),"Confira o código",IF(COUNTIFS(VentaID,A73)&gt;1,"Código repetido",IF(NOT(ISNUMBER(B73)),"Confira a data",IF(OR(B73&lt;1,B73&gt;73415,INT(B73)&lt;&gt;B73),"Confira a data",IF(NOT(ISNUMBER(C73)),"Confira o valor",IF(C73&lt;=0,"Valor maior que zero",IF(G73="","Preencha o que vendeu","OK")))))))))</f>
        <v/>
      </c>
      <c r="J73" s="34" t="n">
        <f aca="false">IF(I73="OK",C73,0)</f>
        <v>0</v>
      </c>
      <c r="K73" s="34" t="str">
        <f aca="false">IF(OR(I73&lt;&gt;"OK",FinMes=""),"",IF(B73&gt;=FinMes,0,MAX(0,ROUND(E73-C73,2))))</f>
        <v/>
      </c>
    </row>
    <row r="74" customFormat="false" ht="25" hidden="false" customHeight="true" outlineLevel="0" collapsed="false">
      <c r="A74" s="31"/>
      <c r="B74" s="32"/>
      <c r="C74" s="33"/>
      <c r="D74" s="34" t="str">
        <f aca="false">IF(OR(I74&lt;&gt;"OK",FinMes=""),"",IF(B74&gt;=FinMes,0,MAX(0,ROUND(C74-E74,2))))</f>
        <v/>
      </c>
      <c r="E74" s="34" t="str">
        <f aca="false">IF(OR(I74&lt;&gt;"OK",FinMes=""),"",IF(B74&gt;=FinMes,0,SUMIFS(CobroValido,CobroVenta,A74,CobroFecha,"&lt;"&amp;FinMes)))</f>
        <v/>
      </c>
      <c r="F74" s="35"/>
      <c r="G74" s="35"/>
      <c r="H74" s="36" t="str">
        <f aca="false">IF(I74="","",IF(I74&lt;&gt;"OK","Confira os dados",IF(FinMes="","Escolha um período",IF(B74&gt;=FinMes,"Outro período",IF(K74&gt;0,"Recebimento excedente",IF(D74=0,"Recebida",IF(E74=0,"A receber","Parcial")))))))</f>
        <v/>
      </c>
      <c r="I74" s="36" t="str">
        <f aca="false">IF(COUNTA(A74:C74,F74:G74)=0,"",IF(A74="","Falta o código",IF(A74&lt;&gt;TRIM(A74),"Confira o código",IF(COUNTIFS(VentaID,A74)&gt;1,"Código repetido",IF(NOT(ISNUMBER(B74)),"Confira a data",IF(OR(B74&lt;1,B74&gt;73415,INT(B74)&lt;&gt;B74),"Confira a data",IF(NOT(ISNUMBER(C74)),"Confira o valor",IF(C74&lt;=0,"Valor maior que zero",IF(G74="","Preencha o que vendeu","OK")))))))))</f>
        <v/>
      </c>
      <c r="J74" s="34" t="n">
        <f aca="false">IF(I74="OK",C74,0)</f>
        <v>0</v>
      </c>
      <c r="K74" s="34" t="str">
        <f aca="false">IF(OR(I74&lt;&gt;"OK",FinMes=""),"",IF(B74&gt;=FinMes,0,MAX(0,ROUND(E74-C74,2))))</f>
        <v/>
      </c>
    </row>
    <row r="75" customFormat="false" ht="25" hidden="false" customHeight="true" outlineLevel="0" collapsed="false">
      <c r="A75" s="31"/>
      <c r="B75" s="32"/>
      <c r="C75" s="33"/>
      <c r="D75" s="34" t="str">
        <f aca="false">IF(OR(I75&lt;&gt;"OK",FinMes=""),"",IF(B75&gt;=FinMes,0,MAX(0,ROUND(C75-E75,2))))</f>
        <v/>
      </c>
      <c r="E75" s="34" t="str">
        <f aca="false">IF(OR(I75&lt;&gt;"OK",FinMes=""),"",IF(B75&gt;=FinMes,0,SUMIFS(CobroValido,CobroVenta,A75,CobroFecha,"&lt;"&amp;FinMes)))</f>
        <v/>
      </c>
      <c r="F75" s="35"/>
      <c r="G75" s="35"/>
      <c r="H75" s="36" t="str">
        <f aca="false">IF(I75="","",IF(I75&lt;&gt;"OK","Confira os dados",IF(FinMes="","Escolha um período",IF(B75&gt;=FinMes,"Outro período",IF(K75&gt;0,"Recebimento excedente",IF(D75=0,"Recebida",IF(E75=0,"A receber","Parcial")))))))</f>
        <v/>
      </c>
      <c r="I75" s="36" t="str">
        <f aca="false">IF(COUNTA(A75:C75,F75:G75)=0,"",IF(A75="","Falta o código",IF(A75&lt;&gt;TRIM(A75),"Confira o código",IF(COUNTIFS(VentaID,A75)&gt;1,"Código repetido",IF(NOT(ISNUMBER(B75)),"Confira a data",IF(OR(B75&lt;1,B75&gt;73415,INT(B75)&lt;&gt;B75),"Confira a data",IF(NOT(ISNUMBER(C75)),"Confira o valor",IF(C75&lt;=0,"Valor maior que zero",IF(G75="","Preencha o que vendeu","OK")))))))))</f>
        <v/>
      </c>
      <c r="J75" s="34" t="n">
        <f aca="false">IF(I75="OK",C75,0)</f>
        <v>0</v>
      </c>
      <c r="K75" s="34" t="str">
        <f aca="false">IF(OR(I75&lt;&gt;"OK",FinMes=""),"",IF(B75&gt;=FinMes,0,MAX(0,ROUND(E75-C75,2))))</f>
        <v/>
      </c>
    </row>
    <row r="76" customFormat="false" ht="25" hidden="false" customHeight="true" outlineLevel="0" collapsed="false">
      <c r="A76" s="31"/>
      <c r="B76" s="32"/>
      <c r="C76" s="33"/>
      <c r="D76" s="34" t="str">
        <f aca="false">IF(OR(I76&lt;&gt;"OK",FinMes=""),"",IF(B76&gt;=FinMes,0,MAX(0,ROUND(C76-E76,2))))</f>
        <v/>
      </c>
      <c r="E76" s="34" t="str">
        <f aca="false">IF(OR(I76&lt;&gt;"OK",FinMes=""),"",IF(B76&gt;=FinMes,0,SUMIFS(CobroValido,CobroVenta,A76,CobroFecha,"&lt;"&amp;FinMes)))</f>
        <v/>
      </c>
      <c r="F76" s="35"/>
      <c r="G76" s="35"/>
      <c r="H76" s="36" t="str">
        <f aca="false">IF(I76="","",IF(I76&lt;&gt;"OK","Confira os dados",IF(FinMes="","Escolha um período",IF(B76&gt;=FinMes,"Outro período",IF(K76&gt;0,"Recebimento excedente",IF(D76=0,"Recebida",IF(E76=0,"A receber","Parcial")))))))</f>
        <v/>
      </c>
      <c r="I76" s="36" t="str">
        <f aca="false">IF(COUNTA(A76:C76,F76:G76)=0,"",IF(A76="","Falta o código",IF(A76&lt;&gt;TRIM(A76),"Confira o código",IF(COUNTIFS(VentaID,A76)&gt;1,"Código repetido",IF(NOT(ISNUMBER(B76)),"Confira a data",IF(OR(B76&lt;1,B76&gt;73415,INT(B76)&lt;&gt;B76),"Confira a data",IF(NOT(ISNUMBER(C76)),"Confira o valor",IF(C76&lt;=0,"Valor maior que zero",IF(G76="","Preencha o que vendeu","OK")))))))))</f>
        <v/>
      </c>
      <c r="J76" s="34" t="n">
        <f aca="false">IF(I76="OK",C76,0)</f>
        <v>0</v>
      </c>
      <c r="K76" s="34" t="str">
        <f aca="false">IF(OR(I76&lt;&gt;"OK",FinMes=""),"",IF(B76&gt;=FinMes,0,MAX(0,ROUND(E76-C76,2))))</f>
        <v/>
      </c>
    </row>
    <row r="77" customFormat="false" ht="25" hidden="false" customHeight="true" outlineLevel="0" collapsed="false">
      <c r="A77" s="31"/>
      <c r="B77" s="32"/>
      <c r="C77" s="33"/>
      <c r="D77" s="34" t="str">
        <f aca="false">IF(OR(I77&lt;&gt;"OK",FinMes=""),"",IF(B77&gt;=FinMes,0,MAX(0,ROUND(C77-E77,2))))</f>
        <v/>
      </c>
      <c r="E77" s="34" t="str">
        <f aca="false">IF(OR(I77&lt;&gt;"OK",FinMes=""),"",IF(B77&gt;=FinMes,0,SUMIFS(CobroValido,CobroVenta,A77,CobroFecha,"&lt;"&amp;FinMes)))</f>
        <v/>
      </c>
      <c r="F77" s="35"/>
      <c r="G77" s="35"/>
      <c r="H77" s="36" t="str">
        <f aca="false">IF(I77="","",IF(I77&lt;&gt;"OK","Confira os dados",IF(FinMes="","Escolha um período",IF(B77&gt;=FinMes,"Outro período",IF(K77&gt;0,"Recebimento excedente",IF(D77=0,"Recebida",IF(E77=0,"A receber","Parcial")))))))</f>
        <v/>
      </c>
      <c r="I77" s="36" t="str">
        <f aca="false">IF(COUNTA(A77:C77,F77:G77)=0,"",IF(A77="","Falta o código",IF(A77&lt;&gt;TRIM(A77),"Confira o código",IF(COUNTIFS(VentaID,A77)&gt;1,"Código repetido",IF(NOT(ISNUMBER(B77)),"Confira a data",IF(OR(B77&lt;1,B77&gt;73415,INT(B77)&lt;&gt;B77),"Confira a data",IF(NOT(ISNUMBER(C77)),"Confira o valor",IF(C77&lt;=0,"Valor maior que zero",IF(G77="","Preencha o que vendeu","OK")))))))))</f>
        <v/>
      </c>
      <c r="J77" s="34" t="n">
        <f aca="false">IF(I77="OK",C77,0)</f>
        <v>0</v>
      </c>
      <c r="K77" s="34" t="str">
        <f aca="false">IF(OR(I77&lt;&gt;"OK",FinMes=""),"",IF(B77&gt;=FinMes,0,MAX(0,ROUND(E77-C77,2))))</f>
        <v/>
      </c>
    </row>
    <row r="78" customFormat="false" ht="25" hidden="false" customHeight="true" outlineLevel="0" collapsed="false">
      <c r="A78" s="31"/>
      <c r="B78" s="32"/>
      <c r="C78" s="33"/>
      <c r="D78" s="34" t="str">
        <f aca="false">IF(OR(I78&lt;&gt;"OK",FinMes=""),"",IF(B78&gt;=FinMes,0,MAX(0,ROUND(C78-E78,2))))</f>
        <v/>
      </c>
      <c r="E78" s="34" t="str">
        <f aca="false">IF(OR(I78&lt;&gt;"OK",FinMes=""),"",IF(B78&gt;=FinMes,0,SUMIFS(CobroValido,CobroVenta,A78,CobroFecha,"&lt;"&amp;FinMes)))</f>
        <v/>
      </c>
      <c r="F78" s="35"/>
      <c r="G78" s="35"/>
      <c r="H78" s="36" t="str">
        <f aca="false">IF(I78="","",IF(I78&lt;&gt;"OK","Confira os dados",IF(FinMes="","Escolha um período",IF(B78&gt;=FinMes,"Outro período",IF(K78&gt;0,"Recebimento excedente",IF(D78=0,"Recebida",IF(E78=0,"A receber","Parcial")))))))</f>
        <v/>
      </c>
      <c r="I78" s="36" t="str">
        <f aca="false">IF(COUNTA(A78:C78,F78:G78)=0,"",IF(A78="","Falta o código",IF(A78&lt;&gt;TRIM(A78),"Confira o código",IF(COUNTIFS(VentaID,A78)&gt;1,"Código repetido",IF(NOT(ISNUMBER(B78)),"Confira a data",IF(OR(B78&lt;1,B78&gt;73415,INT(B78)&lt;&gt;B78),"Confira a data",IF(NOT(ISNUMBER(C78)),"Confira o valor",IF(C78&lt;=0,"Valor maior que zero",IF(G78="","Preencha o que vendeu","OK")))))))))</f>
        <v/>
      </c>
      <c r="J78" s="34" t="n">
        <f aca="false">IF(I78="OK",C78,0)</f>
        <v>0</v>
      </c>
      <c r="K78" s="34" t="str">
        <f aca="false">IF(OR(I78&lt;&gt;"OK",FinMes=""),"",IF(B78&gt;=FinMes,0,MAX(0,ROUND(E78-C78,2))))</f>
        <v/>
      </c>
    </row>
    <row r="79" customFormat="false" ht="25" hidden="false" customHeight="true" outlineLevel="0" collapsed="false">
      <c r="A79" s="31"/>
      <c r="B79" s="32"/>
      <c r="C79" s="33"/>
      <c r="D79" s="34" t="str">
        <f aca="false">IF(OR(I79&lt;&gt;"OK",FinMes=""),"",IF(B79&gt;=FinMes,0,MAX(0,ROUND(C79-E79,2))))</f>
        <v/>
      </c>
      <c r="E79" s="34" t="str">
        <f aca="false">IF(OR(I79&lt;&gt;"OK",FinMes=""),"",IF(B79&gt;=FinMes,0,SUMIFS(CobroValido,CobroVenta,A79,CobroFecha,"&lt;"&amp;FinMes)))</f>
        <v/>
      </c>
      <c r="F79" s="35"/>
      <c r="G79" s="35"/>
      <c r="H79" s="36" t="str">
        <f aca="false">IF(I79="","",IF(I79&lt;&gt;"OK","Confira os dados",IF(FinMes="","Escolha um período",IF(B79&gt;=FinMes,"Outro período",IF(K79&gt;0,"Recebimento excedente",IF(D79=0,"Recebida",IF(E79=0,"A receber","Parcial")))))))</f>
        <v/>
      </c>
      <c r="I79" s="36" t="str">
        <f aca="false">IF(COUNTA(A79:C79,F79:G79)=0,"",IF(A79="","Falta o código",IF(A79&lt;&gt;TRIM(A79),"Confira o código",IF(COUNTIFS(VentaID,A79)&gt;1,"Código repetido",IF(NOT(ISNUMBER(B79)),"Confira a data",IF(OR(B79&lt;1,B79&gt;73415,INT(B79)&lt;&gt;B79),"Confira a data",IF(NOT(ISNUMBER(C79)),"Confira o valor",IF(C79&lt;=0,"Valor maior que zero",IF(G79="","Preencha o que vendeu","OK")))))))))</f>
        <v/>
      </c>
      <c r="J79" s="34" t="n">
        <f aca="false">IF(I79="OK",C79,0)</f>
        <v>0</v>
      </c>
      <c r="K79" s="34" t="str">
        <f aca="false">IF(OR(I79&lt;&gt;"OK",FinMes=""),"",IF(B79&gt;=FinMes,0,MAX(0,ROUND(E79-C79,2))))</f>
        <v/>
      </c>
    </row>
    <row r="80" customFormat="false" ht="25" hidden="false" customHeight="true" outlineLevel="0" collapsed="false">
      <c r="A80" s="31"/>
      <c r="B80" s="32"/>
      <c r="C80" s="33"/>
      <c r="D80" s="34" t="str">
        <f aca="false">IF(OR(I80&lt;&gt;"OK",FinMes=""),"",IF(B80&gt;=FinMes,0,MAX(0,ROUND(C80-E80,2))))</f>
        <v/>
      </c>
      <c r="E80" s="34" t="str">
        <f aca="false">IF(OR(I80&lt;&gt;"OK",FinMes=""),"",IF(B80&gt;=FinMes,0,SUMIFS(CobroValido,CobroVenta,A80,CobroFecha,"&lt;"&amp;FinMes)))</f>
        <v/>
      </c>
      <c r="F80" s="35"/>
      <c r="G80" s="35"/>
      <c r="H80" s="36" t="str">
        <f aca="false">IF(I80="","",IF(I80&lt;&gt;"OK","Confira os dados",IF(FinMes="","Escolha um período",IF(B80&gt;=FinMes,"Outro período",IF(K80&gt;0,"Recebimento excedente",IF(D80=0,"Recebida",IF(E80=0,"A receber","Parcial")))))))</f>
        <v/>
      </c>
      <c r="I80" s="36" t="str">
        <f aca="false">IF(COUNTA(A80:C80,F80:G80)=0,"",IF(A80="","Falta o código",IF(A80&lt;&gt;TRIM(A80),"Confira o código",IF(COUNTIFS(VentaID,A80)&gt;1,"Código repetido",IF(NOT(ISNUMBER(B80)),"Confira a data",IF(OR(B80&lt;1,B80&gt;73415,INT(B80)&lt;&gt;B80),"Confira a data",IF(NOT(ISNUMBER(C80)),"Confira o valor",IF(C80&lt;=0,"Valor maior que zero",IF(G80="","Preencha o que vendeu","OK")))))))))</f>
        <v/>
      </c>
      <c r="J80" s="34" t="n">
        <f aca="false">IF(I80="OK",C80,0)</f>
        <v>0</v>
      </c>
      <c r="K80" s="34" t="str">
        <f aca="false">IF(OR(I80&lt;&gt;"OK",FinMes=""),"",IF(B80&gt;=FinMes,0,MAX(0,ROUND(E80-C80,2))))</f>
        <v/>
      </c>
    </row>
    <row r="81" customFormat="false" ht="25" hidden="false" customHeight="true" outlineLevel="0" collapsed="false">
      <c r="A81" s="31"/>
      <c r="B81" s="32"/>
      <c r="C81" s="33"/>
      <c r="D81" s="34" t="str">
        <f aca="false">IF(OR(I81&lt;&gt;"OK",FinMes=""),"",IF(B81&gt;=FinMes,0,MAX(0,ROUND(C81-E81,2))))</f>
        <v/>
      </c>
      <c r="E81" s="34" t="str">
        <f aca="false">IF(OR(I81&lt;&gt;"OK",FinMes=""),"",IF(B81&gt;=FinMes,0,SUMIFS(CobroValido,CobroVenta,A81,CobroFecha,"&lt;"&amp;FinMes)))</f>
        <v/>
      </c>
      <c r="F81" s="35"/>
      <c r="G81" s="35"/>
      <c r="H81" s="36" t="str">
        <f aca="false">IF(I81="","",IF(I81&lt;&gt;"OK","Confira os dados",IF(FinMes="","Escolha um período",IF(B81&gt;=FinMes,"Outro período",IF(K81&gt;0,"Recebimento excedente",IF(D81=0,"Recebida",IF(E81=0,"A receber","Parcial")))))))</f>
        <v/>
      </c>
      <c r="I81" s="36" t="str">
        <f aca="false">IF(COUNTA(A81:C81,F81:G81)=0,"",IF(A81="","Falta o código",IF(A81&lt;&gt;TRIM(A81),"Confira o código",IF(COUNTIFS(VentaID,A81)&gt;1,"Código repetido",IF(NOT(ISNUMBER(B81)),"Confira a data",IF(OR(B81&lt;1,B81&gt;73415,INT(B81)&lt;&gt;B81),"Confira a data",IF(NOT(ISNUMBER(C81)),"Confira o valor",IF(C81&lt;=0,"Valor maior que zero",IF(G81="","Preencha o que vendeu","OK")))))))))</f>
        <v/>
      </c>
      <c r="J81" s="34" t="n">
        <f aca="false">IF(I81="OK",C81,0)</f>
        <v>0</v>
      </c>
      <c r="K81" s="34" t="str">
        <f aca="false">IF(OR(I81&lt;&gt;"OK",FinMes=""),"",IF(B81&gt;=FinMes,0,MAX(0,ROUND(E81-C81,2))))</f>
        <v/>
      </c>
    </row>
    <row r="82" customFormat="false" ht="25" hidden="false" customHeight="true" outlineLevel="0" collapsed="false">
      <c r="A82" s="31"/>
      <c r="B82" s="32"/>
      <c r="C82" s="33"/>
      <c r="D82" s="34" t="str">
        <f aca="false">IF(OR(I82&lt;&gt;"OK",FinMes=""),"",IF(B82&gt;=FinMes,0,MAX(0,ROUND(C82-E82,2))))</f>
        <v/>
      </c>
      <c r="E82" s="34" t="str">
        <f aca="false">IF(OR(I82&lt;&gt;"OK",FinMes=""),"",IF(B82&gt;=FinMes,0,SUMIFS(CobroValido,CobroVenta,A82,CobroFecha,"&lt;"&amp;FinMes)))</f>
        <v/>
      </c>
      <c r="F82" s="35"/>
      <c r="G82" s="35"/>
      <c r="H82" s="36" t="str">
        <f aca="false">IF(I82="","",IF(I82&lt;&gt;"OK","Confira os dados",IF(FinMes="","Escolha um período",IF(B82&gt;=FinMes,"Outro período",IF(K82&gt;0,"Recebimento excedente",IF(D82=0,"Recebida",IF(E82=0,"A receber","Parcial")))))))</f>
        <v/>
      </c>
      <c r="I82" s="36" t="str">
        <f aca="false">IF(COUNTA(A82:C82,F82:G82)=0,"",IF(A82="","Falta o código",IF(A82&lt;&gt;TRIM(A82),"Confira o código",IF(COUNTIFS(VentaID,A82)&gt;1,"Código repetido",IF(NOT(ISNUMBER(B82)),"Confira a data",IF(OR(B82&lt;1,B82&gt;73415,INT(B82)&lt;&gt;B82),"Confira a data",IF(NOT(ISNUMBER(C82)),"Confira o valor",IF(C82&lt;=0,"Valor maior que zero",IF(G82="","Preencha o que vendeu","OK")))))))))</f>
        <v/>
      </c>
      <c r="J82" s="34" t="n">
        <f aca="false">IF(I82="OK",C82,0)</f>
        <v>0</v>
      </c>
      <c r="K82" s="34" t="str">
        <f aca="false">IF(OR(I82&lt;&gt;"OK",FinMes=""),"",IF(B82&gt;=FinMes,0,MAX(0,ROUND(E82-C82,2))))</f>
        <v/>
      </c>
    </row>
    <row r="83" customFormat="false" ht="25" hidden="false" customHeight="true" outlineLevel="0" collapsed="false">
      <c r="A83" s="31"/>
      <c r="B83" s="32"/>
      <c r="C83" s="33"/>
      <c r="D83" s="34" t="str">
        <f aca="false">IF(OR(I83&lt;&gt;"OK",FinMes=""),"",IF(B83&gt;=FinMes,0,MAX(0,ROUND(C83-E83,2))))</f>
        <v/>
      </c>
      <c r="E83" s="34" t="str">
        <f aca="false">IF(OR(I83&lt;&gt;"OK",FinMes=""),"",IF(B83&gt;=FinMes,0,SUMIFS(CobroValido,CobroVenta,A83,CobroFecha,"&lt;"&amp;FinMes)))</f>
        <v/>
      </c>
      <c r="F83" s="35"/>
      <c r="G83" s="35"/>
      <c r="H83" s="36" t="str">
        <f aca="false">IF(I83="","",IF(I83&lt;&gt;"OK","Confira os dados",IF(FinMes="","Escolha um período",IF(B83&gt;=FinMes,"Outro período",IF(K83&gt;0,"Recebimento excedente",IF(D83=0,"Recebida",IF(E83=0,"A receber","Parcial")))))))</f>
        <v/>
      </c>
      <c r="I83" s="36" t="str">
        <f aca="false">IF(COUNTA(A83:C83,F83:G83)=0,"",IF(A83="","Falta o código",IF(A83&lt;&gt;TRIM(A83),"Confira o código",IF(COUNTIFS(VentaID,A83)&gt;1,"Código repetido",IF(NOT(ISNUMBER(B83)),"Confira a data",IF(OR(B83&lt;1,B83&gt;73415,INT(B83)&lt;&gt;B83),"Confira a data",IF(NOT(ISNUMBER(C83)),"Confira o valor",IF(C83&lt;=0,"Valor maior que zero",IF(G83="","Preencha o que vendeu","OK")))))))))</f>
        <v/>
      </c>
      <c r="J83" s="34" t="n">
        <f aca="false">IF(I83="OK",C83,0)</f>
        <v>0</v>
      </c>
      <c r="K83" s="34" t="str">
        <f aca="false">IF(OR(I83&lt;&gt;"OK",FinMes=""),"",IF(B83&gt;=FinMes,0,MAX(0,ROUND(E83-C83,2))))</f>
        <v/>
      </c>
    </row>
    <row r="84" customFormat="false" ht="25" hidden="false" customHeight="true" outlineLevel="0" collapsed="false">
      <c r="A84" s="31"/>
      <c r="B84" s="32"/>
      <c r="C84" s="33"/>
      <c r="D84" s="34" t="str">
        <f aca="false">IF(OR(I84&lt;&gt;"OK",FinMes=""),"",IF(B84&gt;=FinMes,0,MAX(0,ROUND(C84-E84,2))))</f>
        <v/>
      </c>
      <c r="E84" s="34" t="str">
        <f aca="false">IF(OR(I84&lt;&gt;"OK",FinMes=""),"",IF(B84&gt;=FinMes,0,SUMIFS(CobroValido,CobroVenta,A84,CobroFecha,"&lt;"&amp;FinMes)))</f>
        <v/>
      </c>
      <c r="F84" s="35"/>
      <c r="G84" s="35"/>
      <c r="H84" s="36" t="str">
        <f aca="false">IF(I84="","",IF(I84&lt;&gt;"OK","Confira os dados",IF(FinMes="","Escolha um período",IF(B84&gt;=FinMes,"Outro período",IF(K84&gt;0,"Recebimento excedente",IF(D84=0,"Recebida",IF(E84=0,"A receber","Parcial")))))))</f>
        <v/>
      </c>
      <c r="I84" s="36" t="str">
        <f aca="false">IF(COUNTA(A84:C84,F84:G84)=0,"",IF(A84="","Falta o código",IF(A84&lt;&gt;TRIM(A84),"Confira o código",IF(COUNTIFS(VentaID,A84)&gt;1,"Código repetido",IF(NOT(ISNUMBER(B84)),"Confira a data",IF(OR(B84&lt;1,B84&gt;73415,INT(B84)&lt;&gt;B84),"Confira a data",IF(NOT(ISNUMBER(C84)),"Confira o valor",IF(C84&lt;=0,"Valor maior que zero",IF(G84="","Preencha o que vendeu","OK")))))))))</f>
        <v/>
      </c>
      <c r="J84" s="34" t="n">
        <f aca="false">IF(I84="OK",C84,0)</f>
        <v>0</v>
      </c>
      <c r="K84" s="34" t="str">
        <f aca="false">IF(OR(I84&lt;&gt;"OK",FinMes=""),"",IF(B84&gt;=FinMes,0,MAX(0,ROUND(E84-C84,2))))</f>
        <v/>
      </c>
    </row>
    <row r="85" customFormat="false" ht="25" hidden="false" customHeight="true" outlineLevel="0" collapsed="false">
      <c r="A85" s="31"/>
      <c r="B85" s="32"/>
      <c r="C85" s="33"/>
      <c r="D85" s="34" t="str">
        <f aca="false">IF(OR(I85&lt;&gt;"OK",FinMes=""),"",IF(B85&gt;=FinMes,0,MAX(0,ROUND(C85-E85,2))))</f>
        <v/>
      </c>
      <c r="E85" s="34" t="str">
        <f aca="false">IF(OR(I85&lt;&gt;"OK",FinMes=""),"",IF(B85&gt;=FinMes,0,SUMIFS(CobroValido,CobroVenta,A85,CobroFecha,"&lt;"&amp;FinMes)))</f>
        <v/>
      </c>
      <c r="F85" s="35"/>
      <c r="G85" s="35"/>
      <c r="H85" s="36" t="str">
        <f aca="false">IF(I85="","",IF(I85&lt;&gt;"OK","Confira os dados",IF(FinMes="","Escolha um período",IF(B85&gt;=FinMes,"Outro período",IF(K85&gt;0,"Recebimento excedente",IF(D85=0,"Recebida",IF(E85=0,"A receber","Parcial")))))))</f>
        <v/>
      </c>
      <c r="I85" s="36" t="str">
        <f aca="false">IF(COUNTA(A85:C85,F85:G85)=0,"",IF(A85="","Falta o código",IF(A85&lt;&gt;TRIM(A85),"Confira o código",IF(COUNTIFS(VentaID,A85)&gt;1,"Código repetido",IF(NOT(ISNUMBER(B85)),"Confira a data",IF(OR(B85&lt;1,B85&gt;73415,INT(B85)&lt;&gt;B85),"Confira a data",IF(NOT(ISNUMBER(C85)),"Confira o valor",IF(C85&lt;=0,"Valor maior que zero",IF(G85="","Preencha o que vendeu","OK")))))))))</f>
        <v/>
      </c>
      <c r="J85" s="34" t="n">
        <f aca="false">IF(I85="OK",C85,0)</f>
        <v>0</v>
      </c>
      <c r="K85" s="34" t="str">
        <f aca="false">IF(OR(I85&lt;&gt;"OK",FinMes=""),"",IF(B85&gt;=FinMes,0,MAX(0,ROUND(E85-C85,2))))</f>
        <v/>
      </c>
    </row>
    <row r="86" customFormat="false" ht="25" hidden="false" customHeight="true" outlineLevel="0" collapsed="false">
      <c r="A86" s="31"/>
      <c r="B86" s="32"/>
      <c r="C86" s="33"/>
      <c r="D86" s="34" t="str">
        <f aca="false">IF(OR(I86&lt;&gt;"OK",FinMes=""),"",IF(B86&gt;=FinMes,0,MAX(0,ROUND(C86-E86,2))))</f>
        <v/>
      </c>
      <c r="E86" s="34" t="str">
        <f aca="false">IF(OR(I86&lt;&gt;"OK",FinMes=""),"",IF(B86&gt;=FinMes,0,SUMIFS(CobroValido,CobroVenta,A86,CobroFecha,"&lt;"&amp;FinMes)))</f>
        <v/>
      </c>
      <c r="F86" s="35"/>
      <c r="G86" s="35"/>
      <c r="H86" s="36" t="str">
        <f aca="false">IF(I86="","",IF(I86&lt;&gt;"OK","Confira os dados",IF(FinMes="","Escolha um período",IF(B86&gt;=FinMes,"Outro período",IF(K86&gt;0,"Recebimento excedente",IF(D86=0,"Recebida",IF(E86=0,"A receber","Parcial")))))))</f>
        <v/>
      </c>
      <c r="I86" s="36" t="str">
        <f aca="false">IF(COUNTA(A86:C86,F86:G86)=0,"",IF(A86="","Falta o código",IF(A86&lt;&gt;TRIM(A86),"Confira o código",IF(COUNTIFS(VentaID,A86)&gt;1,"Código repetido",IF(NOT(ISNUMBER(B86)),"Confira a data",IF(OR(B86&lt;1,B86&gt;73415,INT(B86)&lt;&gt;B86),"Confira a data",IF(NOT(ISNUMBER(C86)),"Confira o valor",IF(C86&lt;=0,"Valor maior que zero",IF(G86="","Preencha o que vendeu","OK")))))))))</f>
        <v/>
      </c>
      <c r="J86" s="34" t="n">
        <f aca="false">IF(I86="OK",C86,0)</f>
        <v>0</v>
      </c>
      <c r="K86" s="34" t="str">
        <f aca="false">IF(OR(I86&lt;&gt;"OK",FinMes=""),"",IF(B86&gt;=FinMes,0,MAX(0,ROUND(E86-C86,2))))</f>
        <v/>
      </c>
    </row>
    <row r="87" customFormat="false" ht="25" hidden="false" customHeight="true" outlineLevel="0" collapsed="false">
      <c r="A87" s="31"/>
      <c r="B87" s="32"/>
      <c r="C87" s="33"/>
      <c r="D87" s="34" t="str">
        <f aca="false">IF(OR(I87&lt;&gt;"OK",FinMes=""),"",IF(B87&gt;=FinMes,0,MAX(0,ROUND(C87-E87,2))))</f>
        <v/>
      </c>
      <c r="E87" s="34" t="str">
        <f aca="false">IF(OR(I87&lt;&gt;"OK",FinMes=""),"",IF(B87&gt;=FinMes,0,SUMIFS(CobroValido,CobroVenta,A87,CobroFecha,"&lt;"&amp;FinMes)))</f>
        <v/>
      </c>
      <c r="F87" s="35"/>
      <c r="G87" s="35"/>
      <c r="H87" s="36" t="str">
        <f aca="false">IF(I87="","",IF(I87&lt;&gt;"OK","Confira os dados",IF(FinMes="","Escolha um período",IF(B87&gt;=FinMes,"Outro período",IF(K87&gt;0,"Recebimento excedente",IF(D87=0,"Recebida",IF(E87=0,"A receber","Parcial")))))))</f>
        <v/>
      </c>
      <c r="I87" s="36" t="str">
        <f aca="false">IF(COUNTA(A87:C87,F87:G87)=0,"",IF(A87="","Falta o código",IF(A87&lt;&gt;TRIM(A87),"Confira o código",IF(COUNTIFS(VentaID,A87)&gt;1,"Código repetido",IF(NOT(ISNUMBER(B87)),"Confira a data",IF(OR(B87&lt;1,B87&gt;73415,INT(B87)&lt;&gt;B87),"Confira a data",IF(NOT(ISNUMBER(C87)),"Confira o valor",IF(C87&lt;=0,"Valor maior que zero",IF(G87="","Preencha o que vendeu","OK")))))))))</f>
        <v/>
      </c>
      <c r="J87" s="34" t="n">
        <f aca="false">IF(I87="OK",C87,0)</f>
        <v>0</v>
      </c>
      <c r="K87" s="34" t="str">
        <f aca="false">IF(OR(I87&lt;&gt;"OK",FinMes=""),"",IF(B87&gt;=FinMes,0,MAX(0,ROUND(E87-C87,2))))</f>
        <v/>
      </c>
    </row>
    <row r="88" customFormat="false" ht="25" hidden="false" customHeight="true" outlineLevel="0" collapsed="false">
      <c r="A88" s="31"/>
      <c r="B88" s="32"/>
      <c r="C88" s="33"/>
      <c r="D88" s="34" t="str">
        <f aca="false">IF(OR(I88&lt;&gt;"OK",FinMes=""),"",IF(B88&gt;=FinMes,0,MAX(0,ROUND(C88-E88,2))))</f>
        <v/>
      </c>
      <c r="E88" s="34" t="str">
        <f aca="false">IF(OR(I88&lt;&gt;"OK",FinMes=""),"",IF(B88&gt;=FinMes,0,SUMIFS(CobroValido,CobroVenta,A88,CobroFecha,"&lt;"&amp;FinMes)))</f>
        <v/>
      </c>
      <c r="F88" s="35"/>
      <c r="G88" s="35"/>
      <c r="H88" s="36" t="str">
        <f aca="false">IF(I88="","",IF(I88&lt;&gt;"OK","Confira os dados",IF(FinMes="","Escolha um período",IF(B88&gt;=FinMes,"Outro período",IF(K88&gt;0,"Recebimento excedente",IF(D88=0,"Recebida",IF(E88=0,"A receber","Parcial")))))))</f>
        <v/>
      </c>
      <c r="I88" s="36" t="str">
        <f aca="false">IF(COUNTA(A88:C88,F88:G88)=0,"",IF(A88="","Falta o código",IF(A88&lt;&gt;TRIM(A88),"Confira o código",IF(COUNTIFS(VentaID,A88)&gt;1,"Código repetido",IF(NOT(ISNUMBER(B88)),"Confira a data",IF(OR(B88&lt;1,B88&gt;73415,INT(B88)&lt;&gt;B88),"Confira a data",IF(NOT(ISNUMBER(C88)),"Confira o valor",IF(C88&lt;=0,"Valor maior que zero",IF(G88="","Preencha o que vendeu","OK")))))))))</f>
        <v/>
      </c>
      <c r="J88" s="34" t="n">
        <f aca="false">IF(I88="OK",C88,0)</f>
        <v>0</v>
      </c>
      <c r="K88" s="34" t="str">
        <f aca="false">IF(OR(I88&lt;&gt;"OK",FinMes=""),"",IF(B88&gt;=FinMes,0,MAX(0,ROUND(E88-C88,2))))</f>
        <v/>
      </c>
    </row>
    <row r="89" customFormat="false" ht="25" hidden="false" customHeight="true" outlineLevel="0" collapsed="false">
      <c r="A89" s="31"/>
      <c r="B89" s="32"/>
      <c r="C89" s="33"/>
      <c r="D89" s="34" t="str">
        <f aca="false">IF(OR(I89&lt;&gt;"OK",FinMes=""),"",IF(B89&gt;=FinMes,0,MAX(0,ROUND(C89-E89,2))))</f>
        <v/>
      </c>
      <c r="E89" s="34" t="str">
        <f aca="false">IF(OR(I89&lt;&gt;"OK",FinMes=""),"",IF(B89&gt;=FinMes,0,SUMIFS(CobroValido,CobroVenta,A89,CobroFecha,"&lt;"&amp;FinMes)))</f>
        <v/>
      </c>
      <c r="F89" s="35"/>
      <c r="G89" s="35"/>
      <c r="H89" s="36" t="str">
        <f aca="false">IF(I89="","",IF(I89&lt;&gt;"OK","Confira os dados",IF(FinMes="","Escolha um período",IF(B89&gt;=FinMes,"Outro período",IF(K89&gt;0,"Recebimento excedente",IF(D89=0,"Recebida",IF(E89=0,"A receber","Parcial")))))))</f>
        <v/>
      </c>
      <c r="I89" s="36" t="str">
        <f aca="false">IF(COUNTA(A89:C89,F89:G89)=0,"",IF(A89="","Falta o código",IF(A89&lt;&gt;TRIM(A89),"Confira o código",IF(COUNTIFS(VentaID,A89)&gt;1,"Código repetido",IF(NOT(ISNUMBER(B89)),"Confira a data",IF(OR(B89&lt;1,B89&gt;73415,INT(B89)&lt;&gt;B89),"Confira a data",IF(NOT(ISNUMBER(C89)),"Confira o valor",IF(C89&lt;=0,"Valor maior que zero",IF(G89="","Preencha o que vendeu","OK")))))))))</f>
        <v/>
      </c>
      <c r="J89" s="34" t="n">
        <f aca="false">IF(I89="OK",C89,0)</f>
        <v>0</v>
      </c>
      <c r="K89" s="34" t="str">
        <f aca="false">IF(OR(I89&lt;&gt;"OK",FinMes=""),"",IF(B89&gt;=FinMes,0,MAX(0,ROUND(E89-C89,2))))</f>
        <v/>
      </c>
    </row>
    <row r="90" customFormat="false" ht="25" hidden="false" customHeight="true" outlineLevel="0" collapsed="false">
      <c r="A90" s="31"/>
      <c r="B90" s="32"/>
      <c r="C90" s="33"/>
      <c r="D90" s="34" t="str">
        <f aca="false">IF(OR(I90&lt;&gt;"OK",FinMes=""),"",IF(B90&gt;=FinMes,0,MAX(0,ROUND(C90-E90,2))))</f>
        <v/>
      </c>
      <c r="E90" s="34" t="str">
        <f aca="false">IF(OR(I90&lt;&gt;"OK",FinMes=""),"",IF(B90&gt;=FinMes,0,SUMIFS(CobroValido,CobroVenta,A90,CobroFecha,"&lt;"&amp;FinMes)))</f>
        <v/>
      </c>
      <c r="F90" s="35"/>
      <c r="G90" s="35"/>
      <c r="H90" s="36" t="str">
        <f aca="false">IF(I90="","",IF(I90&lt;&gt;"OK","Confira os dados",IF(FinMes="","Escolha um período",IF(B90&gt;=FinMes,"Outro período",IF(K90&gt;0,"Recebimento excedente",IF(D90=0,"Recebida",IF(E90=0,"A receber","Parcial")))))))</f>
        <v/>
      </c>
      <c r="I90" s="36" t="str">
        <f aca="false">IF(COUNTA(A90:C90,F90:G90)=0,"",IF(A90="","Falta o código",IF(A90&lt;&gt;TRIM(A90),"Confira o código",IF(COUNTIFS(VentaID,A90)&gt;1,"Código repetido",IF(NOT(ISNUMBER(B90)),"Confira a data",IF(OR(B90&lt;1,B90&gt;73415,INT(B90)&lt;&gt;B90),"Confira a data",IF(NOT(ISNUMBER(C90)),"Confira o valor",IF(C90&lt;=0,"Valor maior que zero",IF(G90="","Preencha o que vendeu","OK")))))))))</f>
        <v/>
      </c>
      <c r="J90" s="34" t="n">
        <f aca="false">IF(I90="OK",C90,0)</f>
        <v>0</v>
      </c>
      <c r="K90" s="34" t="str">
        <f aca="false">IF(OR(I90&lt;&gt;"OK",FinMes=""),"",IF(B90&gt;=FinMes,0,MAX(0,ROUND(E90-C90,2))))</f>
        <v/>
      </c>
    </row>
    <row r="91" customFormat="false" ht="25" hidden="false" customHeight="true" outlineLevel="0" collapsed="false">
      <c r="A91" s="31"/>
      <c r="B91" s="32"/>
      <c r="C91" s="33"/>
      <c r="D91" s="34" t="str">
        <f aca="false">IF(OR(I91&lt;&gt;"OK",FinMes=""),"",IF(B91&gt;=FinMes,0,MAX(0,ROUND(C91-E91,2))))</f>
        <v/>
      </c>
      <c r="E91" s="34" t="str">
        <f aca="false">IF(OR(I91&lt;&gt;"OK",FinMes=""),"",IF(B91&gt;=FinMes,0,SUMIFS(CobroValido,CobroVenta,A91,CobroFecha,"&lt;"&amp;FinMes)))</f>
        <v/>
      </c>
      <c r="F91" s="35"/>
      <c r="G91" s="35"/>
      <c r="H91" s="36" t="str">
        <f aca="false">IF(I91="","",IF(I91&lt;&gt;"OK","Confira os dados",IF(FinMes="","Escolha um período",IF(B91&gt;=FinMes,"Outro período",IF(K91&gt;0,"Recebimento excedente",IF(D91=0,"Recebida",IF(E91=0,"A receber","Parcial")))))))</f>
        <v/>
      </c>
      <c r="I91" s="36" t="str">
        <f aca="false">IF(COUNTA(A91:C91,F91:G91)=0,"",IF(A91="","Falta o código",IF(A91&lt;&gt;TRIM(A91),"Confira o código",IF(COUNTIFS(VentaID,A91)&gt;1,"Código repetido",IF(NOT(ISNUMBER(B91)),"Confira a data",IF(OR(B91&lt;1,B91&gt;73415,INT(B91)&lt;&gt;B91),"Confira a data",IF(NOT(ISNUMBER(C91)),"Confira o valor",IF(C91&lt;=0,"Valor maior que zero",IF(G91="","Preencha o que vendeu","OK")))))))))</f>
        <v/>
      </c>
      <c r="J91" s="34" t="n">
        <f aca="false">IF(I91="OK",C91,0)</f>
        <v>0</v>
      </c>
      <c r="K91" s="34" t="str">
        <f aca="false">IF(OR(I91&lt;&gt;"OK",FinMes=""),"",IF(B91&gt;=FinMes,0,MAX(0,ROUND(E91-C91,2))))</f>
        <v/>
      </c>
    </row>
    <row r="92" customFormat="false" ht="25" hidden="false" customHeight="true" outlineLevel="0" collapsed="false">
      <c r="A92" s="31"/>
      <c r="B92" s="32"/>
      <c r="C92" s="33"/>
      <c r="D92" s="34" t="str">
        <f aca="false">IF(OR(I92&lt;&gt;"OK",FinMes=""),"",IF(B92&gt;=FinMes,0,MAX(0,ROUND(C92-E92,2))))</f>
        <v/>
      </c>
      <c r="E92" s="34" t="str">
        <f aca="false">IF(OR(I92&lt;&gt;"OK",FinMes=""),"",IF(B92&gt;=FinMes,0,SUMIFS(CobroValido,CobroVenta,A92,CobroFecha,"&lt;"&amp;FinMes)))</f>
        <v/>
      </c>
      <c r="F92" s="35"/>
      <c r="G92" s="35"/>
      <c r="H92" s="36" t="str">
        <f aca="false">IF(I92="","",IF(I92&lt;&gt;"OK","Confira os dados",IF(FinMes="","Escolha um período",IF(B92&gt;=FinMes,"Outro período",IF(K92&gt;0,"Recebimento excedente",IF(D92=0,"Recebida",IF(E92=0,"A receber","Parcial")))))))</f>
        <v/>
      </c>
      <c r="I92" s="36" t="str">
        <f aca="false">IF(COUNTA(A92:C92,F92:G92)=0,"",IF(A92="","Falta o código",IF(A92&lt;&gt;TRIM(A92),"Confira o código",IF(COUNTIFS(VentaID,A92)&gt;1,"Código repetido",IF(NOT(ISNUMBER(B92)),"Confira a data",IF(OR(B92&lt;1,B92&gt;73415,INT(B92)&lt;&gt;B92),"Confira a data",IF(NOT(ISNUMBER(C92)),"Confira o valor",IF(C92&lt;=0,"Valor maior que zero",IF(G92="","Preencha o que vendeu","OK")))))))))</f>
        <v/>
      </c>
      <c r="J92" s="34" t="n">
        <f aca="false">IF(I92="OK",C92,0)</f>
        <v>0</v>
      </c>
      <c r="K92" s="34" t="str">
        <f aca="false">IF(OR(I92&lt;&gt;"OK",FinMes=""),"",IF(B92&gt;=FinMes,0,MAX(0,ROUND(E92-C92,2))))</f>
        <v/>
      </c>
    </row>
    <row r="93" customFormat="false" ht="25" hidden="false" customHeight="true" outlineLevel="0" collapsed="false">
      <c r="A93" s="31"/>
      <c r="B93" s="32"/>
      <c r="C93" s="33"/>
      <c r="D93" s="34" t="str">
        <f aca="false">IF(OR(I93&lt;&gt;"OK",FinMes=""),"",IF(B93&gt;=FinMes,0,MAX(0,ROUND(C93-E93,2))))</f>
        <v/>
      </c>
      <c r="E93" s="34" t="str">
        <f aca="false">IF(OR(I93&lt;&gt;"OK",FinMes=""),"",IF(B93&gt;=FinMes,0,SUMIFS(CobroValido,CobroVenta,A93,CobroFecha,"&lt;"&amp;FinMes)))</f>
        <v/>
      </c>
      <c r="F93" s="35"/>
      <c r="G93" s="35"/>
      <c r="H93" s="36" t="str">
        <f aca="false">IF(I93="","",IF(I93&lt;&gt;"OK","Confira os dados",IF(FinMes="","Escolha um período",IF(B93&gt;=FinMes,"Outro período",IF(K93&gt;0,"Recebimento excedente",IF(D93=0,"Recebida",IF(E93=0,"A receber","Parcial")))))))</f>
        <v/>
      </c>
      <c r="I93" s="36" t="str">
        <f aca="false">IF(COUNTA(A93:C93,F93:G93)=0,"",IF(A93="","Falta o código",IF(A93&lt;&gt;TRIM(A93),"Confira o código",IF(COUNTIFS(VentaID,A93)&gt;1,"Código repetido",IF(NOT(ISNUMBER(B93)),"Confira a data",IF(OR(B93&lt;1,B93&gt;73415,INT(B93)&lt;&gt;B93),"Confira a data",IF(NOT(ISNUMBER(C93)),"Confira o valor",IF(C93&lt;=0,"Valor maior que zero",IF(G93="","Preencha o que vendeu","OK")))))))))</f>
        <v/>
      </c>
      <c r="J93" s="34" t="n">
        <f aca="false">IF(I93="OK",C93,0)</f>
        <v>0</v>
      </c>
      <c r="K93" s="34" t="str">
        <f aca="false">IF(OR(I93&lt;&gt;"OK",FinMes=""),"",IF(B93&gt;=FinMes,0,MAX(0,ROUND(E93-C93,2))))</f>
        <v/>
      </c>
    </row>
    <row r="94" customFormat="false" ht="25" hidden="false" customHeight="true" outlineLevel="0" collapsed="false">
      <c r="A94" s="31"/>
      <c r="B94" s="32"/>
      <c r="C94" s="33"/>
      <c r="D94" s="34" t="str">
        <f aca="false">IF(OR(I94&lt;&gt;"OK",FinMes=""),"",IF(B94&gt;=FinMes,0,MAX(0,ROUND(C94-E94,2))))</f>
        <v/>
      </c>
      <c r="E94" s="34" t="str">
        <f aca="false">IF(OR(I94&lt;&gt;"OK",FinMes=""),"",IF(B94&gt;=FinMes,0,SUMIFS(CobroValido,CobroVenta,A94,CobroFecha,"&lt;"&amp;FinMes)))</f>
        <v/>
      </c>
      <c r="F94" s="35"/>
      <c r="G94" s="35"/>
      <c r="H94" s="36" t="str">
        <f aca="false">IF(I94="","",IF(I94&lt;&gt;"OK","Confira os dados",IF(FinMes="","Escolha um período",IF(B94&gt;=FinMes,"Outro período",IF(K94&gt;0,"Recebimento excedente",IF(D94=0,"Recebida",IF(E94=0,"A receber","Parcial")))))))</f>
        <v/>
      </c>
      <c r="I94" s="36" t="str">
        <f aca="false">IF(COUNTA(A94:C94,F94:G94)=0,"",IF(A94="","Falta o código",IF(A94&lt;&gt;TRIM(A94),"Confira o código",IF(COUNTIFS(VentaID,A94)&gt;1,"Código repetido",IF(NOT(ISNUMBER(B94)),"Confira a data",IF(OR(B94&lt;1,B94&gt;73415,INT(B94)&lt;&gt;B94),"Confira a data",IF(NOT(ISNUMBER(C94)),"Confira o valor",IF(C94&lt;=0,"Valor maior que zero",IF(G94="","Preencha o que vendeu","OK")))))))))</f>
        <v/>
      </c>
      <c r="J94" s="34" t="n">
        <f aca="false">IF(I94="OK",C94,0)</f>
        <v>0</v>
      </c>
      <c r="K94" s="34" t="str">
        <f aca="false">IF(OR(I94&lt;&gt;"OK",FinMes=""),"",IF(B94&gt;=FinMes,0,MAX(0,ROUND(E94-C94,2))))</f>
        <v/>
      </c>
    </row>
    <row r="95" customFormat="false" ht="25" hidden="false" customHeight="true" outlineLevel="0" collapsed="false">
      <c r="A95" s="31"/>
      <c r="B95" s="32"/>
      <c r="C95" s="33"/>
      <c r="D95" s="34" t="str">
        <f aca="false">IF(OR(I95&lt;&gt;"OK",FinMes=""),"",IF(B95&gt;=FinMes,0,MAX(0,ROUND(C95-E95,2))))</f>
        <v/>
      </c>
      <c r="E95" s="34" t="str">
        <f aca="false">IF(OR(I95&lt;&gt;"OK",FinMes=""),"",IF(B95&gt;=FinMes,0,SUMIFS(CobroValido,CobroVenta,A95,CobroFecha,"&lt;"&amp;FinMes)))</f>
        <v/>
      </c>
      <c r="F95" s="35"/>
      <c r="G95" s="35"/>
      <c r="H95" s="36" t="str">
        <f aca="false">IF(I95="","",IF(I95&lt;&gt;"OK","Confira os dados",IF(FinMes="","Escolha um período",IF(B95&gt;=FinMes,"Outro período",IF(K95&gt;0,"Recebimento excedente",IF(D95=0,"Recebida",IF(E95=0,"A receber","Parcial")))))))</f>
        <v/>
      </c>
      <c r="I95" s="36" t="str">
        <f aca="false">IF(COUNTA(A95:C95,F95:G95)=0,"",IF(A95="","Falta o código",IF(A95&lt;&gt;TRIM(A95),"Confira o código",IF(COUNTIFS(VentaID,A95)&gt;1,"Código repetido",IF(NOT(ISNUMBER(B95)),"Confira a data",IF(OR(B95&lt;1,B95&gt;73415,INT(B95)&lt;&gt;B95),"Confira a data",IF(NOT(ISNUMBER(C95)),"Confira o valor",IF(C95&lt;=0,"Valor maior que zero",IF(G95="","Preencha o que vendeu","OK")))))))))</f>
        <v/>
      </c>
      <c r="J95" s="34" t="n">
        <f aca="false">IF(I95="OK",C95,0)</f>
        <v>0</v>
      </c>
      <c r="K95" s="34" t="str">
        <f aca="false">IF(OR(I95&lt;&gt;"OK",FinMes=""),"",IF(B95&gt;=FinMes,0,MAX(0,ROUND(E95-C95,2))))</f>
        <v/>
      </c>
    </row>
    <row r="96" customFormat="false" ht="25" hidden="false" customHeight="true" outlineLevel="0" collapsed="false">
      <c r="A96" s="31"/>
      <c r="B96" s="32"/>
      <c r="C96" s="33"/>
      <c r="D96" s="34" t="str">
        <f aca="false">IF(OR(I96&lt;&gt;"OK",FinMes=""),"",IF(B96&gt;=FinMes,0,MAX(0,ROUND(C96-E96,2))))</f>
        <v/>
      </c>
      <c r="E96" s="34" t="str">
        <f aca="false">IF(OR(I96&lt;&gt;"OK",FinMes=""),"",IF(B96&gt;=FinMes,0,SUMIFS(CobroValido,CobroVenta,A96,CobroFecha,"&lt;"&amp;FinMes)))</f>
        <v/>
      </c>
      <c r="F96" s="35"/>
      <c r="G96" s="35"/>
      <c r="H96" s="36" t="str">
        <f aca="false">IF(I96="","",IF(I96&lt;&gt;"OK","Confira os dados",IF(FinMes="","Escolha um período",IF(B96&gt;=FinMes,"Outro período",IF(K96&gt;0,"Recebimento excedente",IF(D96=0,"Recebida",IF(E96=0,"A receber","Parcial")))))))</f>
        <v/>
      </c>
      <c r="I96" s="36" t="str">
        <f aca="false">IF(COUNTA(A96:C96,F96:G96)=0,"",IF(A96="","Falta o código",IF(A96&lt;&gt;TRIM(A96),"Confira o código",IF(COUNTIFS(VentaID,A96)&gt;1,"Código repetido",IF(NOT(ISNUMBER(B96)),"Confira a data",IF(OR(B96&lt;1,B96&gt;73415,INT(B96)&lt;&gt;B96),"Confira a data",IF(NOT(ISNUMBER(C96)),"Confira o valor",IF(C96&lt;=0,"Valor maior que zero",IF(G96="","Preencha o que vendeu","OK")))))))))</f>
        <v/>
      </c>
      <c r="J96" s="34" t="n">
        <f aca="false">IF(I96="OK",C96,0)</f>
        <v>0</v>
      </c>
      <c r="K96" s="34" t="str">
        <f aca="false">IF(OR(I96&lt;&gt;"OK",FinMes=""),"",IF(B96&gt;=FinMes,0,MAX(0,ROUND(E96-C96,2))))</f>
        <v/>
      </c>
    </row>
    <row r="97" customFormat="false" ht="25" hidden="false" customHeight="true" outlineLevel="0" collapsed="false">
      <c r="A97" s="31"/>
      <c r="B97" s="32"/>
      <c r="C97" s="33"/>
      <c r="D97" s="34" t="str">
        <f aca="false">IF(OR(I97&lt;&gt;"OK",FinMes=""),"",IF(B97&gt;=FinMes,0,MAX(0,ROUND(C97-E97,2))))</f>
        <v/>
      </c>
      <c r="E97" s="34" t="str">
        <f aca="false">IF(OR(I97&lt;&gt;"OK",FinMes=""),"",IF(B97&gt;=FinMes,0,SUMIFS(CobroValido,CobroVenta,A97,CobroFecha,"&lt;"&amp;FinMes)))</f>
        <v/>
      </c>
      <c r="F97" s="35"/>
      <c r="G97" s="35"/>
      <c r="H97" s="36" t="str">
        <f aca="false">IF(I97="","",IF(I97&lt;&gt;"OK","Confira os dados",IF(FinMes="","Escolha um período",IF(B97&gt;=FinMes,"Outro período",IF(K97&gt;0,"Recebimento excedente",IF(D97=0,"Recebida",IF(E97=0,"A receber","Parcial")))))))</f>
        <v/>
      </c>
      <c r="I97" s="36" t="str">
        <f aca="false">IF(COUNTA(A97:C97,F97:G97)=0,"",IF(A97="","Falta o código",IF(A97&lt;&gt;TRIM(A97),"Confira o código",IF(COUNTIFS(VentaID,A97)&gt;1,"Código repetido",IF(NOT(ISNUMBER(B97)),"Confira a data",IF(OR(B97&lt;1,B97&gt;73415,INT(B97)&lt;&gt;B97),"Confira a data",IF(NOT(ISNUMBER(C97)),"Confira o valor",IF(C97&lt;=0,"Valor maior que zero",IF(G97="","Preencha o que vendeu","OK")))))))))</f>
        <v/>
      </c>
      <c r="J97" s="34" t="n">
        <f aca="false">IF(I97="OK",C97,0)</f>
        <v>0</v>
      </c>
      <c r="K97" s="34" t="str">
        <f aca="false">IF(OR(I97&lt;&gt;"OK",FinMes=""),"",IF(B97&gt;=FinMes,0,MAX(0,ROUND(E97-C97,2))))</f>
        <v/>
      </c>
    </row>
    <row r="98" customFormat="false" ht="25" hidden="false" customHeight="true" outlineLevel="0" collapsed="false">
      <c r="A98" s="31"/>
      <c r="B98" s="32"/>
      <c r="C98" s="33"/>
      <c r="D98" s="34" t="str">
        <f aca="false">IF(OR(I98&lt;&gt;"OK",FinMes=""),"",IF(B98&gt;=FinMes,0,MAX(0,ROUND(C98-E98,2))))</f>
        <v/>
      </c>
      <c r="E98" s="34" t="str">
        <f aca="false">IF(OR(I98&lt;&gt;"OK",FinMes=""),"",IF(B98&gt;=FinMes,0,SUMIFS(CobroValido,CobroVenta,A98,CobroFecha,"&lt;"&amp;FinMes)))</f>
        <v/>
      </c>
      <c r="F98" s="35"/>
      <c r="G98" s="35"/>
      <c r="H98" s="36" t="str">
        <f aca="false">IF(I98="","",IF(I98&lt;&gt;"OK","Confira os dados",IF(FinMes="","Escolha um período",IF(B98&gt;=FinMes,"Outro período",IF(K98&gt;0,"Recebimento excedente",IF(D98=0,"Recebida",IF(E98=0,"A receber","Parcial")))))))</f>
        <v/>
      </c>
      <c r="I98" s="36" t="str">
        <f aca="false">IF(COUNTA(A98:C98,F98:G98)=0,"",IF(A98="","Falta o código",IF(A98&lt;&gt;TRIM(A98),"Confira o código",IF(COUNTIFS(VentaID,A98)&gt;1,"Código repetido",IF(NOT(ISNUMBER(B98)),"Confira a data",IF(OR(B98&lt;1,B98&gt;73415,INT(B98)&lt;&gt;B98),"Confira a data",IF(NOT(ISNUMBER(C98)),"Confira o valor",IF(C98&lt;=0,"Valor maior que zero",IF(G98="","Preencha o que vendeu","OK")))))))))</f>
        <v/>
      </c>
      <c r="J98" s="34" t="n">
        <f aca="false">IF(I98="OK",C98,0)</f>
        <v>0</v>
      </c>
      <c r="K98" s="34" t="str">
        <f aca="false">IF(OR(I98&lt;&gt;"OK",FinMes=""),"",IF(B98&gt;=FinMes,0,MAX(0,ROUND(E98-C98,2))))</f>
        <v/>
      </c>
    </row>
    <row r="99" customFormat="false" ht="25" hidden="false" customHeight="true" outlineLevel="0" collapsed="false">
      <c r="A99" s="31"/>
      <c r="B99" s="32"/>
      <c r="C99" s="33"/>
      <c r="D99" s="34" t="str">
        <f aca="false">IF(OR(I99&lt;&gt;"OK",FinMes=""),"",IF(B99&gt;=FinMes,0,MAX(0,ROUND(C99-E99,2))))</f>
        <v/>
      </c>
      <c r="E99" s="34" t="str">
        <f aca="false">IF(OR(I99&lt;&gt;"OK",FinMes=""),"",IF(B99&gt;=FinMes,0,SUMIFS(CobroValido,CobroVenta,A99,CobroFecha,"&lt;"&amp;FinMes)))</f>
        <v/>
      </c>
      <c r="F99" s="35"/>
      <c r="G99" s="35"/>
      <c r="H99" s="36" t="str">
        <f aca="false">IF(I99="","",IF(I99&lt;&gt;"OK","Confira os dados",IF(FinMes="","Escolha um período",IF(B99&gt;=FinMes,"Outro período",IF(K99&gt;0,"Recebimento excedente",IF(D99=0,"Recebida",IF(E99=0,"A receber","Parcial")))))))</f>
        <v/>
      </c>
      <c r="I99" s="36" t="str">
        <f aca="false">IF(COUNTA(A99:C99,F99:G99)=0,"",IF(A99="","Falta o código",IF(A99&lt;&gt;TRIM(A99),"Confira o código",IF(COUNTIFS(VentaID,A99)&gt;1,"Código repetido",IF(NOT(ISNUMBER(B99)),"Confira a data",IF(OR(B99&lt;1,B99&gt;73415,INT(B99)&lt;&gt;B99),"Confira a data",IF(NOT(ISNUMBER(C99)),"Confira o valor",IF(C99&lt;=0,"Valor maior que zero",IF(G99="","Preencha o que vendeu","OK")))))))))</f>
        <v/>
      </c>
      <c r="J99" s="34" t="n">
        <f aca="false">IF(I99="OK",C99,0)</f>
        <v>0</v>
      </c>
      <c r="K99" s="34" t="str">
        <f aca="false">IF(OR(I99&lt;&gt;"OK",FinMes=""),"",IF(B99&gt;=FinMes,0,MAX(0,ROUND(E99-C99,2))))</f>
        <v/>
      </c>
    </row>
    <row r="100" customFormat="false" ht="25" hidden="false" customHeight="true" outlineLevel="0" collapsed="false">
      <c r="A100" s="31"/>
      <c r="B100" s="32"/>
      <c r="C100" s="33"/>
      <c r="D100" s="34" t="str">
        <f aca="false">IF(OR(I100&lt;&gt;"OK",FinMes=""),"",IF(B100&gt;=FinMes,0,MAX(0,ROUND(C100-E100,2))))</f>
        <v/>
      </c>
      <c r="E100" s="34" t="str">
        <f aca="false">IF(OR(I100&lt;&gt;"OK",FinMes=""),"",IF(B100&gt;=FinMes,0,SUMIFS(CobroValido,CobroVenta,A100,CobroFecha,"&lt;"&amp;FinMes)))</f>
        <v/>
      </c>
      <c r="F100" s="35"/>
      <c r="G100" s="35"/>
      <c r="H100" s="36" t="str">
        <f aca="false">IF(I100="","",IF(I100&lt;&gt;"OK","Confira os dados",IF(FinMes="","Escolha um período",IF(B100&gt;=FinMes,"Outro período",IF(K100&gt;0,"Recebimento excedente",IF(D100=0,"Recebida",IF(E100=0,"A receber","Parcial")))))))</f>
        <v/>
      </c>
      <c r="I100" s="36" t="str">
        <f aca="false">IF(COUNTA(A100:C100,F100:G100)=0,"",IF(A100="","Falta o código",IF(A100&lt;&gt;TRIM(A100),"Confira o código",IF(COUNTIFS(VentaID,A100)&gt;1,"Código repetido",IF(NOT(ISNUMBER(B100)),"Confira a data",IF(OR(B100&lt;1,B100&gt;73415,INT(B100)&lt;&gt;B100),"Confira a data",IF(NOT(ISNUMBER(C100)),"Confira o valor",IF(C100&lt;=0,"Valor maior que zero",IF(G100="","Preencha o que vendeu","OK")))))))))</f>
        <v/>
      </c>
      <c r="J100" s="34" t="n">
        <f aca="false">IF(I100="OK",C100,0)</f>
        <v>0</v>
      </c>
      <c r="K100" s="34" t="str">
        <f aca="false">IF(OR(I100&lt;&gt;"OK",FinMes=""),"",IF(B100&gt;=FinMes,0,MAX(0,ROUND(E100-C100,2))))</f>
        <v/>
      </c>
    </row>
    <row r="101" customFormat="false" ht="25" hidden="false" customHeight="true" outlineLevel="0" collapsed="false">
      <c r="A101" s="31"/>
      <c r="B101" s="32"/>
      <c r="C101" s="33"/>
      <c r="D101" s="34" t="str">
        <f aca="false">IF(OR(I101&lt;&gt;"OK",FinMes=""),"",IF(B101&gt;=FinMes,0,MAX(0,ROUND(C101-E101,2))))</f>
        <v/>
      </c>
      <c r="E101" s="34" t="str">
        <f aca="false">IF(OR(I101&lt;&gt;"OK",FinMes=""),"",IF(B101&gt;=FinMes,0,SUMIFS(CobroValido,CobroVenta,A101,CobroFecha,"&lt;"&amp;FinMes)))</f>
        <v/>
      </c>
      <c r="F101" s="35"/>
      <c r="G101" s="35"/>
      <c r="H101" s="36" t="str">
        <f aca="false">IF(I101="","",IF(I101&lt;&gt;"OK","Confira os dados",IF(FinMes="","Escolha um período",IF(B101&gt;=FinMes,"Outro período",IF(K101&gt;0,"Recebimento excedente",IF(D101=0,"Recebida",IF(E101=0,"A receber","Parcial")))))))</f>
        <v/>
      </c>
      <c r="I101" s="36" t="str">
        <f aca="false">IF(COUNTA(A101:C101,F101:G101)=0,"",IF(A101="","Falta o código",IF(A101&lt;&gt;TRIM(A101),"Confira o código",IF(COUNTIFS(VentaID,A101)&gt;1,"Código repetido",IF(NOT(ISNUMBER(B101)),"Confira a data",IF(OR(B101&lt;1,B101&gt;73415,INT(B101)&lt;&gt;B101),"Confira a data",IF(NOT(ISNUMBER(C101)),"Confira o valor",IF(C101&lt;=0,"Valor maior que zero",IF(G101="","Preencha o que vendeu","OK")))))))))</f>
        <v/>
      </c>
      <c r="J101" s="34" t="n">
        <f aca="false">IF(I101="OK",C101,0)</f>
        <v>0</v>
      </c>
      <c r="K101" s="34" t="str">
        <f aca="false">IF(OR(I101&lt;&gt;"OK",FinMes=""),"",IF(B101&gt;=FinMes,0,MAX(0,ROUND(E101-C101,2))))</f>
        <v/>
      </c>
    </row>
    <row r="102" customFormat="false" ht="25" hidden="false" customHeight="true" outlineLevel="0" collapsed="false">
      <c r="A102" s="31"/>
      <c r="B102" s="32"/>
      <c r="C102" s="33"/>
      <c r="D102" s="34" t="str">
        <f aca="false">IF(OR(I102&lt;&gt;"OK",FinMes=""),"",IF(B102&gt;=FinMes,0,MAX(0,ROUND(C102-E102,2))))</f>
        <v/>
      </c>
      <c r="E102" s="34" t="str">
        <f aca="false">IF(OR(I102&lt;&gt;"OK",FinMes=""),"",IF(B102&gt;=FinMes,0,SUMIFS(CobroValido,CobroVenta,A102,CobroFecha,"&lt;"&amp;FinMes)))</f>
        <v/>
      </c>
      <c r="F102" s="35"/>
      <c r="G102" s="35"/>
      <c r="H102" s="36" t="str">
        <f aca="false">IF(I102="","",IF(I102&lt;&gt;"OK","Confira os dados",IF(FinMes="","Escolha um período",IF(B102&gt;=FinMes,"Outro período",IF(K102&gt;0,"Recebimento excedente",IF(D102=0,"Recebida",IF(E102=0,"A receber","Parcial")))))))</f>
        <v/>
      </c>
      <c r="I102" s="36" t="str">
        <f aca="false">IF(COUNTA(A102:C102,F102:G102)=0,"",IF(A102="","Falta o código",IF(A102&lt;&gt;TRIM(A102),"Confira o código",IF(COUNTIFS(VentaID,A102)&gt;1,"Código repetido",IF(NOT(ISNUMBER(B102)),"Confira a data",IF(OR(B102&lt;1,B102&gt;73415,INT(B102)&lt;&gt;B102),"Confira a data",IF(NOT(ISNUMBER(C102)),"Confira o valor",IF(C102&lt;=0,"Valor maior que zero",IF(G102="","Preencha o que vendeu","OK")))))))))</f>
        <v/>
      </c>
      <c r="J102" s="34" t="n">
        <f aca="false">IF(I102="OK",C102,0)</f>
        <v>0</v>
      </c>
      <c r="K102" s="34" t="str">
        <f aca="false">IF(OR(I102&lt;&gt;"OK",FinMes=""),"",IF(B102&gt;=FinMes,0,MAX(0,ROUND(E102-C102,2))))</f>
        <v/>
      </c>
    </row>
    <row r="103" customFormat="false" ht="25" hidden="false" customHeight="true" outlineLevel="0" collapsed="false">
      <c r="A103" s="31"/>
      <c r="B103" s="32"/>
      <c r="C103" s="33"/>
      <c r="D103" s="34" t="str">
        <f aca="false">IF(OR(I103&lt;&gt;"OK",FinMes=""),"",IF(B103&gt;=FinMes,0,MAX(0,ROUND(C103-E103,2))))</f>
        <v/>
      </c>
      <c r="E103" s="34" t="str">
        <f aca="false">IF(OR(I103&lt;&gt;"OK",FinMes=""),"",IF(B103&gt;=FinMes,0,SUMIFS(CobroValido,CobroVenta,A103,CobroFecha,"&lt;"&amp;FinMes)))</f>
        <v/>
      </c>
      <c r="F103" s="35"/>
      <c r="G103" s="35"/>
      <c r="H103" s="36" t="str">
        <f aca="false">IF(I103="","",IF(I103&lt;&gt;"OK","Confira os dados",IF(FinMes="","Escolha um período",IF(B103&gt;=FinMes,"Outro período",IF(K103&gt;0,"Recebimento excedente",IF(D103=0,"Recebida",IF(E103=0,"A receber","Parcial")))))))</f>
        <v/>
      </c>
      <c r="I103" s="36" t="str">
        <f aca="false">IF(COUNTA(A103:C103,F103:G103)=0,"",IF(A103="","Falta o código",IF(A103&lt;&gt;TRIM(A103),"Confira o código",IF(COUNTIFS(VentaID,A103)&gt;1,"Código repetido",IF(NOT(ISNUMBER(B103)),"Confira a data",IF(OR(B103&lt;1,B103&gt;73415,INT(B103)&lt;&gt;B103),"Confira a data",IF(NOT(ISNUMBER(C103)),"Confira o valor",IF(C103&lt;=0,"Valor maior que zero",IF(G103="","Preencha o que vendeu","OK")))))))))</f>
        <v/>
      </c>
      <c r="J103" s="34" t="n">
        <f aca="false">IF(I103="OK",C103,0)</f>
        <v>0</v>
      </c>
      <c r="K103" s="34" t="str">
        <f aca="false">IF(OR(I103&lt;&gt;"OK",FinMes=""),"",IF(B103&gt;=FinMes,0,MAX(0,ROUND(E103-C103,2))))</f>
        <v/>
      </c>
    </row>
    <row r="104" customFormat="false" ht="25" hidden="false" customHeight="true" outlineLevel="0" collapsed="false">
      <c r="A104" s="31"/>
      <c r="B104" s="32"/>
      <c r="C104" s="33"/>
      <c r="D104" s="34" t="str">
        <f aca="false">IF(OR(I104&lt;&gt;"OK",FinMes=""),"",IF(B104&gt;=FinMes,0,MAX(0,ROUND(C104-E104,2))))</f>
        <v/>
      </c>
      <c r="E104" s="34" t="str">
        <f aca="false">IF(OR(I104&lt;&gt;"OK",FinMes=""),"",IF(B104&gt;=FinMes,0,SUMIFS(CobroValido,CobroVenta,A104,CobroFecha,"&lt;"&amp;FinMes)))</f>
        <v/>
      </c>
      <c r="F104" s="35"/>
      <c r="G104" s="35"/>
      <c r="H104" s="36" t="str">
        <f aca="false">IF(I104="","",IF(I104&lt;&gt;"OK","Confira os dados",IF(FinMes="","Escolha um período",IF(B104&gt;=FinMes,"Outro período",IF(K104&gt;0,"Recebimento excedente",IF(D104=0,"Recebida",IF(E104=0,"A receber","Parcial")))))))</f>
        <v/>
      </c>
      <c r="I104" s="36" t="str">
        <f aca="false">IF(COUNTA(A104:C104,F104:G104)=0,"",IF(A104="","Falta o código",IF(A104&lt;&gt;TRIM(A104),"Confira o código",IF(COUNTIFS(VentaID,A104)&gt;1,"Código repetido",IF(NOT(ISNUMBER(B104)),"Confira a data",IF(OR(B104&lt;1,B104&gt;73415,INT(B104)&lt;&gt;B104),"Confira a data",IF(NOT(ISNUMBER(C104)),"Confira o valor",IF(C104&lt;=0,"Valor maior que zero",IF(G104="","Preencha o que vendeu","OK")))))))))</f>
        <v/>
      </c>
      <c r="J104" s="34" t="n">
        <f aca="false">IF(I104="OK",C104,0)</f>
        <v>0</v>
      </c>
      <c r="K104" s="34" t="str">
        <f aca="false">IF(OR(I104&lt;&gt;"OK",FinMes=""),"",IF(B104&gt;=FinMes,0,MAX(0,ROUND(E104-C104,2))))</f>
        <v/>
      </c>
    </row>
    <row r="105" customFormat="false" ht="25" hidden="false" customHeight="true" outlineLevel="0" collapsed="false">
      <c r="A105" s="31"/>
      <c r="B105" s="32"/>
      <c r="C105" s="33"/>
      <c r="D105" s="34" t="str">
        <f aca="false">IF(OR(I105&lt;&gt;"OK",FinMes=""),"",IF(B105&gt;=FinMes,0,MAX(0,ROUND(C105-E105,2))))</f>
        <v/>
      </c>
      <c r="E105" s="34" t="str">
        <f aca="false">IF(OR(I105&lt;&gt;"OK",FinMes=""),"",IF(B105&gt;=FinMes,0,SUMIFS(CobroValido,CobroVenta,A105,CobroFecha,"&lt;"&amp;FinMes)))</f>
        <v/>
      </c>
      <c r="F105" s="35"/>
      <c r="G105" s="35"/>
      <c r="H105" s="36" t="str">
        <f aca="false">IF(I105="","",IF(I105&lt;&gt;"OK","Confira os dados",IF(FinMes="","Escolha um período",IF(B105&gt;=FinMes,"Outro período",IF(K105&gt;0,"Recebimento excedente",IF(D105=0,"Recebida",IF(E105=0,"A receber","Parcial")))))))</f>
        <v/>
      </c>
      <c r="I105" s="36" t="str">
        <f aca="false">IF(COUNTA(A105:C105,F105:G105)=0,"",IF(A105="","Falta o código",IF(A105&lt;&gt;TRIM(A105),"Confira o código",IF(COUNTIFS(VentaID,A105)&gt;1,"Código repetido",IF(NOT(ISNUMBER(B105)),"Confira a data",IF(OR(B105&lt;1,B105&gt;73415,INT(B105)&lt;&gt;B105),"Confira a data",IF(NOT(ISNUMBER(C105)),"Confira o valor",IF(C105&lt;=0,"Valor maior que zero",IF(G105="","Preencha o que vendeu","OK")))))))))</f>
        <v/>
      </c>
      <c r="J105" s="34" t="n">
        <f aca="false">IF(I105="OK",C105,0)</f>
        <v>0</v>
      </c>
      <c r="K105" s="34" t="str">
        <f aca="false">IF(OR(I105&lt;&gt;"OK",FinMes=""),"",IF(B105&gt;=FinMes,0,MAX(0,ROUND(E105-C105,2))))</f>
        <v/>
      </c>
    </row>
    <row r="106" customFormat="false" ht="25" hidden="false" customHeight="true" outlineLevel="0" collapsed="false">
      <c r="A106" s="31"/>
      <c r="B106" s="32"/>
      <c r="C106" s="33"/>
      <c r="D106" s="34" t="str">
        <f aca="false">IF(OR(I106&lt;&gt;"OK",FinMes=""),"",IF(B106&gt;=FinMes,0,MAX(0,ROUND(C106-E106,2))))</f>
        <v/>
      </c>
      <c r="E106" s="34" t="str">
        <f aca="false">IF(OR(I106&lt;&gt;"OK",FinMes=""),"",IF(B106&gt;=FinMes,0,SUMIFS(CobroValido,CobroVenta,A106,CobroFecha,"&lt;"&amp;FinMes)))</f>
        <v/>
      </c>
      <c r="F106" s="35"/>
      <c r="G106" s="35"/>
      <c r="H106" s="36" t="str">
        <f aca="false">IF(I106="","",IF(I106&lt;&gt;"OK","Confira os dados",IF(FinMes="","Escolha um período",IF(B106&gt;=FinMes,"Outro período",IF(K106&gt;0,"Recebimento excedente",IF(D106=0,"Recebida",IF(E106=0,"A receber","Parcial")))))))</f>
        <v/>
      </c>
      <c r="I106" s="36" t="str">
        <f aca="false">IF(COUNTA(A106:C106,F106:G106)=0,"",IF(A106="","Falta o código",IF(A106&lt;&gt;TRIM(A106),"Confira o código",IF(COUNTIFS(VentaID,A106)&gt;1,"Código repetido",IF(NOT(ISNUMBER(B106)),"Confira a data",IF(OR(B106&lt;1,B106&gt;73415,INT(B106)&lt;&gt;B106),"Confira a data",IF(NOT(ISNUMBER(C106)),"Confira o valor",IF(C106&lt;=0,"Valor maior que zero",IF(G106="","Preencha o que vendeu","OK")))))))))</f>
        <v/>
      </c>
      <c r="J106" s="34" t="n">
        <f aca="false">IF(I106="OK",C106,0)</f>
        <v>0</v>
      </c>
      <c r="K106" s="34" t="str">
        <f aca="false">IF(OR(I106&lt;&gt;"OK",FinMes=""),"",IF(B106&gt;=FinMes,0,MAX(0,ROUND(E106-C106,2))))</f>
        <v/>
      </c>
    </row>
    <row r="107" customFormat="false" ht="25" hidden="false" customHeight="true" outlineLevel="0" collapsed="false">
      <c r="A107" s="31"/>
      <c r="B107" s="32"/>
      <c r="C107" s="33"/>
      <c r="D107" s="34" t="str">
        <f aca="false">IF(OR(I107&lt;&gt;"OK",FinMes=""),"",IF(B107&gt;=FinMes,0,MAX(0,ROUND(C107-E107,2))))</f>
        <v/>
      </c>
      <c r="E107" s="34" t="str">
        <f aca="false">IF(OR(I107&lt;&gt;"OK",FinMes=""),"",IF(B107&gt;=FinMes,0,SUMIFS(CobroValido,CobroVenta,A107,CobroFecha,"&lt;"&amp;FinMes)))</f>
        <v/>
      </c>
      <c r="F107" s="35"/>
      <c r="G107" s="35"/>
      <c r="H107" s="36" t="str">
        <f aca="false">IF(I107="","",IF(I107&lt;&gt;"OK","Confira os dados",IF(FinMes="","Escolha um período",IF(B107&gt;=FinMes,"Outro período",IF(K107&gt;0,"Recebimento excedente",IF(D107=0,"Recebida",IF(E107=0,"A receber","Parcial")))))))</f>
        <v/>
      </c>
      <c r="I107" s="36" t="str">
        <f aca="false">IF(COUNTA(A107:C107,F107:G107)=0,"",IF(A107="","Falta o código",IF(A107&lt;&gt;TRIM(A107),"Confira o código",IF(COUNTIFS(VentaID,A107)&gt;1,"Código repetido",IF(NOT(ISNUMBER(B107)),"Confira a data",IF(OR(B107&lt;1,B107&gt;73415,INT(B107)&lt;&gt;B107),"Confira a data",IF(NOT(ISNUMBER(C107)),"Confira o valor",IF(C107&lt;=0,"Valor maior que zero",IF(G107="","Preencha o que vendeu","OK")))))))))</f>
        <v/>
      </c>
      <c r="J107" s="34" t="n">
        <f aca="false">IF(I107="OK",C107,0)</f>
        <v>0</v>
      </c>
      <c r="K107" s="34" t="str">
        <f aca="false">IF(OR(I107&lt;&gt;"OK",FinMes=""),"",IF(B107&gt;=FinMes,0,MAX(0,ROUND(E107-C107,2))))</f>
        <v/>
      </c>
    </row>
    <row r="108" customFormat="false" ht="25" hidden="false" customHeight="true" outlineLevel="0" collapsed="false">
      <c r="A108" s="31"/>
      <c r="B108" s="32"/>
      <c r="C108" s="33"/>
      <c r="D108" s="34" t="str">
        <f aca="false">IF(OR(I108&lt;&gt;"OK",FinMes=""),"",IF(B108&gt;=FinMes,0,MAX(0,ROUND(C108-E108,2))))</f>
        <v/>
      </c>
      <c r="E108" s="34" t="str">
        <f aca="false">IF(OR(I108&lt;&gt;"OK",FinMes=""),"",IF(B108&gt;=FinMes,0,SUMIFS(CobroValido,CobroVenta,A108,CobroFecha,"&lt;"&amp;FinMes)))</f>
        <v/>
      </c>
      <c r="F108" s="35"/>
      <c r="G108" s="35"/>
      <c r="H108" s="36" t="str">
        <f aca="false">IF(I108="","",IF(I108&lt;&gt;"OK","Confira os dados",IF(FinMes="","Escolha um período",IF(B108&gt;=FinMes,"Outro período",IF(K108&gt;0,"Recebimento excedente",IF(D108=0,"Recebida",IF(E108=0,"A receber","Parcial")))))))</f>
        <v/>
      </c>
      <c r="I108" s="36" t="str">
        <f aca="false">IF(COUNTA(A108:C108,F108:G108)=0,"",IF(A108="","Falta o código",IF(A108&lt;&gt;TRIM(A108),"Confira o código",IF(COUNTIFS(VentaID,A108)&gt;1,"Código repetido",IF(NOT(ISNUMBER(B108)),"Confira a data",IF(OR(B108&lt;1,B108&gt;73415,INT(B108)&lt;&gt;B108),"Confira a data",IF(NOT(ISNUMBER(C108)),"Confira o valor",IF(C108&lt;=0,"Valor maior que zero",IF(G108="","Preencha o que vendeu","OK")))))))))</f>
        <v/>
      </c>
      <c r="J108" s="34" t="n">
        <f aca="false">IF(I108="OK",C108,0)</f>
        <v>0</v>
      </c>
      <c r="K108" s="34" t="str">
        <f aca="false">IF(OR(I108&lt;&gt;"OK",FinMes=""),"",IF(B108&gt;=FinMes,0,MAX(0,ROUND(E108-C108,2))))</f>
        <v/>
      </c>
    </row>
    <row r="109" customFormat="false" ht="25" hidden="false" customHeight="true" outlineLevel="0" collapsed="false">
      <c r="A109" s="31"/>
      <c r="B109" s="32"/>
      <c r="C109" s="33"/>
      <c r="D109" s="34" t="str">
        <f aca="false">IF(OR(I109&lt;&gt;"OK",FinMes=""),"",IF(B109&gt;=FinMes,0,MAX(0,ROUND(C109-E109,2))))</f>
        <v/>
      </c>
      <c r="E109" s="34" t="str">
        <f aca="false">IF(OR(I109&lt;&gt;"OK",FinMes=""),"",IF(B109&gt;=FinMes,0,SUMIFS(CobroValido,CobroVenta,A109,CobroFecha,"&lt;"&amp;FinMes)))</f>
        <v/>
      </c>
      <c r="F109" s="35"/>
      <c r="G109" s="35"/>
      <c r="H109" s="36" t="str">
        <f aca="false">IF(I109="","",IF(I109&lt;&gt;"OK","Confira os dados",IF(FinMes="","Escolha um período",IF(B109&gt;=FinMes,"Outro período",IF(K109&gt;0,"Recebimento excedente",IF(D109=0,"Recebida",IF(E109=0,"A receber","Parcial")))))))</f>
        <v/>
      </c>
      <c r="I109" s="36" t="str">
        <f aca="false">IF(COUNTA(A109:C109,F109:G109)=0,"",IF(A109="","Falta o código",IF(A109&lt;&gt;TRIM(A109),"Confira o código",IF(COUNTIFS(VentaID,A109)&gt;1,"Código repetido",IF(NOT(ISNUMBER(B109)),"Confira a data",IF(OR(B109&lt;1,B109&gt;73415,INT(B109)&lt;&gt;B109),"Confira a data",IF(NOT(ISNUMBER(C109)),"Confira o valor",IF(C109&lt;=0,"Valor maior que zero",IF(G109="","Preencha o que vendeu","OK")))))))))</f>
        <v/>
      </c>
      <c r="J109" s="34" t="n">
        <f aca="false">IF(I109="OK",C109,0)</f>
        <v>0</v>
      </c>
      <c r="K109" s="34" t="str">
        <f aca="false">IF(OR(I109&lt;&gt;"OK",FinMes=""),"",IF(B109&gt;=FinMes,0,MAX(0,ROUND(E109-C109,2))))</f>
        <v/>
      </c>
    </row>
    <row r="110" customFormat="false" ht="25" hidden="false" customHeight="true" outlineLevel="0" collapsed="false">
      <c r="A110" s="31"/>
      <c r="B110" s="32"/>
      <c r="C110" s="33"/>
      <c r="D110" s="34" t="str">
        <f aca="false">IF(OR(I110&lt;&gt;"OK",FinMes=""),"",IF(B110&gt;=FinMes,0,MAX(0,ROUND(C110-E110,2))))</f>
        <v/>
      </c>
      <c r="E110" s="34" t="str">
        <f aca="false">IF(OR(I110&lt;&gt;"OK",FinMes=""),"",IF(B110&gt;=FinMes,0,SUMIFS(CobroValido,CobroVenta,A110,CobroFecha,"&lt;"&amp;FinMes)))</f>
        <v/>
      </c>
      <c r="F110" s="35"/>
      <c r="G110" s="35"/>
      <c r="H110" s="36" t="str">
        <f aca="false">IF(I110="","",IF(I110&lt;&gt;"OK","Confira os dados",IF(FinMes="","Escolha um período",IF(B110&gt;=FinMes,"Outro período",IF(K110&gt;0,"Recebimento excedente",IF(D110=0,"Recebida",IF(E110=0,"A receber","Parcial")))))))</f>
        <v/>
      </c>
      <c r="I110" s="36" t="str">
        <f aca="false">IF(COUNTA(A110:C110,F110:G110)=0,"",IF(A110="","Falta o código",IF(A110&lt;&gt;TRIM(A110),"Confira o código",IF(COUNTIFS(VentaID,A110)&gt;1,"Código repetido",IF(NOT(ISNUMBER(B110)),"Confira a data",IF(OR(B110&lt;1,B110&gt;73415,INT(B110)&lt;&gt;B110),"Confira a data",IF(NOT(ISNUMBER(C110)),"Confira o valor",IF(C110&lt;=0,"Valor maior que zero",IF(G110="","Preencha o que vendeu","OK")))))))))</f>
        <v/>
      </c>
      <c r="J110" s="34" t="n">
        <f aca="false">IF(I110="OK",C110,0)</f>
        <v>0</v>
      </c>
      <c r="K110" s="34" t="str">
        <f aca="false">IF(OR(I110&lt;&gt;"OK",FinMes=""),"",IF(B110&gt;=FinMes,0,MAX(0,ROUND(E110-C110,2))))</f>
        <v/>
      </c>
    </row>
    <row r="111" customFormat="false" ht="25" hidden="false" customHeight="true" outlineLevel="0" collapsed="false">
      <c r="A111" s="31"/>
      <c r="B111" s="32"/>
      <c r="C111" s="33"/>
      <c r="D111" s="34" t="str">
        <f aca="false">IF(OR(I111&lt;&gt;"OK",FinMes=""),"",IF(B111&gt;=FinMes,0,MAX(0,ROUND(C111-E111,2))))</f>
        <v/>
      </c>
      <c r="E111" s="34" t="str">
        <f aca="false">IF(OR(I111&lt;&gt;"OK",FinMes=""),"",IF(B111&gt;=FinMes,0,SUMIFS(CobroValido,CobroVenta,A111,CobroFecha,"&lt;"&amp;FinMes)))</f>
        <v/>
      </c>
      <c r="F111" s="35"/>
      <c r="G111" s="35"/>
      <c r="H111" s="36" t="str">
        <f aca="false">IF(I111="","",IF(I111&lt;&gt;"OK","Confira os dados",IF(FinMes="","Escolha um período",IF(B111&gt;=FinMes,"Outro período",IF(K111&gt;0,"Recebimento excedente",IF(D111=0,"Recebida",IF(E111=0,"A receber","Parcial")))))))</f>
        <v/>
      </c>
      <c r="I111" s="36" t="str">
        <f aca="false">IF(COUNTA(A111:C111,F111:G111)=0,"",IF(A111="","Falta o código",IF(A111&lt;&gt;TRIM(A111),"Confira o código",IF(COUNTIFS(VentaID,A111)&gt;1,"Código repetido",IF(NOT(ISNUMBER(B111)),"Confira a data",IF(OR(B111&lt;1,B111&gt;73415,INT(B111)&lt;&gt;B111),"Confira a data",IF(NOT(ISNUMBER(C111)),"Confira o valor",IF(C111&lt;=0,"Valor maior que zero",IF(G111="","Preencha o que vendeu","OK")))))))))</f>
        <v/>
      </c>
      <c r="J111" s="34" t="n">
        <f aca="false">IF(I111="OK",C111,0)</f>
        <v>0</v>
      </c>
      <c r="K111" s="34" t="str">
        <f aca="false">IF(OR(I111&lt;&gt;"OK",FinMes=""),"",IF(B111&gt;=FinMes,0,MAX(0,ROUND(E111-C111,2))))</f>
        <v/>
      </c>
    </row>
    <row r="112" customFormat="false" ht="25" hidden="false" customHeight="true" outlineLevel="0" collapsed="false">
      <c r="A112" s="31"/>
      <c r="B112" s="32"/>
      <c r="C112" s="33"/>
      <c r="D112" s="34" t="str">
        <f aca="false">IF(OR(I112&lt;&gt;"OK",FinMes=""),"",IF(B112&gt;=FinMes,0,MAX(0,ROUND(C112-E112,2))))</f>
        <v/>
      </c>
      <c r="E112" s="34" t="str">
        <f aca="false">IF(OR(I112&lt;&gt;"OK",FinMes=""),"",IF(B112&gt;=FinMes,0,SUMIFS(CobroValido,CobroVenta,A112,CobroFecha,"&lt;"&amp;FinMes)))</f>
        <v/>
      </c>
      <c r="F112" s="35"/>
      <c r="G112" s="35"/>
      <c r="H112" s="36" t="str">
        <f aca="false">IF(I112="","",IF(I112&lt;&gt;"OK","Confira os dados",IF(FinMes="","Escolha um período",IF(B112&gt;=FinMes,"Outro período",IF(K112&gt;0,"Recebimento excedente",IF(D112=0,"Recebida",IF(E112=0,"A receber","Parcial")))))))</f>
        <v/>
      </c>
      <c r="I112" s="36" t="str">
        <f aca="false">IF(COUNTA(A112:C112,F112:G112)=0,"",IF(A112="","Falta o código",IF(A112&lt;&gt;TRIM(A112),"Confira o código",IF(COUNTIFS(VentaID,A112)&gt;1,"Código repetido",IF(NOT(ISNUMBER(B112)),"Confira a data",IF(OR(B112&lt;1,B112&gt;73415,INT(B112)&lt;&gt;B112),"Confira a data",IF(NOT(ISNUMBER(C112)),"Confira o valor",IF(C112&lt;=0,"Valor maior que zero",IF(G112="","Preencha o que vendeu","OK")))))))))</f>
        <v/>
      </c>
      <c r="J112" s="34" t="n">
        <f aca="false">IF(I112="OK",C112,0)</f>
        <v>0</v>
      </c>
      <c r="K112" s="34" t="str">
        <f aca="false">IF(OR(I112&lt;&gt;"OK",FinMes=""),"",IF(B112&gt;=FinMes,0,MAX(0,ROUND(E112-C112,2))))</f>
        <v/>
      </c>
    </row>
    <row r="113" customFormat="false" ht="25" hidden="false" customHeight="true" outlineLevel="0" collapsed="false">
      <c r="A113" s="31"/>
      <c r="B113" s="32"/>
      <c r="C113" s="33"/>
      <c r="D113" s="34" t="str">
        <f aca="false">IF(OR(I113&lt;&gt;"OK",FinMes=""),"",IF(B113&gt;=FinMes,0,MAX(0,ROUND(C113-E113,2))))</f>
        <v/>
      </c>
      <c r="E113" s="34" t="str">
        <f aca="false">IF(OR(I113&lt;&gt;"OK",FinMes=""),"",IF(B113&gt;=FinMes,0,SUMIFS(CobroValido,CobroVenta,A113,CobroFecha,"&lt;"&amp;FinMes)))</f>
        <v/>
      </c>
      <c r="F113" s="35"/>
      <c r="G113" s="35"/>
      <c r="H113" s="36" t="str">
        <f aca="false">IF(I113="","",IF(I113&lt;&gt;"OK","Confira os dados",IF(FinMes="","Escolha um período",IF(B113&gt;=FinMes,"Outro período",IF(K113&gt;0,"Recebimento excedente",IF(D113=0,"Recebida",IF(E113=0,"A receber","Parcial")))))))</f>
        <v/>
      </c>
      <c r="I113" s="36" t="str">
        <f aca="false">IF(COUNTA(A113:C113,F113:G113)=0,"",IF(A113="","Falta o código",IF(A113&lt;&gt;TRIM(A113),"Confira o código",IF(COUNTIFS(VentaID,A113)&gt;1,"Código repetido",IF(NOT(ISNUMBER(B113)),"Confira a data",IF(OR(B113&lt;1,B113&gt;73415,INT(B113)&lt;&gt;B113),"Confira a data",IF(NOT(ISNUMBER(C113)),"Confira o valor",IF(C113&lt;=0,"Valor maior que zero",IF(G113="","Preencha o que vendeu","OK")))))))))</f>
        <v/>
      </c>
      <c r="J113" s="34" t="n">
        <f aca="false">IF(I113="OK",C113,0)</f>
        <v>0</v>
      </c>
      <c r="K113" s="34" t="str">
        <f aca="false">IF(OR(I113&lt;&gt;"OK",FinMes=""),"",IF(B113&gt;=FinMes,0,MAX(0,ROUND(E113-C113,2))))</f>
        <v/>
      </c>
    </row>
    <row r="114" customFormat="false" ht="25" hidden="false" customHeight="true" outlineLevel="0" collapsed="false">
      <c r="A114" s="31"/>
      <c r="B114" s="32"/>
      <c r="C114" s="33"/>
      <c r="D114" s="34" t="str">
        <f aca="false">IF(OR(I114&lt;&gt;"OK",FinMes=""),"",IF(B114&gt;=FinMes,0,MAX(0,ROUND(C114-E114,2))))</f>
        <v/>
      </c>
      <c r="E114" s="34" t="str">
        <f aca="false">IF(OR(I114&lt;&gt;"OK",FinMes=""),"",IF(B114&gt;=FinMes,0,SUMIFS(CobroValido,CobroVenta,A114,CobroFecha,"&lt;"&amp;FinMes)))</f>
        <v/>
      </c>
      <c r="F114" s="35"/>
      <c r="G114" s="35"/>
      <c r="H114" s="36" t="str">
        <f aca="false">IF(I114="","",IF(I114&lt;&gt;"OK","Confira os dados",IF(FinMes="","Escolha um período",IF(B114&gt;=FinMes,"Outro período",IF(K114&gt;0,"Recebimento excedente",IF(D114=0,"Recebida",IF(E114=0,"A receber","Parcial")))))))</f>
        <v/>
      </c>
      <c r="I114" s="36" t="str">
        <f aca="false">IF(COUNTA(A114:C114,F114:G114)=0,"",IF(A114="","Falta o código",IF(A114&lt;&gt;TRIM(A114),"Confira o código",IF(COUNTIFS(VentaID,A114)&gt;1,"Código repetido",IF(NOT(ISNUMBER(B114)),"Confira a data",IF(OR(B114&lt;1,B114&gt;73415,INT(B114)&lt;&gt;B114),"Confira a data",IF(NOT(ISNUMBER(C114)),"Confira o valor",IF(C114&lt;=0,"Valor maior que zero",IF(G114="","Preencha o que vendeu","OK")))))))))</f>
        <v/>
      </c>
      <c r="J114" s="34" t="n">
        <f aca="false">IF(I114="OK",C114,0)</f>
        <v>0</v>
      </c>
      <c r="K114" s="34" t="str">
        <f aca="false">IF(OR(I114&lt;&gt;"OK",FinMes=""),"",IF(B114&gt;=FinMes,0,MAX(0,ROUND(E114-C114,2))))</f>
        <v/>
      </c>
    </row>
    <row r="115" customFormat="false" ht="25" hidden="false" customHeight="true" outlineLevel="0" collapsed="false">
      <c r="A115" s="31"/>
      <c r="B115" s="32"/>
      <c r="C115" s="33"/>
      <c r="D115" s="34" t="str">
        <f aca="false">IF(OR(I115&lt;&gt;"OK",FinMes=""),"",IF(B115&gt;=FinMes,0,MAX(0,ROUND(C115-E115,2))))</f>
        <v/>
      </c>
      <c r="E115" s="34" t="str">
        <f aca="false">IF(OR(I115&lt;&gt;"OK",FinMes=""),"",IF(B115&gt;=FinMes,0,SUMIFS(CobroValido,CobroVenta,A115,CobroFecha,"&lt;"&amp;FinMes)))</f>
        <v/>
      </c>
      <c r="F115" s="35"/>
      <c r="G115" s="35"/>
      <c r="H115" s="36" t="str">
        <f aca="false">IF(I115="","",IF(I115&lt;&gt;"OK","Confira os dados",IF(FinMes="","Escolha um período",IF(B115&gt;=FinMes,"Outro período",IF(K115&gt;0,"Recebimento excedente",IF(D115=0,"Recebida",IF(E115=0,"A receber","Parcial")))))))</f>
        <v/>
      </c>
      <c r="I115" s="36" t="str">
        <f aca="false">IF(COUNTA(A115:C115,F115:G115)=0,"",IF(A115="","Falta o código",IF(A115&lt;&gt;TRIM(A115),"Confira o código",IF(COUNTIFS(VentaID,A115)&gt;1,"Código repetido",IF(NOT(ISNUMBER(B115)),"Confira a data",IF(OR(B115&lt;1,B115&gt;73415,INT(B115)&lt;&gt;B115),"Confira a data",IF(NOT(ISNUMBER(C115)),"Confira o valor",IF(C115&lt;=0,"Valor maior que zero",IF(G115="","Preencha o que vendeu","OK")))))))))</f>
        <v/>
      </c>
      <c r="J115" s="34" t="n">
        <f aca="false">IF(I115="OK",C115,0)</f>
        <v>0</v>
      </c>
      <c r="K115" s="34" t="str">
        <f aca="false">IF(OR(I115&lt;&gt;"OK",FinMes=""),"",IF(B115&gt;=FinMes,0,MAX(0,ROUND(E115-C115,2))))</f>
        <v/>
      </c>
    </row>
    <row r="116" customFormat="false" ht="25" hidden="false" customHeight="true" outlineLevel="0" collapsed="false">
      <c r="A116" s="31"/>
      <c r="B116" s="32"/>
      <c r="C116" s="33"/>
      <c r="D116" s="34" t="str">
        <f aca="false">IF(OR(I116&lt;&gt;"OK",FinMes=""),"",IF(B116&gt;=FinMes,0,MAX(0,ROUND(C116-E116,2))))</f>
        <v/>
      </c>
      <c r="E116" s="34" t="str">
        <f aca="false">IF(OR(I116&lt;&gt;"OK",FinMes=""),"",IF(B116&gt;=FinMes,0,SUMIFS(CobroValido,CobroVenta,A116,CobroFecha,"&lt;"&amp;FinMes)))</f>
        <v/>
      </c>
      <c r="F116" s="35"/>
      <c r="G116" s="35"/>
      <c r="H116" s="36" t="str">
        <f aca="false">IF(I116="","",IF(I116&lt;&gt;"OK","Confira os dados",IF(FinMes="","Escolha um período",IF(B116&gt;=FinMes,"Outro período",IF(K116&gt;0,"Recebimento excedente",IF(D116=0,"Recebida",IF(E116=0,"A receber","Parcial")))))))</f>
        <v/>
      </c>
      <c r="I116" s="36" t="str">
        <f aca="false">IF(COUNTA(A116:C116,F116:G116)=0,"",IF(A116="","Falta o código",IF(A116&lt;&gt;TRIM(A116),"Confira o código",IF(COUNTIFS(VentaID,A116)&gt;1,"Código repetido",IF(NOT(ISNUMBER(B116)),"Confira a data",IF(OR(B116&lt;1,B116&gt;73415,INT(B116)&lt;&gt;B116),"Confira a data",IF(NOT(ISNUMBER(C116)),"Confira o valor",IF(C116&lt;=0,"Valor maior que zero",IF(G116="","Preencha o que vendeu","OK")))))))))</f>
        <v/>
      </c>
      <c r="J116" s="34" t="n">
        <f aca="false">IF(I116="OK",C116,0)</f>
        <v>0</v>
      </c>
      <c r="K116" s="34" t="str">
        <f aca="false">IF(OR(I116&lt;&gt;"OK",FinMes=""),"",IF(B116&gt;=FinMes,0,MAX(0,ROUND(E116-C116,2))))</f>
        <v/>
      </c>
    </row>
    <row r="117" customFormat="false" ht="25" hidden="false" customHeight="true" outlineLevel="0" collapsed="false">
      <c r="A117" s="31"/>
      <c r="B117" s="32"/>
      <c r="C117" s="33"/>
      <c r="D117" s="34" t="str">
        <f aca="false">IF(OR(I117&lt;&gt;"OK",FinMes=""),"",IF(B117&gt;=FinMes,0,MAX(0,ROUND(C117-E117,2))))</f>
        <v/>
      </c>
      <c r="E117" s="34" t="str">
        <f aca="false">IF(OR(I117&lt;&gt;"OK",FinMes=""),"",IF(B117&gt;=FinMes,0,SUMIFS(CobroValido,CobroVenta,A117,CobroFecha,"&lt;"&amp;FinMes)))</f>
        <v/>
      </c>
      <c r="F117" s="35"/>
      <c r="G117" s="35"/>
      <c r="H117" s="36" t="str">
        <f aca="false">IF(I117="","",IF(I117&lt;&gt;"OK","Confira os dados",IF(FinMes="","Escolha um período",IF(B117&gt;=FinMes,"Outro período",IF(K117&gt;0,"Recebimento excedente",IF(D117=0,"Recebida",IF(E117=0,"A receber","Parcial")))))))</f>
        <v/>
      </c>
      <c r="I117" s="36" t="str">
        <f aca="false">IF(COUNTA(A117:C117,F117:G117)=0,"",IF(A117="","Falta o código",IF(A117&lt;&gt;TRIM(A117),"Confira o código",IF(COUNTIFS(VentaID,A117)&gt;1,"Código repetido",IF(NOT(ISNUMBER(B117)),"Confira a data",IF(OR(B117&lt;1,B117&gt;73415,INT(B117)&lt;&gt;B117),"Confira a data",IF(NOT(ISNUMBER(C117)),"Confira o valor",IF(C117&lt;=0,"Valor maior que zero",IF(G117="","Preencha o que vendeu","OK")))))))))</f>
        <v/>
      </c>
      <c r="J117" s="34" t="n">
        <f aca="false">IF(I117="OK",C117,0)</f>
        <v>0</v>
      </c>
      <c r="K117" s="34" t="str">
        <f aca="false">IF(OR(I117&lt;&gt;"OK",FinMes=""),"",IF(B117&gt;=FinMes,0,MAX(0,ROUND(E117-C117,2))))</f>
        <v/>
      </c>
    </row>
    <row r="118" customFormat="false" ht="25" hidden="false" customHeight="true" outlineLevel="0" collapsed="false">
      <c r="A118" s="31"/>
      <c r="B118" s="32"/>
      <c r="C118" s="33"/>
      <c r="D118" s="34" t="str">
        <f aca="false">IF(OR(I118&lt;&gt;"OK",FinMes=""),"",IF(B118&gt;=FinMes,0,MAX(0,ROUND(C118-E118,2))))</f>
        <v/>
      </c>
      <c r="E118" s="34" t="str">
        <f aca="false">IF(OR(I118&lt;&gt;"OK",FinMes=""),"",IF(B118&gt;=FinMes,0,SUMIFS(CobroValido,CobroVenta,A118,CobroFecha,"&lt;"&amp;FinMes)))</f>
        <v/>
      </c>
      <c r="F118" s="35"/>
      <c r="G118" s="35"/>
      <c r="H118" s="36" t="str">
        <f aca="false">IF(I118="","",IF(I118&lt;&gt;"OK","Confira os dados",IF(FinMes="","Escolha um período",IF(B118&gt;=FinMes,"Outro período",IF(K118&gt;0,"Recebimento excedente",IF(D118=0,"Recebida",IF(E118=0,"A receber","Parcial")))))))</f>
        <v/>
      </c>
      <c r="I118" s="36" t="str">
        <f aca="false">IF(COUNTA(A118:C118,F118:G118)=0,"",IF(A118="","Falta o código",IF(A118&lt;&gt;TRIM(A118),"Confira o código",IF(COUNTIFS(VentaID,A118)&gt;1,"Código repetido",IF(NOT(ISNUMBER(B118)),"Confira a data",IF(OR(B118&lt;1,B118&gt;73415,INT(B118)&lt;&gt;B118),"Confira a data",IF(NOT(ISNUMBER(C118)),"Confira o valor",IF(C118&lt;=0,"Valor maior que zero",IF(G118="","Preencha o que vendeu","OK")))))))))</f>
        <v/>
      </c>
      <c r="J118" s="34" t="n">
        <f aca="false">IF(I118="OK",C118,0)</f>
        <v>0</v>
      </c>
      <c r="K118" s="34" t="str">
        <f aca="false">IF(OR(I118&lt;&gt;"OK",FinMes=""),"",IF(B118&gt;=FinMes,0,MAX(0,ROUND(E118-C118,2))))</f>
        <v/>
      </c>
    </row>
    <row r="119" customFormat="false" ht="25" hidden="false" customHeight="true" outlineLevel="0" collapsed="false">
      <c r="A119" s="31"/>
      <c r="B119" s="32"/>
      <c r="C119" s="33"/>
      <c r="D119" s="34" t="str">
        <f aca="false">IF(OR(I119&lt;&gt;"OK",FinMes=""),"",IF(B119&gt;=FinMes,0,MAX(0,ROUND(C119-E119,2))))</f>
        <v/>
      </c>
      <c r="E119" s="34" t="str">
        <f aca="false">IF(OR(I119&lt;&gt;"OK",FinMes=""),"",IF(B119&gt;=FinMes,0,SUMIFS(CobroValido,CobroVenta,A119,CobroFecha,"&lt;"&amp;FinMes)))</f>
        <v/>
      </c>
      <c r="F119" s="35"/>
      <c r="G119" s="35"/>
      <c r="H119" s="36" t="str">
        <f aca="false">IF(I119="","",IF(I119&lt;&gt;"OK","Confira os dados",IF(FinMes="","Escolha um período",IF(B119&gt;=FinMes,"Outro período",IF(K119&gt;0,"Recebimento excedente",IF(D119=0,"Recebida",IF(E119=0,"A receber","Parcial")))))))</f>
        <v/>
      </c>
      <c r="I119" s="36" t="str">
        <f aca="false">IF(COUNTA(A119:C119,F119:G119)=0,"",IF(A119="","Falta o código",IF(A119&lt;&gt;TRIM(A119),"Confira o código",IF(COUNTIFS(VentaID,A119)&gt;1,"Código repetido",IF(NOT(ISNUMBER(B119)),"Confira a data",IF(OR(B119&lt;1,B119&gt;73415,INT(B119)&lt;&gt;B119),"Confira a data",IF(NOT(ISNUMBER(C119)),"Confira o valor",IF(C119&lt;=0,"Valor maior que zero",IF(G119="","Preencha o que vendeu","OK")))))))))</f>
        <v/>
      </c>
      <c r="J119" s="34" t="n">
        <f aca="false">IF(I119="OK",C119,0)</f>
        <v>0</v>
      </c>
      <c r="K119" s="34" t="str">
        <f aca="false">IF(OR(I119&lt;&gt;"OK",FinMes=""),"",IF(B119&gt;=FinMes,0,MAX(0,ROUND(E119-C119,2))))</f>
        <v/>
      </c>
    </row>
    <row r="120" customFormat="false" ht="25" hidden="false" customHeight="true" outlineLevel="0" collapsed="false">
      <c r="A120" s="31"/>
      <c r="B120" s="32"/>
      <c r="C120" s="33"/>
      <c r="D120" s="34" t="str">
        <f aca="false">IF(OR(I120&lt;&gt;"OK",FinMes=""),"",IF(B120&gt;=FinMes,0,MAX(0,ROUND(C120-E120,2))))</f>
        <v/>
      </c>
      <c r="E120" s="34" t="str">
        <f aca="false">IF(OR(I120&lt;&gt;"OK",FinMes=""),"",IF(B120&gt;=FinMes,0,SUMIFS(CobroValido,CobroVenta,A120,CobroFecha,"&lt;"&amp;FinMes)))</f>
        <v/>
      </c>
      <c r="F120" s="35"/>
      <c r="G120" s="35"/>
      <c r="H120" s="36" t="str">
        <f aca="false">IF(I120="","",IF(I120&lt;&gt;"OK","Confira os dados",IF(FinMes="","Escolha um período",IF(B120&gt;=FinMes,"Outro período",IF(K120&gt;0,"Recebimento excedente",IF(D120=0,"Recebida",IF(E120=0,"A receber","Parcial")))))))</f>
        <v/>
      </c>
      <c r="I120" s="36" t="str">
        <f aca="false">IF(COUNTA(A120:C120,F120:G120)=0,"",IF(A120="","Falta o código",IF(A120&lt;&gt;TRIM(A120),"Confira o código",IF(COUNTIFS(VentaID,A120)&gt;1,"Código repetido",IF(NOT(ISNUMBER(B120)),"Confira a data",IF(OR(B120&lt;1,B120&gt;73415,INT(B120)&lt;&gt;B120),"Confira a data",IF(NOT(ISNUMBER(C120)),"Confira o valor",IF(C120&lt;=0,"Valor maior que zero",IF(G120="","Preencha o que vendeu","OK")))))))))</f>
        <v/>
      </c>
      <c r="J120" s="34" t="n">
        <f aca="false">IF(I120="OK",C120,0)</f>
        <v>0</v>
      </c>
      <c r="K120" s="34" t="str">
        <f aca="false">IF(OR(I120&lt;&gt;"OK",FinMes=""),"",IF(B120&gt;=FinMes,0,MAX(0,ROUND(E120-C120,2))))</f>
        <v/>
      </c>
    </row>
    <row r="121" customFormat="false" ht="25" hidden="false" customHeight="true" outlineLevel="0" collapsed="false">
      <c r="A121" s="31"/>
      <c r="B121" s="32"/>
      <c r="C121" s="33"/>
      <c r="D121" s="34" t="str">
        <f aca="false">IF(OR(I121&lt;&gt;"OK",FinMes=""),"",IF(B121&gt;=FinMes,0,MAX(0,ROUND(C121-E121,2))))</f>
        <v/>
      </c>
      <c r="E121" s="34" t="str">
        <f aca="false">IF(OR(I121&lt;&gt;"OK",FinMes=""),"",IF(B121&gt;=FinMes,0,SUMIFS(CobroValido,CobroVenta,A121,CobroFecha,"&lt;"&amp;FinMes)))</f>
        <v/>
      </c>
      <c r="F121" s="35"/>
      <c r="G121" s="35"/>
      <c r="H121" s="36" t="str">
        <f aca="false">IF(I121="","",IF(I121&lt;&gt;"OK","Confira os dados",IF(FinMes="","Escolha um período",IF(B121&gt;=FinMes,"Outro período",IF(K121&gt;0,"Recebimento excedente",IF(D121=0,"Recebida",IF(E121=0,"A receber","Parcial")))))))</f>
        <v/>
      </c>
      <c r="I121" s="36" t="str">
        <f aca="false">IF(COUNTA(A121:C121,F121:G121)=0,"",IF(A121="","Falta o código",IF(A121&lt;&gt;TRIM(A121),"Confira o código",IF(COUNTIFS(VentaID,A121)&gt;1,"Código repetido",IF(NOT(ISNUMBER(B121)),"Confira a data",IF(OR(B121&lt;1,B121&gt;73415,INT(B121)&lt;&gt;B121),"Confira a data",IF(NOT(ISNUMBER(C121)),"Confira o valor",IF(C121&lt;=0,"Valor maior que zero",IF(G121="","Preencha o que vendeu","OK")))))))))</f>
        <v/>
      </c>
      <c r="J121" s="34" t="n">
        <f aca="false">IF(I121="OK",C121,0)</f>
        <v>0</v>
      </c>
      <c r="K121" s="34" t="str">
        <f aca="false">IF(OR(I121&lt;&gt;"OK",FinMes=""),"",IF(B121&gt;=FinMes,0,MAX(0,ROUND(E121-C121,2))))</f>
        <v/>
      </c>
    </row>
    <row r="122" customFormat="false" ht="25" hidden="false" customHeight="true" outlineLevel="0" collapsed="false">
      <c r="A122" s="31"/>
      <c r="B122" s="32"/>
      <c r="C122" s="33"/>
      <c r="D122" s="34" t="str">
        <f aca="false">IF(OR(I122&lt;&gt;"OK",FinMes=""),"",IF(B122&gt;=FinMes,0,MAX(0,ROUND(C122-E122,2))))</f>
        <v/>
      </c>
      <c r="E122" s="34" t="str">
        <f aca="false">IF(OR(I122&lt;&gt;"OK",FinMes=""),"",IF(B122&gt;=FinMes,0,SUMIFS(CobroValido,CobroVenta,A122,CobroFecha,"&lt;"&amp;FinMes)))</f>
        <v/>
      </c>
      <c r="F122" s="35"/>
      <c r="G122" s="35"/>
      <c r="H122" s="36" t="str">
        <f aca="false">IF(I122="","",IF(I122&lt;&gt;"OK","Confira os dados",IF(FinMes="","Escolha um período",IF(B122&gt;=FinMes,"Outro período",IF(K122&gt;0,"Recebimento excedente",IF(D122=0,"Recebida",IF(E122=0,"A receber","Parcial")))))))</f>
        <v/>
      </c>
      <c r="I122" s="36" t="str">
        <f aca="false">IF(COUNTA(A122:C122,F122:G122)=0,"",IF(A122="","Falta o código",IF(A122&lt;&gt;TRIM(A122),"Confira o código",IF(COUNTIFS(VentaID,A122)&gt;1,"Código repetido",IF(NOT(ISNUMBER(B122)),"Confira a data",IF(OR(B122&lt;1,B122&gt;73415,INT(B122)&lt;&gt;B122),"Confira a data",IF(NOT(ISNUMBER(C122)),"Confira o valor",IF(C122&lt;=0,"Valor maior que zero",IF(G122="","Preencha o que vendeu","OK")))))))))</f>
        <v/>
      </c>
      <c r="J122" s="34" t="n">
        <f aca="false">IF(I122="OK",C122,0)</f>
        <v>0</v>
      </c>
      <c r="K122" s="34" t="str">
        <f aca="false">IF(OR(I122&lt;&gt;"OK",FinMes=""),"",IF(B122&gt;=FinMes,0,MAX(0,ROUND(E122-C122,2))))</f>
        <v/>
      </c>
    </row>
    <row r="123" customFormat="false" ht="25" hidden="false" customHeight="true" outlineLevel="0" collapsed="false">
      <c r="A123" s="31"/>
      <c r="B123" s="32"/>
      <c r="C123" s="33"/>
      <c r="D123" s="34" t="str">
        <f aca="false">IF(OR(I123&lt;&gt;"OK",FinMes=""),"",IF(B123&gt;=FinMes,0,MAX(0,ROUND(C123-E123,2))))</f>
        <v/>
      </c>
      <c r="E123" s="34" t="str">
        <f aca="false">IF(OR(I123&lt;&gt;"OK",FinMes=""),"",IF(B123&gt;=FinMes,0,SUMIFS(CobroValido,CobroVenta,A123,CobroFecha,"&lt;"&amp;FinMes)))</f>
        <v/>
      </c>
      <c r="F123" s="35"/>
      <c r="G123" s="35"/>
      <c r="H123" s="36" t="str">
        <f aca="false">IF(I123="","",IF(I123&lt;&gt;"OK","Confira os dados",IF(FinMes="","Escolha um período",IF(B123&gt;=FinMes,"Outro período",IF(K123&gt;0,"Recebimento excedente",IF(D123=0,"Recebida",IF(E123=0,"A receber","Parcial")))))))</f>
        <v/>
      </c>
      <c r="I123" s="36" t="str">
        <f aca="false">IF(COUNTA(A123:C123,F123:G123)=0,"",IF(A123="","Falta o código",IF(A123&lt;&gt;TRIM(A123),"Confira o código",IF(COUNTIFS(VentaID,A123)&gt;1,"Código repetido",IF(NOT(ISNUMBER(B123)),"Confira a data",IF(OR(B123&lt;1,B123&gt;73415,INT(B123)&lt;&gt;B123),"Confira a data",IF(NOT(ISNUMBER(C123)),"Confira o valor",IF(C123&lt;=0,"Valor maior que zero",IF(G123="","Preencha o que vendeu","OK")))))))))</f>
        <v/>
      </c>
      <c r="J123" s="34" t="n">
        <f aca="false">IF(I123="OK",C123,0)</f>
        <v>0</v>
      </c>
      <c r="K123" s="34" t="str">
        <f aca="false">IF(OR(I123&lt;&gt;"OK",FinMes=""),"",IF(B123&gt;=FinMes,0,MAX(0,ROUND(E123-C123,2))))</f>
        <v/>
      </c>
    </row>
    <row r="124" customFormat="false" ht="25" hidden="false" customHeight="true" outlineLevel="0" collapsed="false">
      <c r="A124" s="31"/>
      <c r="B124" s="32"/>
      <c r="C124" s="33"/>
      <c r="D124" s="34" t="str">
        <f aca="false">IF(OR(I124&lt;&gt;"OK",FinMes=""),"",IF(B124&gt;=FinMes,0,MAX(0,ROUND(C124-E124,2))))</f>
        <v/>
      </c>
      <c r="E124" s="34" t="str">
        <f aca="false">IF(OR(I124&lt;&gt;"OK",FinMes=""),"",IF(B124&gt;=FinMes,0,SUMIFS(CobroValido,CobroVenta,A124,CobroFecha,"&lt;"&amp;FinMes)))</f>
        <v/>
      </c>
      <c r="F124" s="35"/>
      <c r="G124" s="35"/>
      <c r="H124" s="36" t="str">
        <f aca="false">IF(I124="","",IF(I124&lt;&gt;"OK","Confira os dados",IF(FinMes="","Escolha um período",IF(B124&gt;=FinMes,"Outro período",IF(K124&gt;0,"Recebimento excedente",IF(D124=0,"Recebida",IF(E124=0,"A receber","Parcial")))))))</f>
        <v/>
      </c>
      <c r="I124" s="36" t="str">
        <f aca="false">IF(COUNTA(A124:C124,F124:G124)=0,"",IF(A124="","Falta o código",IF(A124&lt;&gt;TRIM(A124),"Confira o código",IF(COUNTIFS(VentaID,A124)&gt;1,"Código repetido",IF(NOT(ISNUMBER(B124)),"Confira a data",IF(OR(B124&lt;1,B124&gt;73415,INT(B124)&lt;&gt;B124),"Confira a data",IF(NOT(ISNUMBER(C124)),"Confira o valor",IF(C124&lt;=0,"Valor maior que zero",IF(G124="","Preencha o que vendeu","OK")))))))))</f>
        <v/>
      </c>
      <c r="J124" s="34" t="n">
        <f aca="false">IF(I124="OK",C124,0)</f>
        <v>0</v>
      </c>
      <c r="K124" s="34" t="str">
        <f aca="false">IF(OR(I124&lt;&gt;"OK",FinMes=""),"",IF(B124&gt;=FinMes,0,MAX(0,ROUND(E124-C124,2))))</f>
        <v/>
      </c>
    </row>
    <row r="125" customFormat="false" ht="25" hidden="false" customHeight="true" outlineLevel="0" collapsed="false">
      <c r="A125" s="31"/>
      <c r="B125" s="32"/>
      <c r="C125" s="33"/>
      <c r="D125" s="34" t="str">
        <f aca="false">IF(OR(I125&lt;&gt;"OK",FinMes=""),"",IF(B125&gt;=FinMes,0,MAX(0,ROUND(C125-E125,2))))</f>
        <v/>
      </c>
      <c r="E125" s="34" t="str">
        <f aca="false">IF(OR(I125&lt;&gt;"OK",FinMes=""),"",IF(B125&gt;=FinMes,0,SUMIFS(CobroValido,CobroVenta,A125,CobroFecha,"&lt;"&amp;FinMes)))</f>
        <v/>
      </c>
      <c r="F125" s="35"/>
      <c r="G125" s="35"/>
      <c r="H125" s="36" t="str">
        <f aca="false">IF(I125="","",IF(I125&lt;&gt;"OK","Confira os dados",IF(FinMes="","Escolha um período",IF(B125&gt;=FinMes,"Outro período",IF(K125&gt;0,"Recebimento excedente",IF(D125=0,"Recebida",IF(E125=0,"A receber","Parcial")))))))</f>
        <v/>
      </c>
      <c r="I125" s="36" t="str">
        <f aca="false">IF(COUNTA(A125:C125,F125:G125)=0,"",IF(A125="","Falta o código",IF(A125&lt;&gt;TRIM(A125),"Confira o código",IF(COUNTIFS(VentaID,A125)&gt;1,"Código repetido",IF(NOT(ISNUMBER(B125)),"Confira a data",IF(OR(B125&lt;1,B125&gt;73415,INT(B125)&lt;&gt;B125),"Confira a data",IF(NOT(ISNUMBER(C125)),"Confira o valor",IF(C125&lt;=0,"Valor maior que zero",IF(G125="","Preencha o que vendeu","OK")))))))))</f>
        <v/>
      </c>
      <c r="J125" s="34" t="n">
        <f aca="false">IF(I125="OK",C125,0)</f>
        <v>0</v>
      </c>
      <c r="K125" s="34" t="str">
        <f aca="false">IF(OR(I125&lt;&gt;"OK",FinMes=""),"",IF(B125&gt;=FinMes,0,MAX(0,ROUND(E125-C125,2))))</f>
        <v/>
      </c>
    </row>
    <row r="126" customFormat="false" ht="25" hidden="false" customHeight="true" outlineLevel="0" collapsed="false">
      <c r="A126" s="31"/>
      <c r="B126" s="32"/>
      <c r="C126" s="33"/>
      <c r="D126" s="34" t="str">
        <f aca="false">IF(OR(I126&lt;&gt;"OK",FinMes=""),"",IF(B126&gt;=FinMes,0,MAX(0,ROUND(C126-E126,2))))</f>
        <v/>
      </c>
      <c r="E126" s="34" t="str">
        <f aca="false">IF(OR(I126&lt;&gt;"OK",FinMes=""),"",IF(B126&gt;=FinMes,0,SUMIFS(CobroValido,CobroVenta,A126,CobroFecha,"&lt;"&amp;FinMes)))</f>
        <v/>
      </c>
      <c r="F126" s="35"/>
      <c r="G126" s="35"/>
      <c r="H126" s="36" t="str">
        <f aca="false">IF(I126="","",IF(I126&lt;&gt;"OK","Confira os dados",IF(FinMes="","Escolha um período",IF(B126&gt;=FinMes,"Outro período",IF(K126&gt;0,"Recebimento excedente",IF(D126=0,"Recebida",IF(E126=0,"A receber","Parcial")))))))</f>
        <v/>
      </c>
      <c r="I126" s="36" t="str">
        <f aca="false">IF(COUNTA(A126:C126,F126:G126)=0,"",IF(A126="","Falta o código",IF(A126&lt;&gt;TRIM(A126),"Confira o código",IF(COUNTIFS(VentaID,A126)&gt;1,"Código repetido",IF(NOT(ISNUMBER(B126)),"Confira a data",IF(OR(B126&lt;1,B126&gt;73415,INT(B126)&lt;&gt;B126),"Confira a data",IF(NOT(ISNUMBER(C126)),"Confira o valor",IF(C126&lt;=0,"Valor maior que zero",IF(G126="","Preencha o que vendeu","OK")))))))))</f>
        <v/>
      </c>
      <c r="J126" s="34" t="n">
        <f aca="false">IF(I126="OK",C126,0)</f>
        <v>0</v>
      </c>
      <c r="K126" s="34" t="str">
        <f aca="false">IF(OR(I126&lt;&gt;"OK",FinMes=""),"",IF(B126&gt;=FinMes,0,MAX(0,ROUND(E126-C126,2))))</f>
        <v/>
      </c>
    </row>
    <row r="127" customFormat="false" ht="25" hidden="false" customHeight="true" outlineLevel="0" collapsed="false">
      <c r="A127" s="31"/>
      <c r="B127" s="32"/>
      <c r="C127" s="33"/>
      <c r="D127" s="34" t="str">
        <f aca="false">IF(OR(I127&lt;&gt;"OK",FinMes=""),"",IF(B127&gt;=FinMes,0,MAX(0,ROUND(C127-E127,2))))</f>
        <v/>
      </c>
      <c r="E127" s="34" t="str">
        <f aca="false">IF(OR(I127&lt;&gt;"OK",FinMes=""),"",IF(B127&gt;=FinMes,0,SUMIFS(CobroValido,CobroVenta,A127,CobroFecha,"&lt;"&amp;FinMes)))</f>
        <v/>
      </c>
      <c r="F127" s="35"/>
      <c r="G127" s="35"/>
      <c r="H127" s="36" t="str">
        <f aca="false">IF(I127="","",IF(I127&lt;&gt;"OK","Confira os dados",IF(FinMes="","Escolha um período",IF(B127&gt;=FinMes,"Outro período",IF(K127&gt;0,"Recebimento excedente",IF(D127=0,"Recebida",IF(E127=0,"A receber","Parcial")))))))</f>
        <v/>
      </c>
      <c r="I127" s="36" t="str">
        <f aca="false">IF(COUNTA(A127:C127,F127:G127)=0,"",IF(A127="","Falta o código",IF(A127&lt;&gt;TRIM(A127),"Confira o código",IF(COUNTIFS(VentaID,A127)&gt;1,"Código repetido",IF(NOT(ISNUMBER(B127)),"Confira a data",IF(OR(B127&lt;1,B127&gt;73415,INT(B127)&lt;&gt;B127),"Confira a data",IF(NOT(ISNUMBER(C127)),"Confira o valor",IF(C127&lt;=0,"Valor maior que zero",IF(G127="","Preencha o que vendeu","OK")))))))))</f>
        <v/>
      </c>
      <c r="J127" s="34" t="n">
        <f aca="false">IF(I127="OK",C127,0)</f>
        <v>0</v>
      </c>
      <c r="K127" s="34" t="str">
        <f aca="false">IF(OR(I127&lt;&gt;"OK",FinMes=""),"",IF(B127&gt;=FinMes,0,MAX(0,ROUND(E127-C127,2))))</f>
        <v/>
      </c>
    </row>
    <row r="128" customFormat="false" ht="25" hidden="false" customHeight="true" outlineLevel="0" collapsed="false">
      <c r="A128" s="31"/>
      <c r="B128" s="32"/>
      <c r="C128" s="33"/>
      <c r="D128" s="34" t="str">
        <f aca="false">IF(OR(I128&lt;&gt;"OK",FinMes=""),"",IF(B128&gt;=FinMes,0,MAX(0,ROUND(C128-E128,2))))</f>
        <v/>
      </c>
      <c r="E128" s="34" t="str">
        <f aca="false">IF(OR(I128&lt;&gt;"OK",FinMes=""),"",IF(B128&gt;=FinMes,0,SUMIFS(CobroValido,CobroVenta,A128,CobroFecha,"&lt;"&amp;FinMes)))</f>
        <v/>
      </c>
      <c r="F128" s="35"/>
      <c r="G128" s="35"/>
      <c r="H128" s="36" t="str">
        <f aca="false">IF(I128="","",IF(I128&lt;&gt;"OK","Confira os dados",IF(FinMes="","Escolha um período",IF(B128&gt;=FinMes,"Outro período",IF(K128&gt;0,"Recebimento excedente",IF(D128=0,"Recebida",IF(E128=0,"A receber","Parcial")))))))</f>
        <v/>
      </c>
      <c r="I128" s="36" t="str">
        <f aca="false">IF(COUNTA(A128:C128,F128:G128)=0,"",IF(A128="","Falta o código",IF(A128&lt;&gt;TRIM(A128),"Confira o código",IF(COUNTIFS(VentaID,A128)&gt;1,"Código repetido",IF(NOT(ISNUMBER(B128)),"Confira a data",IF(OR(B128&lt;1,B128&gt;73415,INT(B128)&lt;&gt;B128),"Confira a data",IF(NOT(ISNUMBER(C128)),"Confira o valor",IF(C128&lt;=0,"Valor maior que zero",IF(G128="","Preencha o que vendeu","OK")))))))))</f>
        <v/>
      </c>
      <c r="J128" s="34" t="n">
        <f aca="false">IF(I128="OK",C128,0)</f>
        <v>0</v>
      </c>
      <c r="K128" s="34" t="str">
        <f aca="false">IF(OR(I128&lt;&gt;"OK",FinMes=""),"",IF(B128&gt;=FinMes,0,MAX(0,ROUND(E128-C128,2))))</f>
        <v/>
      </c>
    </row>
    <row r="129" customFormat="false" ht="25" hidden="false" customHeight="true" outlineLevel="0" collapsed="false">
      <c r="A129" s="31"/>
      <c r="B129" s="32"/>
      <c r="C129" s="33"/>
      <c r="D129" s="34" t="str">
        <f aca="false">IF(OR(I129&lt;&gt;"OK",FinMes=""),"",IF(B129&gt;=FinMes,0,MAX(0,ROUND(C129-E129,2))))</f>
        <v/>
      </c>
      <c r="E129" s="34" t="str">
        <f aca="false">IF(OR(I129&lt;&gt;"OK",FinMes=""),"",IF(B129&gt;=FinMes,0,SUMIFS(CobroValido,CobroVenta,A129,CobroFecha,"&lt;"&amp;FinMes)))</f>
        <v/>
      </c>
      <c r="F129" s="35"/>
      <c r="G129" s="35"/>
      <c r="H129" s="36" t="str">
        <f aca="false">IF(I129="","",IF(I129&lt;&gt;"OK","Confira os dados",IF(FinMes="","Escolha um período",IF(B129&gt;=FinMes,"Outro período",IF(K129&gt;0,"Recebimento excedente",IF(D129=0,"Recebida",IF(E129=0,"A receber","Parcial")))))))</f>
        <v/>
      </c>
      <c r="I129" s="36" t="str">
        <f aca="false">IF(COUNTA(A129:C129,F129:G129)=0,"",IF(A129="","Falta o código",IF(A129&lt;&gt;TRIM(A129),"Confira o código",IF(COUNTIFS(VentaID,A129)&gt;1,"Código repetido",IF(NOT(ISNUMBER(B129)),"Confira a data",IF(OR(B129&lt;1,B129&gt;73415,INT(B129)&lt;&gt;B129),"Confira a data",IF(NOT(ISNUMBER(C129)),"Confira o valor",IF(C129&lt;=0,"Valor maior que zero",IF(G129="","Preencha o que vendeu","OK")))))))))</f>
        <v/>
      </c>
      <c r="J129" s="34" t="n">
        <f aca="false">IF(I129="OK",C129,0)</f>
        <v>0</v>
      </c>
      <c r="K129" s="34" t="str">
        <f aca="false">IF(OR(I129&lt;&gt;"OK",FinMes=""),"",IF(B129&gt;=FinMes,0,MAX(0,ROUND(E129-C129,2))))</f>
        <v/>
      </c>
    </row>
    <row r="130" customFormat="false" ht="25" hidden="false" customHeight="true" outlineLevel="0" collapsed="false">
      <c r="A130" s="31"/>
      <c r="B130" s="32"/>
      <c r="C130" s="33"/>
      <c r="D130" s="34" t="str">
        <f aca="false">IF(OR(I130&lt;&gt;"OK",FinMes=""),"",IF(B130&gt;=FinMes,0,MAX(0,ROUND(C130-E130,2))))</f>
        <v/>
      </c>
      <c r="E130" s="34" t="str">
        <f aca="false">IF(OR(I130&lt;&gt;"OK",FinMes=""),"",IF(B130&gt;=FinMes,0,SUMIFS(CobroValido,CobroVenta,A130,CobroFecha,"&lt;"&amp;FinMes)))</f>
        <v/>
      </c>
      <c r="F130" s="35"/>
      <c r="G130" s="35"/>
      <c r="H130" s="36" t="str">
        <f aca="false">IF(I130="","",IF(I130&lt;&gt;"OK","Confira os dados",IF(FinMes="","Escolha um período",IF(B130&gt;=FinMes,"Outro período",IF(K130&gt;0,"Recebimento excedente",IF(D130=0,"Recebida",IF(E130=0,"A receber","Parcial")))))))</f>
        <v/>
      </c>
      <c r="I130" s="36" t="str">
        <f aca="false">IF(COUNTA(A130:C130,F130:G130)=0,"",IF(A130="","Falta o código",IF(A130&lt;&gt;TRIM(A130),"Confira o código",IF(COUNTIFS(VentaID,A130)&gt;1,"Código repetido",IF(NOT(ISNUMBER(B130)),"Confira a data",IF(OR(B130&lt;1,B130&gt;73415,INT(B130)&lt;&gt;B130),"Confira a data",IF(NOT(ISNUMBER(C130)),"Confira o valor",IF(C130&lt;=0,"Valor maior que zero",IF(G130="","Preencha o que vendeu","OK")))))))))</f>
        <v/>
      </c>
      <c r="J130" s="34" t="n">
        <f aca="false">IF(I130="OK",C130,0)</f>
        <v>0</v>
      </c>
      <c r="K130" s="34" t="str">
        <f aca="false">IF(OR(I130&lt;&gt;"OK",FinMes=""),"",IF(B130&gt;=FinMes,0,MAX(0,ROUND(E130-C130,2))))</f>
        <v/>
      </c>
    </row>
    <row r="131" customFormat="false" ht="25" hidden="false" customHeight="true" outlineLevel="0" collapsed="false">
      <c r="A131" s="31"/>
      <c r="B131" s="32"/>
      <c r="C131" s="33"/>
      <c r="D131" s="34" t="str">
        <f aca="false">IF(OR(I131&lt;&gt;"OK",FinMes=""),"",IF(B131&gt;=FinMes,0,MAX(0,ROUND(C131-E131,2))))</f>
        <v/>
      </c>
      <c r="E131" s="34" t="str">
        <f aca="false">IF(OR(I131&lt;&gt;"OK",FinMes=""),"",IF(B131&gt;=FinMes,0,SUMIFS(CobroValido,CobroVenta,A131,CobroFecha,"&lt;"&amp;FinMes)))</f>
        <v/>
      </c>
      <c r="F131" s="35"/>
      <c r="G131" s="35"/>
      <c r="H131" s="36" t="str">
        <f aca="false">IF(I131="","",IF(I131&lt;&gt;"OK","Confira os dados",IF(FinMes="","Escolha um período",IF(B131&gt;=FinMes,"Outro período",IF(K131&gt;0,"Recebimento excedente",IF(D131=0,"Recebida",IF(E131=0,"A receber","Parcial")))))))</f>
        <v/>
      </c>
      <c r="I131" s="36" t="str">
        <f aca="false">IF(COUNTA(A131:C131,F131:G131)=0,"",IF(A131="","Falta o código",IF(A131&lt;&gt;TRIM(A131),"Confira o código",IF(COUNTIFS(VentaID,A131)&gt;1,"Código repetido",IF(NOT(ISNUMBER(B131)),"Confira a data",IF(OR(B131&lt;1,B131&gt;73415,INT(B131)&lt;&gt;B131),"Confira a data",IF(NOT(ISNUMBER(C131)),"Confira o valor",IF(C131&lt;=0,"Valor maior que zero",IF(G131="","Preencha o que vendeu","OK")))))))))</f>
        <v/>
      </c>
      <c r="J131" s="34" t="n">
        <f aca="false">IF(I131="OK",C131,0)</f>
        <v>0</v>
      </c>
      <c r="K131" s="34" t="str">
        <f aca="false">IF(OR(I131&lt;&gt;"OK",FinMes=""),"",IF(B131&gt;=FinMes,0,MAX(0,ROUND(E131-C131,2))))</f>
        <v/>
      </c>
    </row>
    <row r="132" customFormat="false" ht="25" hidden="false" customHeight="true" outlineLevel="0" collapsed="false">
      <c r="A132" s="31"/>
      <c r="B132" s="32"/>
      <c r="C132" s="33"/>
      <c r="D132" s="34" t="str">
        <f aca="false">IF(OR(I132&lt;&gt;"OK",FinMes=""),"",IF(B132&gt;=FinMes,0,MAX(0,ROUND(C132-E132,2))))</f>
        <v/>
      </c>
      <c r="E132" s="34" t="str">
        <f aca="false">IF(OR(I132&lt;&gt;"OK",FinMes=""),"",IF(B132&gt;=FinMes,0,SUMIFS(CobroValido,CobroVenta,A132,CobroFecha,"&lt;"&amp;FinMes)))</f>
        <v/>
      </c>
      <c r="F132" s="35"/>
      <c r="G132" s="35"/>
      <c r="H132" s="36" t="str">
        <f aca="false">IF(I132="","",IF(I132&lt;&gt;"OK","Confira os dados",IF(FinMes="","Escolha um período",IF(B132&gt;=FinMes,"Outro período",IF(K132&gt;0,"Recebimento excedente",IF(D132=0,"Recebida",IF(E132=0,"A receber","Parcial")))))))</f>
        <v/>
      </c>
      <c r="I132" s="36" t="str">
        <f aca="false">IF(COUNTA(A132:C132,F132:G132)=0,"",IF(A132="","Falta o código",IF(A132&lt;&gt;TRIM(A132),"Confira o código",IF(COUNTIFS(VentaID,A132)&gt;1,"Código repetido",IF(NOT(ISNUMBER(B132)),"Confira a data",IF(OR(B132&lt;1,B132&gt;73415,INT(B132)&lt;&gt;B132),"Confira a data",IF(NOT(ISNUMBER(C132)),"Confira o valor",IF(C132&lt;=0,"Valor maior que zero",IF(G132="","Preencha o que vendeu","OK")))))))))</f>
        <v/>
      </c>
      <c r="J132" s="34" t="n">
        <f aca="false">IF(I132="OK",C132,0)</f>
        <v>0</v>
      </c>
      <c r="K132" s="34" t="str">
        <f aca="false">IF(OR(I132&lt;&gt;"OK",FinMes=""),"",IF(B132&gt;=FinMes,0,MAX(0,ROUND(E132-C132,2))))</f>
        <v/>
      </c>
    </row>
    <row r="133" customFormat="false" ht="25" hidden="false" customHeight="true" outlineLevel="0" collapsed="false">
      <c r="A133" s="31"/>
      <c r="B133" s="32"/>
      <c r="C133" s="33"/>
      <c r="D133" s="34" t="str">
        <f aca="false">IF(OR(I133&lt;&gt;"OK",FinMes=""),"",IF(B133&gt;=FinMes,0,MAX(0,ROUND(C133-E133,2))))</f>
        <v/>
      </c>
      <c r="E133" s="34" t="str">
        <f aca="false">IF(OR(I133&lt;&gt;"OK",FinMes=""),"",IF(B133&gt;=FinMes,0,SUMIFS(CobroValido,CobroVenta,A133,CobroFecha,"&lt;"&amp;FinMes)))</f>
        <v/>
      </c>
      <c r="F133" s="35"/>
      <c r="G133" s="35"/>
      <c r="H133" s="36" t="str">
        <f aca="false">IF(I133="","",IF(I133&lt;&gt;"OK","Confira os dados",IF(FinMes="","Escolha um período",IF(B133&gt;=FinMes,"Outro período",IF(K133&gt;0,"Recebimento excedente",IF(D133=0,"Recebida",IF(E133=0,"A receber","Parcial")))))))</f>
        <v/>
      </c>
      <c r="I133" s="36" t="str">
        <f aca="false">IF(COUNTA(A133:C133,F133:G133)=0,"",IF(A133="","Falta o código",IF(A133&lt;&gt;TRIM(A133),"Confira o código",IF(COUNTIFS(VentaID,A133)&gt;1,"Código repetido",IF(NOT(ISNUMBER(B133)),"Confira a data",IF(OR(B133&lt;1,B133&gt;73415,INT(B133)&lt;&gt;B133),"Confira a data",IF(NOT(ISNUMBER(C133)),"Confira o valor",IF(C133&lt;=0,"Valor maior que zero",IF(G133="","Preencha o que vendeu","OK")))))))))</f>
        <v/>
      </c>
      <c r="J133" s="34" t="n">
        <f aca="false">IF(I133="OK",C133,0)</f>
        <v>0</v>
      </c>
      <c r="K133" s="34" t="str">
        <f aca="false">IF(OR(I133&lt;&gt;"OK",FinMes=""),"",IF(B133&gt;=FinMes,0,MAX(0,ROUND(E133-C133,2))))</f>
        <v/>
      </c>
    </row>
    <row r="134" customFormat="false" ht="25" hidden="false" customHeight="true" outlineLevel="0" collapsed="false">
      <c r="A134" s="31"/>
      <c r="B134" s="32"/>
      <c r="C134" s="33"/>
      <c r="D134" s="34" t="str">
        <f aca="false">IF(OR(I134&lt;&gt;"OK",FinMes=""),"",IF(B134&gt;=FinMes,0,MAX(0,ROUND(C134-E134,2))))</f>
        <v/>
      </c>
      <c r="E134" s="34" t="str">
        <f aca="false">IF(OR(I134&lt;&gt;"OK",FinMes=""),"",IF(B134&gt;=FinMes,0,SUMIFS(CobroValido,CobroVenta,A134,CobroFecha,"&lt;"&amp;FinMes)))</f>
        <v/>
      </c>
      <c r="F134" s="35"/>
      <c r="G134" s="35"/>
      <c r="H134" s="36" t="str">
        <f aca="false">IF(I134="","",IF(I134&lt;&gt;"OK","Confira os dados",IF(FinMes="","Escolha um período",IF(B134&gt;=FinMes,"Outro período",IF(K134&gt;0,"Recebimento excedente",IF(D134=0,"Recebida",IF(E134=0,"A receber","Parcial")))))))</f>
        <v/>
      </c>
      <c r="I134" s="36" t="str">
        <f aca="false">IF(COUNTA(A134:C134,F134:G134)=0,"",IF(A134="","Falta o código",IF(A134&lt;&gt;TRIM(A134),"Confira o código",IF(COUNTIFS(VentaID,A134)&gt;1,"Código repetido",IF(NOT(ISNUMBER(B134)),"Confira a data",IF(OR(B134&lt;1,B134&gt;73415,INT(B134)&lt;&gt;B134),"Confira a data",IF(NOT(ISNUMBER(C134)),"Confira o valor",IF(C134&lt;=0,"Valor maior que zero",IF(G134="","Preencha o que vendeu","OK")))))))))</f>
        <v/>
      </c>
      <c r="J134" s="34" t="n">
        <f aca="false">IF(I134="OK",C134,0)</f>
        <v>0</v>
      </c>
      <c r="K134" s="34" t="str">
        <f aca="false">IF(OR(I134&lt;&gt;"OK",FinMes=""),"",IF(B134&gt;=FinMes,0,MAX(0,ROUND(E134-C134,2))))</f>
        <v/>
      </c>
    </row>
    <row r="135" customFormat="false" ht="25" hidden="false" customHeight="true" outlineLevel="0" collapsed="false">
      <c r="A135" s="31"/>
      <c r="B135" s="32"/>
      <c r="C135" s="33"/>
      <c r="D135" s="34" t="str">
        <f aca="false">IF(OR(I135&lt;&gt;"OK",FinMes=""),"",IF(B135&gt;=FinMes,0,MAX(0,ROUND(C135-E135,2))))</f>
        <v/>
      </c>
      <c r="E135" s="34" t="str">
        <f aca="false">IF(OR(I135&lt;&gt;"OK",FinMes=""),"",IF(B135&gt;=FinMes,0,SUMIFS(CobroValido,CobroVenta,A135,CobroFecha,"&lt;"&amp;FinMes)))</f>
        <v/>
      </c>
      <c r="F135" s="35"/>
      <c r="G135" s="35"/>
      <c r="H135" s="36" t="str">
        <f aca="false">IF(I135="","",IF(I135&lt;&gt;"OK","Confira os dados",IF(FinMes="","Escolha um período",IF(B135&gt;=FinMes,"Outro período",IF(K135&gt;0,"Recebimento excedente",IF(D135=0,"Recebida",IF(E135=0,"A receber","Parcial")))))))</f>
        <v/>
      </c>
      <c r="I135" s="36" t="str">
        <f aca="false">IF(COUNTA(A135:C135,F135:G135)=0,"",IF(A135="","Falta o código",IF(A135&lt;&gt;TRIM(A135),"Confira o código",IF(COUNTIFS(VentaID,A135)&gt;1,"Código repetido",IF(NOT(ISNUMBER(B135)),"Confira a data",IF(OR(B135&lt;1,B135&gt;73415,INT(B135)&lt;&gt;B135),"Confira a data",IF(NOT(ISNUMBER(C135)),"Confira o valor",IF(C135&lt;=0,"Valor maior que zero",IF(G135="","Preencha o que vendeu","OK")))))))))</f>
        <v/>
      </c>
      <c r="J135" s="34" t="n">
        <f aca="false">IF(I135="OK",C135,0)</f>
        <v>0</v>
      </c>
      <c r="K135" s="34" t="str">
        <f aca="false">IF(OR(I135&lt;&gt;"OK",FinMes=""),"",IF(B135&gt;=FinMes,0,MAX(0,ROUND(E135-C135,2))))</f>
        <v/>
      </c>
    </row>
    <row r="136" customFormat="false" ht="25" hidden="false" customHeight="true" outlineLevel="0" collapsed="false">
      <c r="A136" s="31"/>
      <c r="B136" s="32"/>
      <c r="C136" s="33"/>
      <c r="D136" s="34" t="str">
        <f aca="false">IF(OR(I136&lt;&gt;"OK",FinMes=""),"",IF(B136&gt;=FinMes,0,MAX(0,ROUND(C136-E136,2))))</f>
        <v/>
      </c>
      <c r="E136" s="34" t="str">
        <f aca="false">IF(OR(I136&lt;&gt;"OK",FinMes=""),"",IF(B136&gt;=FinMes,0,SUMIFS(CobroValido,CobroVenta,A136,CobroFecha,"&lt;"&amp;FinMes)))</f>
        <v/>
      </c>
      <c r="F136" s="35"/>
      <c r="G136" s="35"/>
      <c r="H136" s="36" t="str">
        <f aca="false">IF(I136="","",IF(I136&lt;&gt;"OK","Confira os dados",IF(FinMes="","Escolha um período",IF(B136&gt;=FinMes,"Outro período",IF(K136&gt;0,"Recebimento excedente",IF(D136=0,"Recebida",IF(E136=0,"A receber","Parcial")))))))</f>
        <v/>
      </c>
      <c r="I136" s="36" t="str">
        <f aca="false">IF(COUNTA(A136:C136,F136:G136)=0,"",IF(A136="","Falta o código",IF(A136&lt;&gt;TRIM(A136),"Confira o código",IF(COUNTIFS(VentaID,A136)&gt;1,"Código repetido",IF(NOT(ISNUMBER(B136)),"Confira a data",IF(OR(B136&lt;1,B136&gt;73415,INT(B136)&lt;&gt;B136),"Confira a data",IF(NOT(ISNUMBER(C136)),"Confira o valor",IF(C136&lt;=0,"Valor maior que zero",IF(G136="","Preencha o que vendeu","OK")))))))))</f>
        <v/>
      </c>
      <c r="J136" s="34" t="n">
        <f aca="false">IF(I136="OK",C136,0)</f>
        <v>0</v>
      </c>
      <c r="K136" s="34" t="str">
        <f aca="false">IF(OR(I136&lt;&gt;"OK",FinMes=""),"",IF(B136&gt;=FinMes,0,MAX(0,ROUND(E136-C136,2))))</f>
        <v/>
      </c>
    </row>
    <row r="137" customFormat="false" ht="25" hidden="false" customHeight="true" outlineLevel="0" collapsed="false">
      <c r="A137" s="31"/>
      <c r="B137" s="32"/>
      <c r="C137" s="33"/>
      <c r="D137" s="34" t="str">
        <f aca="false">IF(OR(I137&lt;&gt;"OK",FinMes=""),"",IF(B137&gt;=FinMes,0,MAX(0,ROUND(C137-E137,2))))</f>
        <v/>
      </c>
      <c r="E137" s="34" t="str">
        <f aca="false">IF(OR(I137&lt;&gt;"OK",FinMes=""),"",IF(B137&gt;=FinMes,0,SUMIFS(CobroValido,CobroVenta,A137,CobroFecha,"&lt;"&amp;FinMes)))</f>
        <v/>
      </c>
      <c r="F137" s="35"/>
      <c r="G137" s="35"/>
      <c r="H137" s="36" t="str">
        <f aca="false">IF(I137="","",IF(I137&lt;&gt;"OK","Confira os dados",IF(FinMes="","Escolha um período",IF(B137&gt;=FinMes,"Outro período",IF(K137&gt;0,"Recebimento excedente",IF(D137=0,"Recebida",IF(E137=0,"A receber","Parcial")))))))</f>
        <v/>
      </c>
      <c r="I137" s="36" t="str">
        <f aca="false">IF(COUNTA(A137:C137,F137:G137)=0,"",IF(A137="","Falta o código",IF(A137&lt;&gt;TRIM(A137),"Confira o código",IF(COUNTIFS(VentaID,A137)&gt;1,"Código repetido",IF(NOT(ISNUMBER(B137)),"Confira a data",IF(OR(B137&lt;1,B137&gt;73415,INT(B137)&lt;&gt;B137),"Confira a data",IF(NOT(ISNUMBER(C137)),"Confira o valor",IF(C137&lt;=0,"Valor maior que zero",IF(G137="","Preencha o que vendeu","OK")))))))))</f>
        <v/>
      </c>
      <c r="J137" s="34" t="n">
        <f aca="false">IF(I137="OK",C137,0)</f>
        <v>0</v>
      </c>
      <c r="K137" s="34" t="str">
        <f aca="false">IF(OR(I137&lt;&gt;"OK",FinMes=""),"",IF(B137&gt;=FinMes,0,MAX(0,ROUND(E137-C137,2))))</f>
        <v/>
      </c>
    </row>
    <row r="138" customFormat="false" ht="25" hidden="false" customHeight="true" outlineLevel="0" collapsed="false">
      <c r="A138" s="31"/>
      <c r="B138" s="32"/>
      <c r="C138" s="33"/>
      <c r="D138" s="34" t="str">
        <f aca="false">IF(OR(I138&lt;&gt;"OK",FinMes=""),"",IF(B138&gt;=FinMes,0,MAX(0,ROUND(C138-E138,2))))</f>
        <v/>
      </c>
      <c r="E138" s="34" t="str">
        <f aca="false">IF(OR(I138&lt;&gt;"OK",FinMes=""),"",IF(B138&gt;=FinMes,0,SUMIFS(CobroValido,CobroVenta,A138,CobroFecha,"&lt;"&amp;FinMes)))</f>
        <v/>
      </c>
      <c r="F138" s="35"/>
      <c r="G138" s="35"/>
      <c r="H138" s="36" t="str">
        <f aca="false">IF(I138="","",IF(I138&lt;&gt;"OK","Confira os dados",IF(FinMes="","Escolha um período",IF(B138&gt;=FinMes,"Outro período",IF(K138&gt;0,"Recebimento excedente",IF(D138=0,"Recebida",IF(E138=0,"A receber","Parcial")))))))</f>
        <v/>
      </c>
      <c r="I138" s="36" t="str">
        <f aca="false">IF(COUNTA(A138:C138,F138:G138)=0,"",IF(A138="","Falta o código",IF(A138&lt;&gt;TRIM(A138),"Confira o código",IF(COUNTIFS(VentaID,A138)&gt;1,"Código repetido",IF(NOT(ISNUMBER(B138)),"Confira a data",IF(OR(B138&lt;1,B138&gt;73415,INT(B138)&lt;&gt;B138),"Confira a data",IF(NOT(ISNUMBER(C138)),"Confira o valor",IF(C138&lt;=0,"Valor maior que zero",IF(G138="","Preencha o que vendeu","OK")))))))))</f>
        <v/>
      </c>
      <c r="J138" s="34" t="n">
        <f aca="false">IF(I138="OK",C138,0)</f>
        <v>0</v>
      </c>
      <c r="K138" s="34" t="str">
        <f aca="false">IF(OR(I138&lt;&gt;"OK",FinMes=""),"",IF(B138&gt;=FinMes,0,MAX(0,ROUND(E138-C138,2))))</f>
        <v/>
      </c>
    </row>
    <row r="139" customFormat="false" ht="25" hidden="false" customHeight="true" outlineLevel="0" collapsed="false">
      <c r="A139" s="31"/>
      <c r="B139" s="32"/>
      <c r="C139" s="33"/>
      <c r="D139" s="34" t="str">
        <f aca="false">IF(OR(I139&lt;&gt;"OK",FinMes=""),"",IF(B139&gt;=FinMes,0,MAX(0,ROUND(C139-E139,2))))</f>
        <v/>
      </c>
      <c r="E139" s="34" t="str">
        <f aca="false">IF(OR(I139&lt;&gt;"OK",FinMes=""),"",IF(B139&gt;=FinMes,0,SUMIFS(CobroValido,CobroVenta,A139,CobroFecha,"&lt;"&amp;FinMes)))</f>
        <v/>
      </c>
      <c r="F139" s="35"/>
      <c r="G139" s="35"/>
      <c r="H139" s="36" t="str">
        <f aca="false">IF(I139="","",IF(I139&lt;&gt;"OK","Confira os dados",IF(FinMes="","Escolha um período",IF(B139&gt;=FinMes,"Outro período",IF(K139&gt;0,"Recebimento excedente",IF(D139=0,"Recebida",IF(E139=0,"A receber","Parcial")))))))</f>
        <v/>
      </c>
      <c r="I139" s="36" t="str">
        <f aca="false">IF(COUNTA(A139:C139,F139:G139)=0,"",IF(A139="","Falta o código",IF(A139&lt;&gt;TRIM(A139),"Confira o código",IF(COUNTIFS(VentaID,A139)&gt;1,"Código repetido",IF(NOT(ISNUMBER(B139)),"Confira a data",IF(OR(B139&lt;1,B139&gt;73415,INT(B139)&lt;&gt;B139),"Confira a data",IF(NOT(ISNUMBER(C139)),"Confira o valor",IF(C139&lt;=0,"Valor maior que zero",IF(G139="","Preencha o que vendeu","OK")))))))))</f>
        <v/>
      </c>
      <c r="J139" s="34" t="n">
        <f aca="false">IF(I139="OK",C139,0)</f>
        <v>0</v>
      </c>
      <c r="K139" s="34" t="str">
        <f aca="false">IF(OR(I139&lt;&gt;"OK",FinMes=""),"",IF(B139&gt;=FinMes,0,MAX(0,ROUND(E139-C139,2))))</f>
        <v/>
      </c>
    </row>
    <row r="140" customFormat="false" ht="25" hidden="false" customHeight="true" outlineLevel="0" collapsed="false">
      <c r="A140" s="31"/>
      <c r="B140" s="32"/>
      <c r="C140" s="33"/>
      <c r="D140" s="34" t="str">
        <f aca="false">IF(OR(I140&lt;&gt;"OK",FinMes=""),"",IF(B140&gt;=FinMes,0,MAX(0,ROUND(C140-E140,2))))</f>
        <v/>
      </c>
      <c r="E140" s="34" t="str">
        <f aca="false">IF(OR(I140&lt;&gt;"OK",FinMes=""),"",IF(B140&gt;=FinMes,0,SUMIFS(CobroValido,CobroVenta,A140,CobroFecha,"&lt;"&amp;FinMes)))</f>
        <v/>
      </c>
      <c r="F140" s="35"/>
      <c r="G140" s="35"/>
      <c r="H140" s="36" t="str">
        <f aca="false">IF(I140="","",IF(I140&lt;&gt;"OK","Confira os dados",IF(FinMes="","Escolha um período",IF(B140&gt;=FinMes,"Outro período",IF(K140&gt;0,"Recebimento excedente",IF(D140=0,"Recebida",IF(E140=0,"A receber","Parcial")))))))</f>
        <v/>
      </c>
      <c r="I140" s="36" t="str">
        <f aca="false">IF(COUNTA(A140:C140,F140:G140)=0,"",IF(A140="","Falta o código",IF(A140&lt;&gt;TRIM(A140),"Confira o código",IF(COUNTIFS(VentaID,A140)&gt;1,"Código repetido",IF(NOT(ISNUMBER(B140)),"Confira a data",IF(OR(B140&lt;1,B140&gt;73415,INT(B140)&lt;&gt;B140),"Confira a data",IF(NOT(ISNUMBER(C140)),"Confira o valor",IF(C140&lt;=0,"Valor maior que zero",IF(G140="","Preencha o que vendeu","OK")))))))))</f>
        <v/>
      </c>
      <c r="J140" s="34" t="n">
        <f aca="false">IF(I140="OK",C140,0)</f>
        <v>0</v>
      </c>
      <c r="K140" s="34" t="str">
        <f aca="false">IF(OR(I140&lt;&gt;"OK",FinMes=""),"",IF(B140&gt;=FinMes,0,MAX(0,ROUND(E140-C140,2))))</f>
        <v/>
      </c>
    </row>
    <row r="141" customFormat="false" ht="25" hidden="false" customHeight="true" outlineLevel="0" collapsed="false">
      <c r="A141" s="31"/>
      <c r="B141" s="32"/>
      <c r="C141" s="33"/>
      <c r="D141" s="34" t="str">
        <f aca="false">IF(OR(I141&lt;&gt;"OK",FinMes=""),"",IF(B141&gt;=FinMes,0,MAX(0,ROUND(C141-E141,2))))</f>
        <v/>
      </c>
      <c r="E141" s="34" t="str">
        <f aca="false">IF(OR(I141&lt;&gt;"OK",FinMes=""),"",IF(B141&gt;=FinMes,0,SUMIFS(CobroValido,CobroVenta,A141,CobroFecha,"&lt;"&amp;FinMes)))</f>
        <v/>
      </c>
      <c r="F141" s="35"/>
      <c r="G141" s="35"/>
      <c r="H141" s="36" t="str">
        <f aca="false">IF(I141="","",IF(I141&lt;&gt;"OK","Confira os dados",IF(FinMes="","Escolha um período",IF(B141&gt;=FinMes,"Outro período",IF(K141&gt;0,"Recebimento excedente",IF(D141=0,"Recebida",IF(E141=0,"A receber","Parcial")))))))</f>
        <v/>
      </c>
      <c r="I141" s="36" t="str">
        <f aca="false">IF(COUNTA(A141:C141,F141:G141)=0,"",IF(A141="","Falta o código",IF(A141&lt;&gt;TRIM(A141),"Confira o código",IF(COUNTIFS(VentaID,A141)&gt;1,"Código repetido",IF(NOT(ISNUMBER(B141)),"Confira a data",IF(OR(B141&lt;1,B141&gt;73415,INT(B141)&lt;&gt;B141),"Confira a data",IF(NOT(ISNUMBER(C141)),"Confira o valor",IF(C141&lt;=0,"Valor maior que zero",IF(G141="","Preencha o que vendeu","OK")))))))))</f>
        <v/>
      </c>
      <c r="J141" s="34" t="n">
        <f aca="false">IF(I141="OK",C141,0)</f>
        <v>0</v>
      </c>
      <c r="K141" s="34" t="str">
        <f aca="false">IF(OR(I141&lt;&gt;"OK",FinMes=""),"",IF(B141&gt;=FinMes,0,MAX(0,ROUND(E141-C141,2))))</f>
        <v/>
      </c>
    </row>
    <row r="142" customFormat="false" ht="25" hidden="false" customHeight="true" outlineLevel="0" collapsed="false">
      <c r="A142" s="31"/>
      <c r="B142" s="32"/>
      <c r="C142" s="33"/>
      <c r="D142" s="34" t="str">
        <f aca="false">IF(OR(I142&lt;&gt;"OK",FinMes=""),"",IF(B142&gt;=FinMes,0,MAX(0,ROUND(C142-E142,2))))</f>
        <v/>
      </c>
      <c r="E142" s="34" t="str">
        <f aca="false">IF(OR(I142&lt;&gt;"OK",FinMes=""),"",IF(B142&gt;=FinMes,0,SUMIFS(CobroValido,CobroVenta,A142,CobroFecha,"&lt;"&amp;FinMes)))</f>
        <v/>
      </c>
      <c r="F142" s="35"/>
      <c r="G142" s="35"/>
      <c r="H142" s="36" t="str">
        <f aca="false">IF(I142="","",IF(I142&lt;&gt;"OK","Confira os dados",IF(FinMes="","Escolha um período",IF(B142&gt;=FinMes,"Outro período",IF(K142&gt;0,"Recebimento excedente",IF(D142=0,"Recebida",IF(E142=0,"A receber","Parcial")))))))</f>
        <v/>
      </c>
      <c r="I142" s="36" t="str">
        <f aca="false">IF(COUNTA(A142:C142,F142:G142)=0,"",IF(A142="","Falta o código",IF(A142&lt;&gt;TRIM(A142),"Confira o código",IF(COUNTIFS(VentaID,A142)&gt;1,"Código repetido",IF(NOT(ISNUMBER(B142)),"Confira a data",IF(OR(B142&lt;1,B142&gt;73415,INT(B142)&lt;&gt;B142),"Confira a data",IF(NOT(ISNUMBER(C142)),"Confira o valor",IF(C142&lt;=0,"Valor maior que zero",IF(G142="","Preencha o que vendeu","OK")))))))))</f>
        <v/>
      </c>
      <c r="J142" s="34" t="n">
        <f aca="false">IF(I142="OK",C142,0)</f>
        <v>0</v>
      </c>
      <c r="K142" s="34" t="str">
        <f aca="false">IF(OR(I142&lt;&gt;"OK",FinMes=""),"",IF(B142&gt;=FinMes,0,MAX(0,ROUND(E142-C142,2))))</f>
        <v/>
      </c>
    </row>
    <row r="143" customFormat="false" ht="25" hidden="false" customHeight="true" outlineLevel="0" collapsed="false">
      <c r="A143" s="31"/>
      <c r="B143" s="32"/>
      <c r="C143" s="33"/>
      <c r="D143" s="34" t="str">
        <f aca="false">IF(OR(I143&lt;&gt;"OK",FinMes=""),"",IF(B143&gt;=FinMes,0,MAX(0,ROUND(C143-E143,2))))</f>
        <v/>
      </c>
      <c r="E143" s="34" t="str">
        <f aca="false">IF(OR(I143&lt;&gt;"OK",FinMes=""),"",IF(B143&gt;=FinMes,0,SUMIFS(CobroValido,CobroVenta,A143,CobroFecha,"&lt;"&amp;FinMes)))</f>
        <v/>
      </c>
      <c r="F143" s="35"/>
      <c r="G143" s="35"/>
      <c r="H143" s="36" t="str">
        <f aca="false">IF(I143="","",IF(I143&lt;&gt;"OK","Confira os dados",IF(FinMes="","Escolha um período",IF(B143&gt;=FinMes,"Outro período",IF(K143&gt;0,"Recebimento excedente",IF(D143=0,"Recebida",IF(E143=0,"A receber","Parcial")))))))</f>
        <v/>
      </c>
      <c r="I143" s="36" t="str">
        <f aca="false">IF(COUNTA(A143:C143,F143:G143)=0,"",IF(A143="","Falta o código",IF(A143&lt;&gt;TRIM(A143),"Confira o código",IF(COUNTIFS(VentaID,A143)&gt;1,"Código repetido",IF(NOT(ISNUMBER(B143)),"Confira a data",IF(OR(B143&lt;1,B143&gt;73415,INT(B143)&lt;&gt;B143),"Confira a data",IF(NOT(ISNUMBER(C143)),"Confira o valor",IF(C143&lt;=0,"Valor maior que zero",IF(G143="","Preencha o que vendeu","OK")))))))))</f>
        <v/>
      </c>
      <c r="J143" s="34" t="n">
        <f aca="false">IF(I143="OK",C143,0)</f>
        <v>0</v>
      </c>
      <c r="K143" s="34" t="str">
        <f aca="false">IF(OR(I143&lt;&gt;"OK",FinMes=""),"",IF(B143&gt;=FinMes,0,MAX(0,ROUND(E143-C143,2))))</f>
        <v/>
      </c>
    </row>
    <row r="144" customFormat="false" ht="25" hidden="false" customHeight="true" outlineLevel="0" collapsed="false">
      <c r="A144" s="31"/>
      <c r="B144" s="32"/>
      <c r="C144" s="33"/>
      <c r="D144" s="34" t="str">
        <f aca="false">IF(OR(I144&lt;&gt;"OK",FinMes=""),"",IF(B144&gt;=FinMes,0,MAX(0,ROUND(C144-E144,2))))</f>
        <v/>
      </c>
      <c r="E144" s="34" t="str">
        <f aca="false">IF(OR(I144&lt;&gt;"OK",FinMes=""),"",IF(B144&gt;=FinMes,0,SUMIFS(CobroValido,CobroVenta,A144,CobroFecha,"&lt;"&amp;FinMes)))</f>
        <v/>
      </c>
      <c r="F144" s="35"/>
      <c r="G144" s="35"/>
      <c r="H144" s="36" t="str">
        <f aca="false">IF(I144="","",IF(I144&lt;&gt;"OK","Confira os dados",IF(FinMes="","Escolha um período",IF(B144&gt;=FinMes,"Outro período",IF(K144&gt;0,"Recebimento excedente",IF(D144=0,"Recebida",IF(E144=0,"A receber","Parcial")))))))</f>
        <v/>
      </c>
      <c r="I144" s="36" t="str">
        <f aca="false">IF(COUNTA(A144:C144,F144:G144)=0,"",IF(A144="","Falta o código",IF(A144&lt;&gt;TRIM(A144),"Confira o código",IF(COUNTIFS(VentaID,A144)&gt;1,"Código repetido",IF(NOT(ISNUMBER(B144)),"Confira a data",IF(OR(B144&lt;1,B144&gt;73415,INT(B144)&lt;&gt;B144),"Confira a data",IF(NOT(ISNUMBER(C144)),"Confira o valor",IF(C144&lt;=0,"Valor maior que zero",IF(G144="","Preencha o que vendeu","OK")))))))))</f>
        <v/>
      </c>
      <c r="J144" s="34" t="n">
        <f aca="false">IF(I144="OK",C144,0)</f>
        <v>0</v>
      </c>
      <c r="K144" s="34" t="str">
        <f aca="false">IF(OR(I144&lt;&gt;"OK",FinMes=""),"",IF(B144&gt;=FinMes,0,MAX(0,ROUND(E144-C144,2))))</f>
        <v/>
      </c>
    </row>
    <row r="145" customFormat="false" ht="25" hidden="false" customHeight="true" outlineLevel="0" collapsed="false">
      <c r="A145" s="31"/>
      <c r="B145" s="32"/>
      <c r="C145" s="33"/>
      <c r="D145" s="34" t="str">
        <f aca="false">IF(OR(I145&lt;&gt;"OK",FinMes=""),"",IF(B145&gt;=FinMes,0,MAX(0,ROUND(C145-E145,2))))</f>
        <v/>
      </c>
      <c r="E145" s="34" t="str">
        <f aca="false">IF(OR(I145&lt;&gt;"OK",FinMes=""),"",IF(B145&gt;=FinMes,0,SUMIFS(CobroValido,CobroVenta,A145,CobroFecha,"&lt;"&amp;FinMes)))</f>
        <v/>
      </c>
      <c r="F145" s="35"/>
      <c r="G145" s="35"/>
      <c r="H145" s="36" t="str">
        <f aca="false">IF(I145="","",IF(I145&lt;&gt;"OK","Confira os dados",IF(FinMes="","Escolha um período",IF(B145&gt;=FinMes,"Outro período",IF(K145&gt;0,"Recebimento excedente",IF(D145=0,"Recebida",IF(E145=0,"A receber","Parcial")))))))</f>
        <v/>
      </c>
      <c r="I145" s="36" t="str">
        <f aca="false">IF(COUNTA(A145:C145,F145:G145)=0,"",IF(A145="","Falta o código",IF(A145&lt;&gt;TRIM(A145),"Confira o código",IF(COUNTIFS(VentaID,A145)&gt;1,"Código repetido",IF(NOT(ISNUMBER(B145)),"Confira a data",IF(OR(B145&lt;1,B145&gt;73415,INT(B145)&lt;&gt;B145),"Confira a data",IF(NOT(ISNUMBER(C145)),"Confira o valor",IF(C145&lt;=0,"Valor maior que zero",IF(G145="","Preencha o que vendeu","OK")))))))))</f>
        <v/>
      </c>
      <c r="J145" s="34" t="n">
        <f aca="false">IF(I145="OK",C145,0)</f>
        <v>0</v>
      </c>
      <c r="K145" s="34" t="str">
        <f aca="false">IF(OR(I145&lt;&gt;"OK",FinMes=""),"",IF(B145&gt;=FinMes,0,MAX(0,ROUND(E145-C145,2))))</f>
        <v/>
      </c>
    </row>
    <row r="146" customFormat="false" ht="25" hidden="false" customHeight="true" outlineLevel="0" collapsed="false">
      <c r="A146" s="31"/>
      <c r="B146" s="32"/>
      <c r="C146" s="33"/>
      <c r="D146" s="34" t="str">
        <f aca="false">IF(OR(I146&lt;&gt;"OK",FinMes=""),"",IF(B146&gt;=FinMes,0,MAX(0,ROUND(C146-E146,2))))</f>
        <v/>
      </c>
      <c r="E146" s="34" t="str">
        <f aca="false">IF(OR(I146&lt;&gt;"OK",FinMes=""),"",IF(B146&gt;=FinMes,0,SUMIFS(CobroValido,CobroVenta,A146,CobroFecha,"&lt;"&amp;FinMes)))</f>
        <v/>
      </c>
      <c r="F146" s="35"/>
      <c r="G146" s="35"/>
      <c r="H146" s="36" t="str">
        <f aca="false">IF(I146="","",IF(I146&lt;&gt;"OK","Confira os dados",IF(FinMes="","Escolha um período",IF(B146&gt;=FinMes,"Outro período",IF(K146&gt;0,"Recebimento excedente",IF(D146=0,"Recebida",IF(E146=0,"A receber","Parcial")))))))</f>
        <v/>
      </c>
      <c r="I146" s="36" t="str">
        <f aca="false">IF(COUNTA(A146:C146,F146:G146)=0,"",IF(A146="","Falta o código",IF(A146&lt;&gt;TRIM(A146),"Confira o código",IF(COUNTIFS(VentaID,A146)&gt;1,"Código repetido",IF(NOT(ISNUMBER(B146)),"Confira a data",IF(OR(B146&lt;1,B146&gt;73415,INT(B146)&lt;&gt;B146),"Confira a data",IF(NOT(ISNUMBER(C146)),"Confira o valor",IF(C146&lt;=0,"Valor maior que zero",IF(G146="","Preencha o que vendeu","OK")))))))))</f>
        <v/>
      </c>
      <c r="J146" s="34" t="n">
        <f aca="false">IF(I146="OK",C146,0)</f>
        <v>0</v>
      </c>
      <c r="K146" s="34" t="str">
        <f aca="false">IF(OR(I146&lt;&gt;"OK",FinMes=""),"",IF(B146&gt;=FinMes,0,MAX(0,ROUND(E146-C146,2))))</f>
        <v/>
      </c>
    </row>
    <row r="147" customFormat="false" ht="25" hidden="false" customHeight="true" outlineLevel="0" collapsed="false">
      <c r="A147" s="31"/>
      <c r="B147" s="32"/>
      <c r="C147" s="33"/>
      <c r="D147" s="34" t="str">
        <f aca="false">IF(OR(I147&lt;&gt;"OK",FinMes=""),"",IF(B147&gt;=FinMes,0,MAX(0,ROUND(C147-E147,2))))</f>
        <v/>
      </c>
      <c r="E147" s="34" t="str">
        <f aca="false">IF(OR(I147&lt;&gt;"OK",FinMes=""),"",IF(B147&gt;=FinMes,0,SUMIFS(CobroValido,CobroVenta,A147,CobroFecha,"&lt;"&amp;FinMes)))</f>
        <v/>
      </c>
      <c r="F147" s="35"/>
      <c r="G147" s="35"/>
      <c r="H147" s="36" t="str">
        <f aca="false">IF(I147="","",IF(I147&lt;&gt;"OK","Confira os dados",IF(FinMes="","Escolha um período",IF(B147&gt;=FinMes,"Outro período",IF(K147&gt;0,"Recebimento excedente",IF(D147=0,"Recebida",IF(E147=0,"A receber","Parcial")))))))</f>
        <v/>
      </c>
      <c r="I147" s="36" t="str">
        <f aca="false">IF(COUNTA(A147:C147,F147:G147)=0,"",IF(A147="","Falta o código",IF(A147&lt;&gt;TRIM(A147),"Confira o código",IF(COUNTIFS(VentaID,A147)&gt;1,"Código repetido",IF(NOT(ISNUMBER(B147)),"Confira a data",IF(OR(B147&lt;1,B147&gt;73415,INT(B147)&lt;&gt;B147),"Confira a data",IF(NOT(ISNUMBER(C147)),"Confira o valor",IF(C147&lt;=0,"Valor maior que zero",IF(G147="","Preencha o que vendeu","OK")))))))))</f>
        <v/>
      </c>
      <c r="J147" s="34" t="n">
        <f aca="false">IF(I147="OK",C147,0)</f>
        <v>0</v>
      </c>
      <c r="K147" s="34" t="str">
        <f aca="false">IF(OR(I147&lt;&gt;"OK",FinMes=""),"",IF(B147&gt;=FinMes,0,MAX(0,ROUND(E147-C147,2))))</f>
        <v/>
      </c>
    </row>
    <row r="148" customFormat="false" ht="25" hidden="false" customHeight="true" outlineLevel="0" collapsed="false">
      <c r="A148" s="31"/>
      <c r="B148" s="32"/>
      <c r="C148" s="33"/>
      <c r="D148" s="34" t="str">
        <f aca="false">IF(OR(I148&lt;&gt;"OK",FinMes=""),"",IF(B148&gt;=FinMes,0,MAX(0,ROUND(C148-E148,2))))</f>
        <v/>
      </c>
      <c r="E148" s="34" t="str">
        <f aca="false">IF(OR(I148&lt;&gt;"OK",FinMes=""),"",IF(B148&gt;=FinMes,0,SUMIFS(CobroValido,CobroVenta,A148,CobroFecha,"&lt;"&amp;FinMes)))</f>
        <v/>
      </c>
      <c r="F148" s="35"/>
      <c r="G148" s="35"/>
      <c r="H148" s="36" t="str">
        <f aca="false">IF(I148="","",IF(I148&lt;&gt;"OK","Confira os dados",IF(FinMes="","Escolha um período",IF(B148&gt;=FinMes,"Outro período",IF(K148&gt;0,"Recebimento excedente",IF(D148=0,"Recebida",IF(E148=0,"A receber","Parcial")))))))</f>
        <v/>
      </c>
      <c r="I148" s="36" t="str">
        <f aca="false">IF(COUNTA(A148:C148,F148:G148)=0,"",IF(A148="","Falta o código",IF(A148&lt;&gt;TRIM(A148),"Confira o código",IF(COUNTIFS(VentaID,A148)&gt;1,"Código repetido",IF(NOT(ISNUMBER(B148)),"Confira a data",IF(OR(B148&lt;1,B148&gt;73415,INT(B148)&lt;&gt;B148),"Confira a data",IF(NOT(ISNUMBER(C148)),"Confira o valor",IF(C148&lt;=0,"Valor maior que zero",IF(G148="","Preencha o que vendeu","OK")))))))))</f>
        <v/>
      </c>
      <c r="J148" s="34" t="n">
        <f aca="false">IF(I148="OK",C148,0)</f>
        <v>0</v>
      </c>
      <c r="K148" s="34" t="str">
        <f aca="false">IF(OR(I148&lt;&gt;"OK",FinMes=""),"",IF(B148&gt;=FinMes,0,MAX(0,ROUND(E148-C148,2))))</f>
        <v/>
      </c>
    </row>
    <row r="149" customFormat="false" ht="25" hidden="false" customHeight="true" outlineLevel="0" collapsed="false">
      <c r="A149" s="31"/>
      <c r="B149" s="32"/>
      <c r="C149" s="33"/>
      <c r="D149" s="34" t="str">
        <f aca="false">IF(OR(I149&lt;&gt;"OK",FinMes=""),"",IF(B149&gt;=FinMes,0,MAX(0,ROUND(C149-E149,2))))</f>
        <v/>
      </c>
      <c r="E149" s="34" t="str">
        <f aca="false">IF(OR(I149&lt;&gt;"OK",FinMes=""),"",IF(B149&gt;=FinMes,0,SUMIFS(CobroValido,CobroVenta,A149,CobroFecha,"&lt;"&amp;FinMes)))</f>
        <v/>
      </c>
      <c r="F149" s="35"/>
      <c r="G149" s="35"/>
      <c r="H149" s="36" t="str">
        <f aca="false">IF(I149="","",IF(I149&lt;&gt;"OK","Confira os dados",IF(FinMes="","Escolha um período",IF(B149&gt;=FinMes,"Outro período",IF(K149&gt;0,"Recebimento excedente",IF(D149=0,"Recebida",IF(E149=0,"A receber","Parcial")))))))</f>
        <v/>
      </c>
      <c r="I149" s="36" t="str">
        <f aca="false">IF(COUNTA(A149:C149,F149:G149)=0,"",IF(A149="","Falta o código",IF(A149&lt;&gt;TRIM(A149),"Confira o código",IF(COUNTIFS(VentaID,A149)&gt;1,"Código repetido",IF(NOT(ISNUMBER(B149)),"Confira a data",IF(OR(B149&lt;1,B149&gt;73415,INT(B149)&lt;&gt;B149),"Confira a data",IF(NOT(ISNUMBER(C149)),"Confira o valor",IF(C149&lt;=0,"Valor maior que zero",IF(G149="","Preencha o que vendeu","OK")))))))))</f>
        <v/>
      </c>
      <c r="J149" s="34" t="n">
        <f aca="false">IF(I149="OK",C149,0)</f>
        <v>0</v>
      </c>
      <c r="K149" s="34" t="str">
        <f aca="false">IF(OR(I149&lt;&gt;"OK",FinMes=""),"",IF(B149&gt;=FinMes,0,MAX(0,ROUND(E149-C149,2))))</f>
        <v/>
      </c>
    </row>
    <row r="150" customFormat="false" ht="25" hidden="false" customHeight="true" outlineLevel="0" collapsed="false">
      <c r="A150" s="31"/>
      <c r="B150" s="32"/>
      <c r="C150" s="33"/>
      <c r="D150" s="34" t="str">
        <f aca="false">IF(OR(I150&lt;&gt;"OK",FinMes=""),"",IF(B150&gt;=FinMes,0,MAX(0,ROUND(C150-E150,2))))</f>
        <v/>
      </c>
      <c r="E150" s="34" t="str">
        <f aca="false">IF(OR(I150&lt;&gt;"OK",FinMes=""),"",IF(B150&gt;=FinMes,0,SUMIFS(CobroValido,CobroVenta,A150,CobroFecha,"&lt;"&amp;FinMes)))</f>
        <v/>
      </c>
      <c r="F150" s="35"/>
      <c r="G150" s="35"/>
      <c r="H150" s="36" t="str">
        <f aca="false">IF(I150="","",IF(I150&lt;&gt;"OK","Confira os dados",IF(FinMes="","Escolha um período",IF(B150&gt;=FinMes,"Outro período",IF(K150&gt;0,"Recebimento excedente",IF(D150=0,"Recebida",IF(E150=0,"A receber","Parcial")))))))</f>
        <v/>
      </c>
      <c r="I150" s="36" t="str">
        <f aca="false">IF(COUNTA(A150:C150,F150:G150)=0,"",IF(A150="","Falta o código",IF(A150&lt;&gt;TRIM(A150),"Confira o código",IF(COUNTIFS(VentaID,A150)&gt;1,"Código repetido",IF(NOT(ISNUMBER(B150)),"Confira a data",IF(OR(B150&lt;1,B150&gt;73415,INT(B150)&lt;&gt;B150),"Confira a data",IF(NOT(ISNUMBER(C150)),"Confira o valor",IF(C150&lt;=0,"Valor maior que zero",IF(G150="","Preencha o que vendeu","OK")))))))))</f>
        <v/>
      </c>
      <c r="J150" s="34" t="n">
        <f aca="false">IF(I150="OK",C150,0)</f>
        <v>0</v>
      </c>
      <c r="K150" s="34" t="str">
        <f aca="false">IF(OR(I150&lt;&gt;"OK",FinMes=""),"",IF(B150&gt;=FinMes,0,MAX(0,ROUND(E150-C150,2))))</f>
        <v/>
      </c>
    </row>
    <row r="151" customFormat="false" ht="25" hidden="false" customHeight="true" outlineLevel="0" collapsed="false">
      <c r="A151" s="31"/>
      <c r="B151" s="32"/>
      <c r="C151" s="33"/>
      <c r="D151" s="34" t="str">
        <f aca="false">IF(OR(I151&lt;&gt;"OK",FinMes=""),"",IF(B151&gt;=FinMes,0,MAX(0,ROUND(C151-E151,2))))</f>
        <v/>
      </c>
      <c r="E151" s="34" t="str">
        <f aca="false">IF(OR(I151&lt;&gt;"OK",FinMes=""),"",IF(B151&gt;=FinMes,0,SUMIFS(CobroValido,CobroVenta,A151,CobroFecha,"&lt;"&amp;FinMes)))</f>
        <v/>
      </c>
      <c r="F151" s="35"/>
      <c r="G151" s="35"/>
      <c r="H151" s="36" t="str">
        <f aca="false">IF(I151="","",IF(I151&lt;&gt;"OK","Confira os dados",IF(FinMes="","Escolha um período",IF(B151&gt;=FinMes,"Outro período",IF(K151&gt;0,"Recebimento excedente",IF(D151=0,"Recebida",IF(E151=0,"A receber","Parcial")))))))</f>
        <v/>
      </c>
      <c r="I151" s="36" t="str">
        <f aca="false">IF(COUNTA(A151:C151,F151:G151)=0,"",IF(A151="","Falta o código",IF(A151&lt;&gt;TRIM(A151),"Confira o código",IF(COUNTIFS(VentaID,A151)&gt;1,"Código repetido",IF(NOT(ISNUMBER(B151)),"Confira a data",IF(OR(B151&lt;1,B151&gt;73415,INT(B151)&lt;&gt;B151),"Confira a data",IF(NOT(ISNUMBER(C151)),"Confira o valor",IF(C151&lt;=0,"Valor maior que zero",IF(G151="","Preencha o que vendeu","OK")))))))))</f>
        <v/>
      </c>
      <c r="J151" s="34" t="n">
        <f aca="false">IF(I151="OK",C151,0)</f>
        <v>0</v>
      </c>
      <c r="K151" s="34" t="str">
        <f aca="false">IF(OR(I151&lt;&gt;"OK",FinMes=""),"",IF(B151&gt;=FinMes,0,MAX(0,ROUND(E151-C151,2))))</f>
        <v/>
      </c>
    </row>
    <row r="152" customFormat="false" ht="25" hidden="false" customHeight="true" outlineLevel="0" collapsed="false">
      <c r="A152" s="31"/>
      <c r="B152" s="32"/>
      <c r="C152" s="33"/>
      <c r="D152" s="34" t="str">
        <f aca="false">IF(OR(I152&lt;&gt;"OK",FinMes=""),"",IF(B152&gt;=FinMes,0,MAX(0,ROUND(C152-E152,2))))</f>
        <v/>
      </c>
      <c r="E152" s="34" t="str">
        <f aca="false">IF(OR(I152&lt;&gt;"OK",FinMes=""),"",IF(B152&gt;=FinMes,0,SUMIFS(CobroValido,CobroVenta,A152,CobroFecha,"&lt;"&amp;FinMes)))</f>
        <v/>
      </c>
      <c r="F152" s="35"/>
      <c r="G152" s="35"/>
      <c r="H152" s="36" t="str">
        <f aca="false">IF(I152="","",IF(I152&lt;&gt;"OK","Confira os dados",IF(FinMes="","Escolha um período",IF(B152&gt;=FinMes,"Outro período",IF(K152&gt;0,"Recebimento excedente",IF(D152=0,"Recebida",IF(E152=0,"A receber","Parcial")))))))</f>
        <v/>
      </c>
      <c r="I152" s="36" t="str">
        <f aca="false">IF(COUNTA(A152:C152,F152:G152)=0,"",IF(A152="","Falta o código",IF(A152&lt;&gt;TRIM(A152),"Confira o código",IF(COUNTIFS(VentaID,A152)&gt;1,"Código repetido",IF(NOT(ISNUMBER(B152)),"Confira a data",IF(OR(B152&lt;1,B152&gt;73415,INT(B152)&lt;&gt;B152),"Confira a data",IF(NOT(ISNUMBER(C152)),"Confira o valor",IF(C152&lt;=0,"Valor maior que zero",IF(G152="","Preencha o que vendeu","OK")))))))))</f>
        <v/>
      </c>
      <c r="J152" s="34" t="n">
        <f aca="false">IF(I152="OK",C152,0)</f>
        <v>0</v>
      </c>
      <c r="K152" s="34" t="str">
        <f aca="false">IF(OR(I152&lt;&gt;"OK",FinMes=""),"",IF(B152&gt;=FinMes,0,MAX(0,ROUND(E152-C152,2))))</f>
        <v/>
      </c>
    </row>
    <row r="153" customFormat="false" ht="25" hidden="false" customHeight="true" outlineLevel="0" collapsed="false">
      <c r="A153" s="31"/>
      <c r="B153" s="32"/>
      <c r="C153" s="33"/>
      <c r="D153" s="34" t="str">
        <f aca="false">IF(OR(I153&lt;&gt;"OK",FinMes=""),"",IF(B153&gt;=FinMes,0,MAX(0,ROUND(C153-E153,2))))</f>
        <v/>
      </c>
      <c r="E153" s="34" t="str">
        <f aca="false">IF(OR(I153&lt;&gt;"OK",FinMes=""),"",IF(B153&gt;=FinMes,0,SUMIFS(CobroValido,CobroVenta,A153,CobroFecha,"&lt;"&amp;FinMes)))</f>
        <v/>
      </c>
      <c r="F153" s="35"/>
      <c r="G153" s="35"/>
      <c r="H153" s="36" t="str">
        <f aca="false">IF(I153="","",IF(I153&lt;&gt;"OK","Confira os dados",IF(FinMes="","Escolha um período",IF(B153&gt;=FinMes,"Outro período",IF(K153&gt;0,"Recebimento excedente",IF(D153=0,"Recebida",IF(E153=0,"A receber","Parcial")))))))</f>
        <v/>
      </c>
      <c r="I153" s="36" t="str">
        <f aca="false">IF(COUNTA(A153:C153,F153:G153)=0,"",IF(A153="","Falta o código",IF(A153&lt;&gt;TRIM(A153),"Confira o código",IF(COUNTIFS(VentaID,A153)&gt;1,"Código repetido",IF(NOT(ISNUMBER(B153)),"Confira a data",IF(OR(B153&lt;1,B153&gt;73415,INT(B153)&lt;&gt;B153),"Confira a data",IF(NOT(ISNUMBER(C153)),"Confira o valor",IF(C153&lt;=0,"Valor maior que zero",IF(G153="","Preencha o que vendeu","OK")))))))))</f>
        <v/>
      </c>
      <c r="J153" s="34" t="n">
        <f aca="false">IF(I153="OK",C153,0)</f>
        <v>0</v>
      </c>
      <c r="K153" s="34" t="str">
        <f aca="false">IF(OR(I153&lt;&gt;"OK",FinMes=""),"",IF(B153&gt;=FinMes,0,MAX(0,ROUND(E153-C153,2))))</f>
        <v/>
      </c>
    </row>
    <row r="154" customFormat="false" ht="25" hidden="false" customHeight="true" outlineLevel="0" collapsed="false">
      <c r="A154" s="31"/>
      <c r="B154" s="32"/>
      <c r="C154" s="33"/>
      <c r="D154" s="34" t="str">
        <f aca="false">IF(OR(I154&lt;&gt;"OK",FinMes=""),"",IF(B154&gt;=FinMes,0,MAX(0,ROUND(C154-E154,2))))</f>
        <v/>
      </c>
      <c r="E154" s="34" t="str">
        <f aca="false">IF(OR(I154&lt;&gt;"OK",FinMes=""),"",IF(B154&gt;=FinMes,0,SUMIFS(CobroValido,CobroVenta,A154,CobroFecha,"&lt;"&amp;FinMes)))</f>
        <v/>
      </c>
      <c r="F154" s="35"/>
      <c r="G154" s="35"/>
      <c r="H154" s="36" t="str">
        <f aca="false">IF(I154="","",IF(I154&lt;&gt;"OK","Confira os dados",IF(FinMes="","Escolha um período",IF(B154&gt;=FinMes,"Outro período",IF(K154&gt;0,"Recebimento excedente",IF(D154=0,"Recebida",IF(E154=0,"A receber","Parcial")))))))</f>
        <v/>
      </c>
      <c r="I154" s="36" t="str">
        <f aca="false">IF(COUNTA(A154:C154,F154:G154)=0,"",IF(A154="","Falta o código",IF(A154&lt;&gt;TRIM(A154),"Confira o código",IF(COUNTIFS(VentaID,A154)&gt;1,"Código repetido",IF(NOT(ISNUMBER(B154)),"Confira a data",IF(OR(B154&lt;1,B154&gt;73415,INT(B154)&lt;&gt;B154),"Confira a data",IF(NOT(ISNUMBER(C154)),"Confira o valor",IF(C154&lt;=0,"Valor maior que zero",IF(G154="","Preencha o que vendeu","OK")))))))))</f>
        <v/>
      </c>
      <c r="J154" s="34" t="n">
        <f aca="false">IF(I154="OK",C154,0)</f>
        <v>0</v>
      </c>
      <c r="K154" s="34" t="str">
        <f aca="false">IF(OR(I154&lt;&gt;"OK",FinMes=""),"",IF(B154&gt;=FinMes,0,MAX(0,ROUND(E154-C154,2))))</f>
        <v/>
      </c>
    </row>
    <row r="155" customFormat="false" ht="25" hidden="false" customHeight="true" outlineLevel="0" collapsed="false">
      <c r="A155" s="31"/>
      <c r="B155" s="32"/>
      <c r="C155" s="33"/>
      <c r="D155" s="34" t="str">
        <f aca="false">IF(OR(I155&lt;&gt;"OK",FinMes=""),"",IF(B155&gt;=FinMes,0,MAX(0,ROUND(C155-E155,2))))</f>
        <v/>
      </c>
      <c r="E155" s="34" t="str">
        <f aca="false">IF(OR(I155&lt;&gt;"OK",FinMes=""),"",IF(B155&gt;=FinMes,0,SUMIFS(CobroValido,CobroVenta,A155,CobroFecha,"&lt;"&amp;FinMes)))</f>
        <v/>
      </c>
      <c r="F155" s="35"/>
      <c r="G155" s="35"/>
      <c r="H155" s="36" t="str">
        <f aca="false">IF(I155="","",IF(I155&lt;&gt;"OK","Confira os dados",IF(FinMes="","Escolha um período",IF(B155&gt;=FinMes,"Outro período",IF(K155&gt;0,"Recebimento excedente",IF(D155=0,"Recebida",IF(E155=0,"A receber","Parcial")))))))</f>
        <v/>
      </c>
      <c r="I155" s="36" t="str">
        <f aca="false">IF(COUNTA(A155:C155,F155:G155)=0,"",IF(A155="","Falta o código",IF(A155&lt;&gt;TRIM(A155),"Confira o código",IF(COUNTIFS(VentaID,A155)&gt;1,"Código repetido",IF(NOT(ISNUMBER(B155)),"Confira a data",IF(OR(B155&lt;1,B155&gt;73415,INT(B155)&lt;&gt;B155),"Confira a data",IF(NOT(ISNUMBER(C155)),"Confira o valor",IF(C155&lt;=0,"Valor maior que zero",IF(G155="","Preencha o que vendeu","OK")))))))))</f>
        <v/>
      </c>
      <c r="J155" s="34" t="n">
        <f aca="false">IF(I155="OK",C155,0)</f>
        <v>0</v>
      </c>
      <c r="K155" s="34" t="str">
        <f aca="false">IF(OR(I155&lt;&gt;"OK",FinMes=""),"",IF(B155&gt;=FinMes,0,MAX(0,ROUND(E155-C155,2))))</f>
        <v/>
      </c>
    </row>
    <row r="156" customFormat="false" ht="25" hidden="false" customHeight="true" outlineLevel="0" collapsed="false">
      <c r="A156" s="31"/>
      <c r="B156" s="32"/>
      <c r="C156" s="33"/>
      <c r="D156" s="34" t="str">
        <f aca="false">IF(OR(I156&lt;&gt;"OK",FinMes=""),"",IF(B156&gt;=FinMes,0,MAX(0,ROUND(C156-E156,2))))</f>
        <v/>
      </c>
      <c r="E156" s="34" t="str">
        <f aca="false">IF(OR(I156&lt;&gt;"OK",FinMes=""),"",IF(B156&gt;=FinMes,0,SUMIFS(CobroValido,CobroVenta,A156,CobroFecha,"&lt;"&amp;FinMes)))</f>
        <v/>
      </c>
      <c r="F156" s="35"/>
      <c r="G156" s="35"/>
      <c r="H156" s="36" t="str">
        <f aca="false">IF(I156="","",IF(I156&lt;&gt;"OK","Confira os dados",IF(FinMes="","Escolha um período",IF(B156&gt;=FinMes,"Outro período",IF(K156&gt;0,"Recebimento excedente",IF(D156=0,"Recebida",IF(E156=0,"A receber","Parcial")))))))</f>
        <v/>
      </c>
      <c r="I156" s="36" t="str">
        <f aca="false">IF(COUNTA(A156:C156,F156:G156)=0,"",IF(A156="","Falta o código",IF(A156&lt;&gt;TRIM(A156),"Confira o código",IF(COUNTIFS(VentaID,A156)&gt;1,"Código repetido",IF(NOT(ISNUMBER(B156)),"Confira a data",IF(OR(B156&lt;1,B156&gt;73415,INT(B156)&lt;&gt;B156),"Confira a data",IF(NOT(ISNUMBER(C156)),"Confira o valor",IF(C156&lt;=0,"Valor maior que zero",IF(G156="","Preencha o que vendeu","OK")))))))))</f>
        <v/>
      </c>
      <c r="J156" s="34" t="n">
        <f aca="false">IF(I156="OK",C156,0)</f>
        <v>0</v>
      </c>
      <c r="K156" s="34" t="str">
        <f aca="false">IF(OR(I156&lt;&gt;"OK",FinMes=""),"",IF(B156&gt;=FinMes,0,MAX(0,ROUND(E156-C156,2))))</f>
        <v/>
      </c>
    </row>
    <row r="157" customFormat="false" ht="25" hidden="false" customHeight="true" outlineLevel="0" collapsed="false">
      <c r="A157" s="31"/>
      <c r="B157" s="32"/>
      <c r="C157" s="33"/>
      <c r="D157" s="34" t="str">
        <f aca="false">IF(OR(I157&lt;&gt;"OK",FinMes=""),"",IF(B157&gt;=FinMes,0,MAX(0,ROUND(C157-E157,2))))</f>
        <v/>
      </c>
      <c r="E157" s="34" t="str">
        <f aca="false">IF(OR(I157&lt;&gt;"OK",FinMes=""),"",IF(B157&gt;=FinMes,0,SUMIFS(CobroValido,CobroVenta,A157,CobroFecha,"&lt;"&amp;FinMes)))</f>
        <v/>
      </c>
      <c r="F157" s="35"/>
      <c r="G157" s="35"/>
      <c r="H157" s="36" t="str">
        <f aca="false">IF(I157="","",IF(I157&lt;&gt;"OK","Confira os dados",IF(FinMes="","Escolha um período",IF(B157&gt;=FinMes,"Outro período",IF(K157&gt;0,"Recebimento excedente",IF(D157=0,"Recebida",IF(E157=0,"A receber","Parcial")))))))</f>
        <v/>
      </c>
      <c r="I157" s="36" t="str">
        <f aca="false">IF(COUNTA(A157:C157,F157:G157)=0,"",IF(A157="","Falta o código",IF(A157&lt;&gt;TRIM(A157),"Confira o código",IF(COUNTIFS(VentaID,A157)&gt;1,"Código repetido",IF(NOT(ISNUMBER(B157)),"Confira a data",IF(OR(B157&lt;1,B157&gt;73415,INT(B157)&lt;&gt;B157),"Confira a data",IF(NOT(ISNUMBER(C157)),"Confira o valor",IF(C157&lt;=0,"Valor maior que zero",IF(G157="","Preencha o que vendeu","OK")))))))))</f>
        <v/>
      </c>
      <c r="J157" s="34" t="n">
        <f aca="false">IF(I157="OK",C157,0)</f>
        <v>0</v>
      </c>
      <c r="K157" s="34" t="str">
        <f aca="false">IF(OR(I157&lt;&gt;"OK",FinMes=""),"",IF(B157&gt;=FinMes,0,MAX(0,ROUND(E157-C157,2))))</f>
        <v/>
      </c>
    </row>
    <row r="158" customFormat="false" ht="25" hidden="false" customHeight="true" outlineLevel="0" collapsed="false">
      <c r="A158" s="31"/>
      <c r="B158" s="32"/>
      <c r="C158" s="33"/>
      <c r="D158" s="34" t="str">
        <f aca="false">IF(OR(I158&lt;&gt;"OK",FinMes=""),"",IF(B158&gt;=FinMes,0,MAX(0,ROUND(C158-E158,2))))</f>
        <v/>
      </c>
      <c r="E158" s="34" t="str">
        <f aca="false">IF(OR(I158&lt;&gt;"OK",FinMes=""),"",IF(B158&gt;=FinMes,0,SUMIFS(CobroValido,CobroVenta,A158,CobroFecha,"&lt;"&amp;FinMes)))</f>
        <v/>
      </c>
      <c r="F158" s="35"/>
      <c r="G158" s="35"/>
      <c r="H158" s="36" t="str">
        <f aca="false">IF(I158="","",IF(I158&lt;&gt;"OK","Confira os dados",IF(FinMes="","Escolha um período",IF(B158&gt;=FinMes,"Outro período",IF(K158&gt;0,"Recebimento excedente",IF(D158=0,"Recebida",IF(E158=0,"A receber","Parcial")))))))</f>
        <v/>
      </c>
      <c r="I158" s="36" t="str">
        <f aca="false">IF(COUNTA(A158:C158,F158:G158)=0,"",IF(A158="","Falta o código",IF(A158&lt;&gt;TRIM(A158),"Confira o código",IF(COUNTIFS(VentaID,A158)&gt;1,"Código repetido",IF(NOT(ISNUMBER(B158)),"Confira a data",IF(OR(B158&lt;1,B158&gt;73415,INT(B158)&lt;&gt;B158),"Confira a data",IF(NOT(ISNUMBER(C158)),"Confira o valor",IF(C158&lt;=0,"Valor maior que zero",IF(G158="","Preencha o que vendeu","OK")))))))))</f>
        <v/>
      </c>
      <c r="J158" s="34" t="n">
        <f aca="false">IF(I158="OK",C158,0)</f>
        <v>0</v>
      </c>
      <c r="K158" s="34" t="str">
        <f aca="false">IF(OR(I158&lt;&gt;"OK",FinMes=""),"",IF(B158&gt;=FinMes,0,MAX(0,ROUND(E158-C158,2))))</f>
        <v/>
      </c>
    </row>
    <row r="159" customFormat="false" ht="25" hidden="false" customHeight="true" outlineLevel="0" collapsed="false">
      <c r="A159" s="31"/>
      <c r="B159" s="32"/>
      <c r="C159" s="33"/>
      <c r="D159" s="34" t="str">
        <f aca="false">IF(OR(I159&lt;&gt;"OK",FinMes=""),"",IF(B159&gt;=FinMes,0,MAX(0,ROUND(C159-E159,2))))</f>
        <v/>
      </c>
      <c r="E159" s="34" t="str">
        <f aca="false">IF(OR(I159&lt;&gt;"OK",FinMes=""),"",IF(B159&gt;=FinMes,0,SUMIFS(CobroValido,CobroVenta,A159,CobroFecha,"&lt;"&amp;FinMes)))</f>
        <v/>
      </c>
      <c r="F159" s="35"/>
      <c r="G159" s="35"/>
      <c r="H159" s="36" t="str">
        <f aca="false">IF(I159="","",IF(I159&lt;&gt;"OK","Confira os dados",IF(FinMes="","Escolha um período",IF(B159&gt;=FinMes,"Outro período",IF(K159&gt;0,"Recebimento excedente",IF(D159=0,"Recebida",IF(E159=0,"A receber","Parcial")))))))</f>
        <v/>
      </c>
      <c r="I159" s="36" t="str">
        <f aca="false">IF(COUNTA(A159:C159,F159:G159)=0,"",IF(A159="","Falta o código",IF(A159&lt;&gt;TRIM(A159),"Confira o código",IF(COUNTIFS(VentaID,A159)&gt;1,"Código repetido",IF(NOT(ISNUMBER(B159)),"Confira a data",IF(OR(B159&lt;1,B159&gt;73415,INT(B159)&lt;&gt;B159),"Confira a data",IF(NOT(ISNUMBER(C159)),"Confira o valor",IF(C159&lt;=0,"Valor maior que zero",IF(G159="","Preencha o que vendeu","OK")))))))))</f>
        <v/>
      </c>
      <c r="J159" s="34" t="n">
        <f aca="false">IF(I159="OK",C159,0)</f>
        <v>0</v>
      </c>
      <c r="K159" s="34" t="str">
        <f aca="false">IF(OR(I159&lt;&gt;"OK",FinMes=""),"",IF(B159&gt;=FinMes,0,MAX(0,ROUND(E159-C159,2))))</f>
        <v/>
      </c>
    </row>
    <row r="160" customFormat="false" ht="25" hidden="false" customHeight="true" outlineLevel="0" collapsed="false">
      <c r="A160" s="31"/>
      <c r="B160" s="32"/>
      <c r="C160" s="33"/>
      <c r="D160" s="34" t="str">
        <f aca="false">IF(OR(I160&lt;&gt;"OK",FinMes=""),"",IF(B160&gt;=FinMes,0,MAX(0,ROUND(C160-E160,2))))</f>
        <v/>
      </c>
      <c r="E160" s="34" t="str">
        <f aca="false">IF(OR(I160&lt;&gt;"OK",FinMes=""),"",IF(B160&gt;=FinMes,0,SUMIFS(CobroValido,CobroVenta,A160,CobroFecha,"&lt;"&amp;FinMes)))</f>
        <v/>
      </c>
      <c r="F160" s="35"/>
      <c r="G160" s="35"/>
      <c r="H160" s="36" t="str">
        <f aca="false">IF(I160="","",IF(I160&lt;&gt;"OK","Confira os dados",IF(FinMes="","Escolha um período",IF(B160&gt;=FinMes,"Outro período",IF(K160&gt;0,"Recebimento excedente",IF(D160=0,"Recebida",IF(E160=0,"A receber","Parcial")))))))</f>
        <v/>
      </c>
      <c r="I160" s="36" t="str">
        <f aca="false">IF(COUNTA(A160:C160,F160:G160)=0,"",IF(A160="","Falta o código",IF(A160&lt;&gt;TRIM(A160),"Confira o código",IF(COUNTIFS(VentaID,A160)&gt;1,"Código repetido",IF(NOT(ISNUMBER(B160)),"Confira a data",IF(OR(B160&lt;1,B160&gt;73415,INT(B160)&lt;&gt;B160),"Confira a data",IF(NOT(ISNUMBER(C160)),"Confira o valor",IF(C160&lt;=0,"Valor maior que zero",IF(G160="","Preencha o que vendeu","OK")))))))))</f>
        <v/>
      </c>
      <c r="J160" s="34" t="n">
        <f aca="false">IF(I160="OK",C160,0)</f>
        <v>0</v>
      </c>
      <c r="K160" s="34" t="str">
        <f aca="false">IF(OR(I160&lt;&gt;"OK",FinMes=""),"",IF(B160&gt;=FinMes,0,MAX(0,ROUND(E160-C160,2))))</f>
        <v/>
      </c>
    </row>
    <row r="161" customFormat="false" ht="25" hidden="false" customHeight="true" outlineLevel="0" collapsed="false">
      <c r="A161" s="31"/>
      <c r="B161" s="32"/>
      <c r="C161" s="33"/>
      <c r="D161" s="34" t="str">
        <f aca="false">IF(OR(I161&lt;&gt;"OK",FinMes=""),"",IF(B161&gt;=FinMes,0,MAX(0,ROUND(C161-E161,2))))</f>
        <v/>
      </c>
      <c r="E161" s="34" t="str">
        <f aca="false">IF(OR(I161&lt;&gt;"OK",FinMes=""),"",IF(B161&gt;=FinMes,0,SUMIFS(CobroValido,CobroVenta,A161,CobroFecha,"&lt;"&amp;FinMes)))</f>
        <v/>
      </c>
      <c r="F161" s="35"/>
      <c r="G161" s="35"/>
      <c r="H161" s="36" t="str">
        <f aca="false">IF(I161="","",IF(I161&lt;&gt;"OK","Confira os dados",IF(FinMes="","Escolha um período",IF(B161&gt;=FinMes,"Outro período",IF(K161&gt;0,"Recebimento excedente",IF(D161=0,"Recebida",IF(E161=0,"A receber","Parcial")))))))</f>
        <v/>
      </c>
      <c r="I161" s="36" t="str">
        <f aca="false">IF(COUNTA(A161:C161,F161:G161)=0,"",IF(A161="","Falta o código",IF(A161&lt;&gt;TRIM(A161),"Confira o código",IF(COUNTIFS(VentaID,A161)&gt;1,"Código repetido",IF(NOT(ISNUMBER(B161)),"Confira a data",IF(OR(B161&lt;1,B161&gt;73415,INT(B161)&lt;&gt;B161),"Confira a data",IF(NOT(ISNUMBER(C161)),"Confira o valor",IF(C161&lt;=0,"Valor maior que zero",IF(G161="","Preencha o que vendeu","OK")))))))))</f>
        <v/>
      </c>
      <c r="J161" s="34" t="n">
        <f aca="false">IF(I161="OK",C161,0)</f>
        <v>0</v>
      </c>
      <c r="K161" s="34" t="str">
        <f aca="false">IF(OR(I161&lt;&gt;"OK",FinMes=""),"",IF(B161&gt;=FinMes,0,MAX(0,ROUND(E161-C161,2))))</f>
        <v/>
      </c>
    </row>
    <row r="162" customFormat="false" ht="25" hidden="false" customHeight="true" outlineLevel="0" collapsed="false">
      <c r="A162" s="31"/>
      <c r="B162" s="32"/>
      <c r="C162" s="33"/>
      <c r="D162" s="34" t="str">
        <f aca="false">IF(OR(I162&lt;&gt;"OK",FinMes=""),"",IF(B162&gt;=FinMes,0,MAX(0,ROUND(C162-E162,2))))</f>
        <v/>
      </c>
      <c r="E162" s="34" t="str">
        <f aca="false">IF(OR(I162&lt;&gt;"OK",FinMes=""),"",IF(B162&gt;=FinMes,0,SUMIFS(CobroValido,CobroVenta,A162,CobroFecha,"&lt;"&amp;FinMes)))</f>
        <v/>
      </c>
      <c r="F162" s="35"/>
      <c r="G162" s="35"/>
      <c r="H162" s="36" t="str">
        <f aca="false">IF(I162="","",IF(I162&lt;&gt;"OK","Confira os dados",IF(FinMes="","Escolha um período",IF(B162&gt;=FinMes,"Outro período",IF(K162&gt;0,"Recebimento excedente",IF(D162=0,"Recebida",IF(E162=0,"A receber","Parcial")))))))</f>
        <v/>
      </c>
      <c r="I162" s="36" t="str">
        <f aca="false">IF(COUNTA(A162:C162,F162:G162)=0,"",IF(A162="","Falta o código",IF(A162&lt;&gt;TRIM(A162),"Confira o código",IF(COUNTIFS(VentaID,A162)&gt;1,"Código repetido",IF(NOT(ISNUMBER(B162)),"Confira a data",IF(OR(B162&lt;1,B162&gt;73415,INT(B162)&lt;&gt;B162),"Confira a data",IF(NOT(ISNUMBER(C162)),"Confira o valor",IF(C162&lt;=0,"Valor maior que zero",IF(G162="","Preencha o que vendeu","OK")))))))))</f>
        <v/>
      </c>
      <c r="J162" s="34" t="n">
        <f aca="false">IF(I162="OK",C162,0)</f>
        <v>0</v>
      </c>
      <c r="K162" s="34" t="str">
        <f aca="false">IF(OR(I162&lt;&gt;"OK",FinMes=""),"",IF(B162&gt;=FinMes,0,MAX(0,ROUND(E162-C162,2))))</f>
        <v/>
      </c>
    </row>
    <row r="163" customFormat="false" ht="25" hidden="false" customHeight="true" outlineLevel="0" collapsed="false">
      <c r="A163" s="31"/>
      <c r="B163" s="32"/>
      <c r="C163" s="33"/>
      <c r="D163" s="34" t="str">
        <f aca="false">IF(OR(I163&lt;&gt;"OK",FinMes=""),"",IF(B163&gt;=FinMes,0,MAX(0,ROUND(C163-E163,2))))</f>
        <v/>
      </c>
      <c r="E163" s="34" t="str">
        <f aca="false">IF(OR(I163&lt;&gt;"OK",FinMes=""),"",IF(B163&gt;=FinMes,0,SUMIFS(CobroValido,CobroVenta,A163,CobroFecha,"&lt;"&amp;FinMes)))</f>
        <v/>
      </c>
      <c r="F163" s="35"/>
      <c r="G163" s="35"/>
      <c r="H163" s="36" t="str">
        <f aca="false">IF(I163="","",IF(I163&lt;&gt;"OK","Confira os dados",IF(FinMes="","Escolha um período",IF(B163&gt;=FinMes,"Outro período",IF(K163&gt;0,"Recebimento excedente",IF(D163=0,"Recebida",IF(E163=0,"A receber","Parcial")))))))</f>
        <v/>
      </c>
      <c r="I163" s="36" t="str">
        <f aca="false">IF(COUNTA(A163:C163,F163:G163)=0,"",IF(A163="","Falta o código",IF(A163&lt;&gt;TRIM(A163),"Confira o código",IF(COUNTIFS(VentaID,A163)&gt;1,"Código repetido",IF(NOT(ISNUMBER(B163)),"Confira a data",IF(OR(B163&lt;1,B163&gt;73415,INT(B163)&lt;&gt;B163),"Confira a data",IF(NOT(ISNUMBER(C163)),"Confira o valor",IF(C163&lt;=0,"Valor maior que zero",IF(G163="","Preencha o que vendeu","OK")))))))))</f>
        <v/>
      </c>
      <c r="J163" s="34" t="n">
        <f aca="false">IF(I163="OK",C163,0)</f>
        <v>0</v>
      </c>
      <c r="K163" s="34" t="str">
        <f aca="false">IF(OR(I163&lt;&gt;"OK",FinMes=""),"",IF(B163&gt;=FinMes,0,MAX(0,ROUND(E163-C163,2))))</f>
        <v/>
      </c>
    </row>
    <row r="164" customFormat="false" ht="25" hidden="false" customHeight="true" outlineLevel="0" collapsed="false">
      <c r="A164" s="31"/>
      <c r="B164" s="32"/>
      <c r="C164" s="33"/>
      <c r="D164" s="34" t="str">
        <f aca="false">IF(OR(I164&lt;&gt;"OK",FinMes=""),"",IF(B164&gt;=FinMes,0,MAX(0,ROUND(C164-E164,2))))</f>
        <v/>
      </c>
      <c r="E164" s="34" t="str">
        <f aca="false">IF(OR(I164&lt;&gt;"OK",FinMes=""),"",IF(B164&gt;=FinMes,0,SUMIFS(CobroValido,CobroVenta,A164,CobroFecha,"&lt;"&amp;FinMes)))</f>
        <v/>
      </c>
      <c r="F164" s="35"/>
      <c r="G164" s="35"/>
      <c r="H164" s="36" t="str">
        <f aca="false">IF(I164="","",IF(I164&lt;&gt;"OK","Confira os dados",IF(FinMes="","Escolha um período",IF(B164&gt;=FinMes,"Outro período",IF(K164&gt;0,"Recebimento excedente",IF(D164=0,"Recebida",IF(E164=0,"A receber","Parcial")))))))</f>
        <v/>
      </c>
      <c r="I164" s="36" t="str">
        <f aca="false">IF(COUNTA(A164:C164,F164:G164)=0,"",IF(A164="","Falta o código",IF(A164&lt;&gt;TRIM(A164),"Confira o código",IF(COUNTIFS(VentaID,A164)&gt;1,"Código repetido",IF(NOT(ISNUMBER(B164)),"Confira a data",IF(OR(B164&lt;1,B164&gt;73415,INT(B164)&lt;&gt;B164),"Confira a data",IF(NOT(ISNUMBER(C164)),"Confira o valor",IF(C164&lt;=0,"Valor maior que zero",IF(G164="","Preencha o que vendeu","OK")))))))))</f>
        <v/>
      </c>
      <c r="J164" s="34" t="n">
        <f aca="false">IF(I164="OK",C164,0)</f>
        <v>0</v>
      </c>
      <c r="K164" s="34" t="str">
        <f aca="false">IF(OR(I164&lt;&gt;"OK",FinMes=""),"",IF(B164&gt;=FinMes,0,MAX(0,ROUND(E164-C164,2))))</f>
        <v/>
      </c>
    </row>
    <row r="165" customFormat="false" ht="25" hidden="false" customHeight="true" outlineLevel="0" collapsed="false">
      <c r="A165" s="31"/>
      <c r="B165" s="32"/>
      <c r="C165" s="33"/>
      <c r="D165" s="34" t="str">
        <f aca="false">IF(OR(I165&lt;&gt;"OK",FinMes=""),"",IF(B165&gt;=FinMes,0,MAX(0,ROUND(C165-E165,2))))</f>
        <v/>
      </c>
      <c r="E165" s="34" t="str">
        <f aca="false">IF(OR(I165&lt;&gt;"OK",FinMes=""),"",IF(B165&gt;=FinMes,0,SUMIFS(CobroValido,CobroVenta,A165,CobroFecha,"&lt;"&amp;FinMes)))</f>
        <v/>
      </c>
      <c r="F165" s="35"/>
      <c r="G165" s="35"/>
      <c r="H165" s="36" t="str">
        <f aca="false">IF(I165="","",IF(I165&lt;&gt;"OK","Confira os dados",IF(FinMes="","Escolha um período",IF(B165&gt;=FinMes,"Outro período",IF(K165&gt;0,"Recebimento excedente",IF(D165=0,"Recebida",IF(E165=0,"A receber","Parcial")))))))</f>
        <v/>
      </c>
      <c r="I165" s="36" t="str">
        <f aca="false">IF(COUNTA(A165:C165,F165:G165)=0,"",IF(A165="","Falta o código",IF(A165&lt;&gt;TRIM(A165),"Confira o código",IF(COUNTIFS(VentaID,A165)&gt;1,"Código repetido",IF(NOT(ISNUMBER(B165)),"Confira a data",IF(OR(B165&lt;1,B165&gt;73415,INT(B165)&lt;&gt;B165),"Confira a data",IF(NOT(ISNUMBER(C165)),"Confira o valor",IF(C165&lt;=0,"Valor maior que zero",IF(G165="","Preencha o que vendeu","OK")))))))))</f>
        <v/>
      </c>
      <c r="J165" s="34" t="n">
        <f aca="false">IF(I165="OK",C165,0)</f>
        <v>0</v>
      </c>
      <c r="K165" s="34" t="str">
        <f aca="false">IF(OR(I165&lt;&gt;"OK",FinMes=""),"",IF(B165&gt;=FinMes,0,MAX(0,ROUND(E165-C165,2))))</f>
        <v/>
      </c>
    </row>
    <row r="166" customFormat="false" ht="25" hidden="false" customHeight="true" outlineLevel="0" collapsed="false">
      <c r="A166" s="31"/>
      <c r="B166" s="32"/>
      <c r="C166" s="33"/>
      <c r="D166" s="34" t="str">
        <f aca="false">IF(OR(I166&lt;&gt;"OK",FinMes=""),"",IF(B166&gt;=FinMes,0,MAX(0,ROUND(C166-E166,2))))</f>
        <v/>
      </c>
      <c r="E166" s="34" t="str">
        <f aca="false">IF(OR(I166&lt;&gt;"OK",FinMes=""),"",IF(B166&gt;=FinMes,0,SUMIFS(CobroValido,CobroVenta,A166,CobroFecha,"&lt;"&amp;FinMes)))</f>
        <v/>
      </c>
      <c r="F166" s="35"/>
      <c r="G166" s="35"/>
      <c r="H166" s="36" t="str">
        <f aca="false">IF(I166="","",IF(I166&lt;&gt;"OK","Confira os dados",IF(FinMes="","Escolha um período",IF(B166&gt;=FinMes,"Outro período",IF(K166&gt;0,"Recebimento excedente",IF(D166=0,"Recebida",IF(E166=0,"A receber","Parcial")))))))</f>
        <v/>
      </c>
      <c r="I166" s="36" t="str">
        <f aca="false">IF(COUNTA(A166:C166,F166:G166)=0,"",IF(A166="","Falta o código",IF(A166&lt;&gt;TRIM(A166),"Confira o código",IF(COUNTIFS(VentaID,A166)&gt;1,"Código repetido",IF(NOT(ISNUMBER(B166)),"Confira a data",IF(OR(B166&lt;1,B166&gt;73415,INT(B166)&lt;&gt;B166),"Confira a data",IF(NOT(ISNUMBER(C166)),"Confira o valor",IF(C166&lt;=0,"Valor maior que zero",IF(G166="","Preencha o que vendeu","OK")))))))))</f>
        <v/>
      </c>
      <c r="J166" s="34" t="n">
        <f aca="false">IF(I166="OK",C166,0)</f>
        <v>0</v>
      </c>
      <c r="K166" s="34" t="str">
        <f aca="false">IF(OR(I166&lt;&gt;"OK",FinMes=""),"",IF(B166&gt;=FinMes,0,MAX(0,ROUND(E166-C166,2))))</f>
        <v/>
      </c>
    </row>
    <row r="167" customFormat="false" ht="25" hidden="false" customHeight="true" outlineLevel="0" collapsed="false">
      <c r="A167" s="31"/>
      <c r="B167" s="32"/>
      <c r="C167" s="33"/>
      <c r="D167" s="34" t="str">
        <f aca="false">IF(OR(I167&lt;&gt;"OK",FinMes=""),"",IF(B167&gt;=FinMes,0,MAX(0,ROUND(C167-E167,2))))</f>
        <v/>
      </c>
      <c r="E167" s="34" t="str">
        <f aca="false">IF(OR(I167&lt;&gt;"OK",FinMes=""),"",IF(B167&gt;=FinMes,0,SUMIFS(CobroValido,CobroVenta,A167,CobroFecha,"&lt;"&amp;FinMes)))</f>
        <v/>
      </c>
      <c r="F167" s="35"/>
      <c r="G167" s="35"/>
      <c r="H167" s="36" t="str">
        <f aca="false">IF(I167="","",IF(I167&lt;&gt;"OK","Confira os dados",IF(FinMes="","Escolha um período",IF(B167&gt;=FinMes,"Outro período",IF(K167&gt;0,"Recebimento excedente",IF(D167=0,"Recebida",IF(E167=0,"A receber","Parcial")))))))</f>
        <v/>
      </c>
      <c r="I167" s="36" t="str">
        <f aca="false">IF(COUNTA(A167:C167,F167:G167)=0,"",IF(A167="","Falta o código",IF(A167&lt;&gt;TRIM(A167),"Confira o código",IF(COUNTIFS(VentaID,A167)&gt;1,"Código repetido",IF(NOT(ISNUMBER(B167)),"Confira a data",IF(OR(B167&lt;1,B167&gt;73415,INT(B167)&lt;&gt;B167),"Confira a data",IF(NOT(ISNUMBER(C167)),"Confira o valor",IF(C167&lt;=0,"Valor maior que zero",IF(G167="","Preencha o que vendeu","OK")))))))))</f>
        <v/>
      </c>
      <c r="J167" s="34" t="n">
        <f aca="false">IF(I167="OK",C167,0)</f>
        <v>0</v>
      </c>
      <c r="K167" s="34" t="str">
        <f aca="false">IF(OR(I167&lt;&gt;"OK",FinMes=""),"",IF(B167&gt;=FinMes,0,MAX(0,ROUND(E167-C167,2))))</f>
        <v/>
      </c>
    </row>
    <row r="168" customFormat="false" ht="25" hidden="false" customHeight="true" outlineLevel="0" collapsed="false">
      <c r="A168" s="31"/>
      <c r="B168" s="32"/>
      <c r="C168" s="33"/>
      <c r="D168" s="34" t="str">
        <f aca="false">IF(OR(I168&lt;&gt;"OK",FinMes=""),"",IF(B168&gt;=FinMes,0,MAX(0,ROUND(C168-E168,2))))</f>
        <v/>
      </c>
      <c r="E168" s="34" t="str">
        <f aca="false">IF(OR(I168&lt;&gt;"OK",FinMes=""),"",IF(B168&gt;=FinMes,0,SUMIFS(CobroValido,CobroVenta,A168,CobroFecha,"&lt;"&amp;FinMes)))</f>
        <v/>
      </c>
      <c r="F168" s="35"/>
      <c r="G168" s="35"/>
      <c r="H168" s="36" t="str">
        <f aca="false">IF(I168="","",IF(I168&lt;&gt;"OK","Confira os dados",IF(FinMes="","Escolha um período",IF(B168&gt;=FinMes,"Outro período",IF(K168&gt;0,"Recebimento excedente",IF(D168=0,"Recebida",IF(E168=0,"A receber","Parcial")))))))</f>
        <v/>
      </c>
      <c r="I168" s="36" t="str">
        <f aca="false">IF(COUNTA(A168:C168,F168:G168)=0,"",IF(A168="","Falta o código",IF(A168&lt;&gt;TRIM(A168),"Confira o código",IF(COUNTIFS(VentaID,A168)&gt;1,"Código repetido",IF(NOT(ISNUMBER(B168)),"Confira a data",IF(OR(B168&lt;1,B168&gt;73415,INT(B168)&lt;&gt;B168),"Confira a data",IF(NOT(ISNUMBER(C168)),"Confira o valor",IF(C168&lt;=0,"Valor maior que zero",IF(G168="","Preencha o que vendeu","OK")))))))))</f>
        <v/>
      </c>
      <c r="J168" s="34" t="n">
        <f aca="false">IF(I168="OK",C168,0)</f>
        <v>0</v>
      </c>
      <c r="K168" s="34" t="str">
        <f aca="false">IF(OR(I168&lt;&gt;"OK",FinMes=""),"",IF(B168&gt;=FinMes,0,MAX(0,ROUND(E168-C168,2))))</f>
        <v/>
      </c>
    </row>
    <row r="169" customFormat="false" ht="25" hidden="false" customHeight="true" outlineLevel="0" collapsed="false">
      <c r="A169" s="31"/>
      <c r="B169" s="32"/>
      <c r="C169" s="33"/>
      <c r="D169" s="34" t="str">
        <f aca="false">IF(OR(I169&lt;&gt;"OK",FinMes=""),"",IF(B169&gt;=FinMes,0,MAX(0,ROUND(C169-E169,2))))</f>
        <v/>
      </c>
      <c r="E169" s="34" t="str">
        <f aca="false">IF(OR(I169&lt;&gt;"OK",FinMes=""),"",IF(B169&gt;=FinMes,0,SUMIFS(CobroValido,CobroVenta,A169,CobroFecha,"&lt;"&amp;FinMes)))</f>
        <v/>
      </c>
      <c r="F169" s="35"/>
      <c r="G169" s="35"/>
      <c r="H169" s="36" t="str">
        <f aca="false">IF(I169="","",IF(I169&lt;&gt;"OK","Confira os dados",IF(FinMes="","Escolha um período",IF(B169&gt;=FinMes,"Outro período",IF(K169&gt;0,"Recebimento excedente",IF(D169=0,"Recebida",IF(E169=0,"A receber","Parcial")))))))</f>
        <v/>
      </c>
      <c r="I169" s="36" t="str">
        <f aca="false">IF(COUNTA(A169:C169,F169:G169)=0,"",IF(A169="","Falta o código",IF(A169&lt;&gt;TRIM(A169),"Confira o código",IF(COUNTIFS(VentaID,A169)&gt;1,"Código repetido",IF(NOT(ISNUMBER(B169)),"Confira a data",IF(OR(B169&lt;1,B169&gt;73415,INT(B169)&lt;&gt;B169),"Confira a data",IF(NOT(ISNUMBER(C169)),"Confira o valor",IF(C169&lt;=0,"Valor maior que zero",IF(G169="","Preencha o que vendeu","OK")))))))))</f>
        <v/>
      </c>
      <c r="J169" s="34" t="n">
        <f aca="false">IF(I169="OK",C169,0)</f>
        <v>0</v>
      </c>
      <c r="K169" s="34" t="str">
        <f aca="false">IF(OR(I169&lt;&gt;"OK",FinMes=""),"",IF(B169&gt;=FinMes,0,MAX(0,ROUND(E169-C169,2))))</f>
        <v/>
      </c>
    </row>
    <row r="170" customFormat="false" ht="25" hidden="false" customHeight="true" outlineLevel="0" collapsed="false">
      <c r="A170" s="31"/>
      <c r="B170" s="32"/>
      <c r="C170" s="33"/>
      <c r="D170" s="34" t="str">
        <f aca="false">IF(OR(I170&lt;&gt;"OK",FinMes=""),"",IF(B170&gt;=FinMes,0,MAX(0,ROUND(C170-E170,2))))</f>
        <v/>
      </c>
      <c r="E170" s="34" t="str">
        <f aca="false">IF(OR(I170&lt;&gt;"OK",FinMes=""),"",IF(B170&gt;=FinMes,0,SUMIFS(CobroValido,CobroVenta,A170,CobroFecha,"&lt;"&amp;FinMes)))</f>
        <v/>
      </c>
      <c r="F170" s="35"/>
      <c r="G170" s="35"/>
      <c r="H170" s="36" t="str">
        <f aca="false">IF(I170="","",IF(I170&lt;&gt;"OK","Confira os dados",IF(FinMes="","Escolha um período",IF(B170&gt;=FinMes,"Outro período",IF(K170&gt;0,"Recebimento excedente",IF(D170=0,"Recebida",IF(E170=0,"A receber","Parcial")))))))</f>
        <v/>
      </c>
      <c r="I170" s="36" t="str">
        <f aca="false">IF(COUNTA(A170:C170,F170:G170)=0,"",IF(A170="","Falta o código",IF(A170&lt;&gt;TRIM(A170),"Confira o código",IF(COUNTIFS(VentaID,A170)&gt;1,"Código repetido",IF(NOT(ISNUMBER(B170)),"Confira a data",IF(OR(B170&lt;1,B170&gt;73415,INT(B170)&lt;&gt;B170),"Confira a data",IF(NOT(ISNUMBER(C170)),"Confira o valor",IF(C170&lt;=0,"Valor maior que zero",IF(G170="","Preencha o que vendeu","OK")))))))))</f>
        <v/>
      </c>
      <c r="J170" s="34" t="n">
        <f aca="false">IF(I170="OK",C170,0)</f>
        <v>0</v>
      </c>
      <c r="K170" s="34" t="str">
        <f aca="false">IF(OR(I170&lt;&gt;"OK",FinMes=""),"",IF(B170&gt;=FinMes,0,MAX(0,ROUND(E170-C170,2))))</f>
        <v/>
      </c>
    </row>
    <row r="171" customFormat="false" ht="25" hidden="false" customHeight="true" outlineLevel="0" collapsed="false">
      <c r="A171" s="31"/>
      <c r="B171" s="32"/>
      <c r="C171" s="33"/>
      <c r="D171" s="34" t="str">
        <f aca="false">IF(OR(I171&lt;&gt;"OK",FinMes=""),"",IF(B171&gt;=FinMes,0,MAX(0,ROUND(C171-E171,2))))</f>
        <v/>
      </c>
      <c r="E171" s="34" t="str">
        <f aca="false">IF(OR(I171&lt;&gt;"OK",FinMes=""),"",IF(B171&gt;=FinMes,0,SUMIFS(CobroValido,CobroVenta,A171,CobroFecha,"&lt;"&amp;FinMes)))</f>
        <v/>
      </c>
      <c r="F171" s="35"/>
      <c r="G171" s="35"/>
      <c r="H171" s="36" t="str">
        <f aca="false">IF(I171="","",IF(I171&lt;&gt;"OK","Confira os dados",IF(FinMes="","Escolha um período",IF(B171&gt;=FinMes,"Outro período",IF(K171&gt;0,"Recebimento excedente",IF(D171=0,"Recebida",IF(E171=0,"A receber","Parcial")))))))</f>
        <v/>
      </c>
      <c r="I171" s="36" t="str">
        <f aca="false">IF(COUNTA(A171:C171,F171:G171)=0,"",IF(A171="","Falta o código",IF(A171&lt;&gt;TRIM(A171),"Confira o código",IF(COUNTIFS(VentaID,A171)&gt;1,"Código repetido",IF(NOT(ISNUMBER(B171)),"Confira a data",IF(OR(B171&lt;1,B171&gt;73415,INT(B171)&lt;&gt;B171),"Confira a data",IF(NOT(ISNUMBER(C171)),"Confira o valor",IF(C171&lt;=0,"Valor maior que zero",IF(G171="","Preencha o que vendeu","OK")))))))))</f>
        <v/>
      </c>
      <c r="J171" s="34" t="n">
        <f aca="false">IF(I171="OK",C171,0)</f>
        <v>0</v>
      </c>
      <c r="K171" s="34" t="str">
        <f aca="false">IF(OR(I171&lt;&gt;"OK",FinMes=""),"",IF(B171&gt;=FinMes,0,MAX(0,ROUND(E171-C171,2))))</f>
        <v/>
      </c>
    </row>
    <row r="172" customFormat="false" ht="25" hidden="false" customHeight="true" outlineLevel="0" collapsed="false">
      <c r="A172" s="31"/>
      <c r="B172" s="32"/>
      <c r="C172" s="33"/>
      <c r="D172" s="34" t="str">
        <f aca="false">IF(OR(I172&lt;&gt;"OK",FinMes=""),"",IF(B172&gt;=FinMes,0,MAX(0,ROUND(C172-E172,2))))</f>
        <v/>
      </c>
      <c r="E172" s="34" t="str">
        <f aca="false">IF(OR(I172&lt;&gt;"OK",FinMes=""),"",IF(B172&gt;=FinMes,0,SUMIFS(CobroValido,CobroVenta,A172,CobroFecha,"&lt;"&amp;FinMes)))</f>
        <v/>
      </c>
      <c r="F172" s="35"/>
      <c r="G172" s="35"/>
      <c r="H172" s="36" t="str">
        <f aca="false">IF(I172="","",IF(I172&lt;&gt;"OK","Confira os dados",IF(FinMes="","Escolha um período",IF(B172&gt;=FinMes,"Outro período",IF(K172&gt;0,"Recebimento excedente",IF(D172=0,"Recebida",IF(E172=0,"A receber","Parcial")))))))</f>
        <v/>
      </c>
      <c r="I172" s="36" t="str">
        <f aca="false">IF(COUNTA(A172:C172,F172:G172)=0,"",IF(A172="","Falta o código",IF(A172&lt;&gt;TRIM(A172),"Confira o código",IF(COUNTIFS(VentaID,A172)&gt;1,"Código repetido",IF(NOT(ISNUMBER(B172)),"Confira a data",IF(OR(B172&lt;1,B172&gt;73415,INT(B172)&lt;&gt;B172),"Confira a data",IF(NOT(ISNUMBER(C172)),"Confira o valor",IF(C172&lt;=0,"Valor maior que zero",IF(G172="","Preencha o que vendeu","OK")))))))))</f>
        <v/>
      </c>
      <c r="J172" s="34" t="n">
        <f aca="false">IF(I172="OK",C172,0)</f>
        <v>0</v>
      </c>
      <c r="K172" s="34" t="str">
        <f aca="false">IF(OR(I172&lt;&gt;"OK",FinMes=""),"",IF(B172&gt;=FinMes,0,MAX(0,ROUND(E172-C172,2))))</f>
        <v/>
      </c>
    </row>
    <row r="173" customFormat="false" ht="25" hidden="false" customHeight="true" outlineLevel="0" collapsed="false">
      <c r="A173" s="31"/>
      <c r="B173" s="32"/>
      <c r="C173" s="33"/>
      <c r="D173" s="34" t="str">
        <f aca="false">IF(OR(I173&lt;&gt;"OK",FinMes=""),"",IF(B173&gt;=FinMes,0,MAX(0,ROUND(C173-E173,2))))</f>
        <v/>
      </c>
      <c r="E173" s="34" t="str">
        <f aca="false">IF(OR(I173&lt;&gt;"OK",FinMes=""),"",IF(B173&gt;=FinMes,0,SUMIFS(CobroValido,CobroVenta,A173,CobroFecha,"&lt;"&amp;FinMes)))</f>
        <v/>
      </c>
      <c r="F173" s="35"/>
      <c r="G173" s="35"/>
      <c r="H173" s="36" t="str">
        <f aca="false">IF(I173="","",IF(I173&lt;&gt;"OK","Confira os dados",IF(FinMes="","Escolha um período",IF(B173&gt;=FinMes,"Outro período",IF(K173&gt;0,"Recebimento excedente",IF(D173=0,"Recebida",IF(E173=0,"A receber","Parcial")))))))</f>
        <v/>
      </c>
      <c r="I173" s="36" t="str">
        <f aca="false">IF(COUNTA(A173:C173,F173:G173)=0,"",IF(A173="","Falta o código",IF(A173&lt;&gt;TRIM(A173),"Confira o código",IF(COUNTIFS(VentaID,A173)&gt;1,"Código repetido",IF(NOT(ISNUMBER(B173)),"Confira a data",IF(OR(B173&lt;1,B173&gt;73415,INT(B173)&lt;&gt;B173),"Confira a data",IF(NOT(ISNUMBER(C173)),"Confira o valor",IF(C173&lt;=0,"Valor maior que zero",IF(G173="","Preencha o que vendeu","OK")))))))))</f>
        <v/>
      </c>
      <c r="J173" s="34" t="n">
        <f aca="false">IF(I173="OK",C173,0)</f>
        <v>0</v>
      </c>
      <c r="K173" s="34" t="str">
        <f aca="false">IF(OR(I173&lt;&gt;"OK",FinMes=""),"",IF(B173&gt;=FinMes,0,MAX(0,ROUND(E173-C173,2))))</f>
        <v/>
      </c>
    </row>
    <row r="174" customFormat="false" ht="25" hidden="false" customHeight="true" outlineLevel="0" collapsed="false">
      <c r="A174" s="31"/>
      <c r="B174" s="32"/>
      <c r="C174" s="33"/>
      <c r="D174" s="34" t="str">
        <f aca="false">IF(OR(I174&lt;&gt;"OK",FinMes=""),"",IF(B174&gt;=FinMes,0,MAX(0,ROUND(C174-E174,2))))</f>
        <v/>
      </c>
      <c r="E174" s="34" t="str">
        <f aca="false">IF(OR(I174&lt;&gt;"OK",FinMes=""),"",IF(B174&gt;=FinMes,0,SUMIFS(CobroValido,CobroVenta,A174,CobroFecha,"&lt;"&amp;FinMes)))</f>
        <v/>
      </c>
      <c r="F174" s="35"/>
      <c r="G174" s="35"/>
      <c r="H174" s="36" t="str">
        <f aca="false">IF(I174="","",IF(I174&lt;&gt;"OK","Confira os dados",IF(FinMes="","Escolha um período",IF(B174&gt;=FinMes,"Outro período",IF(K174&gt;0,"Recebimento excedente",IF(D174=0,"Recebida",IF(E174=0,"A receber","Parcial")))))))</f>
        <v/>
      </c>
      <c r="I174" s="36" t="str">
        <f aca="false">IF(COUNTA(A174:C174,F174:G174)=0,"",IF(A174="","Falta o código",IF(A174&lt;&gt;TRIM(A174),"Confira o código",IF(COUNTIFS(VentaID,A174)&gt;1,"Código repetido",IF(NOT(ISNUMBER(B174)),"Confira a data",IF(OR(B174&lt;1,B174&gt;73415,INT(B174)&lt;&gt;B174),"Confira a data",IF(NOT(ISNUMBER(C174)),"Confira o valor",IF(C174&lt;=0,"Valor maior que zero",IF(G174="","Preencha o que vendeu","OK")))))))))</f>
        <v/>
      </c>
      <c r="J174" s="34" t="n">
        <f aca="false">IF(I174="OK",C174,0)</f>
        <v>0</v>
      </c>
      <c r="K174" s="34" t="str">
        <f aca="false">IF(OR(I174&lt;&gt;"OK",FinMes=""),"",IF(B174&gt;=FinMes,0,MAX(0,ROUND(E174-C174,2))))</f>
        <v/>
      </c>
    </row>
    <row r="175" customFormat="false" ht="25" hidden="false" customHeight="true" outlineLevel="0" collapsed="false">
      <c r="A175" s="31"/>
      <c r="B175" s="32"/>
      <c r="C175" s="33"/>
      <c r="D175" s="34" t="str">
        <f aca="false">IF(OR(I175&lt;&gt;"OK",FinMes=""),"",IF(B175&gt;=FinMes,0,MAX(0,ROUND(C175-E175,2))))</f>
        <v/>
      </c>
      <c r="E175" s="34" t="str">
        <f aca="false">IF(OR(I175&lt;&gt;"OK",FinMes=""),"",IF(B175&gt;=FinMes,0,SUMIFS(CobroValido,CobroVenta,A175,CobroFecha,"&lt;"&amp;FinMes)))</f>
        <v/>
      </c>
      <c r="F175" s="35"/>
      <c r="G175" s="35"/>
      <c r="H175" s="36" t="str">
        <f aca="false">IF(I175="","",IF(I175&lt;&gt;"OK","Confira os dados",IF(FinMes="","Escolha um período",IF(B175&gt;=FinMes,"Outro período",IF(K175&gt;0,"Recebimento excedente",IF(D175=0,"Recebida",IF(E175=0,"A receber","Parcial")))))))</f>
        <v/>
      </c>
      <c r="I175" s="36" t="str">
        <f aca="false">IF(COUNTA(A175:C175,F175:G175)=0,"",IF(A175="","Falta o código",IF(A175&lt;&gt;TRIM(A175),"Confira o código",IF(COUNTIFS(VentaID,A175)&gt;1,"Código repetido",IF(NOT(ISNUMBER(B175)),"Confira a data",IF(OR(B175&lt;1,B175&gt;73415,INT(B175)&lt;&gt;B175),"Confira a data",IF(NOT(ISNUMBER(C175)),"Confira o valor",IF(C175&lt;=0,"Valor maior que zero",IF(G175="","Preencha o que vendeu","OK")))))))))</f>
        <v/>
      </c>
      <c r="J175" s="34" t="n">
        <f aca="false">IF(I175="OK",C175,0)</f>
        <v>0</v>
      </c>
      <c r="K175" s="34" t="str">
        <f aca="false">IF(OR(I175&lt;&gt;"OK",FinMes=""),"",IF(B175&gt;=FinMes,0,MAX(0,ROUND(E175-C175,2))))</f>
        <v/>
      </c>
    </row>
    <row r="176" customFormat="false" ht="25" hidden="false" customHeight="true" outlineLevel="0" collapsed="false">
      <c r="A176" s="31"/>
      <c r="B176" s="32"/>
      <c r="C176" s="33"/>
      <c r="D176" s="34" t="str">
        <f aca="false">IF(OR(I176&lt;&gt;"OK",FinMes=""),"",IF(B176&gt;=FinMes,0,MAX(0,ROUND(C176-E176,2))))</f>
        <v/>
      </c>
      <c r="E176" s="34" t="str">
        <f aca="false">IF(OR(I176&lt;&gt;"OK",FinMes=""),"",IF(B176&gt;=FinMes,0,SUMIFS(CobroValido,CobroVenta,A176,CobroFecha,"&lt;"&amp;FinMes)))</f>
        <v/>
      </c>
      <c r="F176" s="35"/>
      <c r="G176" s="35"/>
      <c r="H176" s="36" t="str">
        <f aca="false">IF(I176="","",IF(I176&lt;&gt;"OK","Confira os dados",IF(FinMes="","Escolha um período",IF(B176&gt;=FinMes,"Outro período",IF(K176&gt;0,"Recebimento excedente",IF(D176=0,"Recebida",IF(E176=0,"A receber","Parcial")))))))</f>
        <v/>
      </c>
      <c r="I176" s="36" t="str">
        <f aca="false">IF(COUNTA(A176:C176,F176:G176)=0,"",IF(A176="","Falta o código",IF(A176&lt;&gt;TRIM(A176),"Confira o código",IF(COUNTIFS(VentaID,A176)&gt;1,"Código repetido",IF(NOT(ISNUMBER(B176)),"Confira a data",IF(OR(B176&lt;1,B176&gt;73415,INT(B176)&lt;&gt;B176),"Confira a data",IF(NOT(ISNUMBER(C176)),"Confira o valor",IF(C176&lt;=0,"Valor maior que zero",IF(G176="","Preencha o que vendeu","OK")))))))))</f>
        <v/>
      </c>
      <c r="J176" s="34" t="n">
        <f aca="false">IF(I176="OK",C176,0)</f>
        <v>0</v>
      </c>
      <c r="K176" s="34" t="str">
        <f aca="false">IF(OR(I176&lt;&gt;"OK",FinMes=""),"",IF(B176&gt;=FinMes,0,MAX(0,ROUND(E176-C176,2))))</f>
        <v/>
      </c>
    </row>
    <row r="177" customFormat="false" ht="25" hidden="false" customHeight="true" outlineLevel="0" collapsed="false">
      <c r="A177" s="31"/>
      <c r="B177" s="32"/>
      <c r="C177" s="33"/>
      <c r="D177" s="34" t="str">
        <f aca="false">IF(OR(I177&lt;&gt;"OK",FinMes=""),"",IF(B177&gt;=FinMes,0,MAX(0,ROUND(C177-E177,2))))</f>
        <v/>
      </c>
      <c r="E177" s="34" t="str">
        <f aca="false">IF(OR(I177&lt;&gt;"OK",FinMes=""),"",IF(B177&gt;=FinMes,0,SUMIFS(CobroValido,CobroVenta,A177,CobroFecha,"&lt;"&amp;FinMes)))</f>
        <v/>
      </c>
      <c r="F177" s="35"/>
      <c r="G177" s="35"/>
      <c r="H177" s="36" t="str">
        <f aca="false">IF(I177="","",IF(I177&lt;&gt;"OK","Confira os dados",IF(FinMes="","Escolha um período",IF(B177&gt;=FinMes,"Outro período",IF(K177&gt;0,"Recebimento excedente",IF(D177=0,"Recebida",IF(E177=0,"A receber","Parcial")))))))</f>
        <v/>
      </c>
      <c r="I177" s="36" t="str">
        <f aca="false">IF(COUNTA(A177:C177,F177:G177)=0,"",IF(A177="","Falta o código",IF(A177&lt;&gt;TRIM(A177),"Confira o código",IF(COUNTIFS(VentaID,A177)&gt;1,"Código repetido",IF(NOT(ISNUMBER(B177)),"Confira a data",IF(OR(B177&lt;1,B177&gt;73415,INT(B177)&lt;&gt;B177),"Confira a data",IF(NOT(ISNUMBER(C177)),"Confira o valor",IF(C177&lt;=0,"Valor maior que zero",IF(G177="","Preencha o que vendeu","OK")))))))))</f>
        <v/>
      </c>
      <c r="J177" s="34" t="n">
        <f aca="false">IF(I177="OK",C177,0)</f>
        <v>0</v>
      </c>
      <c r="K177" s="34" t="str">
        <f aca="false">IF(OR(I177&lt;&gt;"OK",FinMes=""),"",IF(B177&gt;=FinMes,0,MAX(0,ROUND(E177-C177,2))))</f>
        <v/>
      </c>
    </row>
    <row r="178" customFormat="false" ht="25" hidden="false" customHeight="true" outlineLevel="0" collapsed="false">
      <c r="A178" s="31"/>
      <c r="B178" s="32"/>
      <c r="C178" s="33"/>
      <c r="D178" s="34" t="str">
        <f aca="false">IF(OR(I178&lt;&gt;"OK",FinMes=""),"",IF(B178&gt;=FinMes,0,MAX(0,ROUND(C178-E178,2))))</f>
        <v/>
      </c>
      <c r="E178" s="34" t="str">
        <f aca="false">IF(OR(I178&lt;&gt;"OK",FinMes=""),"",IF(B178&gt;=FinMes,0,SUMIFS(CobroValido,CobroVenta,A178,CobroFecha,"&lt;"&amp;FinMes)))</f>
        <v/>
      </c>
      <c r="F178" s="35"/>
      <c r="G178" s="35"/>
      <c r="H178" s="36" t="str">
        <f aca="false">IF(I178="","",IF(I178&lt;&gt;"OK","Confira os dados",IF(FinMes="","Escolha um período",IF(B178&gt;=FinMes,"Outro período",IF(K178&gt;0,"Recebimento excedente",IF(D178=0,"Recebida",IF(E178=0,"A receber","Parcial")))))))</f>
        <v/>
      </c>
      <c r="I178" s="36" t="str">
        <f aca="false">IF(COUNTA(A178:C178,F178:G178)=0,"",IF(A178="","Falta o código",IF(A178&lt;&gt;TRIM(A178),"Confira o código",IF(COUNTIFS(VentaID,A178)&gt;1,"Código repetido",IF(NOT(ISNUMBER(B178)),"Confira a data",IF(OR(B178&lt;1,B178&gt;73415,INT(B178)&lt;&gt;B178),"Confira a data",IF(NOT(ISNUMBER(C178)),"Confira o valor",IF(C178&lt;=0,"Valor maior que zero",IF(G178="","Preencha o que vendeu","OK")))))))))</f>
        <v/>
      </c>
      <c r="J178" s="34" t="n">
        <f aca="false">IF(I178="OK",C178,0)</f>
        <v>0</v>
      </c>
      <c r="K178" s="34" t="str">
        <f aca="false">IF(OR(I178&lt;&gt;"OK",FinMes=""),"",IF(B178&gt;=FinMes,0,MAX(0,ROUND(E178-C178,2))))</f>
        <v/>
      </c>
    </row>
    <row r="179" customFormat="false" ht="25" hidden="false" customHeight="true" outlineLevel="0" collapsed="false">
      <c r="A179" s="31"/>
      <c r="B179" s="32"/>
      <c r="C179" s="33"/>
      <c r="D179" s="34" t="str">
        <f aca="false">IF(OR(I179&lt;&gt;"OK",FinMes=""),"",IF(B179&gt;=FinMes,0,MAX(0,ROUND(C179-E179,2))))</f>
        <v/>
      </c>
      <c r="E179" s="34" t="str">
        <f aca="false">IF(OR(I179&lt;&gt;"OK",FinMes=""),"",IF(B179&gt;=FinMes,0,SUMIFS(CobroValido,CobroVenta,A179,CobroFecha,"&lt;"&amp;FinMes)))</f>
        <v/>
      </c>
      <c r="F179" s="35"/>
      <c r="G179" s="35"/>
      <c r="H179" s="36" t="str">
        <f aca="false">IF(I179="","",IF(I179&lt;&gt;"OK","Confira os dados",IF(FinMes="","Escolha um período",IF(B179&gt;=FinMes,"Outro período",IF(K179&gt;0,"Recebimento excedente",IF(D179=0,"Recebida",IF(E179=0,"A receber","Parcial")))))))</f>
        <v/>
      </c>
      <c r="I179" s="36" t="str">
        <f aca="false">IF(COUNTA(A179:C179,F179:G179)=0,"",IF(A179="","Falta o código",IF(A179&lt;&gt;TRIM(A179),"Confira o código",IF(COUNTIFS(VentaID,A179)&gt;1,"Código repetido",IF(NOT(ISNUMBER(B179)),"Confira a data",IF(OR(B179&lt;1,B179&gt;73415,INT(B179)&lt;&gt;B179),"Confira a data",IF(NOT(ISNUMBER(C179)),"Confira o valor",IF(C179&lt;=0,"Valor maior que zero",IF(G179="","Preencha o que vendeu","OK")))))))))</f>
        <v/>
      </c>
      <c r="J179" s="34" t="n">
        <f aca="false">IF(I179="OK",C179,0)</f>
        <v>0</v>
      </c>
      <c r="K179" s="34" t="str">
        <f aca="false">IF(OR(I179&lt;&gt;"OK",FinMes=""),"",IF(B179&gt;=FinMes,0,MAX(0,ROUND(E179-C179,2))))</f>
        <v/>
      </c>
    </row>
    <row r="180" customFormat="false" ht="25" hidden="false" customHeight="true" outlineLevel="0" collapsed="false">
      <c r="A180" s="31"/>
      <c r="B180" s="32"/>
      <c r="C180" s="33"/>
      <c r="D180" s="34" t="str">
        <f aca="false">IF(OR(I180&lt;&gt;"OK",FinMes=""),"",IF(B180&gt;=FinMes,0,MAX(0,ROUND(C180-E180,2))))</f>
        <v/>
      </c>
      <c r="E180" s="34" t="str">
        <f aca="false">IF(OR(I180&lt;&gt;"OK",FinMes=""),"",IF(B180&gt;=FinMes,0,SUMIFS(CobroValido,CobroVenta,A180,CobroFecha,"&lt;"&amp;FinMes)))</f>
        <v/>
      </c>
      <c r="F180" s="35"/>
      <c r="G180" s="35"/>
      <c r="H180" s="36" t="str">
        <f aca="false">IF(I180="","",IF(I180&lt;&gt;"OK","Confira os dados",IF(FinMes="","Escolha um período",IF(B180&gt;=FinMes,"Outro período",IF(K180&gt;0,"Recebimento excedente",IF(D180=0,"Recebida",IF(E180=0,"A receber","Parcial")))))))</f>
        <v/>
      </c>
      <c r="I180" s="36" t="str">
        <f aca="false">IF(COUNTA(A180:C180,F180:G180)=0,"",IF(A180="","Falta o código",IF(A180&lt;&gt;TRIM(A180),"Confira o código",IF(COUNTIFS(VentaID,A180)&gt;1,"Código repetido",IF(NOT(ISNUMBER(B180)),"Confira a data",IF(OR(B180&lt;1,B180&gt;73415,INT(B180)&lt;&gt;B180),"Confira a data",IF(NOT(ISNUMBER(C180)),"Confira o valor",IF(C180&lt;=0,"Valor maior que zero",IF(G180="","Preencha o que vendeu","OK")))))))))</f>
        <v/>
      </c>
      <c r="J180" s="34" t="n">
        <f aca="false">IF(I180="OK",C180,0)</f>
        <v>0</v>
      </c>
      <c r="K180" s="34" t="str">
        <f aca="false">IF(OR(I180&lt;&gt;"OK",FinMes=""),"",IF(B180&gt;=FinMes,0,MAX(0,ROUND(E180-C180,2))))</f>
        <v/>
      </c>
    </row>
    <row r="181" customFormat="false" ht="25" hidden="false" customHeight="true" outlineLevel="0" collapsed="false">
      <c r="A181" s="31"/>
      <c r="B181" s="32"/>
      <c r="C181" s="33"/>
      <c r="D181" s="34" t="str">
        <f aca="false">IF(OR(I181&lt;&gt;"OK",FinMes=""),"",IF(B181&gt;=FinMes,0,MAX(0,ROUND(C181-E181,2))))</f>
        <v/>
      </c>
      <c r="E181" s="34" t="str">
        <f aca="false">IF(OR(I181&lt;&gt;"OK",FinMes=""),"",IF(B181&gt;=FinMes,0,SUMIFS(CobroValido,CobroVenta,A181,CobroFecha,"&lt;"&amp;FinMes)))</f>
        <v/>
      </c>
      <c r="F181" s="35"/>
      <c r="G181" s="35"/>
      <c r="H181" s="36" t="str">
        <f aca="false">IF(I181="","",IF(I181&lt;&gt;"OK","Confira os dados",IF(FinMes="","Escolha um período",IF(B181&gt;=FinMes,"Outro período",IF(K181&gt;0,"Recebimento excedente",IF(D181=0,"Recebida",IF(E181=0,"A receber","Parcial")))))))</f>
        <v/>
      </c>
      <c r="I181" s="36" t="str">
        <f aca="false">IF(COUNTA(A181:C181,F181:G181)=0,"",IF(A181="","Falta o código",IF(A181&lt;&gt;TRIM(A181),"Confira o código",IF(COUNTIFS(VentaID,A181)&gt;1,"Código repetido",IF(NOT(ISNUMBER(B181)),"Confira a data",IF(OR(B181&lt;1,B181&gt;73415,INT(B181)&lt;&gt;B181),"Confira a data",IF(NOT(ISNUMBER(C181)),"Confira o valor",IF(C181&lt;=0,"Valor maior que zero",IF(G181="","Preencha o que vendeu","OK")))))))))</f>
        <v/>
      </c>
      <c r="J181" s="34" t="n">
        <f aca="false">IF(I181="OK",C181,0)</f>
        <v>0</v>
      </c>
      <c r="K181" s="34" t="str">
        <f aca="false">IF(OR(I181&lt;&gt;"OK",FinMes=""),"",IF(B181&gt;=FinMes,0,MAX(0,ROUND(E181-C181,2))))</f>
        <v/>
      </c>
    </row>
    <row r="182" customFormat="false" ht="25" hidden="false" customHeight="true" outlineLevel="0" collapsed="false">
      <c r="A182" s="31"/>
      <c r="B182" s="32"/>
      <c r="C182" s="33"/>
      <c r="D182" s="34" t="str">
        <f aca="false">IF(OR(I182&lt;&gt;"OK",FinMes=""),"",IF(B182&gt;=FinMes,0,MAX(0,ROUND(C182-E182,2))))</f>
        <v/>
      </c>
      <c r="E182" s="34" t="str">
        <f aca="false">IF(OR(I182&lt;&gt;"OK",FinMes=""),"",IF(B182&gt;=FinMes,0,SUMIFS(CobroValido,CobroVenta,A182,CobroFecha,"&lt;"&amp;FinMes)))</f>
        <v/>
      </c>
      <c r="F182" s="35"/>
      <c r="G182" s="35"/>
      <c r="H182" s="36" t="str">
        <f aca="false">IF(I182="","",IF(I182&lt;&gt;"OK","Confira os dados",IF(FinMes="","Escolha um período",IF(B182&gt;=FinMes,"Outro período",IF(K182&gt;0,"Recebimento excedente",IF(D182=0,"Recebida",IF(E182=0,"A receber","Parcial")))))))</f>
        <v/>
      </c>
      <c r="I182" s="36" t="str">
        <f aca="false">IF(COUNTA(A182:C182,F182:G182)=0,"",IF(A182="","Falta o código",IF(A182&lt;&gt;TRIM(A182),"Confira o código",IF(COUNTIFS(VentaID,A182)&gt;1,"Código repetido",IF(NOT(ISNUMBER(B182)),"Confira a data",IF(OR(B182&lt;1,B182&gt;73415,INT(B182)&lt;&gt;B182),"Confira a data",IF(NOT(ISNUMBER(C182)),"Confira o valor",IF(C182&lt;=0,"Valor maior que zero",IF(G182="","Preencha o que vendeu","OK")))))))))</f>
        <v/>
      </c>
      <c r="J182" s="34" t="n">
        <f aca="false">IF(I182="OK",C182,0)</f>
        <v>0</v>
      </c>
      <c r="K182" s="34" t="str">
        <f aca="false">IF(OR(I182&lt;&gt;"OK",FinMes=""),"",IF(B182&gt;=FinMes,0,MAX(0,ROUND(E182-C182,2))))</f>
        <v/>
      </c>
    </row>
    <row r="183" customFormat="false" ht="25" hidden="false" customHeight="true" outlineLevel="0" collapsed="false">
      <c r="A183" s="31"/>
      <c r="B183" s="32"/>
      <c r="C183" s="33"/>
      <c r="D183" s="34" t="str">
        <f aca="false">IF(OR(I183&lt;&gt;"OK",FinMes=""),"",IF(B183&gt;=FinMes,0,MAX(0,ROUND(C183-E183,2))))</f>
        <v/>
      </c>
      <c r="E183" s="34" t="str">
        <f aca="false">IF(OR(I183&lt;&gt;"OK",FinMes=""),"",IF(B183&gt;=FinMes,0,SUMIFS(CobroValido,CobroVenta,A183,CobroFecha,"&lt;"&amp;FinMes)))</f>
        <v/>
      </c>
      <c r="F183" s="35"/>
      <c r="G183" s="35"/>
      <c r="H183" s="36" t="str">
        <f aca="false">IF(I183="","",IF(I183&lt;&gt;"OK","Confira os dados",IF(FinMes="","Escolha um período",IF(B183&gt;=FinMes,"Outro período",IF(K183&gt;0,"Recebimento excedente",IF(D183=0,"Recebida",IF(E183=0,"A receber","Parcial")))))))</f>
        <v/>
      </c>
      <c r="I183" s="36" t="str">
        <f aca="false">IF(COUNTA(A183:C183,F183:G183)=0,"",IF(A183="","Falta o código",IF(A183&lt;&gt;TRIM(A183),"Confira o código",IF(COUNTIFS(VentaID,A183)&gt;1,"Código repetido",IF(NOT(ISNUMBER(B183)),"Confira a data",IF(OR(B183&lt;1,B183&gt;73415,INT(B183)&lt;&gt;B183),"Confira a data",IF(NOT(ISNUMBER(C183)),"Confira o valor",IF(C183&lt;=0,"Valor maior que zero",IF(G183="","Preencha o que vendeu","OK")))))))))</f>
        <v/>
      </c>
      <c r="J183" s="34" t="n">
        <f aca="false">IF(I183="OK",C183,0)</f>
        <v>0</v>
      </c>
      <c r="K183" s="34" t="str">
        <f aca="false">IF(OR(I183&lt;&gt;"OK",FinMes=""),"",IF(B183&gt;=FinMes,0,MAX(0,ROUND(E183-C183,2))))</f>
        <v/>
      </c>
    </row>
    <row r="184" customFormat="false" ht="25" hidden="false" customHeight="true" outlineLevel="0" collapsed="false">
      <c r="A184" s="31"/>
      <c r="B184" s="32"/>
      <c r="C184" s="33"/>
      <c r="D184" s="34" t="str">
        <f aca="false">IF(OR(I184&lt;&gt;"OK",FinMes=""),"",IF(B184&gt;=FinMes,0,MAX(0,ROUND(C184-E184,2))))</f>
        <v/>
      </c>
      <c r="E184" s="34" t="str">
        <f aca="false">IF(OR(I184&lt;&gt;"OK",FinMes=""),"",IF(B184&gt;=FinMes,0,SUMIFS(CobroValido,CobroVenta,A184,CobroFecha,"&lt;"&amp;FinMes)))</f>
        <v/>
      </c>
      <c r="F184" s="35"/>
      <c r="G184" s="35"/>
      <c r="H184" s="36" t="str">
        <f aca="false">IF(I184="","",IF(I184&lt;&gt;"OK","Confira os dados",IF(FinMes="","Escolha um período",IF(B184&gt;=FinMes,"Outro período",IF(K184&gt;0,"Recebimento excedente",IF(D184=0,"Recebida",IF(E184=0,"A receber","Parcial")))))))</f>
        <v/>
      </c>
      <c r="I184" s="36" t="str">
        <f aca="false">IF(COUNTA(A184:C184,F184:G184)=0,"",IF(A184="","Falta o código",IF(A184&lt;&gt;TRIM(A184),"Confira o código",IF(COUNTIFS(VentaID,A184)&gt;1,"Código repetido",IF(NOT(ISNUMBER(B184)),"Confira a data",IF(OR(B184&lt;1,B184&gt;73415,INT(B184)&lt;&gt;B184),"Confira a data",IF(NOT(ISNUMBER(C184)),"Confira o valor",IF(C184&lt;=0,"Valor maior que zero",IF(G184="","Preencha o que vendeu","OK")))))))))</f>
        <v/>
      </c>
      <c r="J184" s="34" t="n">
        <f aca="false">IF(I184="OK",C184,0)</f>
        <v>0</v>
      </c>
      <c r="K184" s="34" t="str">
        <f aca="false">IF(OR(I184&lt;&gt;"OK",FinMes=""),"",IF(B184&gt;=FinMes,0,MAX(0,ROUND(E184-C184,2))))</f>
        <v/>
      </c>
    </row>
    <row r="185" customFormat="false" ht="25" hidden="false" customHeight="true" outlineLevel="0" collapsed="false">
      <c r="A185" s="31"/>
      <c r="B185" s="32"/>
      <c r="C185" s="33"/>
      <c r="D185" s="34" t="str">
        <f aca="false">IF(OR(I185&lt;&gt;"OK",FinMes=""),"",IF(B185&gt;=FinMes,0,MAX(0,ROUND(C185-E185,2))))</f>
        <v/>
      </c>
      <c r="E185" s="34" t="str">
        <f aca="false">IF(OR(I185&lt;&gt;"OK",FinMes=""),"",IF(B185&gt;=FinMes,0,SUMIFS(CobroValido,CobroVenta,A185,CobroFecha,"&lt;"&amp;FinMes)))</f>
        <v/>
      </c>
      <c r="F185" s="35"/>
      <c r="G185" s="35"/>
      <c r="H185" s="36" t="str">
        <f aca="false">IF(I185="","",IF(I185&lt;&gt;"OK","Confira os dados",IF(FinMes="","Escolha um período",IF(B185&gt;=FinMes,"Outro período",IF(K185&gt;0,"Recebimento excedente",IF(D185=0,"Recebida",IF(E185=0,"A receber","Parcial")))))))</f>
        <v/>
      </c>
      <c r="I185" s="36" t="str">
        <f aca="false">IF(COUNTA(A185:C185,F185:G185)=0,"",IF(A185="","Falta o código",IF(A185&lt;&gt;TRIM(A185),"Confira o código",IF(COUNTIFS(VentaID,A185)&gt;1,"Código repetido",IF(NOT(ISNUMBER(B185)),"Confira a data",IF(OR(B185&lt;1,B185&gt;73415,INT(B185)&lt;&gt;B185),"Confira a data",IF(NOT(ISNUMBER(C185)),"Confira o valor",IF(C185&lt;=0,"Valor maior que zero",IF(G185="","Preencha o que vendeu","OK")))))))))</f>
        <v/>
      </c>
      <c r="J185" s="34" t="n">
        <f aca="false">IF(I185="OK",C185,0)</f>
        <v>0</v>
      </c>
      <c r="K185" s="34" t="str">
        <f aca="false">IF(OR(I185&lt;&gt;"OK",FinMes=""),"",IF(B185&gt;=FinMes,0,MAX(0,ROUND(E185-C185,2))))</f>
        <v/>
      </c>
    </row>
    <row r="186" customFormat="false" ht="25" hidden="false" customHeight="true" outlineLevel="0" collapsed="false">
      <c r="A186" s="31"/>
      <c r="B186" s="32"/>
      <c r="C186" s="33"/>
      <c r="D186" s="34" t="str">
        <f aca="false">IF(OR(I186&lt;&gt;"OK",FinMes=""),"",IF(B186&gt;=FinMes,0,MAX(0,ROUND(C186-E186,2))))</f>
        <v/>
      </c>
      <c r="E186" s="34" t="str">
        <f aca="false">IF(OR(I186&lt;&gt;"OK",FinMes=""),"",IF(B186&gt;=FinMes,0,SUMIFS(CobroValido,CobroVenta,A186,CobroFecha,"&lt;"&amp;FinMes)))</f>
        <v/>
      </c>
      <c r="F186" s="35"/>
      <c r="G186" s="35"/>
      <c r="H186" s="36" t="str">
        <f aca="false">IF(I186="","",IF(I186&lt;&gt;"OK","Confira os dados",IF(FinMes="","Escolha um período",IF(B186&gt;=FinMes,"Outro período",IF(K186&gt;0,"Recebimento excedente",IF(D186=0,"Recebida",IF(E186=0,"A receber","Parcial")))))))</f>
        <v/>
      </c>
      <c r="I186" s="36" t="str">
        <f aca="false">IF(COUNTA(A186:C186,F186:G186)=0,"",IF(A186="","Falta o código",IF(A186&lt;&gt;TRIM(A186),"Confira o código",IF(COUNTIFS(VentaID,A186)&gt;1,"Código repetido",IF(NOT(ISNUMBER(B186)),"Confira a data",IF(OR(B186&lt;1,B186&gt;73415,INT(B186)&lt;&gt;B186),"Confira a data",IF(NOT(ISNUMBER(C186)),"Confira o valor",IF(C186&lt;=0,"Valor maior que zero",IF(G186="","Preencha o que vendeu","OK")))))))))</f>
        <v/>
      </c>
      <c r="J186" s="34" t="n">
        <f aca="false">IF(I186="OK",C186,0)</f>
        <v>0</v>
      </c>
      <c r="K186" s="34" t="str">
        <f aca="false">IF(OR(I186&lt;&gt;"OK",FinMes=""),"",IF(B186&gt;=FinMes,0,MAX(0,ROUND(E186-C186,2))))</f>
        <v/>
      </c>
    </row>
    <row r="187" customFormat="false" ht="25" hidden="false" customHeight="true" outlineLevel="0" collapsed="false">
      <c r="A187" s="31"/>
      <c r="B187" s="32"/>
      <c r="C187" s="33"/>
      <c r="D187" s="34" t="str">
        <f aca="false">IF(OR(I187&lt;&gt;"OK",FinMes=""),"",IF(B187&gt;=FinMes,0,MAX(0,ROUND(C187-E187,2))))</f>
        <v/>
      </c>
      <c r="E187" s="34" t="str">
        <f aca="false">IF(OR(I187&lt;&gt;"OK",FinMes=""),"",IF(B187&gt;=FinMes,0,SUMIFS(CobroValido,CobroVenta,A187,CobroFecha,"&lt;"&amp;FinMes)))</f>
        <v/>
      </c>
      <c r="F187" s="35"/>
      <c r="G187" s="35"/>
      <c r="H187" s="36" t="str">
        <f aca="false">IF(I187="","",IF(I187&lt;&gt;"OK","Confira os dados",IF(FinMes="","Escolha um período",IF(B187&gt;=FinMes,"Outro período",IF(K187&gt;0,"Recebimento excedente",IF(D187=0,"Recebida",IF(E187=0,"A receber","Parcial")))))))</f>
        <v/>
      </c>
      <c r="I187" s="36" t="str">
        <f aca="false">IF(COUNTA(A187:C187,F187:G187)=0,"",IF(A187="","Falta o código",IF(A187&lt;&gt;TRIM(A187),"Confira o código",IF(COUNTIFS(VentaID,A187)&gt;1,"Código repetido",IF(NOT(ISNUMBER(B187)),"Confira a data",IF(OR(B187&lt;1,B187&gt;73415,INT(B187)&lt;&gt;B187),"Confira a data",IF(NOT(ISNUMBER(C187)),"Confira o valor",IF(C187&lt;=0,"Valor maior que zero",IF(G187="","Preencha o que vendeu","OK")))))))))</f>
        <v/>
      </c>
      <c r="J187" s="34" t="n">
        <f aca="false">IF(I187="OK",C187,0)</f>
        <v>0</v>
      </c>
      <c r="K187" s="34" t="str">
        <f aca="false">IF(OR(I187&lt;&gt;"OK",FinMes=""),"",IF(B187&gt;=FinMes,0,MAX(0,ROUND(E187-C187,2))))</f>
        <v/>
      </c>
    </row>
    <row r="188" customFormat="false" ht="25" hidden="false" customHeight="true" outlineLevel="0" collapsed="false">
      <c r="A188" s="31"/>
      <c r="B188" s="32"/>
      <c r="C188" s="33"/>
      <c r="D188" s="34" t="str">
        <f aca="false">IF(OR(I188&lt;&gt;"OK",FinMes=""),"",IF(B188&gt;=FinMes,0,MAX(0,ROUND(C188-E188,2))))</f>
        <v/>
      </c>
      <c r="E188" s="34" t="str">
        <f aca="false">IF(OR(I188&lt;&gt;"OK",FinMes=""),"",IF(B188&gt;=FinMes,0,SUMIFS(CobroValido,CobroVenta,A188,CobroFecha,"&lt;"&amp;FinMes)))</f>
        <v/>
      </c>
      <c r="F188" s="35"/>
      <c r="G188" s="35"/>
      <c r="H188" s="36" t="str">
        <f aca="false">IF(I188="","",IF(I188&lt;&gt;"OK","Confira os dados",IF(FinMes="","Escolha um período",IF(B188&gt;=FinMes,"Outro período",IF(K188&gt;0,"Recebimento excedente",IF(D188=0,"Recebida",IF(E188=0,"A receber","Parcial")))))))</f>
        <v/>
      </c>
      <c r="I188" s="36" t="str">
        <f aca="false">IF(COUNTA(A188:C188,F188:G188)=0,"",IF(A188="","Falta o código",IF(A188&lt;&gt;TRIM(A188),"Confira o código",IF(COUNTIFS(VentaID,A188)&gt;1,"Código repetido",IF(NOT(ISNUMBER(B188)),"Confira a data",IF(OR(B188&lt;1,B188&gt;73415,INT(B188)&lt;&gt;B188),"Confira a data",IF(NOT(ISNUMBER(C188)),"Confira o valor",IF(C188&lt;=0,"Valor maior que zero",IF(G188="","Preencha o que vendeu","OK")))))))))</f>
        <v/>
      </c>
      <c r="J188" s="34" t="n">
        <f aca="false">IF(I188="OK",C188,0)</f>
        <v>0</v>
      </c>
      <c r="K188" s="34" t="str">
        <f aca="false">IF(OR(I188&lt;&gt;"OK",FinMes=""),"",IF(B188&gt;=FinMes,0,MAX(0,ROUND(E188-C188,2))))</f>
        <v/>
      </c>
    </row>
    <row r="189" customFormat="false" ht="25" hidden="false" customHeight="true" outlineLevel="0" collapsed="false">
      <c r="A189" s="31"/>
      <c r="B189" s="32"/>
      <c r="C189" s="33"/>
      <c r="D189" s="34" t="str">
        <f aca="false">IF(OR(I189&lt;&gt;"OK",FinMes=""),"",IF(B189&gt;=FinMes,0,MAX(0,ROUND(C189-E189,2))))</f>
        <v/>
      </c>
      <c r="E189" s="34" t="str">
        <f aca="false">IF(OR(I189&lt;&gt;"OK",FinMes=""),"",IF(B189&gt;=FinMes,0,SUMIFS(CobroValido,CobroVenta,A189,CobroFecha,"&lt;"&amp;FinMes)))</f>
        <v/>
      </c>
      <c r="F189" s="35"/>
      <c r="G189" s="35"/>
      <c r="H189" s="36" t="str">
        <f aca="false">IF(I189="","",IF(I189&lt;&gt;"OK","Confira os dados",IF(FinMes="","Escolha um período",IF(B189&gt;=FinMes,"Outro período",IF(K189&gt;0,"Recebimento excedente",IF(D189=0,"Recebida",IF(E189=0,"A receber","Parcial")))))))</f>
        <v/>
      </c>
      <c r="I189" s="36" t="str">
        <f aca="false">IF(COUNTA(A189:C189,F189:G189)=0,"",IF(A189="","Falta o código",IF(A189&lt;&gt;TRIM(A189),"Confira o código",IF(COUNTIFS(VentaID,A189)&gt;1,"Código repetido",IF(NOT(ISNUMBER(B189)),"Confira a data",IF(OR(B189&lt;1,B189&gt;73415,INT(B189)&lt;&gt;B189),"Confira a data",IF(NOT(ISNUMBER(C189)),"Confira o valor",IF(C189&lt;=0,"Valor maior que zero",IF(G189="","Preencha o que vendeu","OK")))))))))</f>
        <v/>
      </c>
      <c r="J189" s="34" t="n">
        <f aca="false">IF(I189="OK",C189,0)</f>
        <v>0</v>
      </c>
      <c r="K189" s="34" t="str">
        <f aca="false">IF(OR(I189&lt;&gt;"OK",FinMes=""),"",IF(B189&gt;=FinMes,0,MAX(0,ROUND(E189-C189,2))))</f>
        <v/>
      </c>
    </row>
    <row r="190" customFormat="false" ht="25" hidden="false" customHeight="true" outlineLevel="0" collapsed="false">
      <c r="A190" s="31"/>
      <c r="B190" s="32"/>
      <c r="C190" s="33"/>
      <c r="D190" s="34" t="str">
        <f aca="false">IF(OR(I190&lt;&gt;"OK",FinMes=""),"",IF(B190&gt;=FinMes,0,MAX(0,ROUND(C190-E190,2))))</f>
        <v/>
      </c>
      <c r="E190" s="34" t="str">
        <f aca="false">IF(OR(I190&lt;&gt;"OK",FinMes=""),"",IF(B190&gt;=FinMes,0,SUMIFS(CobroValido,CobroVenta,A190,CobroFecha,"&lt;"&amp;FinMes)))</f>
        <v/>
      </c>
      <c r="F190" s="35"/>
      <c r="G190" s="35"/>
      <c r="H190" s="36" t="str">
        <f aca="false">IF(I190="","",IF(I190&lt;&gt;"OK","Confira os dados",IF(FinMes="","Escolha um período",IF(B190&gt;=FinMes,"Outro período",IF(K190&gt;0,"Recebimento excedente",IF(D190=0,"Recebida",IF(E190=0,"A receber","Parcial")))))))</f>
        <v/>
      </c>
      <c r="I190" s="36" t="str">
        <f aca="false">IF(COUNTA(A190:C190,F190:G190)=0,"",IF(A190="","Falta o código",IF(A190&lt;&gt;TRIM(A190),"Confira o código",IF(COUNTIFS(VentaID,A190)&gt;1,"Código repetido",IF(NOT(ISNUMBER(B190)),"Confira a data",IF(OR(B190&lt;1,B190&gt;73415,INT(B190)&lt;&gt;B190),"Confira a data",IF(NOT(ISNUMBER(C190)),"Confira o valor",IF(C190&lt;=0,"Valor maior que zero",IF(G190="","Preencha o que vendeu","OK")))))))))</f>
        <v/>
      </c>
      <c r="J190" s="34" t="n">
        <f aca="false">IF(I190="OK",C190,0)</f>
        <v>0</v>
      </c>
      <c r="K190" s="34" t="str">
        <f aca="false">IF(OR(I190&lt;&gt;"OK",FinMes=""),"",IF(B190&gt;=FinMes,0,MAX(0,ROUND(E190-C190,2))))</f>
        <v/>
      </c>
    </row>
    <row r="191" customFormat="false" ht="25" hidden="false" customHeight="true" outlineLevel="0" collapsed="false">
      <c r="A191" s="31"/>
      <c r="B191" s="32"/>
      <c r="C191" s="33"/>
      <c r="D191" s="34" t="str">
        <f aca="false">IF(OR(I191&lt;&gt;"OK",FinMes=""),"",IF(B191&gt;=FinMes,0,MAX(0,ROUND(C191-E191,2))))</f>
        <v/>
      </c>
      <c r="E191" s="34" t="str">
        <f aca="false">IF(OR(I191&lt;&gt;"OK",FinMes=""),"",IF(B191&gt;=FinMes,0,SUMIFS(CobroValido,CobroVenta,A191,CobroFecha,"&lt;"&amp;FinMes)))</f>
        <v/>
      </c>
      <c r="F191" s="35"/>
      <c r="G191" s="35"/>
      <c r="H191" s="36" t="str">
        <f aca="false">IF(I191="","",IF(I191&lt;&gt;"OK","Confira os dados",IF(FinMes="","Escolha um período",IF(B191&gt;=FinMes,"Outro período",IF(K191&gt;0,"Recebimento excedente",IF(D191=0,"Recebida",IF(E191=0,"A receber","Parcial")))))))</f>
        <v/>
      </c>
      <c r="I191" s="36" t="str">
        <f aca="false">IF(COUNTA(A191:C191,F191:G191)=0,"",IF(A191="","Falta o código",IF(A191&lt;&gt;TRIM(A191),"Confira o código",IF(COUNTIFS(VentaID,A191)&gt;1,"Código repetido",IF(NOT(ISNUMBER(B191)),"Confira a data",IF(OR(B191&lt;1,B191&gt;73415,INT(B191)&lt;&gt;B191),"Confira a data",IF(NOT(ISNUMBER(C191)),"Confira o valor",IF(C191&lt;=0,"Valor maior que zero",IF(G191="","Preencha o que vendeu","OK")))))))))</f>
        <v/>
      </c>
      <c r="J191" s="34" t="n">
        <f aca="false">IF(I191="OK",C191,0)</f>
        <v>0</v>
      </c>
      <c r="K191" s="34" t="str">
        <f aca="false">IF(OR(I191&lt;&gt;"OK",FinMes=""),"",IF(B191&gt;=FinMes,0,MAX(0,ROUND(E191-C191,2))))</f>
        <v/>
      </c>
    </row>
    <row r="192" customFormat="false" ht="25" hidden="false" customHeight="true" outlineLevel="0" collapsed="false">
      <c r="A192" s="31"/>
      <c r="B192" s="32"/>
      <c r="C192" s="33"/>
      <c r="D192" s="34" t="str">
        <f aca="false">IF(OR(I192&lt;&gt;"OK",FinMes=""),"",IF(B192&gt;=FinMes,0,MAX(0,ROUND(C192-E192,2))))</f>
        <v/>
      </c>
      <c r="E192" s="34" t="str">
        <f aca="false">IF(OR(I192&lt;&gt;"OK",FinMes=""),"",IF(B192&gt;=FinMes,0,SUMIFS(CobroValido,CobroVenta,A192,CobroFecha,"&lt;"&amp;FinMes)))</f>
        <v/>
      </c>
      <c r="F192" s="35"/>
      <c r="G192" s="35"/>
      <c r="H192" s="36" t="str">
        <f aca="false">IF(I192="","",IF(I192&lt;&gt;"OK","Confira os dados",IF(FinMes="","Escolha um período",IF(B192&gt;=FinMes,"Outro período",IF(K192&gt;0,"Recebimento excedente",IF(D192=0,"Recebida",IF(E192=0,"A receber","Parcial")))))))</f>
        <v/>
      </c>
      <c r="I192" s="36" t="str">
        <f aca="false">IF(COUNTA(A192:C192,F192:G192)=0,"",IF(A192="","Falta o código",IF(A192&lt;&gt;TRIM(A192),"Confira o código",IF(COUNTIFS(VentaID,A192)&gt;1,"Código repetido",IF(NOT(ISNUMBER(B192)),"Confira a data",IF(OR(B192&lt;1,B192&gt;73415,INT(B192)&lt;&gt;B192),"Confira a data",IF(NOT(ISNUMBER(C192)),"Confira o valor",IF(C192&lt;=0,"Valor maior que zero",IF(G192="","Preencha o que vendeu","OK")))))))))</f>
        <v/>
      </c>
      <c r="J192" s="34" t="n">
        <f aca="false">IF(I192="OK",C192,0)</f>
        <v>0</v>
      </c>
      <c r="K192" s="34" t="str">
        <f aca="false">IF(OR(I192&lt;&gt;"OK",FinMes=""),"",IF(B192&gt;=FinMes,0,MAX(0,ROUND(E192-C192,2))))</f>
        <v/>
      </c>
    </row>
    <row r="193" customFormat="false" ht="25" hidden="false" customHeight="true" outlineLevel="0" collapsed="false">
      <c r="A193" s="31"/>
      <c r="B193" s="32"/>
      <c r="C193" s="33"/>
      <c r="D193" s="34" t="str">
        <f aca="false">IF(OR(I193&lt;&gt;"OK",FinMes=""),"",IF(B193&gt;=FinMes,0,MAX(0,ROUND(C193-E193,2))))</f>
        <v/>
      </c>
      <c r="E193" s="34" t="str">
        <f aca="false">IF(OR(I193&lt;&gt;"OK",FinMes=""),"",IF(B193&gt;=FinMes,0,SUMIFS(CobroValido,CobroVenta,A193,CobroFecha,"&lt;"&amp;FinMes)))</f>
        <v/>
      </c>
      <c r="F193" s="35"/>
      <c r="G193" s="35"/>
      <c r="H193" s="36" t="str">
        <f aca="false">IF(I193="","",IF(I193&lt;&gt;"OK","Confira os dados",IF(FinMes="","Escolha um período",IF(B193&gt;=FinMes,"Outro período",IF(K193&gt;0,"Recebimento excedente",IF(D193=0,"Recebida",IF(E193=0,"A receber","Parcial")))))))</f>
        <v/>
      </c>
      <c r="I193" s="36" t="str">
        <f aca="false">IF(COUNTA(A193:C193,F193:G193)=0,"",IF(A193="","Falta o código",IF(A193&lt;&gt;TRIM(A193),"Confira o código",IF(COUNTIFS(VentaID,A193)&gt;1,"Código repetido",IF(NOT(ISNUMBER(B193)),"Confira a data",IF(OR(B193&lt;1,B193&gt;73415,INT(B193)&lt;&gt;B193),"Confira a data",IF(NOT(ISNUMBER(C193)),"Confira o valor",IF(C193&lt;=0,"Valor maior que zero",IF(G193="","Preencha o que vendeu","OK")))))))))</f>
        <v/>
      </c>
      <c r="J193" s="34" t="n">
        <f aca="false">IF(I193="OK",C193,0)</f>
        <v>0</v>
      </c>
      <c r="K193" s="34" t="str">
        <f aca="false">IF(OR(I193&lt;&gt;"OK",FinMes=""),"",IF(B193&gt;=FinMes,0,MAX(0,ROUND(E193-C193,2))))</f>
        <v/>
      </c>
    </row>
    <row r="194" customFormat="false" ht="25" hidden="false" customHeight="true" outlineLevel="0" collapsed="false">
      <c r="A194" s="31"/>
      <c r="B194" s="32"/>
      <c r="C194" s="33"/>
      <c r="D194" s="34" t="str">
        <f aca="false">IF(OR(I194&lt;&gt;"OK",FinMes=""),"",IF(B194&gt;=FinMes,0,MAX(0,ROUND(C194-E194,2))))</f>
        <v/>
      </c>
      <c r="E194" s="34" t="str">
        <f aca="false">IF(OR(I194&lt;&gt;"OK",FinMes=""),"",IF(B194&gt;=FinMes,0,SUMIFS(CobroValido,CobroVenta,A194,CobroFecha,"&lt;"&amp;FinMes)))</f>
        <v/>
      </c>
      <c r="F194" s="35"/>
      <c r="G194" s="35"/>
      <c r="H194" s="36" t="str">
        <f aca="false">IF(I194="","",IF(I194&lt;&gt;"OK","Confira os dados",IF(FinMes="","Escolha um período",IF(B194&gt;=FinMes,"Outro período",IF(K194&gt;0,"Recebimento excedente",IF(D194=0,"Recebida",IF(E194=0,"A receber","Parcial")))))))</f>
        <v/>
      </c>
      <c r="I194" s="36" t="str">
        <f aca="false">IF(COUNTA(A194:C194,F194:G194)=0,"",IF(A194="","Falta o código",IF(A194&lt;&gt;TRIM(A194),"Confira o código",IF(COUNTIFS(VentaID,A194)&gt;1,"Código repetido",IF(NOT(ISNUMBER(B194)),"Confira a data",IF(OR(B194&lt;1,B194&gt;73415,INT(B194)&lt;&gt;B194),"Confira a data",IF(NOT(ISNUMBER(C194)),"Confira o valor",IF(C194&lt;=0,"Valor maior que zero",IF(G194="","Preencha o que vendeu","OK")))))))))</f>
        <v/>
      </c>
      <c r="J194" s="34" t="n">
        <f aca="false">IF(I194="OK",C194,0)</f>
        <v>0</v>
      </c>
      <c r="K194" s="34" t="str">
        <f aca="false">IF(OR(I194&lt;&gt;"OK",FinMes=""),"",IF(B194&gt;=FinMes,0,MAX(0,ROUND(E194-C194,2))))</f>
        <v/>
      </c>
    </row>
    <row r="195" customFormat="false" ht="25" hidden="false" customHeight="true" outlineLevel="0" collapsed="false">
      <c r="A195" s="31"/>
      <c r="B195" s="32"/>
      <c r="C195" s="33"/>
      <c r="D195" s="34" t="str">
        <f aca="false">IF(OR(I195&lt;&gt;"OK",FinMes=""),"",IF(B195&gt;=FinMes,0,MAX(0,ROUND(C195-E195,2))))</f>
        <v/>
      </c>
      <c r="E195" s="34" t="str">
        <f aca="false">IF(OR(I195&lt;&gt;"OK",FinMes=""),"",IF(B195&gt;=FinMes,0,SUMIFS(CobroValido,CobroVenta,A195,CobroFecha,"&lt;"&amp;FinMes)))</f>
        <v/>
      </c>
      <c r="F195" s="35"/>
      <c r="G195" s="35"/>
      <c r="H195" s="36" t="str">
        <f aca="false">IF(I195="","",IF(I195&lt;&gt;"OK","Confira os dados",IF(FinMes="","Escolha um período",IF(B195&gt;=FinMes,"Outro período",IF(K195&gt;0,"Recebimento excedente",IF(D195=0,"Recebida",IF(E195=0,"A receber","Parcial")))))))</f>
        <v/>
      </c>
      <c r="I195" s="36" t="str">
        <f aca="false">IF(COUNTA(A195:C195,F195:G195)=0,"",IF(A195="","Falta o código",IF(A195&lt;&gt;TRIM(A195),"Confira o código",IF(COUNTIFS(VentaID,A195)&gt;1,"Código repetido",IF(NOT(ISNUMBER(B195)),"Confira a data",IF(OR(B195&lt;1,B195&gt;73415,INT(B195)&lt;&gt;B195),"Confira a data",IF(NOT(ISNUMBER(C195)),"Confira o valor",IF(C195&lt;=0,"Valor maior que zero",IF(G195="","Preencha o que vendeu","OK")))))))))</f>
        <v/>
      </c>
      <c r="J195" s="34" t="n">
        <f aca="false">IF(I195="OK",C195,0)</f>
        <v>0</v>
      </c>
      <c r="K195" s="34" t="str">
        <f aca="false">IF(OR(I195&lt;&gt;"OK",FinMes=""),"",IF(B195&gt;=FinMes,0,MAX(0,ROUND(E195-C195,2))))</f>
        <v/>
      </c>
    </row>
    <row r="196" customFormat="false" ht="25" hidden="false" customHeight="true" outlineLevel="0" collapsed="false">
      <c r="A196" s="31"/>
      <c r="B196" s="32"/>
      <c r="C196" s="33"/>
      <c r="D196" s="34" t="str">
        <f aca="false">IF(OR(I196&lt;&gt;"OK",FinMes=""),"",IF(B196&gt;=FinMes,0,MAX(0,ROUND(C196-E196,2))))</f>
        <v/>
      </c>
      <c r="E196" s="34" t="str">
        <f aca="false">IF(OR(I196&lt;&gt;"OK",FinMes=""),"",IF(B196&gt;=FinMes,0,SUMIFS(CobroValido,CobroVenta,A196,CobroFecha,"&lt;"&amp;FinMes)))</f>
        <v/>
      </c>
      <c r="F196" s="35"/>
      <c r="G196" s="35"/>
      <c r="H196" s="36" t="str">
        <f aca="false">IF(I196="","",IF(I196&lt;&gt;"OK","Confira os dados",IF(FinMes="","Escolha um período",IF(B196&gt;=FinMes,"Outro período",IF(K196&gt;0,"Recebimento excedente",IF(D196=0,"Recebida",IF(E196=0,"A receber","Parcial")))))))</f>
        <v/>
      </c>
      <c r="I196" s="36" t="str">
        <f aca="false">IF(COUNTA(A196:C196,F196:G196)=0,"",IF(A196="","Falta o código",IF(A196&lt;&gt;TRIM(A196),"Confira o código",IF(COUNTIFS(VentaID,A196)&gt;1,"Código repetido",IF(NOT(ISNUMBER(B196)),"Confira a data",IF(OR(B196&lt;1,B196&gt;73415,INT(B196)&lt;&gt;B196),"Confira a data",IF(NOT(ISNUMBER(C196)),"Confira o valor",IF(C196&lt;=0,"Valor maior que zero",IF(G196="","Preencha o que vendeu","OK")))))))))</f>
        <v/>
      </c>
      <c r="J196" s="34" t="n">
        <f aca="false">IF(I196="OK",C196,0)</f>
        <v>0</v>
      </c>
      <c r="K196" s="34" t="str">
        <f aca="false">IF(OR(I196&lt;&gt;"OK",FinMes=""),"",IF(B196&gt;=FinMes,0,MAX(0,ROUND(E196-C196,2))))</f>
        <v/>
      </c>
    </row>
    <row r="197" customFormat="false" ht="25" hidden="false" customHeight="true" outlineLevel="0" collapsed="false">
      <c r="A197" s="31"/>
      <c r="B197" s="32"/>
      <c r="C197" s="33"/>
      <c r="D197" s="34" t="str">
        <f aca="false">IF(OR(I197&lt;&gt;"OK",FinMes=""),"",IF(B197&gt;=FinMes,0,MAX(0,ROUND(C197-E197,2))))</f>
        <v/>
      </c>
      <c r="E197" s="34" t="str">
        <f aca="false">IF(OR(I197&lt;&gt;"OK",FinMes=""),"",IF(B197&gt;=FinMes,0,SUMIFS(CobroValido,CobroVenta,A197,CobroFecha,"&lt;"&amp;FinMes)))</f>
        <v/>
      </c>
      <c r="F197" s="35"/>
      <c r="G197" s="35"/>
      <c r="H197" s="36" t="str">
        <f aca="false">IF(I197="","",IF(I197&lt;&gt;"OK","Confira os dados",IF(FinMes="","Escolha um período",IF(B197&gt;=FinMes,"Outro período",IF(K197&gt;0,"Recebimento excedente",IF(D197=0,"Recebida",IF(E197=0,"A receber","Parcial")))))))</f>
        <v/>
      </c>
      <c r="I197" s="36" t="str">
        <f aca="false">IF(COUNTA(A197:C197,F197:G197)=0,"",IF(A197="","Falta o código",IF(A197&lt;&gt;TRIM(A197),"Confira o código",IF(COUNTIFS(VentaID,A197)&gt;1,"Código repetido",IF(NOT(ISNUMBER(B197)),"Confira a data",IF(OR(B197&lt;1,B197&gt;73415,INT(B197)&lt;&gt;B197),"Confira a data",IF(NOT(ISNUMBER(C197)),"Confira o valor",IF(C197&lt;=0,"Valor maior que zero",IF(G197="","Preencha o que vendeu","OK")))))))))</f>
        <v/>
      </c>
      <c r="J197" s="34" t="n">
        <f aca="false">IF(I197="OK",C197,0)</f>
        <v>0</v>
      </c>
      <c r="K197" s="34" t="str">
        <f aca="false">IF(OR(I197&lt;&gt;"OK",FinMes=""),"",IF(B197&gt;=FinMes,0,MAX(0,ROUND(E197-C197,2))))</f>
        <v/>
      </c>
    </row>
    <row r="198" customFormat="false" ht="25" hidden="false" customHeight="true" outlineLevel="0" collapsed="false">
      <c r="A198" s="31"/>
      <c r="B198" s="32"/>
      <c r="C198" s="33"/>
      <c r="D198" s="34" t="str">
        <f aca="false">IF(OR(I198&lt;&gt;"OK",FinMes=""),"",IF(B198&gt;=FinMes,0,MAX(0,ROUND(C198-E198,2))))</f>
        <v/>
      </c>
      <c r="E198" s="34" t="str">
        <f aca="false">IF(OR(I198&lt;&gt;"OK",FinMes=""),"",IF(B198&gt;=FinMes,0,SUMIFS(CobroValido,CobroVenta,A198,CobroFecha,"&lt;"&amp;FinMes)))</f>
        <v/>
      </c>
      <c r="F198" s="35"/>
      <c r="G198" s="35"/>
      <c r="H198" s="36" t="str">
        <f aca="false">IF(I198="","",IF(I198&lt;&gt;"OK","Confira os dados",IF(FinMes="","Escolha um período",IF(B198&gt;=FinMes,"Outro período",IF(K198&gt;0,"Recebimento excedente",IF(D198=0,"Recebida",IF(E198=0,"A receber","Parcial")))))))</f>
        <v/>
      </c>
      <c r="I198" s="36" t="str">
        <f aca="false">IF(COUNTA(A198:C198,F198:G198)=0,"",IF(A198="","Falta o código",IF(A198&lt;&gt;TRIM(A198),"Confira o código",IF(COUNTIFS(VentaID,A198)&gt;1,"Código repetido",IF(NOT(ISNUMBER(B198)),"Confira a data",IF(OR(B198&lt;1,B198&gt;73415,INT(B198)&lt;&gt;B198),"Confira a data",IF(NOT(ISNUMBER(C198)),"Confira o valor",IF(C198&lt;=0,"Valor maior que zero",IF(G198="","Preencha o que vendeu","OK")))))))))</f>
        <v/>
      </c>
      <c r="J198" s="34" t="n">
        <f aca="false">IF(I198="OK",C198,0)</f>
        <v>0</v>
      </c>
      <c r="K198" s="34" t="str">
        <f aca="false">IF(OR(I198&lt;&gt;"OK",FinMes=""),"",IF(B198&gt;=FinMes,0,MAX(0,ROUND(E198-C198,2))))</f>
        <v/>
      </c>
    </row>
    <row r="199" customFormat="false" ht="25" hidden="false" customHeight="true" outlineLevel="0" collapsed="false">
      <c r="A199" s="31"/>
      <c r="B199" s="32"/>
      <c r="C199" s="33"/>
      <c r="D199" s="34" t="str">
        <f aca="false">IF(OR(I199&lt;&gt;"OK",FinMes=""),"",IF(B199&gt;=FinMes,0,MAX(0,ROUND(C199-E199,2))))</f>
        <v/>
      </c>
      <c r="E199" s="34" t="str">
        <f aca="false">IF(OR(I199&lt;&gt;"OK",FinMes=""),"",IF(B199&gt;=FinMes,0,SUMIFS(CobroValido,CobroVenta,A199,CobroFecha,"&lt;"&amp;FinMes)))</f>
        <v/>
      </c>
      <c r="F199" s="35"/>
      <c r="G199" s="35"/>
      <c r="H199" s="36" t="str">
        <f aca="false">IF(I199="","",IF(I199&lt;&gt;"OK","Confira os dados",IF(FinMes="","Escolha um período",IF(B199&gt;=FinMes,"Outro período",IF(K199&gt;0,"Recebimento excedente",IF(D199=0,"Recebida",IF(E199=0,"A receber","Parcial")))))))</f>
        <v/>
      </c>
      <c r="I199" s="36" t="str">
        <f aca="false">IF(COUNTA(A199:C199,F199:G199)=0,"",IF(A199="","Falta o código",IF(A199&lt;&gt;TRIM(A199),"Confira o código",IF(COUNTIFS(VentaID,A199)&gt;1,"Código repetido",IF(NOT(ISNUMBER(B199)),"Confira a data",IF(OR(B199&lt;1,B199&gt;73415,INT(B199)&lt;&gt;B199),"Confira a data",IF(NOT(ISNUMBER(C199)),"Confira o valor",IF(C199&lt;=0,"Valor maior que zero",IF(G199="","Preencha o que vendeu","OK")))))))))</f>
        <v/>
      </c>
      <c r="J199" s="34" t="n">
        <f aca="false">IF(I199="OK",C199,0)</f>
        <v>0</v>
      </c>
      <c r="K199" s="34" t="str">
        <f aca="false">IF(OR(I199&lt;&gt;"OK",FinMes=""),"",IF(B199&gt;=FinMes,0,MAX(0,ROUND(E199-C199,2))))</f>
        <v/>
      </c>
    </row>
    <row r="200" customFormat="false" ht="25" hidden="false" customHeight="true" outlineLevel="0" collapsed="false">
      <c r="A200" s="31"/>
      <c r="B200" s="32"/>
      <c r="C200" s="33"/>
      <c r="D200" s="34" t="str">
        <f aca="false">IF(OR(I200&lt;&gt;"OK",FinMes=""),"",IF(B200&gt;=FinMes,0,MAX(0,ROUND(C200-E200,2))))</f>
        <v/>
      </c>
      <c r="E200" s="34" t="str">
        <f aca="false">IF(OR(I200&lt;&gt;"OK",FinMes=""),"",IF(B200&gt;=FinMes,0,SUMIFS(CobroValido,CobroVenta,A200,CobroFecha,"&lt;"&amp;FinMes)))</f>
        <v/>
      </c>
      <c r="F200" s="35"/>
      <c r="G200" s="35"/>
      <c r="H200" s="36" t="str">
        <f aca="false">IF(I200="","",IF(I200&lt;&gt;"OK","Confira os dados",IF(FinMes="","Escolha um período",IF(B200&gt;=FinMes,"Outro período",IF(K200&gt;0,"Recebimento excedente",IF(D200=0,"Recebida",IF(E200=0,"A receber","Parcial")))))))</f>
        <v/>
      </c>
      <c r="I200" s="36" t="str">
        <f aca="false">IF(COUNTA(A200:C200,F200:G200)=0,"",IF(A200="","Falta o código",IF(A200&lt;&gt;TRIM(A200),"Confira o código",IF(COUNTIFS(VentaID,A200)&gt;1,"Código repetido",IF(NOT(ISNUMBER(B200)),"Confira a data",IF(OR(B200&lt;1,B200&gt;73415,INT(B200)&lt;&gt;B200),"Confira a data",IF(NOT(ISNUMBER(C200)),"Confira o valor",IF(C200&lt;=0,"Valor maior que zero",IF(G200="","Preencha o que vendeu","OK")))))))))</f>
        <v/>
      </c>
      <c r="J200" s="34" t="n">
        <f aca="false">IF(I200="OK",C200,0)</f>
        <v>0</v>
      </c>
      <c r="K200" s="34" t="str">
        <f aca="false">IF(OR(I200&lt;&gt;"OK",FinMes=""),"",IF(B200&gt;=FinMes,0,MAX(0,ROUND(E200-C200,2))))</f>
        <v/>
      </c>
    </row>
    <row r="201" customFormat="false" ht="25" hidden="false" customHeight="true" outlineLevel="0" collapsed="false">
      <c r="A201" s="31"/>
      <c r="B201" s="32"/>
      <c r="C201" s="33"/>
      <c r="D201" s="34" t="str">
        <f aca="false">IF(OR(I201&lt;&gt;"OK",FinMes=""),"",IF(B201&gt;=FinMes,0,MAX(0,ROUND(C201-E201,2))))</f>
        <v/>
      </c>
      <c r="E201" s="34" t="str">
        <f aca="false">IF(OR(I201&lt;&gt;"OK",FinMes=""),"",IF(B201&gt;=FinMes,0,SUMIFS(CobroValido,CobroVenta,A201,CobroFecha,"&lt;"&amp;FinMes)))</f>
        <v/>
      </c>
      <c r="F201" s="35"/>
      <c r="G201" s="35"/>
      <c r="H201" s="36" t="str">
        <f aca="false">IF(I201="","",IF(I201&lt;&gt;"OK","Confira os dados",IF(FinMes="","Escolha um período",IF(B201&gt;=FinMes,"Outro período",IF(K201&gt;0,"Recebimento excedente",IF(D201=0,"Recebida",IF(E201=0,"A receber","Parcial")))))))</f>
        <v/>
      </c>
      <c r="I201" s="36" t="str">
        <f aca="false">IF(COUNTA(A201:C201,F201:G201)=0,"",IF(A201="","Falta o código",IF(A201&lt;&gt;TRIM(A201),"Confira o código",IF(COUNTIFS(VentaID,A201)&gt;1,"Código repetido",IF(NOT(ISNUMBER(B201)),"Confira a data",IF(OR(B201&lt;1,B201&gt;73415,INT(B201)&lt;&gt;B201),"Confira a data",IF(NOT(ISNUMBER(C201)),"Confira o valor",IF(C201&lt;=0,"Valor maior que zero",IF(G201="","Preencha o que vendeu","OK")))))))))</f>
        <v/>
      </c>
      <c r="J201" s="34" t="n">
        <f aca="false">IF(I201="OK",C201,0)</f>
        <v>0</v>
      </c>
      <c r="K201" s="34" t="str">
        <f aca="false">IF(OR(I201&lt;&gt;"OK",FinMes=""),"",IF(B201&gt;=FinMes,0,MAX(0,ROUND(E201-C201,2))))</f>
        <v/>
      </c>
    </row>
    <row r="202" customFormat="false" ht="25" hidden="false" customHeight="true" outlineLevel="0" collapsed="false">
      <c r="A202" s="31"/>
      <c r="B202" s="32"/>
      <c r="C202" s="33"/>
      <c r="D202" s="34" t="str">
        <f aca="false">IF(OR(I202&lt;&gt;"OK",FinMes=""),"",IF(B202&gt;=FinMes,0,MAX(0,ROUND(C202-E202,2))))</f>
        <v/>
      </c>
      <c r="E202" s="34" t="str">
        <f aca="false">IF(OR(I202&lt;&gt;"OK",FinMes=""),"",IF(B202&gt;=FinMes,0,SUMIFS(CobroValido,CobroVenta,A202,CobroFecha,"&lt;"&amp;FinMes)))</f>
        <v/>
      </c>
      <c r="F202" s="35"/>
      <c r="G202" s="35"/>
      <c r="H202" s="36" t="str">
        <f aca="false">IF(I202="","",IF(I202&lt;&gt;"OK","Confira os dados",IF(FinMes="","Escolha um período",IF(B202&gt;=FinMes,"Outro período",IF(K202&gt;0,"Recebimento excedente",IF(D202=0,"Recebida",IF(E202=0,"A receber","Parcial")))))))</f>
        <v/>
      </c>
      <c r="I202" s="36" t="str">
        <f aca="false">IF(COUNTA(A202:C202,F202:G202)=0,"",IF(A202="","Falta o código",IF(A202&lt;&gt;TRIM(A202),"Confira o código",IF(COUNTIFS(VentaID,A202)&gt;1,"Código repetido",IF(NOT(ISNUMBER(B202)),"Confira a data",IF(OR(B202&lt;1,B202&gt;73415,INT(B202)&lt;&gt;B202),"Confira a data",IF(NOT(ISNUMBER(C202)),"Confira o valor",IF(C202&lt;=0,"Valor maior que zero",IF(G202="","Preencha o que vendeu","OK")))))))))</f>
        <v/>
      </c>
      <c r="J202" s="34" t="n">
        <f aca="false">IF(I202="OK",C202,0)</f>
        <v>0</v>
      </c>
      <c r="K202" s="34" t="str">
        <f aca="false">IF(OR(I202&lt;&gt;"OK",FinMes=""),"",IF(B202&gt;=FinMes,0,MAX(0,ROUND(E202-C202,2))))</f>
        <v/>
      </c>
    </row>
    <row r="203" customFormat="false" ht="25" hidden="false" customHeight="true" outlineLevel="0" collapsed="false">
      <c r="A203" s="31"/>
      <c r="B203" s="32"/>
      <c r="C203" s="33"/>
      <c r="D203" s="34" t="str">
        <f aca="false">IF(OR(I203&lt;&gt;"OK",FinMes=""),"",IF(B203&gt;=FinMes,0,MAX(0,ROUND(C203-E203,2))))</f>
        <v/>
      </c>
      <c r="E203" s="34" t="str">
        <f aca="false">IF(OR(I203&lt;&gt;"OK",FinMes=""),"",IF(B203&gt;=FinMes,0,SUMIFS(CobroValido,CobroVenta,A203,CobroFecha,"&lt;"&amp;FinMes)))</f>
        <v/>
      </c>
      <c r="F203" s="35"/>
      <c r="G203" s="35"/>
      <c r="H203" s="36" t="str">
        <f aca="false">IF(I203="","",IF(I203&lt;&gt;"OK","Confira os dados",IF(FinMes="","Escolha um período",IF(B203&gt;=FinMes,"Outro período",IF(K203&gt;0,"Recebimento excedente",IF(D203=0,"Recebida",IF(E203=0,"A receber","Parcial")))))))</f>
        <v/>
      </c>
      <c r="I203" s="36" t="str">
        <f aca="false">IF(COUNTA(A203:C203,F203:G203)=0,"",IF(A203="","Falta o código",IF(A203&lt;&gt;TRIM(A203),"Confira o código",IF(COUNTIFS(VentaID,A203)&gt;1,"Código repetido",IF(NOT(ISNUMBER(B203)),"Confira a data",IF(OR(B203&lt;1,B203&gt;73415,INT(B203)&lt;&gt;B203),"Confira a data",IF(NOT(ISNUMBER(C203)),"Confira o valor",IF(C203&lt;=0,"Valor maior que zero",IF(G203="","Preencha o que vendeu","OK")))))))))</f>
        <v/>
      </c>
      <c r="J203" s="34" t="n">
        <f aca="false">IF(I203="OK",C203,0)</f>
        <v>0</v>
      </c>
      <c r="K203" s="34" t="str">
        <f aca="false">IF(OR(I203&lt;&gt;"OK",FinMes=""),"",IF(B203&gt;=FinMes,0,MAX(0,ROUND(E203-C203,2))))</f>
        <v/>
      </c>
    </row>
    <row r="204" customFormat="false" ht="25" hidden="false" customHeight="true" outlineLevel="0" collapsed="false">
      <c r="A204" s="31"/>
      <c r="B204" s="32"/>
      <c r="C204" s="33"/>
      <c r="D204" s="34" t="str">
        <f aca="false">IF(OR(I204&lt;&gt;"OK",FinMes=""),"",IF(B204&gt;=FinMes,0,MAX(0,ROUND(C204-E204,2))))</f>
        <v/>
      </c>
      <c r="E204" s="34" t="str">
        <f aca="false">IF(OR(I204&lt;&gt;"OK",FinMes=""),"",IF(B204&gt;=FinMes,0,SUMIFS(CobroValido,CobroVenta,A204,CobroFecha,"&lt;"&amp;FinMes)))</f>
        <v/>
      </c>
      <c r="F204" s="35"/>
      <c r="G204" s="35"/>
      <c r="H204" s="36" t="str">
        <f aca="false">IF(I204="","",IF(I204&lt;&gt;"OK","Confira os dados",IF(FinMes="","Escolha um período",IF(B204&gt;=FinMes,"Outro período",IF(K204&gt;0,"Recebimento excedente",IF(D204=0,"Recebida",IF(E204=0,"A receber","Parcial")))))))</f>
        <v/>
      </c>
      <c r="I204" s="36" t="str">
        <f aca="false">IF(COUNTA(A204:C204,F204:G204)=0,"",IF(A204="","Falta o código",IF(A204&lt;&gt;TRIM(A204),"Confira o código",IF(COUNTIFS(VentaID,A204)&gt;1,"Código repetido",IF(NOT(ISNUMBER(B204)),"Confira a data",IF(OR(B204&lt;1,B204&gt;73415,INT(B204)&lt;&gt;B204),"Confira a data",IF(NOT(ISNUMBER(C204)),"Confira o valor",IF(C204&lt;=0,"Valor maior que zero",IF(G204="","Preencha o que vendeu","OK")))))))))</f>
        <v/>
      </c>
      <c r="J204" s="34" t="n">
        <f aca="false">IF(I204="OK",C204,0)</f>
        <v>0</v>
      </c>
      <c r="K204" s="34" t="str">
        <f aca="false">IF(OR(I204&lt;&gt;"OK",FinMes=""),"",IF(B204&gt;=FinMes,0,MAX(0,ROUND(E204-C204,2))))</f>
        <v/>
      </c>
    </row>
    <row r="205" customFormat="false" ht="25" hidden="false" customHeight="true" outlineLevel="0" collapsed="false">
      <c r="A205" s="31"/>
      <c r="B205" s="32"/>
      <c r="C205" s="33"/>
      <c r="D205" s="34" t="str">
        <f aca="false">IF(OR(I205&lt;&gt;"OK",FinMes=""),"",IF(B205&gt;=FinMes,0,MAX(0,ROUND(C205-E205,2))))</f>
        <v/>
      </c>
      <c r="E205" s="34" t="str">
        <f aca="false">IF(OR(I205&lt;&gt;"OK",FinMes=""),"",IF(B205&gt;=FinMes,0,SUMIFS(CobroValido,CobroVenta,A205,CobroFecha,"&lt;"&amp;FinMes)))</f>
        <v/>
      </c>
      <c r="F205" s="35"/>
      <c r="G205" s="35"/>
      <c r="H205" s="36" t="str">
        <f aca="false">IF(I205="","",IF(I205&lt;&gt;"OK","Confira os dados",IF(FinMes="","Escolha um período",IF(B205&gt;=FinMes,"Outro período",IF(K205&gt;0,"Recebimento excedente",IF(D205=0,"Recebida",IF(E205=0,"A receber","Parcial")))))))</f>
        <v/>
      </c>
      <c r="I205" s="36" t="str">
        <f aca="false">IF(COUNTA(A205:C205,F205:G205)=0,"",IF(A205="","Falta o código",IF(A205&lt;&gt;TRIM(A205),"Confira o código",IF(COUNTIFS(VentaID,A205)&gt;1,"Código repetido",IF(NOT(ISNUMBER(B205)),"Confira a data",IF(OR(B205&lt;1,B205&gt;73415,INT(B205)&lt;&gt;B205),"Confira a data",IF(NOT(ISNUMBER(C205)),"Confira o valor",IF(C205&lt;=0,"Valor maior que zero",IF(G205="","Preencha o que vendeu","OK")))))))))</f>
        <v/>
      </c>
      <c r="J205" s="34" t="n">
        <f aca="false">IF(I205="OK",C205,0)</f>
        <v>0</v>
      </c>
      <c r="K205" s="34" t="str">
        <f aca="false">IF(OR(I205&lt;&gt;"OK",FinMes=""),"",IF(B205&gt;=FinMes,0,MAX(0,ROUND(E205-C205,2))))</f>
        <v/>
      </c>
    </row>
    <row r="206" customFormat="false" ht="25" hidden="false" customHeight="true" outlineLevel="0" collapsed="false">
      <c r="A206" s="31"/>
      <c r="B206" s="32"/>
      <c r="C206" s="33"/>
      <c r="D206" s="34" t="str">
        <f aca="false">IF(OR(I206&lt;&gt;"OK",FinMes=""),"",IF(B206&gt;=FinMes,0,MAX(0,ROUND(C206-E206,2))))</f>
        <v/>
      </c>
      <c r="E206" s="34" t="str">
        <f aca="false">IF(OR(I206&lt;&gt;"OK",FinMes=""),"",IF(B206&gt;=FinMes,0,SUMIFS(CobroValido,CobroVenta,A206,CobroFecha,"&lt;"&amp;FinMes)))</f>
        <v/>
      </c>
      <c r="F206" s="35"/>
      <c r="G206" s="35"/>
      <c r="H206" s="36" t="str">
        <f aca="false">IF(I206="","",IF(I206&lt;&gt;"OK","Confira os dados",IF(FinMes="","Escolha um período",IF(B206&gt;=FinMes,"Outro período",IF(K206&gt;0,"Recebimento excedente",IF(D206=0,"Recebida",IF(E206=0,"A receber","Parcial")))))))</f>
        <v/>
      </c>
      <c r="I206" s="36" t="str">
        <f aca="false">IF(COUNTA(A206:C206,F206:G206)=0,"",IF(A206="","Falta o código",IF(A206&lt;&gt;TRIM(A206),"Confira o código",IF(COUNTIFS(VentaID,A206)&gt;1,"Código repetido",IF(NOT(ISNUMBER(B206)),"Confira a data",IF(OR(B206&lt;1,B206&gt;73415,INT(B206)&lt;&gt;B206),"Confira a data",IF(NOT(ISNUMBER(C206)),"Confira o valor",IF(C206&lt;=0,"Valor maior que zero",IF(G206="","Preencha o que vendeu","OK")))))))))</f>
        <v/>
      </c>
      <c r="J206" s="34" t="n">
        <f aca="false">IF(I206="OK",C206,0)</f>
        <v>0</v>
      </c>
      <c r="K206" s="34" t="str">
        <f aca="false">IF(OR(I206&lt;&gt;"OK",FinMes=""),"",IF(B206&gt;=FinMes,0,MAX(0,ROUND(E206-C206,2))))</f>
        <v/>
      </c>
    </row>
    <row r="207" customFormat="false" ht="25" hidden="false" customHeight="true" outlineLevel="0" collapsed="false">
      <c r="A207" s="31"/>
      <c r="B207" s="32"/>
      <c r="C207" s="33"/>
      <c r="D207" s="34" t="str">
        <f aca="false">IF(OR(I207&lt;&gt;"OK",FinMes=""),"",IF(B207&gt;=FinMes,0,MAX(0,ROUND(C207-E207,2))))</f>
        <v/>
      </c>
      <c r="E207" s="34" t="str">
        <f aca="false">IF(OR(I207&lt;&gt;"OK",FinMes=""),"",IF(B207&gt;=FinMes,0,SUMIFS(CobroValido,CobroVenta,A207,CobroFecha,"&lt;"&amp;FinMes)))</f>
        <v/>
      </c>
      <c r="F207" s="35"/>
      <c r="G207" s="35"/>
      <c r="H207" s="36" t="str">
        <f aca="false">IF(I207="","",IF(I207&lt;&gt;"OK","Confira os dados",IF(FinMes="","Escolha um período",IF(B207&gt;=FinMes,"Outro período",IF(K207&gt;0,"Recebimento excedente",IF(D207=0,"Recebida",IF(E207=0,"A receber","Parcial")))))))</f>
        <v/>
      </c>
      <c r="I207" s="36" t="str">
        <f aca="false">IF(COUNTA(A207:C207,F207:G207)=0,"",IF(A207="","Falta o código",IF(A207&lt;&gt;TRIM(A207),"Confira o código",IF(COUNTIFS(VentaID,A207)&gt;1,"Código repetido",IF(NOT(ISNUMBER(B207)),"Confira a data",IF(OR(B207&lt;1,B207&gt;73415,INT(B207)&lt;&gt;B207),"Confira a data",IF(NOT(ISNUMBER(C207)),"Confira o valor",IF(C207&lt;=0,"Valor maior que zero",IF(G207="","Preencha o que vendeu","OK")))))))))</f>
        <v/>
      </c>
      <c r="J207" s="34" t="n">
        <f aca="false">IF(I207="OK",C207,0)</f>
        <v>0</v>
      </c>
      <c r="K207" s="34" t="str">
        <f aca="false">IF(OR(I207&lt;&gt;"OK",FinMes=""),"",IF(B207&gt;=FinMes,0,MAX(0,ROUND(E207-C207,2))))</f>
        <v/>
      </c>
    </row>
    <row r="208" customFormat="false" ht="25" hidden="false" customHeight="true" outlineLevel="0" collapsed="false">
      <c r="A208" s="31"/>
      <c r="B208" s="32"/>
      <c r="C208" s="33"/>
      <c r="D208" s="34" t="str">
        <f aca="false">IF(OR(I208&lt;&gt;"OK",FinMes=""),"",IF(B208&gt;=FinMes,0,MAX(0,ROUND(C208-E208,2))))</f>
        <v/>
      </c>
      <c r="E208" s="34" t="str">
        <f aca="false">IF(OR(I208&lt;&gt;"OK",FinMes=""),"",IF(B208&gt;=FinMes,0,SUMIFS(CobroValido,CobroVenta,A208,CobroFecha,"&lt;"&amp;FinMes)))</f>
        <v/>
      </c>
      <c r="F208" s="35"/>
      <c r="G208" s="35"/>
      <c r="H208" s="36" t="str">
        <f aca="false">IF(I208="","",IF(I208&lt;&gt;"OK","Confira os dados",IF(FinMes="","Escolha um período",IF(B208&gt;=FinMes,"Outro período",IF(K208&gt;0,"Recebimento excedente",IF(D208=0,"Recebida",IF(E208=0,"A receber","Parcial")))))))</f>
        <v/>
      </c>
      <c r="I208" s="36" t="str">
        <f aca="false">IF(COUNTA(A208:C208,F208:G208)=0,"",IF(A208="","Falta o código",IF(A208&lt;&gt;TRIM(A208),"Confira o código",IF(COUNTIFS(VentaID,A208)&gt;1,"Código repetido",IF(NOT(ISNUMBER(B208)),"Confira a data",IF(OR(B208&lt;1,B208&gt;73415,INT(B208)&lt;&gt;B208),"Confira a data",IF(NOT(ISNUMBER(C208)),"Confira o valor",IF(C208&lt;=0,"Valor maior que zero",IF(G208="","Preencha o que vendeu","OK")))))))))</f>
        <v/>
      </c>
      <c r="J208" s="34" t="n">
        <f aca="false">IF(I208="OK",C208,0)</f>
        <v>0</v>
      </c>
      <c r="K208" s="34" t="str">
        <f aca="false">IF(OR(I208&lt;&gt;"OK",FinMes=""),"",IF(B208&gt;=FinMes,0,MAX(0,ROUND(E208-C208,2))))</f>
        <v/>
      </c>
    </row>
    <row r="209" customFormat="false" ht="25" hidden="false" customHeight="true" outlineLevel="0" collapsed="false">
      <c r="A209" s="31"/>
      <c r="B209" s="32"/>
      <c r="C209" s="33"/>
      <c r="D209" s="34" t="str">
        <f aca="false">IF(OR(I209&lt;&gt;"OK",FinMes=""),"",IF(B209&gt;=FinMes,0,MAX(0,ROUND(C209-E209,2))))</f>
        <v/>
      </c>
      <c r="E209" s="34" t="str">
        <f aca="false">IF(OR(I209&lt;&gt;"OK",FinMes=""),"",IF(B209&gt;=FinMes,0,SUMIFS(CobroValido,CobroVenta,A209,CobroFecha,"&lt;"&amp;FinMes)))</f>
        <v/>
      </c>
      <c r="F209" s="35"/>
      <c r="G209" s="35"/>
      <c r="H209" s="36" t="str">
        <f aca="false">IF(I209="","",IF(I209&lt;&gt;"OK","Confira os dados",IF(FinMes="","Escolha um período",IF(B209&gt;=FinMes,"Outro período",IF(K209&gt;0,"Recebimento excedente",IF(D209=0,"Recebida",IF(E209=0,"A receber","Parcial")))))))</f>
        <v/>
      </c>
      <c r="I209" s="36" t="str">
        <f aca="false">IF(COUNTA(A209:C209,F209:G209)=0,"",IF(A209="","Falta o código",IF(A209&lt;&gt;TRIM(A209),"Confira o código",IF(COUNTIFS(VentaID,A209)&gt;1,"Código repetido",IF(NOT(ISNUMBER(B209)),"Confira a data",IF(OR(B209&lt;1,B209&gt;73415,INT(B209)&lt;&gt;B209),"Confira a data",IF(NOT(ISNUMBER(C209)),"Confira o valor",IF(C209&lt;=0,"Valor maior que zero",IF(G209="","Preencha o que vendeu","OK")))))))))</f>
        <v/>
      </c>
      <c r="J209" s="34" t="n">
        <f aca="false">IF(I209="OK",C209,0)</f>
        <v>0</v>
      </c>
      <c r="K209" s="34" t="str">
        <f aca="false">IF(OR(I209&lt;&gt;"OK",FinMes=""),"",IF(B209&gt;=FinMes,0,MAX(0,ROUND(E209-C209,2))))</f>
        <v/>
      </c>
    </row>
    <row r="210" customFormat="false" ht="25" hidden="false" customHeight="true" outlineLevel="0" collapsed="false">
      <c r="A210" s="31"/>
      <c r="B210" s="32"/>
      <c r="C210" s="33"/>
      <c r="D210" s="34" t="str">
        <f aca="false">IF(OR(I210&lt;&gt;"OK",FinMes=""),"",IF(B210&gt;=FinMes,0,MAX(0,ROUND(C210-E210,2))))</f>
        <v/>
      </c>
      <c r="E210" s="34" t="str">
        <f aca="false">IF(OR(I210&lt;&gt;"OK",FinMes=""),"",IF(B210&gt;=FinMes,0,SUMIFS(CobroValido,CobroVenta,A210,CobroFecha,"&lt;"&amp;FinMes)))</f>
        <v/>
      </c>
      <c r="F210" s="35"/>
      <c r="G210" s="35"/>
      <c r="H210" s="36" t="str">
        <f aca="false">IF(I210="","",IF(I210&lt;&gt;"OK","Confira os dados",IF(FinMes="","Escolha um período",IF(B210&gt;=FinMes,"Outro período",IF(K210&gt;0,"Recebimento excedente",IF(D210=0,"Recebida",IF(E210=0,"A receber","Parcial")))))))</f>
        <v/>
      </c>
      <c r="I210" s="36" t="str">
        <f aca="false">IF(COUNTA(A210:C210,F210:G210)=0,"",IF(A210="","Falta o código",IF(A210&lt;&gt;TRIM(A210),"Confira o código",IF(COUNTIFS(VentaID,A210)&gt;1,"Código repetido",IF(NOT(ISNUMBER(B210)),"Confira a data",IF(OR(B210&lt;1,B210&gt;73415,INT(B210)&lt;&gt;B210),"Confira a data",IF(NOT(ISNUMBER(C210)),"Confira o valor",IF(C210&lt;=0,"Valor maior que zero",IF(G210="","Preencha o que vendeu","OK")))))))))</f>
        <v/>
      </c>
      <c r="J210" s="34" t="n">
        <f aca="false">IF(I210="OK",C210,0)</f>
        <v>0</v>
      </c>
      <c r="K210" s="34" t="str">
        <f aca="false">IF(OR(I210&lt;&gt;"OK",FinMes=""),"",IF(B210&gt;=FinMes,0,MAX(0,ROUND(E210-C210,2))))</f>
        <v/>
      </c>
    </row>
    <row r="211" customFormat="false" ht="25" hidden="false" customHeight="true" outlineLevel="0" collapsed="false">
      <c r="A211" s="31"/>
      <c r="B211" s="32"/>
      <c r="C211" s="33"/>
      <c r="D211" s="34" t="str">
        <f aca="false">IF(OR(I211&lt;&gt;"OK",FinMes=""),"",IF(B211&gt;=FinMes,0,MAX(0,ROUND(C211-E211,2))))</f>
        <v/>
      </c>
      <c r="E211" s="34" t="str">
        <f aca="false">IF(OR(I211&lt;&gt;"OK",FinMes=""),"",IF(B211&gt;=FinMes,0,SUMIFS(CobroValido,CobroVenta,A211,CobroFecha,"&lt;"&amp;FinMes)))</f>
        <v/>
      </c>
      <c r="F211" s="35"/>
      <c r="G211" s="35"/>
      <c r="H211" s="36" t="str">
        <f aca="false">IF(I211="","",IF(I211&lt;&gt;"OK","Confira os dados",IF(FinMes="","Escolha um período",IF(B211&gt;=FinMes,"Outro período",IF(K211&gt;0,"Recebimento excedente",IF(D211=0,"Recebida",IF(E211=0,"A receber","Parcial")))))))</f>
        <v/>
      </c>
      <c r="I211" s="36" t="str">
        <f aca="false">IF(COUNTA(A211:C211,F211:G211)=0,"",IF(A211="","Falta o código",IF(A211&lt;&gt;TRIM(A211),"Confira o código",IF(COUNTIFS(VentaID,A211)&gt;1,"Código repetido",IF(NOT(ISNUMBER(B211)),"Confira a data",IF(OR(B211&lt;1,B211&gt;73415,INT(B211)&lt;&gt;B211),"Confira a data",IF(NOT(ISNUMBER(C211)),"Confira o valor",IF(C211&lt;=0,"Valor maior que zero",IF(G211="","Preencha o que vendeu","OK")))))))))</f>
        <v/>
      </c>
      <c r="J211" s="34" t="n">
        <f aca="false">IF(I211="OK",C211,0)</f>
        <v>0</v>
      </c>
      <c r="K211" s="34" t="str">
        <f aca="false">IF(OR(I211&lt;&gt;"OK",FinMes=""),"",IF(B211&gt;=FinMes,0,MAX(0,ROUND(E211-C211,2))))</f>
        <v/>
      </c>
    </row>
    <row r="212" customFormat="false" ht="25" hidden="false" customHeight="true" outlineLevel="0" collapsed="false">
      <c r="A212" s="31"/>
      <c r="B212" s="32"/>
      <c r="C212" s="33"/>
      <c r="D212" s="34" t="str">
        <f aca="false">IF(OR(I212&lt;&gt;"OK",FinMes=""),"",IF(B212&gt;=FinMes,0,MAX(0,ROUND(C212-E212,2))))</f>
        <v/>
      </c>
      <c r="E212" s="34" t="str">
        <f aca="false">IF(OR(I212&lt;&gt;"OK",FinMes=""),"",IF(B212&gt;=FinMes,0,SUMIFS(CobroValido,CobroVenta,A212,CobroFecha,"&lt;"&amp;FinMes)))</f>
        <v/>
      </c>
      <c r="F212" s="35"/>
      <c r="G212" s="35"/>
      <c r="H212" s="36" t="str">
        <f aca="false">IF(I212="","",IF(I212&lt;&gt;"OK","Confira os dados",IF(FinMes="","Escolha um período",IF(B212&gt;=FinMes,"Outro período",IF(K212&gt;0,"Recebimento excedente",IF(D212=0,"Recebida",IF(E212=0,"A receber","Parcial")))))))</f>
        <v/>
      </c>
      <c r="I212" s="36" t="str">
        <f aca="false">IF(COUNTA(A212:C212,F212:G212)=0,"",IF(A212="","Falta o código",IF(A212&lt;&gt;TRIM(A212),"Confira o código",IF(COUNTIFS(VentaID,A212)&gt;1,"Código repetido",IF(NOT(ISNUMBER(B212)),"Confira a data",IF(OR(B212&lt;1,B212&gt;73415,INT(B212)&lt;&gt;B212),"Confira a data",IF(NOT(ISNUMBER(C212)),"Confira o valor",IF(C212&lt;=0,"Valor maior que zero",IF(G212="","Preencha o que vendeu","OK")))))))))</f>
        <v/>
      </c>
      <c r="J212" s="34" t="n">
        <f aca="false">IF(I212="OK",C212,0)</f>
        <v>0</v>
      </c>
      <c r="K212" s="34" t="str">
        <f aca="false">IF(OR(I212&lt;&gt;"OK",FinMes=""),"",IF(B212&gt;=FinMes,0,MAX(0,ROUND(E212-C212,2))))</f>
        <v/>
      </c>
    </row>
    <row r="213" customFormat="false" ht="25" hidden="false" customHeight="true" outlineLevel="0" collapsed="false">
      <c r="A213" s="31"/>
      <c r="B213" s="32"/>
      <c r="C213" s="33"/>
      <c r="D213" s="34" t="str">
        <f aca="false">IF(OR(I213&lt;&gt;"OK",FinMes=""),"",IF(B213&gt;=FinMes,0,MAX(0,ROUND(C213-E213,2))))</f>
        <v/>
      </c>
      <c r="E213" s="34" t="str">
        <f aca="false">IF(OR(I213&lt;&gt;"OK",FinMes=""),"",IF(B213&gt;=FinMes,0,SUMIFS(CobroValido,CobroVenta,A213,CobroFecha,"&lt;"&amp;FinMes)))</f>
        <v/>
      </c>
      <c r="F213" s="35"/>
      <c r="G213" s="35"/>
      <c r="H213" s="36" t="str">
        <f aca="false">IF(I213="","",IF(I213&lt;&gt;"OK","Confira os dados",IF(FinMes="","Escolha um período",IF(B213&gt;=FinMes,"Outro período",IF(K213&gt;0,"Recebimento excedente",IF(D213=0,"Recebida",IF(E213=0,"A receber","Parcial")))))))</f>
        <v/>
      </c>
      <c r="I213" s="36" t="str">
        <f aca="false">IF(COUNTA(A213:C213,F213:G213)=0,"",IF(A213="","Falta o código",IF(A213&lt;&gt;TRIM(A213),"Confira o código",IF(COUNTIFS(VentaID,A213)&gt;1,"Código repetido",IF(NOT(ISNUMBER(B213)),"Confira a data",IF(OR(B213&lt;1,B213&gt;73415,INT(B213)&lt;&gt;B213),"Confira a data",IF(NOT(ISNUMBER(C213)),"Confira o valor",IF(C213&lt;=0,"Valor maior que zero",IF(G213="","Preencha o que vendeu","OK")))))))))</f>
        <v/>
      </c>
      <c r="J213" s="34" t="n">
        <f aca="false">IF(I213="OK",C213,0)</f>
        <v>0</v>
      </c>
      <c r="K213" s="34" t="str">
        <f aca="false">IF(OR(I213&lt;&gt;"OK",FinMes=""),"",IF(B213&gt;=FinMes,0,MAX(0,ROUND(E213-C213,2))))</f>
        <v/>
      </c>
    </row>
    <row r="214" customFormat="false" ht="25" hidden="false" customHeight="true" outlineLevel="0" collapsed="false">
      <c r="A214" s="31"/>
      <c r="B214" s="32"/>
      <c r="C214" s="33"/>
      <c r="D214" s="34" t="str">
        <f aca="false">IF(OR(I214&lt;&gt;"OK",FinMes=""),"",IF(B214&gt;=FinMes,0,MAX(0,ROUND(C214-E214,2))))</f>
        <v/>
      </c>
      <c r="E214" s="34" t="str">
        <f aca="false">IF(OR(I214&lt;&gt;"OK",FinMes=""),"",IF(B214&gt;=FinMes,0,SUMIFS(CobroValido,CobroVenta,A214,CobroFecha,"&lt;"&amp;FinMes)))</f>
        <v/>
      </c>
      <c r="F214" s="35"/>
      <c r="G214" s="35"/>
      <c r="H214" s="36" t="str">
        <f aca="false">IF(I214="","",IF(I214&lt;&gt;"OK","Confira os dados",IF(FinMes="","Escolha um período",IF(B214&gt;=FinMes,"Outro período",IF(K214&gt;0,"Recebimento excedente",IF(D214=0,"Recebida",IF(E214=0,"A receber","Parcial")))))))</f>
        <v/>
      </c>
      <c r="I214" s="36" t="str">
        <f aca="false">IF(COUNTA(A214:C214,F214:G214)=0,"",IF(A214="","Falta o código",IF(A214&lt;&gt;TRIM(A214),"Confira o código",IF(COUNTIFS(VentaID,A214)&gt;1,"Código repetido",IF(NOT(ISNUMBER(B214)),"Confira a data",IF(OR(B214&lt;1,B214&gt;73415,INT(B214)&lt;&gt;B214),"Confira a data",IF(NOT(ISNUMBER(C214)),"Confira o valor",IF(C214&lt;=0,"Valor maior que zero",IF(G214="","Preencha o que vendeu","OK")))))))))</f>
        <v/>
      </c>
      <c r="J214" s="34" t="n">
        <f aca="false">IF(I214="OK",C214,0)</f>
        <v>0</v>
      </c>
      <c r="K214" s="34" t="str">
        <f aca="false">IF(OR(I214&lt;&gt;"OK",FinMes=""),"",IF(B214&gt;=FinMes,0,MAX(0,ROUND(E214-C214,2))))</f>
        <v/>
      </c>
    </row>
    <row r="215" customFormat="false" ht="25" hidden="false" customHeight="true" outlineLevel="0" collapsed="false">
      <c r="A215" s="31"/>
      <c r="B215" s="32"/>
      <c r="C215" s="33"/>
      <c r="D215" s="34" t="str">
        <f aca="false">IF(OR(I215&lt;&gt;"OK",FinMes=""),"",IF(B215&gt;=FinMes,0,MAX(0,ROUND(C215-E215,2))))</f>
        <v/>
      </c>
      <c r="E215" s="34" t="str">
        <f aca="false">IF(OR(I215&lt;&gt;"OK",FinMes=""),"",IF(B215&gt;=FinMes,0,SUMIFS(CobroValido,CobroVenta,A215,CobroFecha,"&lt;"&amp;FinMes)))</f>
        <v/>
      </c>
      <c r="F215" s="35"/>
      <c r="G215" s="35"/>
      <c r="H215" s="36" t="str">
        <f aca="false">IF(I215="","",IF(I215&lt;&gt;"OK","Confira os dados",IF(FinMes="","Escolha um período",IF(B215&gt;=FinMes,"Outro período",IF(K215&gt;0,"Recebimento excedente",IF(D215=0,"Recebida",IF(E215=0,"A receber","Parcial")))))))</f>
        <v/>
      </c>
      <c r="I215" s="36" t="str">
        <f aca="false">IF(COUNTA(A215:C215,F215:G215)=0,"",IF(A215="","Falta o código",IF(A215&lt;&gt;TRIM(A215),"Confira o código",IF(COUNTIFS(VentaID,A215)&gt;1,"Código repetido",IF(NOT(ISNUMBER(B215)),"Confira a data",IF(OR(B215&lt;1,B215&gt;73415,INT(B215)&lt;&gt;B215),"Confira a data",IF(NOT(ISNUMBER(C215)),"Confira o valor",IF(C215&lt;=0,"Valor maior que zero",IF(G215="","Preencha o que vendeu","OK")))))))))</f>
        <v/>
      </c>
      <c r="J215" s="34" t="n">
        <f aca="false">IF(I215="OK",C215,0)</f>
        <v>0</v>
      </c>
      <c r="K215" s="34" t="str">
        <f aca="false">IF(OR(I215&lt;&gt;"OK",FinMes=""),"",IF(B215&gt;=FinMes,0,MAX(0,ROUND(E215-C215,2))))</f>
        <v/>
      </c>
    </row>
    <row r="216" customFormat="false" ht="25" hidden="false" customHeight="true" outlineLevel="0" collapsed="false">
      <c r="A216" s="31"/>
      <c r="B216" s="32"/>
      <c r="C216" s="33"/>
      <c r="D216" s="34" t="str">
        <f aca="false">IF(OR(I216&lt;&gt;"OK",FinMes=""),"",IF(B216&gt;=FinMes,0,MAX(0,ROUND(C216-E216,2))))</f>
        <v/>
      </c>
      <c r="E216" s="34" t="str">
        <f aca="false">IF(OR(I216&lt;&gt;"OK",FinMes=""),"",IF(B216&gt;=FinMes,0,SUMIFS(CobroValido,CobroVenta,A216,CobroFecha,"&lt;"&amp;FinMes)))</f>
        <v/>
      </c>
      <c r="F216" s="35"/>
      <c r="G216" s="35"/>
      <c r="H216" s="36" t="str">
        <f aca="false">IF(I216="","",IF(I216&lt;&gt;"OK","Confira os dados",IF(FinMes="","Escolha um período",IF(B216&gt;=FinMes,"Outro período",IF(K216&gt;0,"Recebimento excedente",IF(D216=0,"Recebida",IF(E216=0,"A receber","Parcial")))))))</f>
        <v/>
      </c>
      <c r="I216" s="36" t="str">
        <f aca="false">IF(COUNTA(A216:C216,F216:G216)=0,"",IF(A216="","Falta o código",IF(A216&lt;&gt;TRIM(A216),"Confira o código",IF(COUNTIFS(VentaID,A216)&gt;1,"Código repetido",IF(NOT(ISNUMBER(B216)),"Confira a data",IF(OR(B216&lt;1,B216&gt;73415,INT(B216)&lt;&gt;B216),"Confira a data",IF(NOT(ISNUMBER(C216)),"Confira o valor",IF(C216&lt;=0,"Valor maior que zero",IF(G216="","Preencha o que vendeu","OK")))))))))</f>
        <v/>
      </c>
      <c r="J216" s="34" t="n">
        <f aca="false">IF(I216="OK",C216,0)</f>
        <v>0</v>
      </c>
      <c r="K216" s="34" t="str">
        <f aca="false">IF(OR(I216&lt;&gt;"OK",FinMes=""),"",IF(B216&gt;=FinMes,0,MAX(0,ROUND(E216-C216,2))))</f>
        <v/>
      </c>
    </row>
    <row r="217" customFormat="false" ht="25" hidden="false" customHeight="true" outlineLevel="0" collapsed="false">
      <c r="A217" s="31"/>
      <c r="B217" s="32"/>
      <c r="C217" s="33"/>
      <c r="D217" s="34" t="str">
        <f aca="false">IF(OR(I217&lt;&gt;"OK",FinMes=""),"",IF(B217&gt;=FinMes,0,MAX(0,ROUND(C217-E217,2))))</f>
        <v/>
      </c>
      <c r="E217" s="34" t="str">
        <f aca="false">IF(OR(I217&lt;&gt;"OK",FinMes=""),"",IF(B217&gt;=FinMes,0,SUMIFS(CobroValido,CobroVenta,A217,CobroFecha,"&lt;"&amp;FinMes)))</f>
        <v/>
      </c>
      <c r="F217" s="35"/>
      <c r="G217" s="35"/>
      <c r="H217" s="36" t="str">
        <f aca="false">IF(I217="","",IF(I217&lt;&gt;"OK","Confira os dados",IF(FinMes="","Escolha um período",IF(B217&gt;=FinMes,"Outro período",IF(K217&gt;0,"Recebimento excedente",IF(D217=0,"Recebida",IF(E217=0,"A receber","Parcial")))))))</f>
        <v/>
      </c>
      <c r="I217" s="36" t="str">
        <f aca="false">IF(COUNTA(A217:C217,F217:G217)=0,"",IF(A217="","Falta o código",IF(A217&lt;&gt;TRIM(A217),"Confira o código",IF(COUNTIFS(VentaID,A217)&gt;1,"Código repetido",IF(NOT(ISNUMBER(B217)),"Confira a data",IF(OR(B217&lt;1,B217&gt;73415,INT(B217)&lt;&gt;B217),"Confira a data",IF(NOT(ISNUMBER(C217)),"Confira o valor",IF(C217&lt;=0,"Valor maior que zero",IF(G217="","Preencha o que vendeu","OK")))))))))</f>
        <v/>
      </c>
      <c r="J217" s="34" t="n">
        <f aca="false">IF(I217="OK",C217,0)</f>
        <v>0</v>
      </c>
      <c r="K217" s="34" t="str">
        <f aca="false">IF(OR(I217&lt;&gt;"OK",FinMes=""),"",IF(B217&gt;=FinMes,0,MAX(0,ROUND(E217-C217,2))))</f>
        <v/>
      </c>
    </row>
    <row r="218" customFormat="false" ht="25" hidden="false" customHeight="true" outlineLevel="0" collapsed="false">
      <c r="A218" s="31"/>
      <c r="B218" s="32"/>
      <c r="C218" s="33"/>
      <c r="D218" s="34" t="str">
        <f aca="false">IF(OR(I218&lt;&gt;"OK",FinMes=""),"",IF(B218&gt;=FinMes,0,MAX(0,ROUND(C218-E218,2))))</f>
        <v/>
      </c>
      <c r="E218" s="34" t="str">
        <f aca="false">IF(OR(I218&lt;&gt;"OK",FinMes=""),"",IF(B218&gt;=FinMes,0,SUMIFS(CobroValido,CobroVenta,A218,CobroFecha,"&lt;"&amp;FinMes)))</f>
        <v/>
      </c>
      <c r="F218" s="35"/>
      <c r="G218" s="35"/>
      <c r="H218" s="36" t="str">
        <f aca="false">IF(I218="","",IF(I218&lt;&gt;"OK","Confira os dados",IF(FinMes="","Escolha um período",IF(B218&gt;=FinMes,"Outro período",IF(K218&gt;0,"Recebimento excedente",IF(D218=0,"Recebida",IF(E218=0,"A receber","Parcial")))))))</f>
        <v/>
      </c>
      <c r="I218" s="36" t="str">
        <f aca="false">IF(COUNTA(A218:C218,F218:G218)=0,"",IF(A218="","Falta o código",IF(A218&lt;&gt;TRIM(A218),"Confira o código",IF(COUNTIFS(VentaID,A218)&gt;1,"Código repetido",IF(NOT(ISNUMBER(B218)),"Confira a data",IF(OR(B218&lt;1,B218&gt;73415,INT(B218)&lt;&gt;B218),"Confira a data",IF(NOT(ISNUMBER(C218)),"Confira o valor",IF(C218&lt;=0,"Valor maior que zero",IF(G218="","Preencha o que vendeu","OK")))))))))</f>
        <v/>
      </c>
      <c r="J218" s="34" t="n">
        <f aca="false">IF(I218="OK",C218,0)</f>
        <v>0</v>
      </c>
      <c r="K218" s="34" t="str">
        <f aca="false">IF(OR(I218&lt;&gt;"OK",FinMes=""),"",IF(B218&gt;=FinMes,0,MAX(0,ROUND(E218-C218,2))))</f>
        <v/>
      </c>
    </row>
    <row r="219" customFormat="false" ht="25" hidden="false" customHeight="true" outlineLevel="0" collapsed="false">
      <c r="A219" s="31"/>
      <c r="B219" s="32"/>
      <c r="C219" s="33"/>
      <c r="D219" s="34" t="str">
        <f aca="false">IF(OR(I219&lt;&gt;"OK",FinMes=""),"",IF(B219&gt;=FinMes,0,MAX(0,ROUND(C219-E219,2))))</f>
        <v/>
      </c>
      <c r="E219" s="34" t="str">
        <f aca="false">IF(OR(I219&lt;&gt;"OK",FinMes=""),"",IF(B219&gt;=FinMes,0,SUMIFS(CobroValido,CobroVenta,A219,CobroFecha,"&lt;"&amp;FinMes)))</f>
        <v/>
      </c>
      <c r="F219" s="35"/>
      <c r="G219" s="35"/>
      <c r="H219" s="36" t="str">
        <f aca="false">IF(I219="","",IF(I219&lt;&gt;"OK","Confira os dados",IF(FinMes="","Escolha um período",IF(B219&gt;=FinMes,"Outro período",IF(K219&gt;0,"Recebimento excedente",IF(D219=0,"Recebida",IF(E219=0,"A receber","Parcial")))))))</f>
        <v/>
      </c>
      <c r="I219" s="36" t="str">
        <f aca="false">IF(COUNTA(A219:C219,F219:G219)=0,"",IF(A219="","Falta o código",IF(A219&lt;&gt;TRIM(A219),"Confira o código",IF(COUNTIFS(VentaID,A219)&gt;1,"Código repetido",IF(NOT(ISNUMBER(B219)),"Confira a data",IF(OR(B219&lt;1,B219&gt;73415,INT(B219)&lt;&gt;B219),"Confira a data",IF(NOT(ISNUMBER(C219)),"Confira o valor",IF(C219&lt;=0,"Valor maior que zero",IF(G219="","Preencha o que vendeu","OK")))))))))</f>
        <v/>
      </c>
      <c r="J219" s="34" t="n">
        <f aca="false">IF(I219="OK",C219,0)</f>
        <v>0</v>
      </c>
      <c r="K219" s="34" t="str">
        <f aca="false">IF(OR(I219&lt;&gt;"OK",FinMes=""),"",IF(B219&gt;=FinMes,0,MAX(0,ROUND(E219-C219,2))))</f>
        <v/>
      </c>
    </row>
    <row r="220" customFormat="false" ht="25" hidden="false" customHeight="true" outlineLevel="0" collapsed="false">
      <c r="A220" s="31"/>
      <c r="B220" s="32"/>
      <c r="C220" s="33"/>
      <c r="D220" s="34" t="str">
        <f aca="false">IF(OR(I220&lt;&gt;"OK",FinMes=""),"",IF(B220&gt;=FinMes,0,MAX(0,ROUND(C220-E220,2))))</f>
        <v/>
      </c>
      <c r="E220" s="34" t="str">
        <f aca="false">IF(OR(I220&lt;&gt;"OK",FinMes=""),"",IF(B220&gt;=FinMes,0,SUMIFS(CobroValido,CobroVenta,A220,CobroFecha,"&lt;"&amp;FinMes)))</f>
        <v/>
      </c>
      <c r="F220" s="35"/>
      <c r="G220" s="35"/>
      <c r="H220" s="36" t="str">
        <f aca="false">IF(I220="","",IF(I220&lt;&gt;"OK","Confira os dados",IF(FinMes="","Escolha um período",IF(B220&gt;=FinMes,"Outro período",IF(K220&gt;0,"Recebimento excedente",IF(D220=0,"Recebida",IF(E220=0,"A receber","Parcial")))))))</f>
        <v/>
      </c>
      <c r="I220" s="36" t="str">
        <f aca="false">IF(COUNTA(A220:C220,F220:G220)=0,"",IF(A220="","Falta o código",IF(A220&lt;&gt;TRIM(A220),"Confira o código",IF(COUNTIFS(VentaID,A220)&gt;1,"Código repetido",IF(NOT(ISNUMBER(B220)),"Confira a data",IF(OR(B220&lt;1,B220&gt;73415,INT(B220)&lt;&gt;B220),"Confira a data",IF(NOT(ISNUMBER(C220)),"Confira o valor",IF(C220&lt;=0,"Valor maior que zero",IF(G220="","Preencha o que vendeu","OK")))))))))</f>
        <v/>
      </c>
      <c r="J220" s="34" t="n">
        <f aca="false">IF(I220="OK",C220,0)</f>
        <v>0</v>
      </c>
      <c r="K220" s="34" t="str">
        <f aca="false">IF(OR(I220&lt;&gt;"OK",FinMes=""),"",IF(B220&gt;=FinMes,0,MAX(0,ROUND(E220-C220,2))))</f>
        <v/>
      </c>
    </row>
    <row r="221" customFormat="false" ht="25" hidden="false" customHeight="true" outlineLevel="0" collapsed="false">
      <c r="A221" s="31"/>
      <c r="B221" s="32"/>
      <c r="C221" s="33"/>
      <c r="D221" s="34" t="str">
        <f aca="false">IF(OR(I221&lt;&gt;"OK",FinMes=""),"",IF(B221&gt;=FinMes,0,MAX(0,ROUND(C221-E221,2))))</f>
        <v/>
      </c>
      <c r="E221" s="34" t="str">
        <f aca="false">IF(OR(I221&lt;&gt;"OK",FinMes=""),"",IF(B221&gt;=FinMes,0,SUMIFS(CobroValido,CobroVenta,A221,CobroFecha,"&lt;"&amp;FinMes)))</f>
        <v/>
      </c>
      <c r="F221" s="35"/>
      <c r="G221" s="35"/>
      <c r="H221" s="36" t="str">
        <f aca="false">IF(I221="","",IF(I221&lt;&gt;"OK","Confira os dados",IF(FinMes="","Escolha um período",IF(B221&gt;=FinMes,"Outro período",IF(K221&gt;0,"Recebimento excedente",IF(D221=0,"Recebida",IF(E221=0,"A receber","Parcial")))))))</f>
        <v/>
      </c>
      <c r="I221" s="36" t="str">
        <f aca="false">IF(COUNTA(A221:C221,F221:G221)=0,"",IF(A221="","Falta o código",IF(A221&lt;&gt;TRIM(A221),"Confira o código",IF(COUNTIFS(VentaID,A221)&gt;1,"Código repetido",IF(NOT(ISNUMBER(B221)),"Confira a data",IF(OR(B221&lt;1,B221&gt;73415,INT(B221)&lt;&gt;B221),"Confira a data",IF(NOT(ISNUMBER(C221)),"Confira o valor",IF(C221&lt;=0,"Valor maior que zero",IF(G221="","Preencha o que vendeu","OK")))))))))</f>
        <v/>
      </c>
      <c r="J221" s="34" t="n">
        <f aca="false">IF(I221="OK",C221,0)</f>
        <v>0</v>
      </c>
      <c r="K221" s="34" t="str">
        <f aca="false">IF(OR(I221&lt;&gt;"OK",FinMes=""),"",IF(B221&gt;=FinMes,0,MAX(0,ROUND(E221-C221,2))))</f>
        <v/>
      </c>
    </row>
    <row r="222" customFormat="false" ht="25" hidden="false" customHeight="true" outlineLevel="0" collapsed="false">
      <c r="A222" s="31"/>
      <c r="B222" s="32"/>
      <c r="C222" s="33"/>
      <c r="D222" s="34" t="str">
        <f aca="false">IF(OR(I222&lt;&gt;"OK",FinMes=""),"",IF(B222&gt;=FinMes,0,MAX(0,ROUND(C222-E222,2))))</f>
        <v/>
      </c>
      <c r="E222" s="34" t="str">
        <f aca="false">IF(OR(I222&lt;&gt;"OK",FinMes=""),"",IF(B222&gt;=FinMes,0,SUMIFS(CobroValido,CobroVenta,A222,CobroFecha,"&lt;"&amp;FinMes)))</f>
        <v/>
      </c>
      <c r="F222" s="35"/>
      <c r="G222" s="35"/>
      <c r="H222" s="36" t="str">
        <f aca="false">IF(I222="","",IF(I222&lt;&gt;"OK","Confira os dados",IF(FinMes="","Escolha um período",IF(B222&gt;=FinMes,"Outro período",IF(K222&gt;0,"Recebimento excedente",IF(D222=0,"Recebida",IF(E222=0,"A receber","Parcial")))))))</f>
        <v/>
      </c>
      <c r="I222" s="36" t="str">
        <f aca="false">IF(COUNTA(A222:C222,F222:G222)=0,"",IF(A222="","Falta o código",IF(A222&lt;&gt;TRIM(A222),"Confira o código",IF(COUNTIFS(VentaID,A222)&gt;1,"Código repetido",IF(NOT(ISNUMBER(B222)),"Confira a data",IF(OR(B222&lt;1,B222&gt;73415,INT(B222)&lt;&gt;B222),"Confira a data",IF(NOT(ISNUMBER(C222)),"Confira o valor",IF(C222&lt;=0,"Valor maior que zero",IF(G222="","Preencha o que vendeu","OK")))))))))</f>
        <v/>
      </c>
      <c r="J222" s="34" t="n">
        <f aca="false">IF(I222="OK",C222,0)</f>
        <v>0</v>
      </c>
      <c r="K222" s="34" t="str">
        <f aca="false">IF(OR(I222&lt;&gt;"OK",FinMes=""),"",IF(B222&gt;=FinMes,0,MAX(0,ROUND(E222-C222,2))))</f>
        <v/>
      </c>
    </row>
    <row r="223" customFormat="false" ht="25" hidden="false" customHeight="true" outlineLevel="0" collapsed="false">
      <c r="A223" s="31"/>
      <c r="B223" s="32"/>
      <c r="C223" s="33"/>
      <c r="D223" s="34" t="str">
        <f aca="false">IF(OR(I223&lt;&gt;"OK",FinMes=""),"",IF(B223&gt;=FinMes,0,MAX(0,ROUND(C223-E223,2))))</f>
        <v/>
      </c>
      <c r="E223" s="34" t="str">
        <f aca="false">IF(OR(I223&lt;&gt;"OK",FinMes=""),"",IF(B223&gt;=FinMes,0,SUMIFS(CobroValido,CobroVenta,A223,CobroFecha,"&lt;"&amp;FinMes)))</f>
        <v/>
      </c>
      <c r="F223" s="35"/>
      <c r="G223" s="35"/>
      <c r="H223" s="36" t="str">
        <f aca="false">IF(I223="","",IF(I223&lt;&gt;"OK","Confira os dados",IF(FinMes="","Escolha um período",IF(B223&gt;=FinMes,"Outro período",IF(K223&gt;0,"Recebimento excedente",IF(D223=0,"Recebida",IF(E223=0,"A receber","Parcial")))))))</f>
        <v/>
      </c>
      <c r="I223" s="36" t="str">
        <f aca="false">IF(COUNTA(A223:C223,F223:G223)=0,"",IF(A223="","Falta o código",IF(A223&lt;&gt;TRIM(A223),"Confira o código",IF(COUNTIFS(VentaID,A223)&gt;1,"Código repetido",IF(NOT(ISNUMBER(B223)),"Confira a data",IF(OR(B223&lt;1,B223&gt;73415,INT(B223)&lt;&gt;B223),"Confira a data",IF(NOT(ISNUMBER(C223)),"Confira o valor",IF(C223&lt;=0,"Valor maior que zero",IF(G223="","Preencha o que vendeu","OK")))))))))</f>
        <v/>
      </c>
      <c r="J223" s="34" t="n">
        <f aca="false">IF(I223="OK",C223,0)</f>
        <v>0</v>
      </c>
      <c r="K223" s="34" t="str">
        <f aca="false">IF(OR(I223&lt;&gt;"OK",FinMes=""),"",IF(B223&gt;=FinMes,0,MAX(0,ROUND(E223-C223,2))))</f>
        <v/>
      </c>
    </row>
    <row r="224" customFormat="false" ht="25" hidden="false" customHeight="true" outlineLevel="0" collapsed="false">
      <c r="A224" s="31"/>
      <c r="B224" s="32"/>
      <c r="C224" s="33"/>
      <c r="D224" s="34" t="str">
        <f aca="false">IF(OR(I224&lt;&gt;"OK",FinMes=""),"",IF(B224&gt;=FinMes,0,MAX(0,ROUND(C224-E224,2))))</f>
        <v/>
      </c>
      <c r="E224" s="34" t="str">
        <f aca="false">IF(OR(I224&lt;&gt;"OK",FinMes=""),"",IF(B224&gt;=FinMes,0,SUMIFS(CobroValido,CobroVenta,A224,CobroFecha,"&lt;"&amp;FinMes)))</f>
        <v/>
      </c>
      <c r="F224" s="35"/>
      <c r="G224" s="35"/>
      <c r="H224" s="36" t="str">
        <f aca="false">IF(I224="","",IF(I224&lt;&gt;"OK","Confira os dados",IF(FinMes="","Escolha um período",IF(B224&gt;=FinMes,"Outro período",IF(K224&gt;0,"Recebimento excedente",IF(D224=0,"Recebida",IF(E224=0,"A receber","Parcial")))))))</f>
        <v/>
      </c>
      <c r="I224" s="36" t="str">
        <f aca="false">IF(COUNTA(A224:C224,F224:G224)=0,"",IF(A224="","Falta o código",IF(A224&lt;&gt;TRIM(A224),"Confira o código",IF(COUNTIFS(VentaID,A224)&gt;1,"Código repetido",IF(NOT(ISNUMBER(B224)),"Confira a data",IF(OR(B224&lt;1,B224&gt;73415,INT(B224)&lt;&gt;B224),"Confira a data",IF(NOT(ISNUMBER(C224)),"Confira o valor",IF(C224&lt;=0,"Valor maior que zero",IF(G224="","Preencha o que vendeu","OK")))))))))</f>
        <v/>
      </c>
      <c r="J224" s="34" t="n">
        <f aca="false">IF(I224="OK",C224,0)</f>
        <v>0</v>
      </c>
      <c r="K224" s="34" t="str">
        <f aca="false">IF(OR(I224&lt;&gt;"OK",FinMes=""),"",IF(B224&gt;=FinMes,0,MAX(0,ROUND(E224-C224,2))))</f>
        <v/>
      </c>
    </row>
    <row r="225" customFormat="false" ht="25" hidden="false" customHeight="true" outlineLevel="0" collapsed="false">
      <c r="A225" s="31"/>
      <c r="B225" s="32"/>
      <c r="C225" s="33"/>
      <c r="D225" s="34" t="str">
        <f aca="false">IF(OR(I225&lt;&gt;"OK",FinMes=""),"",IF(B225&gt;=FinMes,0,MAX(0,ROUND(C225-E225,2))))</f>
        <v/>
      </c>
      <c r="E225" s="34" t="str">
        <f aca="false">IF(OR(I225&lt;&gt;"OK",FinMes=""),"",IF(B225&gt;=FinMes,0,SUMIFS(CobroValido,CobroVenta,A225,CobroFecha,"&lt;"&amp;FinMes)))</f>
        <v/>
      </c>
      <c r="F225" s="35"/>
      <c r="G225" s="35"/>
      <c r="H225" s="36" t="str">
        <f aca="false">IF(I225="","",IF(I225&lt;&gt;"OK","Confira os dados",IF(FinMes="","Escolha um período",IF(B225&gt;=FinMes,"Outro período",IF(K225&gt;0,"Recebimento excedente",IF(D225=0,"Recebida",IF(E225=0,"A receber","Parcial")))))))</f>
        <v/>
      </c>
      <c r="I225" s="36" t="str">
        <f aca="false">IF(COUNTA(A225:C225,F225:G225)=0,"",IF(A225="","Falta o código",IF(A225&lt;&gt;TRIM(A225),"Confira o código",IF(COUNTIFS(VentaID,A225)&gt;1,"Código repetido",IF(NOT(ISNUMBER(B225)),"Confira a data",IF(OR(B225&lt;1,B225&gt;73415,INT(B225)&lt;&gt;B225),"Confira a data",IF(NOT(ISNUMBER(C225)),"Confira o valor",IF(C225&lt;=0,"Valor maior que zero",IF(G225="","Preencha o que vendeu","OK")))))))))</f>
        <v/>
      </c>
      <c r="J225" s="34" t="n">
        <f aca="false">IF(I225="OK",C225,0)</f>
        <v>0</v>
      </c>
      <c r="K225" s="34" t="str">
        <f aca="false">IF(OR(I225&lt;&gt;"OK",FinMes=""),"",IF(B225&gt;=FinMes,0,MAX(0,ROUND(E225-C225,2))))</f>
        <v/>
      </c>
    </row>
    <row r="226" customFormat="false" ht="25" hidden="false" customHeight="true" outlineLevel="0" collapsed="false">
      <c r="A226" s="31"/>
      <c r="B226" s="32"/>
      <c r="C226" s="33"/>
      <c r="D226" s="34" t="str">
        <f aca="false">IF(OR(I226&lt;&gt;"OK",FinMes=""),"",IF(B226&gt;=FinMes,0,MAX(0,ROUND(C226-E226,2))))</f>
        <v/>
      </c>
      <c r="E226" s="34" t="str">
        <f aca="false">IF(OR(I226&lt;&gt;"OK",FinMes=""),"",IF(B226&gt;=FinMes,0,SUMIFS(CobroValido,CobroVenta,A226,CobroFecha,"&lt;"&amp;FinMes)))</f>
        <v/>
      </c>
      <c r="F226" s="35"/>
      <c r="G226" s="35"/>
      <c r="H226" s="36" t="str">
        <f aca="false">IF(I226="","",IF(I226&lt;&gt;"OK","Confira os dados",IF(FinMes="","Escolha um período",IF(B226&gt;=FinMes,"Outro período",IF(K226&gt;0,"Recebimento excedente",IF(D226=0,"Recebida",IF(E226=0,"A receber","Parcial")))))))</f>
        <v/>
      </c>
      <c r="I226" s="36" t="str">
        <f aca="false">IF(COUNTA(A226:C226,F226:G226)=0,"",IF(A226="","Falta o código",IF(A226&lt;&gt;TRIM(A226),"Confira o código",IF(COUNTIFS(VentaID,A226)&gt;1,"Código repetido",IF(NOT(ISNUMBER(B226)),"Confira a data",IF(OR(B226&lt;1,B226&gt;73415,INT(B226)&lt;&gt;B226),"Confira a data",IF(NOT(ISNUMBER(C226)),"Confira o valor",IF(C226&lt;=0,"Valor maior que zero",IF(G226="","Preencha o que vendeu","OK")))))))))</f>
        <v/>
      </c>
      <c r="J226" s="34" t="n">
        <f aca="false">IF(I226="OK",C226,0)</f>
        <v>0</v>
      </c>
      <c r="K226" s="34" t="str">
        <f aca="false">IF(OR(I226&lt;&gt;"OK",FinMes=""),"",IF(B226&gt;=FinMes,0,MAX(0,ROUND(E226-C226,2))))</f>
        <v/>
      </c>
    </row>
    <row r="227" customFormat="false" ht="25" hidden="false" customHeight="true" outlineLevel="0" collapsed="false">
      <c r="A227" s="31"/>
      <c r="B227" s="32"/>
      <c r="C227" s="33"/>
      <c r="D227" s="34" t="str">
        <f aca="false">IF(OR(I227&lt;&gt;"OK",FinMes=""),"",IF(B227&gt;=FinMes,0,MAX(0,ROUND(C227-E227,2))))</f>
        <v/>
      </c>
      <c r="E227" s="34" t="str">
        <f aca="false">IF(OR(I227&lt;&gt;"OK",FinMes=""),"",IF(B227&gt;=FinMes,0,SUMIFS(CobroValido,CobroVenta,A227,CobroFecha,"&lt;"&amp;FinMes)))</f>
        <v/>
      </c>
      <c r="F227" s="35"/>
      <c r="G227" s="35"/>
      <c r="H227" s="36" t="str">
        <f aca="false">IF(I227="","",IF(I227&lt;&gt;"OK","Confira os dados",IF(FinMes="","Escolha um período",IF(B227&gt;=FinMes,"Outro período",IF(K227&gt;0,"Recebimento excedente",IF(D227=0,"Recebida",IF(E227=0,"A receber","Parcial")))))))</f>
        <v/>
      </c>
      <c r="I227" s="36" t="str">
        <f aca="false">IF(COUNTA(A227:C227,F227:G227)=0,"",IF(A227="","Falta o código",IF(A227&lt;&gt;TRIM(A227),"Confira o código",IF(COUNTIFS(VentaID,A227)&gt;1,"Código repetido",IF(NOT(ISNUMBER(B227)),"Confira a data",IF(OR(B227&lt;1,B227&gt;73415,INT(B227)&lt;&gt;B227),"Confira a data",IF(NOT(ISNUMBER(C227)),"Confira o valor",IF(C227&lt;=0,"Valor maior que zero",IF(G227="","Preencha o que vendeu","OK")))))))))</f>
        <v/>
      </c>
      <c r="J227" s="34" t="n">
        <f aca="false">IF(I227="OK",C227,0)</f>
        <v>0</v>
      </c>
      <c r="K227" s="34" t="str">
        <f aca="false">IF(OR(I227&lt;&gt;"OK",FinMes=""),"",IF(B227&gt;=FinMes,0,MAX(0,ROUND(E227-C227,2))))</f>
        <v/>
      </c>
    </row>
    <row r="228" customFormat="false" ht="25" hidden="false" customHeight="true" outlineLevel="0" collapsed="false">
      <c r="A228" s="31"/>
      <c r="B228" s="32"/>
      <c r="C228" s="33"/>
      <c r="D228" s="34" t="str">
        <f aca="false">IF(OR(I228&lt;&gt;"OK",FinMes=""),"",IF(B228&gt;=FinMes,0,MAX(0,ROUND(C228-E228,2))))</f>
        <v/>
      </c>
      <c r="E228" s="34" t="str">
        <f aca="false">IF(OR(I228&lt;&gt;"OK",FinMes=""),"",IF(B228&gt;=FinMes,0,SUMIFS(CobroValido,CobroVenta,A228,CobroFecha,"&lt;"&amp;FinMes)))</f>
        <v/>
      </c>
      <c r="F228" s="35"/>
      <c r="G228" s="35"/>
      <c r="H228" s="36" t="str">
        <f aca="false">IF(I228="","",IF(I228&lt;&gt;"OK","Confira os dados",IF(FinMes="","Escolha um período",IF(B228&gt;=FinMes,"Outro período",IF(K228&gt;0,"Recebimento excedente",IF(D228=0,"Recebida",IF(E228=0,"A receber","Parcial")))))))</f>
        <v/>
      </c>
      <c r="I228" s="36" t="str">
        <f aca="false">IF(COUNTA(A228:C228,F228:G228)=0,"",IF(A228="","Falta o código",IF(A228&lt;&gt;TRIM(A228),"Confira o código",IF(COUNTIFS(VentaID,A228)&gt;1,"Código repetido",IF(NOT(ISNUMBER(B228)),"Confira a data",IF(OR(B228&lt;1,B228&gt;73415,INT(B228)&lt;&gt;B228),"Confira a data",IF(NOT(ISNUMBER(C228)),"Confira o valor",IF(C228&lt;=0,"Valor maior que zero",IF(G228="","Preencha o que vendeu","OK")))))))))</f>
        <v/>
      </c>
      <c r="J228" s="34" t="n">
        <f aca="false">IF(I228="OK",C228,0)</f>
        <v>0</v>
      </c>
      <c r="K228" s="34" t="str">
        <f aca="false">IF(OR(I228&lt;&gt;"OK",FinMes=""),"",IF(B228&gt;=FinMes,0,MAX(0,ROUND(E228-C228,2))))</f>
        <v/>
      </c>
    </row>
    <row r="229" customFormat="false" ht="25" hidden="false" customHeight="true" outlineLevel="0" collapsed="false">
      <c r="A229" s="31"/>
      <c r="B229" s="32"/>
      <c r="C229" s="33"/>
      <c r="D229" s="34" t="str">
        <f aca="false">IF(OR(I229&lt;&gt;"OK",FinMes=""),"",IF(B229&gt;=FinMes,0,MAX(0,ROUND(C229-E229,2))))</f>
        <v/>
      </c>
      <c r="E229" s="34" t="str">
        <f aca="false">IF(OR(I229&lt;&gt;"OK",FinMes=""),"",IF(B229&gt;=FinMes,0,SUMIFS(CobroValido,CobroVenta,A229,CobroFecha,"&lt;"&amp;FinMes)))</f>
        <v/>
      </c>
      <c r="F229" s="35"/>
      <c r="G229" s="35"/>
      <c r="H229" s="36" t="str">
        <f aca="false">IF(I229="","",IF(I229&lt;&gt;"OK","Confira os dados",IF(FinMes="","Escolha um período",IF(B229&gt;=FinMes,"Outro período",IF(K229&gt;0,"Recebimento excedente",IF(D229=0,"Recebida",IF(E229=0,"A receber","Parcial")))))))</f>
        <v/>
      </c>
      <c r="I229" s="36" t="str">
        <f aca="false">IF(COUNTA(A229:C229,F229:G229)=0,"",IF(A229="","Falta o código",IF(A229&lt;&gt;TRIM(A229),"Confira o código",IF(COUNTIFS(VentaID,A229)&gt;1,"Código repetido",IF(NOT(ISNUMBER(B229)),"Confira a data",IF(OR(B229&lt;1,B229&gt;73415,INT(B229)&lt;&gt;B229),"Confira a data",IF(NOT(ISNUMBER(C229)),"Confira o valor",IF(C229&lt;=0,"Valor maior que zero",IF(G229="","Preencha o que vendeu","OK")))))))))</f>
        <v/>
      </c>
      <c r="J229" s="34" t="n">
        <f aca="false">IF(I229="OK",C229,0)</f>
        <v>0</v>
      </c>
      <c r="K229" s="34" t="str">
        <f aca="false">IF(OR(I229&lt;&gt;"OK",FinMes=""),"",IF(B229&gt;=FinMes,0,MAX(0,ROUND(E229-C229,2))))</f>
        <v/>
      </c>
    </row>
    <row r="230" customFormat="false" ht="25" hidden="false" customHeight="true" outlineLevel="0" collapsed="false">
      <c r="A230" s="31"/>
      <c r="B230" s="32"/>
      <c r="C230" s="33"/>
      <c r="D230" s="34" t="str">
        <f aca="false">IF(OR(I230&lt;&gt;"OK",FinMes=""),"",IF(B230&gt;=FinMes,0,MAX(0,ROUND(C230-E230,2))))</f>
        <v/>
      </c>
      <c r="E230" s="34" t="str">
        <f aca="false">IF(OR(I230&lt;&gt;"OK",FinMes=""),"",IF(B230&gt;=FinMes,0,SUMIFS(CobroValido,CobroVenta,A230,CobroFecha,"&lt;"&amp;FinMes)))</f>
        <v/>
      </c>
      <c r="F230" s="35"/>
      <c r="G230" s="35"/>
      <c r="H230" s="36" t="str">
        <f aca="false">IF(I230="","",IF(I230&lt;&gt;"OK","Confira os dados",IF(FinMes="","Escolha um período",IF(B230&gt;=FinMes,"Outro período",IF(K230&gt;0,"Recebimento excedente",IF(D230=0,"Recebida",IF(E230=0,"A receber","Parcial")))))))</f>
        <v/>
      </c>
      <c r="I230" s="36" t="str">
        <f aca="false">IF(COUNTA(A230:C230,F230:G230)=0,"",IF(A230="","Falta o código",IF(A230&lt;&gt;TRIM(A230),"Confira o código",IF(COUNTIFS(VentaID,A230)&gt;1,"Código repetido",IF(NOT(ISNUMBER(B230)),"Confira a data",IF(OR(B230&lt;1,B230&gt;73415,INT(B230)&lt;&gt;B230),"Confira a data",IF(NOT(ISNUMBER(C230)),"Confira o valor",IF(C230&lt;=0,"Valor maior que zero",IF(G230="","Preencha o que vendeu","OK")))))))))</f>
        <v/>
      </c>
      <c r="J230" s="34" t="n">
        <f aca="false">IF(I230="OK",C230,0)</f>
        <v>0</v>
      </c>
      <c r="K230" s="34" t="str">
        <f aca="false">IF(OR(I230&lt;&gt;"OK",FinMes=""),"",IF(B230&gt;=FinMes,0,MAX(0,ROUND(E230-C230,2))))</f>
        <v/>
      </c>
    </row>
    <row r="231" customFormat="false" ht="25" hidden="false" customHeight="true" outlineLevel="0" collapsed="false">
      <c r="A231" s="31"/>
      <c r="B231" s="32"/>
      <c r="C231" s="33"/>
      <c r="D231" s="34" t="str">
        <f aca="false">IF(OR(I231&lt;&gt;"OK",FinMes=""),"",IF(B231&gt;=FinMes,0,MAX(0,ROUND(C231-E231,2))))</f>
        <v/>
      </c>
      <c r="E231" s="34" t="str">
        <f aca="false">IF(OR(I231&lt;&gt;"OK",FinMes=""),"",IF(B231&gt;=FinMes,0,SUMIFS(CobroValido,CobroVenta,A231,CobroFecha,"&lt;"&amp;FinMes)))</f>
        <v/>
      </c>
      <c r="F231" s="35"/>
      <c r="G231" s="35"/>
      <c r="H231" s="36" t="str">
        <f aca="false">IF(I231="","",IF(I231&lt;&gt;"OK","Confira os dados",IF(FinMes="","Escolha um período",IF(B231&gt;=FinMes,"Outro período",IF(K231&gt;0,"Recebimento excedente",IF(D231=0,"Recebida",IF(E231=0,"A receber","Parcial")))))))</f>
        <v/>
      </c>
      <c r="I231" s="36" t="str">
        <f aca="false">IF(COUNTA(A231:C231,F231:G231)=0,"",IF(A231="","Falta o código",IF(A231&lt;&gt;TRIM(A231),"Confira o código",IF(COUNTIFS(VentaID,A231)&gt;1,"Código repetido",IF(NOT(ISNUMBER(B231)),"Confira a data",IF(OR(B231&lt;1,B231&gt;73415,INT(B231)&lt;&gt;B231),"Confira a data",IF(NOT(ISNUMBER(C231)),"Confira o valor",IF(C231&lt;=0,"Valor maior que zero",IF(G231="","Preencha o que vendeu","OK")))))))))</f>
        <v/>
      </c>
      <c r="J231" s="34" t="n">
        <f aca="false">IF(I231="OK",C231,0)</f>
        <v>0</v>
      </c>
      <c r="K231" s="34" t="str">
        <f aca="false">IF(OR(I231&lt;&gt;"OK",FinMes=""),"",IF(B231&gt;=FinMes,0,MAX(0,ROUND(E231-C231,2))))</f>
        <v/>
      </c>
    </row>
    <row r="232" customFormat="false" ht="25" hidden="false" customHeight="true" outlineLevel="0" collapsed="false">
      <c r="A232" s="31"/>
      <c r="B232" s="32"/>
      <c r="C232" s="33"/>
      <c r="D232" s="34" t="str">
        <f aca="false">IF(OR(I232&lt;&gt;"OK",FinMes=""),"",IF(B232&gt;=FinMes,0,MAX(0,ROUND(C232-E232,2))))</f>
        <v/>
      </c>
      <c r="E232" s="34" t="str">
        <f aca="false">IF(OR(I232&lt;&gt;"OK",FinMes=""),"",IF(B232&gt;=FinMes,0,SUMIFS(CobroValido,CobroVenta,A232,CobroFecha,"&lt;"&amp;FinMes)))</f>
        <v/>
      </c>
      <c r="F232" s="35"/>
      <c r="G232" s="35"/>
      <c r="H232" s="36" t="str">
        <f aca="false">IF(I232="","",IF(I232&lt;&gt;"OK","Confira os dados",IF(FinMes="","Escolha um período",IF(B232&gt;=FinMes,"Outro período",IF(K232&gt;0,"Recebimento excedente",IF(D232=0,"Recebida",IF(E232=0,"A receber","Parcial")))))))</f>
        <v/>
      </c>
      <c r="I232" s="36" t="str">
        <f aca="false">IF(COUNTA(A232:C232,F232:G232)=0,"",IF(A232="","Falta o código",IF(A232&lt;&gt;TRIM(A232),"Confira o código",IF(COUNTIFS(VentaID,A232)&gt;1,"Código repetido",IF(NOT(ISNUMBER(B232)),"Confira a data",IF(OR(B232&lt;1,B232&gt;73415,INT(B232)&lt;&gt;B232),"Confira a data",IF(NOT(ISNUMBER(C232)),"Confira o valor",IF(C232&lt;=0,"Valor maior que zero",IF(G232="","Preencha o que vendeu","OK")))))))))</f>
        <v/>
      </c>
      <c r="J232" s="34" t="n">
        <f aca="false">IF(I232="OK",C232,0)</f>
        <v>0</v>
      </c>
      <c r="K232" s="34" t="str">
        <f aca="false">IF(OR(I232&lt;&gt;"OK",FinMes=""),"",IF(B232&gt;=FinMes,0,MAX(0,ROUND(E232-C232,2))))</f>
        <v/>
      </c>
    </row>
    <row r="233" customFormat="false" ht="25" hidden="false" customHeight="true" outlineLevel="0" collapsed="false">
      <c r="A233" s="31"/>
      <c r="B233" s="32"/>
      <c r="C233" s="33"/>
      <c r="D233" s="34" t="str">
        <f aca="false">IF(OR(I233&lt;&gt;"OK",FinMes=""),"",IF(B233&gt;=FinMes,0,MAX(0,ROUND(C233-E233,2))))</f>
        <v/>
      </c>
      <c r="E233" s="34" t="str">
        <f aca="false">IF(OR(I233&lt;&gt;"OK",FinMes=""),"",IF(B233&gt;=FinMes,0,SUMIFS(CobroValido,CobroVenta,A233,CobroFecha,"&lt;"&amp;FinMes)))</f>
        <v/>
      </c>
      <c r="F233" s="35"/>
      <c r="G233" s="35"/>
      <c r="H233" s="36" t="str">
        <f aca="false">IF(I233="","",IF(I233&lt;&gt;"OK","Confira os dados",IF(FinMes="","Escolha um período",IF(B233&gt;=FinMes,"Outro período",IF(K233&gt;0,"Recebimento excedente",IF(D233=0,"Recebida",IF(E233=0,"A receber","Parcial")))))))</f>
        <v/>
      </c>
      <c r="I233" s="36" t="str">
        <f aca="false">IF(COUNTA(A233:C233,F233:G233)=0,"",IF(A233="","Falta o código",IF(A233&lt;&gt;TRIM(A233),"Confira o código",IF(COUNTIFS(VentaID,A233)&gt;1,"Código repetido",IF(NOT(ISNUMBER(B233)),"Confira a data",IF(OR(B233&lt;1,B233&gt;73415,INT(B233)&lt;&gt;B233),"Confira a data",IF(NOT(ISNUMBER(C233)),"Confira o valor",IF(C233&lt;=0,"Valor maior que zero",IF(G233="","Preencha o que vendeu","OK")))))))))</f>
        <v/>
      </c>
      <c r="J233" s="34" t="n">
        <f aca="false">IF(I233="OK",C233,0)</f>
        <v>0</v>
      </c>
      <c r="K233" s="34" t="str">
        <f aca="false">IF(OR(I233&lt;&gt;"OK",FinMes=""),"",IF(B233&gt;=FinMes,0,MAX(0,ROUND(E233-C233,2))))</f>
        <v/>
      </c>
    </row>
    <row r="234" customFormat="false" ht="25" hidden="false" customHeight="true" outlineLevel="0" collapsed="false">
      <c r="A234" s="31"/>
      <c r="B234" s="32"/>
      <c r="C234" s="33"/>
      <c r="D234" s="34" t="str">
        <f aca="false">IF(OR(I234&lt;&gt;"OK",FinMes=""),"",IF(B234&gt;=FinMes,0,MAX(0,ROUND(C234-E234,2))))</f>
        <v/>
      </c>
      <c r="E234" s="34" t="str">
        <f aca="false">IF(OR(I234&lt;&gt;"OK",FinMes=""),"",IF(B234&gt;=FinMes,0,SUMIFS(CobroValido,CobroVenta,A234,CobroFecha,"&lt;"&amp;FinMes)))</f>
        <v/>
      </c>
      <c r="F234" s="35"/>
      <c r="G234" s="35"/>
      <c r="H234" s="36" t="str">
        <f aca="false">IF(I234="","",IF(I234&lt;&gt;"OK","Confira os dados",IF(FinMes="","Escolha um período",IF(B234&gt;=FinMes,"Outro período",IF(K234&gt;0,"Recebimento excedente",IF(D234=0,"Recebida",IF(E234=0,"A receber","Parcial")))))))</f>
        <v/>
      </c>
      <c r="I234" s="36" t="str">
        <f aca="false">IF(COUNTA(A234:C234,F234:G234)=0,"",IF(A234="","Falta o código",IF(A234&lt;&gt;TRIM(A234),"Confira o código",IF(COUNTIFS(VentaID,A234)&gt;1,"Código repetido",IF(NOT(ISNUMBER(B234)),"Confira a data",IF(OR(B234&lt;1,B234&gt;73415,INT(B234)&lt;&gt;B234),"Confira a data",IF(NOT(ISNUMBER(C234)),"Confira o valor",IF(C234&lt;=0,"Valor maior que zero",IF(G234="","Preencha o que vendeu","OK")))))))))</f>
        <v/>
      </c>
      <c r="J234" s="34" t="n">
        <f aca="false">IF(I234="OK",C234,0)</f>
        <v>0</v>
      </c>
      <c r="K234" s="34" t="str">
        <f aca="false">IF(OR(I234&lt;&gt;"OK",FinMes=""),"",IF(B234&gt;=FinMes,0,MAX(0,ROUND(E234-C234,2))))</f>
        <v/>
      </c>
    </row>
    <row r="235" customFormat="false" ht="25" hidden="false" customHeight="true" outlineLevel="0" collapsed="false">
      <c r="A235" s="31"/>
      <c r="B235" s="32"/>
      <c r="C235" s="33"/>
      <c r="D235" s="34" t="str">
        <f aca="false">IF(OR(I235&lt;&gt;"OK",FinMes=""),"",IF(B235&gt;=FinMes,0,MAX(0,ROUND(C235-E235,2))))</f>
        <v/>
      </c>
      <c r="E235" s="34" t="str">
        <f aca="false">IF(OR(I235&lt;&gt;"OK",FinMes=""),"",IF(B235&gt;=FinMes,0,SUMIFS(CobroValido,CobroVenta,A235,CobroFecha,"&lt;"&amp;FinMes)))</f>
        <v/>
      </c>
      <c r="F235" s="35"/>
      <c r="G235" s="35"/>
      <c r="H235" s="36" t="str">
        <f aca="false">IF(I235="","",IF(I235&lt;&gt;"OK","Confira os dados",IF(FinMes="","Escolha um período",IF(B235&gt;=FinMes,"Outro período",IF(K235&gt;0,"Recebimento excedente",IF(D235=0,"Recebida",IF(E235=0,"A receber","Parcial")))))))</f>
        <v/>
      </c>
      <c r="I235" s="36" t="str">
        <f aca="false">IF(COUNTA(A235:C235,F235:G235)=0,"",IF(A235="","Falta o código",IF(A235&lt;&gt;TRIM(A235),"Confira o código",IF(COUNTIFS(VentaID,A235)&gt;1,"Código repetido",IF(NOT(ISNUMBER(B235)),"Confira a data",IF(OR(B235&lt;1,B235&gt;73415,INT(B235)&lt;&gt;B235),"Confira a data",IF(NOT(ISNUMBER(C235)),"Confira o valor",IF(C235&lt;=0,"Valor maior que zero",IF(G235="","Preencha o que vendeu","OK")))))))))</f>
        <v/>
      </c>
      <c r="J235" s="34" t="n">
        <f aca="false">IF(I235="OK",C235,0)</f>
        <v>0</v>
      </c>
      <c r="K235" s="34" t="str">
        <f aca="false">IF(OR(I235&lt;&gt;"OK",FinMes=""),"",IF(B235&gt;=FinMes,0,MAX(0,ROUND(E235-C235,2))))</f>
        <v/>
      </c>
    </row>
    <row r="236" customFormat="false" ht="25" hidden="false" customHeight="true" outlineLevel="0" collapsed="false">
      <c r="A236" s="31"/>
      <c r="B236" s="32"/>
      <c r="C236" s="33"/>
      <c r="D236" s="34" t="str">
        <f aca="false">IF(OR(I236&lt;&gt;"OK",FinMes=""),"",IF(B236&gt;=FinMes,0,MAX(0,ROUND(C236-E236,2))))</f>
        <v/>
      </c>
      <c r="E236" s="34" t="str">
        <f aca="false">IF(OR(I236&lt;&gt;"OK",FinMes=""),"",IF(B236&gt;=FinMes,0,SUMIFS(CobroValido,CobroVenta,A236,CobroFecha,"&lt;"&amp;FinMes)))</f>
        <v/>
      </c>
      <c r="F236" s="35"/>
      <c r="G236" s="35"/>
      <c r="H236" s="36" t="str">
        <f aca="false">IF(I236="","",IF(I236&lt;&gt;"OK","Confira os dados",IF(FinMes="","Escolha um período",IF(B236&gt;=FinMes,"Outro período",IF(K236&gt;0,"Recebimento excedente",IF(D236=0,"Recebida",IF(E236=0,"A receber","Parcial")))))))</f>
        <v/>
      </c>
      <c r="I236" s="36" t="str">
        <f aca="false">IF(COUNTA(A236:C236,F236:G236)=0,"",IF(A236="","Falta o código",IF(A236&lt;&gt;TRIM(A236),"Confira o código",IF(COUNTIFS(VentaID,A236)&gt;1,"Código repetido",IF(NOT(ISNUMBER(B236)),"Confira a data",IF(OR(B236&lt;1,B236&gt;73415,INT(B236)&lt;&gt;B236),"Confira a data",IF(NOT(ISNUMBER(C236)),"Confira o valor",IF(C236&lt;=0,"Valor maior que zero",IF(G236="","Preencha o que vendeu","OK")))))))))</f>
        <v/>
      </c>
      <c r="J236" s="34" t="n">
        <f aca="false">IF(I236="OK",C236,0)</f>
        <v>0</v>
      </c>
      <c r="K236" s="34" t="str">
        <f aca="false">IF(OR(I236&lt;&gt;"OK",FinMes=""),"",IF(B236&gt;=FinMes,0,MAX(0,ROUND(E236-C236,2))))</f>
        <v/>
      </c>
    </row>
    <row r="237" customFormat="false" ht="25" hidden="false" customHeight="true" outlineLevel="0" collapsed="false">
      <c r="A237" s="31"/>
      <c r="B237" s="32"/>
      <c r="C237" s="33"/>
      <c r="D237" s="34" t="str">
        <f aca="false">IF(OR(I237&lt;&gt;"OK",FinMes=""),"",IF(B237&gt;=FinMes,0,MAX(0,ROUND(C237-E237,2))))</f>
        <v/>
      </c>
      <c r="E237" s="34" t="str">
        <f aca="false">IF(OR(I237&lt;&gt;"OK",FinMes=""),"",IF(B237&gt;=FinMes,0,SUMIFS(CobroValido,CobroVenta,A237,CobroFecha,"&lt;"&amp;FinMes)))</f>
        <v/>
      </c>
      <c r="F237" s="35"/>
      <c r="G237" s="35"/>
      <c r="H237" s="36" t="str">
        <f aca="false">IF(I237="","",IF(I237&lt;&gt;"OK","Confira os dados",IF(FinMes="","Escolha um período",IF(B237&gt;=FinMes,"Outro período",IF(K237&gt;0,"Recebimento excedente",IF(D237=0,"Recebida",IF(E237=0,"A receber","Parcial")))))))</f>
        <v/>
      </c>
      <c r="I237" s="36" t="str">
        <f aca="false">IF(COUNTA(A237:C237,F237:G237)=0,"",IF(A237="","Falta o código",IF(A237&lt;&gt;TRIM(A237),"Confira o código",IF(COUNTIFS(VentaID,A237)&gt;1,"Código repetido",IF(NOT(ISNUMBER(B237)),"Confira a data",IF(OR(B237&lt;1,B237&gt;73415,INT(B237)&lt;&gt;B237),"Confira a data",IF(NOT(ISNUMBER(C237)),"Confira o valor",IF(C237&lt;=0,"Valor maior que zero",IF(G237="","Preencha o que vendeu","OK")))))))))</f>
        <v/>
      </c>
      <c r="J237" s="34" t="n">
        <f aca="false">IF(I237="OK",C237,0)</f>
        <v>0</v>
      </c>
      <c r="K237" s="34" t="str">
        <f aca="false">IF(OR(I237&lt;&gt;"OK",FinMes=""),"",IF(B237&gt;=FinMes,0,MAX(0,ROUND(E237-C237,2))))</f>
        <v/>
      </c>
    </row>
    <row r="238" customFormat="false" ht="25" hidden="false" customHeight="true" outlineLevel="0" collapsed="false">
      <c r="A238" s="31"/>
      <c r="B238" s="32"/>
      <c r="C238" s="33"/>
      <c r="D238" s="34" t="str">
        <f aca="false">IF(OR(I238&lt;&gt;"OK",FinMes=""),"",IF(B238&gt;=FinMes,0,MAX(0,ROUND(C238-E238,2))))</f>
        <v/>
      </c>
      <c r="E238" s="34" t="str">
        <f aca="false">IF(OR(I238&lt;&gt;"OK",FinMes=""),"",IF(B238&gt;=FinMes,0,SUMIFS(CobroValido,CobroVenta,A238,CobroFecha,"&lt;"&amp;FinMes)))</f>
        <v/>
      </c>
      <c r="F238" s="35"/>
      <c r="G238" s="35"/>
      <c r="H238" s="36" t="str">
        <f aca="false">IF(I238="","",IF(I238&lt;&gt;"OK","Confira os dados",IF(FinMes="","Escolha um período",IF(B238&gt;=FinMes,"Outro período",IF(K238&gt;0,"Recebimento excedente",IF(D238=0,"Recebida",IF(E238=0,"A receber","Parcial")))))))</f>
        <v/>
      </c>
      <c r="I238" s="36" t="str">
        <f aca="false">IF(COUNTA(A238:C238,F238:G238)=0,"",IF(A238="","Falta o código",IF(A238&lt;&gt;TRIM(A238),"Confira o código",IF(COUNTIFS(VentaID,A238)&gt;1,"Código repetido",IF(NOT(ISNUMBER(B238)),"Confira a data",IF(OR(B238&lt;1,B238&gt;73415,INT(B238)&lt;&gt;B238),"Confira a data",IF(NOT(ISNUMBER(C238)),"Confira o valor",IF(C238&lt;=0,"Valor maior que zero",IF(G238="","Preencha o que vendeu","OK")))))))))</f>
        <v/>
      </c>
      <c r="J238" s="34" t="n">
        <f aca="false">IF(I238="OK",C238,0)</f>
        <v>0</v>
      </c>
      <c r="K238" s="34" t="str">
        <f aca="false">IF(OR(I238&lt;&gt;"OK",FinMes=""),"",IF(B238&gt;=FinMes,0,MAX(0,ROUND(E238-C238,2))))</f>
        <v/>
      </c>
    </row>
    <row r="239" customFormat="false" ht="25" hidden="false" customHeight="true" outlineLevel="0" collapsed="false">
      <c r="A239" s="31"/>
      <c r="B239" s="32"/>
      <c r="C239" s="33"/>
      <c r="D239" s="34" t="str">
        <f aca="false">IF(OR(I239&lt;&gt;"OK",FinMes=""),"",IF(B239&gt;=FinMes,0,MAX(0,ROUND(C239-E239,2))))</f>
        <v/>
      </c>
      <c r="E239" s="34" t="str">
        <f aca="false">IF(OR(I239&lt;&gt;"OK",FinMes=""),"",IF(B239&gt;=FinMes,0,SUMIFS(CobroValido,CobroVenta,A239,CobroFecha,"&lt;"&amp;FinMes)))</f>
        <v/>
      </c>
      <c r="F239" s="35"/>
      <c r="G239" s="35"/>
      <c r="H239" s="36" t="str">
        <f aca="false">IF(I239="","",IF(I239&lt;&gt;"OK","Confira os dados",IF(FinMes="","Escolha um período",IF(B239&gt;=FinMes,"Outro período",IF(K239&gt;0,"Recebimento excedente",IF(D239=0,"Recebida",IF(E239=0,"A receber","Parcial")))))))</f>
        <v/>
      </c>
      <c r="I239" s="36" t="str">
        <f aca="false">IF(COUNTA(A239:C239,F239:G239)=0,"",IF(A239="","Falta o código",IF(A239&lt;&gt;TRIM(A239),"Confira o código",IF(COUNTIFS(VentaID,A239)&gt;1,"Código repetido",IF(NOT(ISNUMBER(B239)),"Confira a data",IF(OR(B239&lt;1,B239&gt;73415,INT(B239)&lt;&gt;B239),"Confira a data",IF(NOT(ISNUMBER(C239)),"Confira o valor",IF(C239&lt;=0,"Valor maior que zero",IF(G239="","Preencha o que vendeu","OK")))))))))</f>
        <v/>
      </c>
      <c r="J239" s="34" t="n">
        <f aca="false">IF(I239="OK",C239,0)</f>
        <v>0</v>
      </c>
      <c r="K239" s="34" t="str">
        <f aca="false">IF(OR(I239&lt;&gt;"OK",FinMes=""),"",IF(B239&gt;=FinMes,0,MAX(0,ROUND(E239-C239,2))))</f>
        <v/>
      </c>
    </row>
    <row r="240" customFormat="false" ht="25" hidden="false" customHeight="true" outlineLevel="0" collapsed="false">
      <c r="A240" s="31"/>
      <c r="B240" s="32"/>
      <c r="C240" s="33"/>
      <c r="D240" s="34" t="str">
        <f aca="false">IF(OR(I240&lt;&gt;"OK",FinMes=""),"",IF(B240&gt;=FinMes,0,MAX(0,ROUND(C240-E240,2))))</f>
        <v/>
      </c>
      <c r="E240" s="34" t="str">
        <f aca="false">IF(OR(I240&lt;&gt;"OK",FinMes=""),"",IF(B240&gt;=FinMes,0,SUMIFS(CobroValido,CobroVenta,A240,CobroFecha,"&lt;"&amp;FinMes)))</f>
        <v/>
      </c>
      <c r="F240" s="35"/>
      <c r="G240" s="35"/>
      <c r="H240" s="36" t="str">
        <f aca="false">IF(I240="","",IF(I240&lt;&gt;"OK","Confira os dados",IF(FinMes="","Escolha um período",IF(B240&gt;=FinMes,"Outro período",IF(K240&gt;0,"Recebimento excedente",IF(D240=0,"Recebida",IF(E240=0,"A receber","Parcial")))))))</f>
        <v/>
      </c>
      <c r="I240" s="36" t="str">
        <f aca="false">IF(COUNTA(A240:C240,F240:G240)=0,"",IF(A240="","Falta o código",IF(A240&lt;&gt;TRIM(A240),"Confira o código",IF(COUNTIFS(VentaID,A240)&gt;1,"Código repetido",IF(NOT(ISNUMBER(B240)),"Confira a data",IF(OR(B240&lt;1,B240&gt;73415,INT(B240)&lt;&gt;B240),"Confira a data",IF(NOT(ISNUMBER(C240)),"Confira o valor",IF(C240&lt;=0,"Valor maior que zero",IF(G240="","Preencha o que vendeu","OK")))))))))</f>
        <v/>
      </c>
      <c r="J240" s="34" t="n">
        <f aca="false">IF(I240="OK",C240,0)</f>
        <v>0</v>
      </c>
      <c r="K240" s="34" t="str">
        <f aca="false">IF(OR(I240&lt;&gt;"OK",FinMes=""),"",IF(B240&gt;=FinMes,0,MAX(0,ROUND(E240-C240,2))))</f>
        <v/>
      </c>
    </row>
    <row r="241" customFormat="false" ht="25" hidden="false" customHeight="true" outlineLevel="0" collapsed="false">
      <c r="A241" s="31"/>
      <c r="B241" s="32"/>
      <c r="C241" s="33"/>
      <c r="D241" s="34" t="str">
        <f aca="false">IF(OR(I241&lt;&gt;"OK",FinMes=""),"",IF(B241&gt;=FinMes,0,MAX(0,ROUND(C241-E241,2))))</f>
        <v/>
      </c>
      <c r="E241" s="34" t="str">
        <f aca="false">IF(OR(I241&lt;&gt;"OK",FinMes=""),"",IF(B241&gt;=FinMes,0,SUMIFS(CobroValido,CobroVenta,A241,CobroFecha,"&lt;"&amp;FinMes)))</f>
        <v/>
      </c>
      <c r="F241" s="35"/>
      <c r="G241" s="35"/>
      <c r="H241" s="36" t="str">
        <f aca="false">IF(I241="","",IF(I241&lt;&gt;"OK","Confira os dados",IF(FinMes="","Escolha um período",IF(B241&gt;=FinMes,"Outro período",IF(K241&gt;0,"Recebimento excedente",IF(D241=0,"Recebida",IF(E241=0,"A receber","Parcial")))))))</f>
        <v/>
      </c>
      <c r="I241" s="36" t="str">
        <f aca="false">IF(COUNTA(A241:C241,F241:G241)=0,"",IF(A241="","Falta o código",IF(A241&lt;&gt;TRIM(A241),"Confira o código",IF(COUNTIFS(VentaID,A241)&gt;1,"Código repetido",IF(NOT(ISNUMBER(B241)),"Confira a data",IF(OR(B241&lt;1,B241&gt;73415,INT(B241)&lt;&gt;B241),"Confira a data",IF(NOT(ISNUMBER(C241)),"Confira o valor",IF(C241&lt;=0,"Valor maior que zero",IF(G241="","Preencha o que vendeu","OK")))))))))</f>
        <v/>
      </c>
      <c r="J241" s="34" t="n">
        <f aca="false">IF(I241="OK",C241,0)</f>
        <v>0</v>
      </c>
      <c r="K241" s="34" t="str">
        <f aca="false">IF(OR(I241&lt;&gt;"OK",FinMes=""),"",IF(B241&gt;=FinMes,0,MAX(0,ROUND(E241-C241,2))))</f>
        <v/>
      </c>
    </row>
    <row r="242" customFormat="false" ht="25" hidden="false" customHeight="true" outlineLevel="0" collapsed="false">
      <c r="A242" s="31"/>
      <c r="B242" s="32"/>
      <c r="C242" s="33"/>
      <c r="D242" s="34" t="str">
        <f aca="false">IF(OR(I242&lt;&gt;"OK",FinMes=""),"",IF(B242&gt;=FinMes,0,MAX(0,ROUND(C242-E242,2))))</f>
        <v/>
      </c>
      <c r="E242" s="34" t="str">
        <f aca="false">IF(OR(I242&lt;&gt;"OK",FinMes=""),"",IF(B242&gt;=FinMes,0,SUMIFS(CobroValido,CobroVenta,A242,CobroFecha,"&lt;"&amp;FinMes)))</f>
        <v/>
      </c>
      <c r="F242" s="35"/>
      <c r="G242" s="35"/>
      <c r="H242" s="36" t="str">
        <f aca="false">IF(I242="","",IF(I242&lt;&gt;"OK","Confira os dados",IF(FinMes="","Escolha um período",IF(B242&gt;=FinMes,"Outro período",IF(K242&gt;0,"Recebimento excedente",IF(D242=0,"Recebida",IF(E242=0,"A receber","Parcial")))))))</f>
        <v/>
      </c>
      <c r="I242" s="36" t="str">
        <f aca="false">IF(COUNTA(A242:C242,F242:G242)=0,"",IF(A242="","Falta o código",IF(A242&lt;&gt;TRIM(A242),"Confira o código",IF(COUNTIFS(VentaID,A242)&gt;1,"Código repetido",IF(NOT(ISNUMBER(B242)),"Confira a data",IF(OR(B242&lt;1,B242&gt;73415,INT(B242)&lt;&gt;B242),"Confira a data",IF(NOT(ISNUMBER(C242)),"Confira o valor",IF(C242&lt;=0,"Valor maior que zero",IF(G242="","Preencha o que vendeu","OK")))))))))</f>
        <v/>
      </c>
      <c r="J242" s="34" t="n">
        <f aca="false">IF(I242="OK",C242,0)</f>
        <v>0</v>
      </c>
      <c r="K242" s="34" t="str">
        <f aca="false">IF(OR(I242&lt;&gt;"OK",FinMes=""),"",IF(B242&gt;=FinMes,0,MAX(0,ROUND(E242-C242,2))))</f>
        <v/>
      </c>
    </row>
    <row r="243" customFormat="false" ht="25" hidden="false" customHeight="true" outlineLevel="0" collapsed="false">
      <c r="A243" s="31"/>
      <c r="B243" s="32"/>
      <c r="C243" s="33"/>
      <c r="D243" s="34" t="str">
        <f aca="false">IF(OR(I243&lt;&gt;"OK",FinMes=""),"",IF(B243&gt;=FinMes,0,MAX(0,ROUND(C243-E243,2))))</f>
        <v/>
      </c>
      <c r="E243" s="34" t="str">
        <f aca="false">IF(OR(I243&lt;&gt;"OK",FinMes=""),"",IF(B243&gt;=FinMes,0,SUMIFS(CobroValido,CobroVenta,A243,CobroFecha,"&lt;"&amp;FinMes)))</f>
        <v/>
      </c>
      <c r="F243" s="35"/>
      <c r="G243" s="35"/>
      <c r="H243" s="36" t="str">
        <f aca="false">IF(I243="","",IF(I243&lt;&gt;"OK","Confira os dados",IF(FinMes="","Escolha um período",IF(B243&gt;=FinMes,"Outro período",IF(K243&gt;0,"Recebimento excedente",IF(D243=0,"Recebida",IF(E243=0,"A receber","Parcial")))))))</f>
        <v/>
      </c>
      <c r="I243" s="36" t="str">
        <f aca="false">IF(COUNTA(A243:C243,F243:G243)=0,"",IF(A243="","Falta o código",IF(A243&lt;&gt;TRIM(A243),"Confira o código",IF(COUNTIFS(VentaID,A243)&gt;1,"Código repetido",IF(NOT(ISNUMBER(B243)),"Confira a data",IF(OR(B243&lt;1,B243&gt;73415,INT(B243)&lt;&gt;B243),"Confira a data",IF(NOT(ISNUMBER(C243)),"Confira o valor",IF(C243&lt;=0,"Valor maior que zero",IF(G243="","Preencha o que vendeu","OK")))))))))</f>
        <v/>
      </c>
      <c r="J243" s="34" t="n">
        <f aca="false">IF(I243="OK",C243,0)</f>
        <v>0</v>
      </c>
      <c r="K243" s="34" t="str">
        <f aca="false">IF(OR(I243&lt;&gt;"OK",FinMes=""),"",IF(B243&gt;=FinMes,0,MAX(0,ROUND(E243-C243,2))))</f>
        <v/>
      </c>
    </row>
    <row r="244" customFormat="false" ht="25" hidden="false" customHeight="true" outlineLevel="0" collapsed="false">
      <c r="A244" s="31"/>
      <c r="B244" s="32"/>
      <c r="C244" s="33"/>
      <c r="D244" s="34" t="str">
        <f aca="false">IF(OR(I244&lt;&gt;"OK",FinMes=""),"",IF(B244&gt;=FinMes,0,MAX(0,ROUND(C244-E244,2))))</f>
        <v/>
      </c>
      <c r="E244" s="34" t="str">
        <f aca="false">IF(OR(I244&lt;&gt;"OK",FinMes=""),"",IF(B244&gt;=FinMes,0,SUMIFS(CobroValido,CobroVenta,A244,CobroFecha,"&lt;"&amp;FinMes)))</f>
        <v/>
      </c>
      <c r="F244" s="35"/>
      <c r="G244" s="35"/>
      <c r="H244" s="36" t="str">
        <f aca="false">IF(I244="","",IF(I244&lt;&gt;"OK","Confira os dados",IF(FinMes="","Escolha um período",IF(B244&gt;=FinMes,"Outro período",IF(K244&gt;0,"Recebimento excedente",IF(D244=0,"Recebida",IF(E244=0,"A receber","Parcial")))))))</f>
        <v/>
      </c>
      <c r="I244" s="36" t="str">
        <f aca="false">IF(COUNTA(A244:C244,F244:G244)=0,"",IF(A244="","Falta o código",IF(A244&lt;&gt;TRIM(A244),"Confira o código",IF(COUNTIFS(VentaID,A244)&gt;1,"Código repetido",IF(NOT(ISNUMBER(B244)),"Confira a data",IF(OR(B244&lt;1,B244&gt;73415,INT(B244)&lt;&gt;B244),"Confira a data",IF(NOT(ISNUMBER(C244)),"Confira o valor",IF(C244&lt;=0,"Valor maior que zero",IF(G244="","Preencha o que vendeu","OK")))))))))</f>
        <v/>
      </c>
      <c r="J244" s="34" t="n">
        <f aca="false">IF(I244="OK",C244,0)</f>
        <v>0</v>
      </c>
      <c r="K244" s="34" t="str">
        <f aca="false">IF(OR(I244&lt;&gt;"OK",FinMes=""),"",IF(B244&gt;=FinMes,0,MAX(0,ROUND(E244-C244,2))))</f>
        <v/>
      </c>
    </row>
    <row r="245" customFormat="false" ht="25" hidden="false" customHeight="true" outlineLevel="0" collapsed="false">
      <c r="A245" s="31"/>
      <c r="B245" s="32"/>
      <c r="C245" s="33"/>
      <c r="D245" s="34" t="str">
        <f aca="false">IF(OR(I245&lt;&gt;"OK",FinMes=""),"",IF(B245&gt;=FinMes,0,MAX(0,ROUND(C245-E245,2))))</f>
        <v/>
      </c>
      <c r="E245" s="34" t="str">
        <f aca="false">IF(OR(I245&lt;&gt;"OK",FinMes=""),"",IF(B245&gt;=FinMes,0,SUMIFS(CobroValido,CobroVenta,A245,CobroFecha,"&lt;"&amp;FinMes)))</f>
        <v/>
      </c>
      <c r="F245" s="35"/>
      <c r="G245" s="35"/>
      <c r="H245" s="36" t="str">
        <f aca="false">IF(I245="","",IF(I245&lt;&gt;"OK","Confira os dados",IF(FinMes="","Escolha um período",IF(B245&gt;=FinMes,"Outro período",IF(K245&gt;0,"Recebimento excedente",IF(D245=0,"Recebida",IF(E245=0,"A receber","Parcial")))))))</f>
        <v/>
      </c>
      <c r="I245" s="36" t="str">
        <f aca="false">IF(COUNTA(A245:C245,F245:G245)=0,"",IF(A245="","Falta o código",IF(A245&lt;&gt;TRIM(A245),"Confira o código",IF(COUNTIFS(VentaID,A245)&gt;1,"Código repetido",IF(NOT(ISNUMBER(B245)),"Confira a data",IF(OR(B245&lt;1,B245&gt;73415,INT(B245)&lt;&gt;B245),"Confira a data",IF(NOT(ISNUMBER(C245)),"Confira o valor",IF(C245&lt;=0,"Valor maior que zero",IF(G245="","Preencha o que vendeu","OK")))))))))</f>
        <v/>
      </c>
      <c r="J245" s="34" t="n">
        <f aca="false">IF(I245="OK",C245,0)</f>
        <v>0</v>
      </c>
      <c r="K245" s="34" t="str">
        <f aca="false">IF(OR(I245&lt;&gt;"OK",FinMes=""),"",IF(B245&gt;=FinMes,0,MAX(0,ROUND(E245-C245,2))))</f>
        <v/>
      </c>
    </row>
    <row r="246" customFormat="false" ht="25" hidden="false" customHeight="true" outlineLevel="0" collapsed="false">
      <c r="A246" s="31"/>
      <c r="B246" s="32"/>
      <c r="C246" s="33"/>
      <c r="D246" s="34" t="str">
        <f aca="false">IF(OR(I246&lt;&gt;"OK",FinMes=""),"",IF(B246&gt;=FinMes,0,MAX(0,ROUND(C246-E246,2))))</f>
        <v/>
      </c>
      <c r="E246" s="34" t="str">
        <f aca="false">IF(OR(I246&lt;&gt;"OK",FinMes=""),"",IF(B246&gt;=FinMes,0,SUMIFS(CobroValido,CobroVenta,A246,CobroFecha,"&lt;"&amp;FinMes)))</f>
        <v/>
      </c>
      <c r="F246" s="35"/>
      <c r="G246" s="35"/>
      <c r="H246" s="36" t="str">
        <f aca="false">IF(I246="","",IF(I246&lt;&gt;"OK","Confira os dados",IF(FinMes="","Escolha um período",IF(B246&gt;=FinMes,"Outro período",IF(K246&gt;0,"Recebimento excedente",IF(D246=0,"Recebida",IF(E246=0,"A receber","Parcial")))))))</f>
        <v/>
      </c>
      <c r="I246" s="36" t="str">
        <f aca="false">IF(COUNTA(A246:C246,F246:G246)=0,"",IF(A246="","Falta o código",IF(A246&lt;&gt;TRIM(A246),"Confira o código",IF(COUNTIFS(VentaID,A246)&gt;1,"Código repetido",IF(NOT(ISNUMBER(B246)),"Confira a data",IF(OR(B246&lt;1,B246&gt;73415,INT(B246)&lt;&gt;B246),"Confira a data",IF(NOT(ISNUMBER(C246)),"Confira o valor",IF(C246&lt;=0,"Valor maior que zero",IF(G246="","Preencha o que vendeu","OK")))))))))</f>
        <v/>
      </c>
      <c r="J246" s="34" t="n">
        <f aca="false">IF(I246="OK",C246,0)</f>
        <v>0</v>
      </c>
      <c r="K246" s="34" t="str">
        <f aca="false">IF(OR(I246&lt;&gt;"OK",FinMes=""),"",IF(B246&gt;=FinMes,0,MAX(0,ROUND(E246-C246,2))))</f>
        <v/>
      </c>
    </row>
    <row r="247" customFormat="false" ht="25" hidden="false" customHeight="true" outlineLevel="0" collapsed="false">
      <c r="A247" s="31"/>
      <c r="B247" s="32"/>
      <c r="C247" s="33"/>
      <c r="D247" s="34" t="str">
        <f aca="false">IF(OR(I247&lt;&gt;"OK",FinMes=""),"",IF(B247&gt;=FinMes,0,MAX(0,ROUND(C247-E247,2))))</f>
        <v/>
      </c>
      <c r="E247" s="34" t="str">
        <f aca="false">IF(OR(I247&lt;&gt;"OK",FinMes=""),"",IF(B247&gt;=FinMes,0,SUMIFS(CobroValido,CobroVenta,A247,CobroFecha,"&lt;"&amp;FinMes)))</f>
        <v/>
      </c>
      <c r="F247" s="35"/>
      <c r="G247" s="35"/>
      <c r="H247" s="36" t="str">
        <f aca="false">IF(I247="","",IF(I247&lt;&gt;"OK","Confira os dados",IF(FinMes="","Escolha um período",IF(B247&gt;=FinMes,"Outro período",IF(K247&gt;0,"Recebimento excedente",IF(D247=0,"Recebida",IF(E247=0,"A receber","Parcial")))))))</f>
        <v/>
      </c>
      <c r="I247" s="36" t="str">
        <f aca="false">IF(COUNTA(A247:C247,F247:G247)=0,"",IF(A247="","Falta o código",IF(A247&lt;&gt;TRIM(A247),"Confira o código",IF(COUNTIFS(VentaID,A247)&gt;1,"Código repetido",IF(NOT(ISNUMBER(B247)),"Confira a data",IF(OR(B247&lt;1,B247&gt;73415,INT(B247)&lt;&gt;B247),"Confira a data",IF(NOT(ISNUMBER(C247)),"Confira o valor",IF(C247&lt;=0,"Valor maior que zero",IF(G247="","Preencha o que vendeu","OK")))))))))</f>
        <v/>
      </c>
      <c r="J247" s="34" t="n">
        <f aca="false">IF(I247="OK",C247,0)</f>
        <v>0</v>
      </c>
      <c r="K247" s="34" t="str">
        <f aca="false">IF(OR(I247&lt;&gt;"OK",FinMes=""),"",IF(B247&gt;=FinMes,0,MAX(0,ROUND(E247-C247,2))))</f>
        <v/>
      </c>
    </row>
    <row r="248" customFormat="false" ht="25" hidden="false" customHeight="true" outlineLevel="0" collapsed="false">
      <c r="A248" s="31"/>
      <c r="B248" s="32"/>
      <c r="C248" s="33"/>
      <c r="D248" s="34" t="str">
        <f aca="false">IF(OR(I248&lt;&gt;"OK",FinMes=""),"",IF(B248&gt;=FinMes,0,MAX(0,ROUND(C248-E248,2))))</f>
        <v/>
      </c>
      <c r="E248" s="34" t="str">
        <f aca="false">IF(OR(I248&lt;&gt;"OK",FinMes=""),"",IF(B248&gt;=FinMes,0,SUMIFS(CobroValido,CobroVenta,A248,CobroFecha,"&lt;"&amp;FinMes)))</f>
        <v/>
      </c>
      <c r="F248" s="35"/>
      <c r="G248" s="35"/>
      <c r="H248" s="36" t="str">
        <f aca="false">IF(I248="","",IF(I248&lt;&gt;"OK","Confira os dados",IF(FinMes="","Escolha um período",IF(B248&gt;=FinMes,"Outro período",IF(K248&gt;0,"Recebimento excedente",IF(D248=0,"Recebida",IF(E248=0,"A receber","Parcial")))))))</f>
        <v/>
      </c>
      <c r="I248" s="36" t="str">
        <f aca="false">IF(COUNTA(A248:C248,F248:G248)=0,"",IF(A248="","Falta o código",IF(A248&lt;&gt;TRIM(A248),"Confira o código",IF(COUNTIFS(VentaID,A248)&gt;1,"Código repetido",IF(NOT(ISNUMBER(B248)),"Confira a data",IF(OR(B248&lt;1,B248&gt;73415,INT(B248)&lt;&gt;B248),"Confira a data",IF(NOT(ISNUMBER(C248)),"Confira o valor",IF(C248&lt;=0,"Valor maior que zero",IF(G248="","Preencha o que vendeu","OK")))))))))</f>
        <v/>
      </c>
      <c r="J248" s="34" t="n">
        <f aca="false">IF(I248="OK",C248,0)</f>
        <v>0</v>
      </c>
      <c r="K248" s="34" t="str">
        <f aca="false">IF(OR(I248&lt;&gt;"OK",FinMes=""),"",IF(B248&gt;=FinMes,0,MAX(0,ROUND(E248-C248,2))))</f>
        <v/>
      </c>
    </row>
    <row r="249" customFormat="false" ht="25" hidden="false" customHeight="true" outlineLevel="0" collapsed="false">
      <c r="A249" s="31"/>
      <c r="B249" s="32"/>
      <c r="C249" s="33"/>
      <c r="D249" s="34" t="str">
        <f aca="false">IF(OR(I249&lt;&gt;"OK",FinMes=""),"",IF(B249&gt;=FinMes,0,MAX(0,ROUND(C249-E249,2))))</f>
        <v/>
      </c>
      <c r="E249" s="34" t="str">
        <f aca="false">IF(OR(I249&lt;&gt;"OK",FinMes=""),"",IF(B249&gt;=FinMes,0,SUMIFS(CobroValido,CobroVenta,A249,CobroFecha,"&lt;"&amp;FinMes)))</f>
        <v/>
      </c>
      <c r="F249" s="35"/>
      <c r="G249" s="35"/>
      <c r="H249" s="36" t="str">
        <f aca="false">IF(I249="","",IF(I249&lt;&gt;"OK","Confira os dados",IF(FinMes="","Escolha um período",IF(B249&gt;=FinMes,"Outro período",IF(K249&gt;0,"Recebimento excedente",IF(D249=0,"Recebida",IF(E249=0,"A receber","Parcial")))))))</f>
        <v/>
      </c>
      <c r="I249" s="36" t="str">
        <f aca="false">IF(COUNTA(A249:C249,F249:G249)=0,"",IF(A249="","Falta o código",IF(A249&lt;&gt;TRIM(A249),"Confira o código",IF(COUNTIFS(VentaID,A249)&gt;1,"Código repetido",IF(NOT(ISNUMBER(B249)),"Confira a data",IF(OR(B249&lt;1,B249&gt;73415,INT(B249)&lt;&gt;B249),"Confira a data",IF(NOT(ISNUMBER(C249)),"Confira o valor",IF(C249&lt;=0,"Valor maior que zero",IF(G249="","Preencha o que vendeu","OK")))))))))</f>
        <v/>
      </c>
      <c r="J249" s="34" t="n">
        <f aca="false">IF(I249="OK",C249,0)</f>
        <v>0</v>
      </c>
      <c r="K249" s="34" t="str">
        <f aca="false">IF(OR(I249&lt;&gt;"OK",FinMes=""),"",IF(B249&gt;=FinMes,0,MAX(0,ROUND(E249-C249,2))))</f>
        <v/>
      </c>
    </row>
    <row r="250" customFormat="false" ht="25" hidden="false" customHeight="true" outlineLevel="0" collapsed="false">
      <c r="A250" s="31"/>
      <c r="B250" s="32"/>
      <c r="C250" s="33"/>
      <c r="D250" s="34" t="str">
        <f aca="false">IF(OR(I250&lt;&gt;"OK",FinMes=""),"",IF(B250&gt;=FinMes,0,MAX(0,ROUND(C250-E250,2))))</f>
        <v/>
      </c>
      <c r="E250" s="34" t="str">
        <f aca="false">IF(OR(I250&lt;&gt;"OK",FinMes=""),"",IF(B250&gt;=FinMes,0,SUMIFS(CobroValido,CobroVenta,A250,CobroFecha,"&lt;"&amp;FinMes)))</f>
        <v/>
      </c>
      <c r="F250" s="35"/>
      <c r="G250" s="35"/>
      <c r="H250" s="36" t="str">
        <f aca="false">IF(I250="","",IF(I250&lt;&gt;"OK","Confira os dados",IF(FinMes="","Escolha um período",IF(B250&gt;=FinMes,"Outro período",IF(K250&gt;0,"Recebimento excedente",IF(D250=0,"Recebida",IF(E250=0,"A receber","Parcial")))))))</f>
        <v/>
      </c>
      <c r="I250" s="36" t="str">
        <f aca="false">IF(COUNTA(A250:C250,F250:G250)=0,"",IF(A250="","Falta o código",IF(A250&lt;&gt;TRIM(A250),"Confira o código",IF(COUNTIFS(VentaID,A250)&gt;1,"Código repetido",IF(NOT(ISNUMBER(B250)),"Confira a data",IF(OR(B250&lt;1,B250&gt;73415,INT(B250)&lt;&gt;B250),"Confira a data",IF(NOT(ISNUMBER(C250)),"Confira o valor",IF(C250&lt;=0,"Valor maior que zero",IF(G250="","Preencha o que vendeu","OK")))))))))</f>
        <v/>
      </c>
      <c r="J250" s="34" t="n">
        <f aca="false">IF(I250="OK",C250,0)</f>
        <v>0</v>
      </c>
      <c r="K250" s="34" t="str">
        <f aca="false">IF(OR(I250&lt;&gt;"OK",FinMes=""),"",IF(B250&gt;=FinMes,0,MAX(0,ROUND(E250-C250,2))))</f>
        <v/>
      </c>
    </row>
    <row r="251" customFormat="false" ht="25" hidden="false" customHeight="true" outlineLevel="0" collapsed="false">
      <c r="A251" s="31"/>
      <c r="B251" s="32"/>
      <c r="C251" s="33"/>
      <c r="D251" s="34" t="str">
        <f aca="false">IF(OR(I251&lt;&gt;"OK",FinMes=""),"",IF(B251&gt;=FinMes,0,MAX(0,ROUND(C251-E251,2))))</f>
        <v/>
      </c>
      <c r="E251" s="34" t="str">
        <f aca="false">IF(OR(I251&lt;&gt;"OK",FinMes=""),"",IF(B251&gt;=FinMes,0,SUMIFS(CobroValido,CobroVenta,A251,CobroFecha,"&lt;"&amp;FinMes)))</f>
        <v/>
      </c>
      <c r="F251" s="35"/>
      <c r="G251" s="35"/>
      <c r="H251" s="36" t="str">
        <f aca="false">IF(I251="","",IF(I251&lt;&gt;"OK","Confira os dados",IF(FinMes="","Escolha um período",IF(B251&gt;=FinMes,"Outro período",IF(K251&gt;0,"Recebimento excedente",IF(D251=0,"Recebida",IF(E251=0,"A receber","Parcial")))))))</f>
        <v/>
      </c>
      <c r="I251" s="36" t="str">
        <f aca="false">IF(COUNTA(A251:C251,F251:G251)=0,"",IF(A251="","Falta o código",IF(A251&lt;&gt;TRIM(A251),"Confira o código",IF(COUNTIFS(VentaID,A251)&gt;1,"Código repetido",IF(NOT(ISNUMBER(B251)),"Confira a data",IF(OR(B251&lt;1,B251&gt;73415,INT(B251)&lt;&gt;B251),"Confira a data",IF(NOT(ISNUMBER(C251)),"Confira o valor",IF(C251&lt;=0,"Valor maior que zero",IF(G251="","Preencha o que vendeu","OK")))))))))</f>
        <v/>
      </c>
      <c r="J251" s="34" t="n">
        <f aca="false">IF(I251="OK",C251,0)</f>
        <v>0</v>
      </c>
      <c r="K251" s="34" t="str">
        <f aca="false">IF(OR(I251&lt;&gt;"OK",FinMes=""),"",IF(B251&gt;=FinMes,0,MAX(0,ROUND(E251-C251,2))))</f>
        <v/>
      </c>
    </row>
    <row r="252" customFormat="false" ht="25" hidden="false" customHeight="true" outlineLevel="0" collapsed="false">
      <c r="A252" s="31"/>
      <c r="B252" s="32"/>
      <c r="C252" s="33"/>
      <c r="D252" s="34" t="str">
        <f aca="false">IF(OR(I252&lt;&gt;"OK",FinMes=""),"",IF(B252&gt;=FinMes,0,MAX(0,ROUND(C252-E252,2))))</f>
        <v/>
      </c>
      <c r="E252" s="34" t="str">
        <f aca="false">IF(OR(I252&lt;&gt;"OK",FinMes=""),"",IF(B252&gt;=FinMes,0,SUMIFS(CobroValido,CobroVenta,A252,CobroFecha,"&lt;"&amp;FinMes)))</f>
        <v/>
      </c>
      <c r="F252" s="35"/>
      <c r="G252" s="35"/>
      <c r="H252" s="36" t="str">
        <f aca="false">IF(I252="","",IF(I252&lt;&gt;"OK","Confira os dados",IF(FinMes="","Escolha um período",IF(B252&gt;=FinMes,"Outro período",IF(K252&gt;0,"Recebimento excedente",IF(D252=0,"Recebida",IF(E252=0,"A receber","Parcial")))))))</f>
        <v/>
      </c>
      <c r="I252" s="36" t="str">
        <f aca="false">IF(COUNTA(A252:C252,F252:G252)=0,"",IF(A252="","Falta o código",IF(A252&lt;&gt;TRIM(A252),"Confira o código",IF(COUNTIFS(VentaID,A252)&gt;1,"Código repetido",IF(NOT(ISNUMBER(B252)),"Confira a data",IF(OR(B252&lt;1,B252&gt;73415,INT(B252)&lt;&gt;B252),"Confira a data",IF(NOT(ISNUMBER(C252)),"Confira o valor",IF(C252&lt;=0,"Valor maior que zero",IF(G252="","Preencha o que vendeu","OK")))))))))</f>
        <v/>
      </c>
      <c r="J252" s="34" t="n">
        <f aca="false">IF(I252="OK",C252,0)</f>
        <v>0</v>
      </c>
      <c r="K252" s="34" t="str">
        <f aca="false">IF(OR(I252&lt;&gt;"OK",FinMes=""),"",IF(B252&gt;=FinMes,0,MAX(0,ROUND(E252-C252,2))))</f>
        <v/>
      </c>
    </row>
    <row r="253" customFormat="false" ht="25" hidden="false" customHeight="true" outlineLevel="0" collapsed="false">
      <c r="A253" s="31"/>
      <c r="B253" s="32"/>
      <c r="C253" s="33"/>
      <c r="D253" s="34" t="str">
        <f aca="false">IF(OR(I253&lt;&gt;"OK",FinMes=""),"",IF(B253&gt;=FinMes,0,MAX(0,ROUND(C253-E253,2))))</f>
        <v/>
      </c>
      <c r="E253" s="34" t="str">
        <f aca="false">IF(OR(I253&lt;&gt;"OK",FinMes=""),"",IF(B253&gt;=FinMes,0,SUMIFS(CobroValido,CobroVenta,A253,CobroFecha,"&lt;"&amp;FinMes)))</f>
        <v/>
      </c>
      <c r="F253" s="35"/>
      <c r="G253" s="35"/>
      <c r="H253" s="36" t="str">
        <f aca="false">IF(I253="","",IF(I253&lt;&gt;"OK","Confira os dados",IF(FinMes="","Escolha um período",IF(B253&gt;=FinMes,"Outro período",IF(K253&gt;0,"Recebimento excedente",IF(D253=0,"Recebida",IF(E253=0,"A receber","Parcial")))))))</f>
        <v/>
      </c>
      <c r="I253" s="36" t="str">
        <f aca="false">IF(COUNTA(A253:C253,F253:G253)=0,"",IF(A253="","Falta o código",IF(A253&lt;&gt;TRIM(A253),"Confira o código",IF(COUNTIFS(VentaID,A253)&gt;1,"Código repetido",IF(NOT(ISNUMBER(B253)),"Confira a data",IF(OR(B253&lt;1,B253&gt;73415,INT(B253)&lt;&gt;B253),"Confira a data",IF(NOT(ISNUMBER(C253)),"Confira o valor",IF(C253&lt;=0,"Valor maior que zero",IF(G253="","Preencha o que vendeu","OK")))))))))</f>
        <v/>
      </c>
      <c r="J253" s="34" t="n">
        <f aca="false">IF(I253="OK",C253,0)</f>
        <v>0</v>
      </c>
      <c r="K253" s="34" t="str">
        <f aca="false">IF(OR(I253&lt;&gt;"OK",FinMes=""),"",IF(B253&gt;=FinMes,0,MAX(0,ROUND(E253-C253,2))))</f>
        <v/>
      </c>
    </row>
    <row r="254" customFormat="false" ht="25" hidden="false" customHeight="true" outlineLevel="0" collapsed="false">
      <c r="A254" s="31"/>
      <c r="B254" s="32"/>
      <c r="C254" s="33"/>
      <c r="D254" s="34" t="str">
        <f aca="false">IF(OR(I254&lt;&gt;"OK",FinMes=""),"",IF(B254&gt;=FinMes,0,MAX(0,ROUND(C254-E254,2))))</f>
        <v/>
      </c>
      <c r="E254" s="34" t="str">
        <f aca="false">IF(OR(I254&lt;&gt;"OK",FinMes=""),"",IF(B254&gt;=FinMes,0,SUMIFS(CobroValido,CobroVenta,A254,CobroFecha,"&lt;"&amp;FinMes)))</f>
        <v/>
      </c>
      <c r="F254" s="35"/>
      <c r="G254" s="35"/>
      <c r="H254" s="36" t="str">
        <f aca="false">IF(I254="","",IF(I254&lt;&gt;"OK","Confira os dados",IF(FinMes="","Escolha um período",IF(B254&gt;=FinMes,"Outro período",IF(K254&gt;0,"Recebimento excedente",IF(D254=0,"Recebida",IF(E254=0,"A receber","Parcial")))))))</f>
        <v/>
      </c>
      <c r="I254" s="36" t="str">
        <f aca="false">IF(COUNTA(A254:C254,F254:G254)=0,"",IF(A254="","Falta o código",IF(A254&lt;&gt;TRIM(A254),"Confira o código",IF(COUNTIFS(VentaID,A254)&gt;1,"Código repetido",IF(NOT(ISNUMBER(B254)),"Confira a data",IF(OR(B254&lt;1,B254&gt;73415,INT(B254)&lt;&gt;B254),"Confira a data",IF(NOT(ISNUMBER(C254)),"Confira o valor",IF(C254&lt;=0,"Valor maior que zero",IF(G254="","Preencha o que vendeu","OK")))))))))</f>
        <v/>
      </c>
      <c r="J254" s="34" t="n">
        <f aca="false">IF(I254="OK",C254,0)</f>
        <v>0</v>
      </c>
      <c r="K254" s="34" t="str">
        <f aca="false">IF(OR(I254&lt;&gt;"OK",FinMes=""),"",IF(B254&gt;=FinMes,0,MAX(0,ROUND(E254-C254,2))))</f>
        <v/>
      </c>
    </row>
    <row r="255" customFormat="false" ht="25" hidden="false" customHeight="true" outlineLevel="0" collapsed="false">
      <c r="A255" s="31"/>
      <c r="B255" s="32"/>
      <c r="C255" s="33"/>
      <c r="D255" s="34" t="str">
        <f aca="false">IF(OR(I255&lt;&gt;"OK",FinMes=""),"",IF(B255&gt;=FinMes,0,MAX(0,ROUND(C255-E255,2))))</f>
        <v/>
      </c>
      <c r="E255" s="34" t="str">
        <f aca="false">IF(OR(I255&lt;&gt;"OK",FinMes=""),"",IF(B255&gt;=FinMes,0,SUMIFS(CobroValido,CobroVenta,A255,CobroFecha,"&lt;"&amp;FinMes)))</f>
        <v/>
      </c>
      <c r="F255" s="35"/>
      <c r="G255" s="35"/>
      <c r="H255" s="36" t="str">
        <f aca="false">IF(I255="","",IF(I255&lt;&gt;"OK","Confira os dados",IF(FinMes="","Escolha um período",IF(B255&gt;=FinMes,"Outro período",IF(K255&gt;0,"Recebimento excedente",IF(D255=0,"Recebida",IF(E255=0,"A receber","Parcial")))))))</f>
        <v/>
      </c>
      <c r="I255" s="36" t="str">
        <f aca="false">IF(COUNTA(A255:C255,F255:G255)=0,"",IF(A255="","Falta o código",IF(A255&lt;&gt;TRIM(A255),"Confira o código",IF(COUNTIFS(VentaID,A255)&gt;1,"Código repetido",IF(NOT(ISNUMBER(B255)),"Confira a data",IF(OR(B255&lt;1,B255&gt;73415,INT(B255)&lt;&gt;B255),"Confira a data",IF(NOT(ISNUMBER(C255)),"Confira o valor",IF(C255&lt;=0,"Valor maior que zero",IF(G255="","Preencha o que vendeu","OK")))))))))</f>
        <v/>
      </c>
      <c r="J255" s="34" t="n">
        <f aca="false">IF(I255="OK",C255,0)</f>
        <v>0</v>
      </c>
      <c r="K255" s="34" t="str">
        <f aca="false">IF(OR(I255&lt;&gt;"OK",FinMes=""),"",IF(B255&gt;=FinMes,0,MAX(0,ROUND(E255-C255,2))))</f>
        <v/>
      </c>
    </row>
    <row r="256" customFormat="false" ht="25" hidden="false" customHeight="true" outlineLevel="0" collapsed="false">
      <c r="A256" s="31"/>
      <c r="B256" s="32"/>
      <c r="C256" s="33"/>
      <c r="D256" s="34" t="str">
        <f aca="false">IF(OR(I256&lt;&gt;"OK",FinMes=""),"",IF(B256&gt;=FinMes,0,MAX(0,ROUND(C256-E256,2))))</f>
        <v/>
      </c>
      <c r="E256" s="34" t="str">
        <f aca="false">IF(OR(I256&lt;&gt;"OK",FinMes=""),"",IF(B256&gt;=FinMes,0,SUMIFS(CobroValido,CobroVenta,A256,CobroFecha,"&lt;"&amp;FinMes)))</f>
        <v/>
      </c>
      <c r="F256" s="35"/>
      <c r="G256" s="35"/>
      <c r="H256" s="36" t="str">
        <f aca="false">IF(I256="","",IF(I256&lt;&gt;"OK","Confira os dados",IF(FinMes="","Escolha um período",IF(B256&gt;=FinMes,"Outro período",IF(K256&gt;0,"Recebimento excedente",IF(D256=0,"Recebida",IF(E256=0,"A receber","Parcial")))))))</f>
        <v/>
      </c>
      <c r="I256" s="36" t="str">
        <f aca="false">IF(COUNTA(A256:C256,F256:G256)=0,"",IF(A256="","Falta o código",IF(A256&lt;&gt;TRIM(A256),"Confira o código",IF(COUNTIFS(VentaID,A256)&gt;1,"Código repetido",IF(NOT(ISNUMBER(B256)),"Confira a data",IF(OR(B256&lt;1,B256&gt;73415,INT(B256)&lt;&gt;B256),"Confira a data",IF(NOT(ISNUMBER(C256)),"Confira o valor",IF(C256&lt;=0,"Valor maior que zero",IF(G256="","Preencha o que vendeu","OK")))))))))</f>
        <v/>
      </c>
      <c r="J256" s="34" t="n">
        <f aca="false">IF(I256="OK",C256,0)</f>
        <v>0</v>
      </c>
      <c r="K256" s="34" t="str">
        <f aca="false">IF(OR(I256&lt;&gt;"OK",FinMes=""),"",IF(B256&gt;=FinMes,0,MAX(0,ROUND(E256-C256,2))))</f>
        <v/>
      </c>
    </row>
    <row r="257" customFormat="false" ht="25" hidden="false" customHeight="true" outlineLevel="0" collapsed="false">
      <c r="A257" s="31"/>
      <c r="B257" s="32"/>
      <c r="C257" s="33"/>
      <c r="D257" s="34" t="str">
        <f aca="false">IF(OR(I257&lt;&gt;"OK",FinMes=""),"",IF(B257&gt;=FinMes,0,MAX(0,ROUND(C257-E257,2))))</f>
        <v/>
      </c>
      <c r="E257" s="34" t="str">
        <f aca="false">IF(OR(I257&lt;&gt;"OK",FinMes=""),"",IF(B257&gt;=FinMes,0,SUMIFS(CobroValido,CobroVenta,A257,CobroFecha,"&lt;"&amp;FinMes)))</f>
        <v/>
      </c>
      <c r="F257" s="35"/>
      <c r="G257" s="35"/>
      <c r="H257" s="36" t="str">
        <f aca="false">IF(I257="","",IF(I257&lt;&gt;"OK","Confira os dados",IF(FinMes="","Escolha um período",IF(B257&gt;=FinMes,"Outro período",IF(K257&gt;0,"Recebimento excedente",IF(D257=0,"Recebida",IF(E257=0,"A receber","Parcial")))))))</f>
        <v/>
      </c>
      <c r="I257" s="36" t="str">
        <f aca="false">IF(COUNTA(A257:C257,F257:G257)=0,"",IF(A257="","Falta o código",IF(A257&lt;&gt;TRIM(A257),"Confira o código",IF(COUNTIFS(VentaID,A257)&gt;1,"Código repetido",IF(NOT(ISNUMBER(B257)),"Confira a data",IF(OR(B257&lt;1,B257&gt;73415,INT(B257)&lt;&gt;B257),"Confira a data",IF(NOT(ISNUMBER(C257)),"Confira o valor",IF(C257&lt;=0,"Valor maior que zero",IF(G257="","Preencha o que vendeu","OK")))))))))</f>
        <v/>
      </c>
      <c r="J257" s="34" t="n">
        <f aca="false">IF(I257="OK",C257,0)</f>
        <v>0</v>
      </c>
      <c r="K257" s="34" t="str">
        <f aca="false">IF(OR(I257&lt;&gt;"OK",FinMes=""),"",IF(B257&gt;=FinMes,0,MAX(0,ROUND(E257-C257,2))))</f>
        <v/>
      </c>
    </row>
    <row r="258" customFormat="false" ht="25" hidden="false" customHeight="true" outlineLevel="0" collapsed="false">
      <c r="A258" s="31"/>
      <c r="B258" s="32"/>
      <c r="C258" s="33"/>
      <c r="D258" s="34" t="str">
        <f aca="false">IF(OR(I258&lt;&gt;"OK",FinMes=""),"",IF(B258&gt;=FinMes,0,MAX(0,ROUND(C258-E258,2))))</f>
        <v/>
      </c>
      <c r="E258" s="34" t="str">
        <f aca="false">IF(OR(I258&lt;&gt;"OK",FinMes=""),"",IF(B258&gt;=FinMes,0,SUMIFS(CobroValido,CobroVenta,A258,CobroFecha,"&lt;"&amp;FinMes)))</f>
        <v/>
      </c>
      <c r="F258" s="35"/>
      <c r="G258" s="35"/>
      <c r="H258" s="36" t="str">
        <f aca="false">IF(I258="","",IF(I258&lt;&gt;"OK","Confira os dados",IF(FinMes="","Escolha um período",IF(B258&gt;=FinMes,"Outro período",IF(K258&gt;0,"Recebimento excedente",IF(D258=0,"Recebida",IF(E258=0,"A receber","Parcial")))))))</f>
        <v/>
      </c>
      <c r="I258" s="36" t="str">
        <f aca="false">IF(COUNTA(A258:C258,F258:G258)=0,"",IF(A258="","Falta o código",IF(A258&lt;&gt;TRIM(A258),"Confira o código",IF(COUNTIFS(VentaID,A258)&gt;1,"Código repetido",IF(NOT(ISNUMBER(B258)),"Confira a data",IF(OR(B258&lt;1,B258&gt;73415,INT(B258)&lt;&gt;B258),"Confira a data",IF(NOT(ISNUMBER(C258)),"Confira o valor",IF(C258&lt;=0,"Valor maior que zero",IF(G258="","Preencha o que vendeu","OK")))))))))</f>
        <v/>
      </c>
      <c r="J258" s="34" t="n">
        <f aca="false">IF(I258="OK",C258,0)</f>
        <v>0</v>
      </c>
      <c r="K258" s="34" t="str">
        <f aca="false">IF(OR(I258&lt;&gt;"OK",FinMes=""),"",IF(B258&gt;=FinMes,0,MAX(0,ROUND(E258-C258,2))))</f>
        <v/>
      </c>
    </row>
    <row r="259" customFormat="false" ht="25" hidden="false" customHeight="true" outlineLevel="0" collapsed="false">
      <c r="A259" s="31"/>
      <c r="B259" s="32"/>
      <c r="C259" s="33"/>
      <c r="D259" s="34" t="str">
        <f aca="false">IF(OR(I259&lt;&gt;"OK",FinMes=""),"",IF(B259&gt;=FinMes,0,MAX(0,ROUND(C259-E259,2))))</f>
        <v/>
      </c>
      <c r="E259" s="34" t="str">
        <f aca="false">IF(OR(I259&lt;&gt;"OK",FinMes=""),"",IF(B259&gt;=FinMes,0,SUMIFS(CobroValido,CobroVenta,A259,CobroFecha,"&lt;"&amp;FinMes)))</f>
        <v/>
      </c>
      <c r="F259" s="35"/>
      <c r="G259" s="35"/>
      <c r="H259" s="36" t="str">
        <f aca="false">IF(I259="","",IF(I259&lt;&gt;"OK","Confira os dados",IF(FinMes="","Escolha um período",IF(B259&gt;=FinMes,"Outro período",IF(K259&gt;0,"Recebimento excedente",IF(D259=0,"Recebida",IF(E259=0,"A receber","Parcial")))))))</f>
        <v/>
      </c>
      <c r="I259" s="36" t="str">
        <f aca="false">IF(COUNTA(A259:C259,F259:G259)=0,"",IF(A259="","Falta o código",IF(A259&lt;&gt;TRIM(A259),"Confira o código",IF(COUNTIFS(VentaID,A259)&gt;1,"Código repetido",IF(NOT(ISNUMBER(B259)),"Confira a data",IF(OR(B259&lt;1,B259&gt;73415,INT(B259)&lt;&gt;B259),"Confira a data",IF(NOT(ISNUMBER(C259)),"Confira o valor",IF(C259&lt;=0,"Valor maior que zero",IF(G259="","Preencha o que vendeu","OK")))))))))</f>
        <v/>
      </c>
      <c r="J259" s="34" t="n">
        <f aca="false">IF(I259="OK",C259,0)</f>
        <v>0</v>
      </c>
      <c r="K259" s="34" t="str">
        <f aca="false">IF(OR(I259&lt;&gt;"OK",FinMes=""),"",IF(B259&gt;=FinMes,0,MAX(0,ROUND(E259-C259,2))))</f>
        <v/>
      </c>
    </row>
    <row r="260" customFormat="false" ht="25" hidden="false" customHeight="true" outlineLevel="0" collapsed="false">
      <c r="A260" s="31"/>
      <c r="B260" s="32"/>
      <c r="C260" s="33"/>
      <c r="D260" s="34" t="str">
        <f aca="false">IF(OR(I260&lt;&gt;"OK",FinMes=""),"",IF(B260&gt;=FinMes,0,MAX(0,ROUND(C260-E260,2))))</f>
        <v/>
      </c>
      <c r="E260" s="34" t="str">
        <f aca="false">IF(OR(I260&lt;&gt;"OK",FinMes=""),"",IF(B260&gt;=FinMes,0,SUMIFS(CobroValido,CobroVenta,A260,CobroFecha,"&lt;"&amp;FinMes)))</f>
        <v/>
      </c>
      <c r="F260" s="35"/>
      <c r="G260" s="35"/>
      <c r="H260" s="36" t="str">
        <f aca="false">IF(I260="","",IF(I260&lt;&gt;"OK","Confira os dados",IF(FinMes="","Escolha um período",IF(B260&gt;=FinMes,"Outro período",IF(K260&gt;0,"Recebimento excedente",IF(D260=0,"Recebida",IF(E260=0,"A receber","Parcial")))))))</f>
        <v/>
      </c>
      <c r="I260" s="36" t="str">
        <f aca="false">IF(COUNTA(A260:C260,F260:G260)=0,"",IF(A260="","Falta o código",IF(A260&lt;&gt;TRIM(A260),"Confira o código",IF(COUNTIFS(VentaID,A260)&gt;1,"Código repetido",IF(NOT(ISNUMBER(B260)),"Confira a data",IF(OR(B260&lt;1,B260&gt;73415,INT(B260)&lt;&gt;B260),"Confira a data",IF(NOT(ISNUMBER(C260)),"Confira o valor",IF(C260&lt;=0,"Valor maior que zero",IF(G260="","Preencha o que vendeu","OK")))))))))</f>
        <v/>
      </c>
      <c r="J260" s="34" t="n">
        <f aca="false">IF(I260="OK",C260,0)</f>
        <v>0</v>
      </c>
      <c r="K260" s="34" t="str">
        <f aca="false">IF(OR(I260&lt;&gt;"OK",FinMes=""),"",IF(B260&gt;=FinMes,0,MAX(0,ROUND(E260-C260,2))))</f>
        <v/>
      </c>
    </row>
    <row r="261" customFormat="false" ht="25" hidden="false" customHeight="true" outlineLevel="0" collapsed="false">
      <c r="A261" s="31"/>
      <c r="B261" s="32"/>
      <c r="C261" s="33"/>
      <c r="D261" s="34" t="str">
        <f aca="false">IF(OR(I261&lt;&gt;"OK",FinMes=""),"",IF(B261&gt;=FinMes,0,MAX(0,ROUND(C261-E261,2))))</f>
        <v/>
      </c>
      <c r="E261" s="34" t="str">
        <f aca="false">IF(OR(I261&lt;&gt;"OK",FinMes=""),"",IF(B261&gt;=FinMes,0,SUMIFS(CobroValido,CobroVenta,A261,CobroFecha,"&lt;"&amp;FinMes)))</f>
        <v/>
      </c>
      <c r="F261" s="35"/>
      <c r="G261" s="35"/>
      <c r="H261" s="36" t="str">
        <f aca="false">IF(I261="","",IF(I261&lt;&gt;"OK","Confira os dados",IF(FinMes="","Escolha um período",IF(B261&gt;=FinMes,"Outro período",IF(K261&gt;0,"Recebimento excedente",IF(D261=0,"Recebida",IF(E261=0,"A receber","Parcial")))))))</f>
        <v/>
      </c>
      <c r="I261" s="36" t="str">
        <f aca="false">IF(COUNTA(A261:C261,F261:G261)=0,"",IF(A261="","Falta o código",IF(A261&lt;&gt;TRIM(A261),"Confira o código",IF(COUNTIFS(VentaID,A261)&gt;1,"Código repetido",IF(NOT(ISNUMBER(B261)),"Confira a data",IF(OR(B261&lt;1,B261&gt;73415,INT(B261)&lt;&gt;B261),"Confira a data",IF(NOT(ISNUMBER(C261)),"Confira o valor",IF(C261&lt;=0,"Valor maior que zero",IF(G261="","Preencha o que vendeu","OK")))))))))</f>
        <v/>
      </c>
      <c r="J261" s="34" t="n">
        <f aca="false">IF(I261="OK",C261,0)</f>
        <v>0</v>
      </c>
      <c r="K261" s="34" t="str">
        <f aca="false">IF(OR(I261&lt;&gt;"OK",FinMes=""),"",IF(B261&gt;=FinMes,0,MAX(0,ROUND(E261-C261,2))))</f>
        <v/>
      </c>
    </row>
    <row r="262" customFormat="false" ht="25" hidden="false" customHeight="true" outlineLevel="0" collapsed="false">
      <c r="A262" s="31"/>
      <c r="B262" s="32"/>
      <c r="C262" s="33"/>
      <c r="D262" s="34" t="str">
        <f aca="false">IF(OR(I262&lt;&gt;"OK",FinMes=""),"",IF(B262&gt;=FinMes,0,MAX(0,ROUND(C262-E262,2))))</f>
        <v/>
      </c>
      <c r="E262" s="34" t="str">
        <f aca="false">IF(OR(I262&lt;&gt;"OK",FinMes=""),"",IF(B262&gt;=FinMes,0,SUMIFS(CobroValido,CobroVenta,A262,CobroFecha,"&lt;"&amp;FinMes)))</f>
        <v/>
      </c>
      <c r="F262" s="35"/>
      <c r="G262" s="35"/>
      <c r="H262" s="36" t="str">
        <f aca="false">IF(I262="","",IF(I262&lt;&gt;"OK","Confira os dados",IF(FinMes="","Escolha um período",IF(B262&gt;=FinMes,"Outro período",IF(K262&gt;0,"Recebimento excedente",IF(D262=0,"Recebida",IF(E262=0,"A receber","Parcial")))))))</f>
        <v/>
      </c>
      <c r="I262" s="36" t="str">
        <f aca="false">IF(COUNTA(A262:C262,F262:G262)=0,"",IF(A262="","Falta o código",IF(A262&lt;&gt;TRIM(A262),"Confira o código",IF(COUNTIFS(VentaID,A262)&gt;1,"Código repetido",IF(NOT(ISNUMBER(B262)),"Confira a data",IF(OR(B262&lt;1,B262&gt;73415,INT(B262)&lt;&gt;B262),"Confira a data",IF(NOT(ISNUMBER(C262)),"Confira o valor",IF(C262&lt;=0,"Valor maior que zero",IF(G262="","Preencha o que vendeu","OK")))))))))</f>
        <v/>
      </c>
      <c r="J262" s="34" t="n">
        <f aca="false">IF(I262="OK",C262,0)</f>
        <v>0</v>
      </c>
      <c r="K262" s="34" t="str">
        <f aca="false">IF(OR(I262&lt;&gt;"OK",FinMes=""),"",IF(B262&gt;=FinMes,0,MAX(0,ROUND(E262-C262,2))))</f>
        <v/>
      </c>
    </row>
    <row r="263" customFormat="false" ht="25" hidden="false" customHeight="true" outlineLevel="0" collapsed="false">
      <c r="A263" s="31"/>
      <c r="B263" s="32"/>
      <c r="C263" s="33"/>
      <c r="D263" s="34" t="str">
        <f aca="false">IF(OR(I263&lt;&gt;"OK",FinMes=""),"",IF(B263&gt;=FinMes,0,MAX(0,ROUND(C263-E263,2))))</f>
        <v/>
      </c>
      <c r="E263" s="34" t="str">
        <f aca="false">IF(OR(I263&lt;&gt;"OK",FinMes=""),"",IF(B263&gt;=FinMes,0,SUMIFS(CobroValido,CobroVenta,A263,CobroFecha,"&lt;"&amp;FinMes)))</f>
        <v/>
      </c>
      <c r="F263" s="35"/>
      <c r="G263" s="35"/>
      <c r="H263" s="36" t="str">
        <f aca="false">IF(I263="","",IF(I263&lt;&gt;"OK","Confira os dados",IF(FinMes="","Escolha um período",IF(B263&gt;=FinMes,"Outro período",IF(K263&gt;0,"Recebimento excedente",IF(D263=0,"Recebida",IF(E263=0,"A receber","Parcial")))))))</f>
        <v/>
      </c>
      <c r="I263" s="36" t="str">
        <f aca="false">IF(COUNTA(A263:C263,F263:G263)=0,"",IF(A263="","Falta o código",IF(A263&lt;&gt;TRIM(A263),"Confira o código",IF(COUNTIFS(VentaID,A263)&gt;1,"Código repetido",IF(NOT(ISNUMBER(B263)),"Confira a data",IF(OR(B263&lt;1,B263&gt;73415,INT(B263)&lt;&gt;B263),"Confira a data",IF(NOT(ISNUMBER(C263)),"Confira o valor",IF(C263&lt;=0,"Valor maior que zero",IF(G263="","Preencha o que vendeu","OK")))))))))</f>
        <v/>
      </c>
      <c r="J263" s="34" t="n">
        <f aca="false">IF(I263="OK",C263,0)</f>
        <v>0</v>
      </c>
      <c r="K263" s="34" t="str">
        <f aca="false">IF(OR(I263&lt;&gt;"OK",FinMes=""),"",IF(B263&gt;=FinMes,0,MAX(0,ROUND(E263-C263,2))))</f>
        <v/>
      </c>
    </row>
    <row r="264" customFormat="false" ht="25" hidden="false" customHeight="true" outlineLevel="0" collapsed="false">
      <c r="A264" s="31"/>
      <c r="B264" s="32"/>
      <c r="C264" s="33"/>
      <c r="D264" s="34" t="str">
        <f aca="false">IF(OR(I264&lt;&gt;"OK",FinMes=""),"",IF(B264&gt;=FinMes,0,MAX(0,ROUND(C264-E264,2))))</f>
        <v/>
      </c>
      <c r="E264" s="34" t="str">
        <f aca="false">IF(OR(I264&lt;&gt;"OK",FinMes=""),"",IF(B264&gt;=FinMes,0,SUMIFS(CobroValido,CobroVenta,A264,CobroFecha,"&lt;"&amp;FinMes)))</f>
        <v/>
      </c>
      <c r="F264" s="35"/>
      <c r="G264" s="35"/>
      <c r="H264" s="36" t="str">
        <f aca="false">IF(I264="","",IF(I264&lt;&gt;"OK","Confira os dados",IF(FinMes="","Escolha um período",IF(B264&gt;=FinMes,"Outro período",IF(K264&gt;0,"Recebimento excedente",IF(D264=0,"Recebida",IF(E264=0,"A receber","Parcial")))))))</f>
        <v/>
      </c>
      <c r="I264" s="36" t="str">
        <f aca="false">IF(COUNTA(A264:C264,F264:G264)=0,"",IF(A264="","Falta o código",IF(A264&lt;&gt;TRIM(A264),"Confira o código",IF(COUNTIFS(VentaID,A264)&gt;1,"Código repetido",IF(NOT(ISNUMBER(B264)),"Confira a data",IF(OR(B264&lt;1,B264&gt;73415,INT(B264)&lt;&gt;B264),"Confira a data",IF(NOT(ISNUMBER(C264)),"Confira o valor",IF(C264&lt;=0,"Valor maior que zero",IF(G264="","Preencha o que vendeu","OK")))))))))</f>
        <v/>
      </c>
      <c r="J264" s="34" t="n">
        <f aca="false">IF(I264="OK",C264,0)</f>
        <v>0</v>
      </c>
      <c r="K264" s="34" t="str">
        <f aca="false">IF(OR(I264&lt;&gt;"OK",FinMes=""),"",IF(B264&gt;=FinMes,0,MAX(0,ROUND(E264-C264,2))))</f>
        <v/>
      </c>
    </row>
    <row r="265" customFormat="false" ht="25" hidden="false" customHeight="true" outlineLevel="0" collapsed="false">
      <c r="A265" s="31"/>
      <c r="B265" s="32"/>
      <c r="C265" s="33"/>
      <c r="D265" s="34" t="str">
        <f aca="false">IF(OR(I265&lt;&gt;"OK",FinMes=""),"",IF(B265&gt;=FinMes,0,MAX(0,ROUND(C265-E265,2))))</f>
        <v/>
      </c>
      <c r="E265" s="34" t="str">
        <f aca="false">IF(OR(I265&lt;&gt;"OK",FinMes=""),"",IF(B265&gt;=FinMes,0,SUMIFS(CobroValido,CobroVenta,A265,CobroFecha,"&lt;"&amp;FinMes)))</f>
        <v/>
      </c>
      <c r="F265" s="35"/>
      <c r="G265" s="35"/>
      <c r="H265" s="36" t="str">
        <f aca="false">IF(I265="","",IF(I265&lt;&gt;"OK","Confira os dados",IF(FinMes="","Escolha um período",IF(B265&gt;=FinMes,"Outro período",IF(K265&gt;0,"Recebimento excedente",IF(D265=0,"Recebida",IF(E265=0,"A receber","Parcial")))))))</f>
        <v/>
      </c>
      <c r="I265" s="36" t="str">
        <f aca="false">IF(COUNTA(A265:C265,F265:G265)=0,"",IF(A265="","Falta o código",IF(A265&lt;&gt;TRIM(A265),"Confira o código",IF(COUNTIFS(VentaID,A265)&gt;1,"Código repetido",IF(NOT(ISNUMBER(B265)),"Confira a data",IF(OR(B265&lt;1,B265&gt;73415,INT(B265)&lt;&gt;B265),"Confira a data",IF(NOT(ISNUMBER(C265)),"Confira o valor",IF(C265&lt;=0,"Valor maior que zero",IF(G265="","Preencha o que vendeu","OK")))))))))</f>
        <v/>
      </c>
      <c r="J265" s="34" t="n">
        <f aca="false">IF(I265="OK",C265,0)</f>
        <v>0</v>
      </c>
      <c r="K265" s="34" t="str">
        <f aca="false">IF(OR(I265&lt;&gt;"OK",FinMes=""),"",IF(B265&gt;=FinMes,0,MAX(0,ROUND(E265-C265,2))))</f>
        <v/>
      </c>
    </row>
    <row r="266" customFormat="false" ht="25" hidden="false" customHeight="true" outlineLevel="0" collapsed="false">
      <c r="A266" s="31"/>
      <c r="B266" s="32"/>
      <c r="C266" s="33"/>
      <c r="D266" s="34" t="str">
        <f aca="false">IF(OR(I266&lt;&gt;"OK",FinMes=""),"",IF(B266&gt;=FinMes,0,MAX(0,ROUND(C266-E266,2))))</f>
        <v/>
      </c>
      <c r="E266" s="34" t="str">
        <f aca="false">IF(OR(I266&lt;&gt;"OK",FinMes=""),"",IF(B266&gt;=FinMes,0,SUMIFS(CobroValido,CobroVenta,A266,CobroFecha,"&lt;"&amp;FinMes)))</f>
        <v/>
      </c>
      <c r="F266" s="35"/>
      <c r="G266" s="35"/>
      <c r="H266" s="36" t="str">
        <f aca="false">IF(I266="","",IF(I266&lt;&gt;"OK","Confira os dados",IF(FinMes="","Escolha um período",IF(B266&gt;=FinMes,"Outro período",IF(K266&gt;0,"Recebimento excedente",IF(D266=0,"Recebida",IF(E266=0,"A receber","Parcial")))))))</f>
        <v/>
      </c>
      <c r="I266" s="36" t="str">
        <f aca="false">IF(COUNTA(A266:C266,F266:G266)=0,"",IF(A266="","Falta o código",IF(A266&lt;&gt;TRIM(A266),"Confira o código",IF(COUNTIFS(VentaID,A266)&gt;1,"Código repetido",IF(NOT(ISNUMBER(B266)),"Confira a data",IF(OR(B266&lt;1,B266&gt;73415,INT(B266)&lt;&gt;B266),"Confira a data",IF(NOT(ISNUMBER(C266)),"Confira o valor",IF(C266&lt;=0,"Valor maior que zero",IF(G266="","Preencha o que vendeu","OK")))))))))</f>
        <v/>
      </c>
      <c r="J266" s="34" t="n">
        <f aca="false">IF(I266="OK",C266,0)</f>
        <v>0</v>
      </c>
      <c r="K266" s="34" t="str">
        <f aca="false">IF(OR(I266&lt;&gt;"OK",FinMes=""),"",IF(B266&gt;=FinMes,0,MAX(0,ROUND(E266-C266,2))))</f>
        <v/>
      </c>
    </row>
    <row r="267" customFormat="false" ht="25" hidden="false" customHeight="true" outlineLevel="0" collapsed="false">
      <c r="A267" s="31"/>
      <c r="B267" s="32"/>
      <c r="C267" s="33"/>
      <c r="D267" s="34" t="str">
        <f aca="false">IF(OR(I267&lt;&gt;"OK",FinMes=""),"",IF(B267&gt;=FinMes,0,MAX(0,ROUND(C267-E267,2))))</f>
        <v/>
      </c>
      <c r="E267" s="34" t="str">
        <f aca="false">IF(OR(I267&lt;&gt;"OK",FinMes=""),"",IF(B267&gt;=FinMes,0,SUMIFS(CobroValido,CobroVenta,A267,CobroFecha,"&lt;"&amp;FinMes)))</f>
        <v/>
      </c>
      <c r="F267" s="35"/>
      <c r="G267" s="35"/>
      <c r="H267" s="36" t="str">
        <f aca="false">IF(I267="","",IF(I267&lt;&gt;"OK","Confira os dados",IF(FinMes="","Escolha um período",IF(B267&gt;=FinMes,"Outro período",IF(K267&gt;0,"Recebimento excedente",IF(D267=0,"Recebida",IF(E267=0,"A receber","Parcial")))))))</f>
        <v/>
      </c>
      <c r="I267" s="36" t="str">
        <f aca="false">IF(COUNTA(A267:C267,F267:G267)=0,"",IF(A267="","Falta o código",IF(A267&lt;&gt;TRIM(A267),"Confira o código",IF(COUNTIFS(VentaID,A267)&gt;1,"Código repetido",IF(NOT(ISNUMBER(B267)),"Confira a data",IF(OR(B267&lt;1,B267&gt;73415,INT(B267)&lt;&gt;B267),"Confira a data",IF(NOT(ISNUMBER(C267)),"Confira o valor",IF(C267&lt;=0,"Valor maior que zero",IF(G267="","Preencha o que vendeu","OK")))))))))</f>
        <v/>
      </c>
      <c r="J267" s="34" t="n">
        <f aca="false">IF(I267="OK",C267,0)</f>
        <v>0</v>
      </c>
      <c r="K267" s="34" t="str">
        <f aca="false">IF(OR(I267&lt;&gt;"OK",FinMes=""),"",IF(B267&gt;=FinMes,0,MAX(0,ROUND(E267-C267,2))))</f>
        <v/>
      </c>
    </row>
    <row r="268" customFormat="false" ht="25" hidden="false" customHeight="true" outlineLevel="0" collapsed="false">
      <c r="A268" s="31"/>
      <c r="B268" s="32"/>
      <c r="C268" s="33"/>
      <c r="D268" s="34" t="str">
        <f aca="false">IF(OR(I268&lt;&gt;"OK",FinMes=""),"",IF(B268&gt;=FinMes,0,MAX(0,ROUND(C268-E268,2))))</f>
        <v/>
      </c>
      <c r="E268" s="34" t="str">
        <f aca="false">IF(OR(I268&lt;&gt;"OK",FinMes=""),"",IF(B268&gt;=FinMes,0,SUMIFS(CobroValido,CobroVenta,A268,CobroFecha,"&lt;"&amp;FinMes)))</f>
        <v/>
      </c>
      <c r="F268" s="35"/>
      <c r="G268" s="35"/>
      <c r="H268" s="36" t="str">
        <f aca="false">IF(I268="","",IF(I268&lt;&gt;"OK","Confira os dados",IF(FinMes="","Escolha um período",IF(B268&gt;=FinMes,"Outro período",IF(K268&gt;0,"Recebimento excedente",IF(D268=0,"Recebida",IF(E268=0,"A receber","Parcial")))))))</f>
        <v/>
      </c>
      <c r="I268" s="36" t="str">
        <f aca="false">IF(COUNTA(A268:C268,F268:G268)=0,"",IF(A268="","Falta o código",IF(A268&lt;&gt;TRIM(A268),"Confira o código",IF(COUNTIFS(VentaID,A268)&gt;1,"Código repetido",IF(NOT(ISNUMBER(B268)),"Confira a data",IF(OR(B268&lt;1,B268&gt;73415,INT(B268)&lt;&gt;B268),"Confira a data",IF(NOT(ISNUMBER(C268)),"Confira o valor",IF(C268&lt;=0,"Valor maior que zero",IF(G268="","Preencha o que vendeu","OK")))))))))</f>
        <v/>
      </c>
      <c r="J268" s="34" t="n">
        <f aca="false">IF(I268="OK",C268,0)</f>
        <v>0</v>
      </c>
      <c r="K268" s="34" t="str">
        <f aca="false">IF(OR(I268&lt;&gt;"OK",FinMes=""),"",IF(B268&gt;=FinMes,0,MAX(0,ROUND(E268-C268,2))))</f>
        <v/>
      </c>
    </row>
    <row r="269" customFormat="false" ht="25" hidden="false" customHeight="true" outlineLevel="0" collapsed="false">
      <c r="A269" s="31"/>
      <c r="B269" s="32"/>
      <c r="C269" s="33"/>
      <c r="D269" s="34" t="str">
        <f aca="false">IF(OR(I269&lt;&gt;"OK",FinMes=""),"",IF(B269&gt;=FinMes,0,MAX(0,ROUND(C269-E269,2))))</f>
        <v/>
      </c>
      <c r="E269" s="34" t="str">
        <f aca="false">IF(OR(I269&lt;&gt;"OK",FinMes=""),"",IF(B269&gt;=FinMes,0,SUMIFS(CobroValido,CobroVenta,A269,CobroFecha,"&lt;"&amp;FinMes)))</f>
        <v/>
      </c>
      <c r="F269" s="35"/>
      <c r="G269" s="35"/>
      <c r="H269" s="36" t="str">
        <f aca="false">IF(I269="","",IF(I269&lt;&gt;"OK","Confira os dados",IF(FinMes="","Escolha um período",IF(B269&gt;=FinMes,"Outro período",IF(K269&gt;0,"Recebimento excedente",IF(D269=0,"Recebida",IF(E269=0,"A receber","Parcial")))))))</f>
        <v/>
      </c>
      <c r="I269" s="36" t="str">
        <f aca="false">IF(COUNTA(A269:C269,F269:G269)=0,"",IF(A269="","Falta o código",IF(A269&lt;&gt;TRIM(A269),"Confira o código",IF(COUNTIFS(VentaID,A269)&gt;1,"Código repetido",IF(NOT(ISNUMBER(B269)),"Confira a data",IF(OR(B269&lt;1,B269&gt;73415,INT(B269)&lt;&gt;B269),"Confira a data",IF(NOT(ISNUMBER(C269)),"Confira o valor",IF(C269&lt;=0,"Valor maior que zero",IF(G269="","Preencha o que vendeu","OK")))))))))</f>
        <v/>
      </c>
      <c r="J269" s="34" t="n">
        <f aca="false">IF(I269="OK",C269,0)</f>
        <v>0</v>
      </c>
      <c r="K269" s="34" t="str">
        <f aca="false">IF(OR(I269&lt;&gt;"OK",FinMes=""),"",IF(B269&gt;=FinMes,0,MAX(0,ROUND(E269-C269,2))))</f>
        <v/>
      </c>
    </row>
    <row r="270" customFormat="false" ht="25" hidden="false" customHeight="true" outlineLevel="0" collapsed="false">
      <c r="A270" s="31"/>
      <c r="B270" s="32"/>
      <c r="C270" s="33"/>
      <c r="D270" s="34" t="str">
        <f aca="false">IF(OR(I270&lt;&gt;"OK",FinMes=""),"",IF(B270&gt;=FinMes,0,MAX(0,ROUND(C270-E270,2))))</f>
        <v/>
      </c>
      <c r="E270" s="34" t="str">
        <f aca="false">IF(OR(I270&lt;&gt;"OK",FinMes=""),"",IF(B270&gt;=FinMes,0,SUMIFS(CobroValido,CobroVenta,A270,CobroFecha,"&lt;"&amp;FinMes)))</f>
        <v/>
      </c>
      <c r="F270" s="35"/>
      <c r="G270" s="35"/>
      <c r="H270" s="36" t="str">
        <f aca="false">IF(I270="","",IF(I270&lt;&gt;"OK","Confira os dados",IF(FinMes="","Escolha um período",IF(B270&gt;=FinMes,"Outro período",IF(K270&gt;0,"Recebimento excedente",IF(D270=0,"Recebida",IF(E270=0,"A receber","Parcial")))))))</f>
        <v/>
      </c>
      <c r="I270" s="36" t="str">
        <f aca="false">IF(COUNTA(A270:C270,F270:G270)=0,"",IF(A270="","Falta o código",IF(A270&lt;&gt;TRIM(A270),"Confira o código",IF(COUNTIFS(VentaID,A270)&gt;1,"Código repetido",IF(NOT(ISNUMBER(B270)),"Confira a data",IF(OR(B270&lt;1,B270&gt;73415,INT(B270)&lt;&gt;B270),"Confira a data",IF(NOT(ISNUMBER(C270)),"Confira o valor",IF(C270&lt;=0,"Valor maior que zero",IF(G270="","Preencha o que vendeu","OK")))))))))</f>
        <v/>
      </c>
      <c r="J270" s="34" t="n">
        <f aca="false">IF(I270="OK",C270,0)</f>
        <v>0</v>
      </c>
      <c r="K270" s="34" t="str">
        <f aca="false">IF(OR(I270&lt;&gt;"OK",FinMes=""),"",IF(B270&gt;=FinMes,0,MAX(0,ROUND(E270-C270,2))))</f>
        <v/>
      </c>
    </row>
    <row r="271" customFormat="false" ht="25" hidden="false" customHeight="true" outlineLevel="0" collapsed="false">
      <c r="A271" s="31"/>
      <c r="B271" s="32"/>
      <c r="C271" s="33"/>
      <c r="D271" s="34" t="str">
        <f aca="false">IF(OR(I271&lt;&gt;"OK",FinMes=""),"",IF(B271&gt;=FinMes,0,MAX(0,ROUND(C271-E271,2))))</f>
        <v/>
      </c>
      <c r="E271" s="34" t="str">
        <f aca="false">IF(OR(I271&lt;&gt;"OK",FinMes=""),"",IF(B271&gt;=FinMes,0,SUMIFS(CobroValido,CobroVenta,A271,CobroFecha,"&lt;"&amp;FinMes)))</f>
        <v/>
      </c>
      <c r="F271" s="35"/>
      <c r="G271" s="35"/>
      <c r="H271" s="36" t="str">
        <f aca="false">IF(I271="","",IF(I271&lt;&gt;"OK","Confira os dados",IF(FinMes="","Escolha um período",IF(B271&gt;=FinMes,"Outro período",IF(K271&gt;0,"Recebimento excedente",IF(D271=0,"Recebida",IF(E271=0,"A receber","Parcial")))))))</f>
        <v/>
      </c>
      <c r="I271" s="36" t="str">
        <f aca="false">IF(COUNTA(A271:C271,F271:G271)=0,"",IF(A271="","Falta o código",IF(A271&lt;&gt;TRIM(A271),"Confira o código",IF(COUNTIFS(VentaID,A271)&gt;1,"Código repetido",IF(NOT(ISNUMBER(B271)),"Confira a data",IF(OR(B271&lt;1,B271&gt;73415,INT(B271)&lt;&gt;B271),"Confira a data",IF(NOT(ISNUMBER(C271)),"Confira o valor",IF(C271&lt;=0,"Valor maior que zero",IF(G271="","Preencha o que vendeu","OK")))))))))</f>
        <v/>
      </c>
      <c r="J271" s="34" t="n">
        <f aca="false">IF(I271="OK",C271,0)</f>
        <v>0</v>
      </c>
      <c r="K271" s="34" t="str">
        <f aca="false">IF(OR(I271&lt;&gt;"OK",FinMes=""),"",IF(B271&gt;=FinMes,0,MAX(0,ROUND(E271-C271,2))))</f>
        <v/>
      </c>
    </row>
    <row r="272" customFormat="false" ht="25" hidden="false" customHeight="true" outlineLevel="0" collapsed="false">
      <c r="A272" s="31"/>
      <c r="B272" s="32"/>
      <c r="C272" s="33"/>
      <c r="D272" s="34" t="str">
        <f aca="false">IF(OR(I272&lt;&gt;"OK",FinMes=""),"",IF(B272&gt;=FinMes,0,MAX(0,ROUND(C272-E272,2))))</f>
        <v/>
      </c>
      <c r="E272" s="34" t="str">
        <f aca="false">IF(OR(I272&lt;&gt;"OK",FinMes=""),"",IF(B272&gt;=FinMes,0,SUMIFS(CobroValido,CobroVenta,A272,CobroFecha,"&lt;"&amp;FinMes)))</f>
        <v/>
      </c>
      <c r="F272" s="35"/>
      <c r="G272" s="35"/>
      <c r="H272" s="36" t="str">
        <f aca="false">IF(I272="","",IF(I272&lt;&gt;"OK","Confira os dados",IF(FinMes="","Escolha um período",IF(B272&gt;=FinMes,"Outro período",IF(K272&gt;0,"Recebimento excedente",IF(D272=0,"Recebida",IF(E272=0,"A receber","Parcial")))))))</f>
        <v/>
      </c>
      <c r="I272" s="36" t="str">
        <f aca="false">IF(COUNTA(A272:C272,F272:G272)=0,"",IF(A272="","Falta o código",IF(A272&lt;&gt;TRIM(A272),"Confira o código",IF(COUNTIFS(VentaID,A272)&gt;1,"Código repetido",IF(NOT(ISNUMBER(B272)),"Confira a data",IF(OR(B272&lt;1,B272&gt;73415,INT(B272)&lt;&gt;B272),"Confira a data",IF(NOT(ISNUMBER(C272)),"Confira o valor",IF(C272&lt;=0,"Valor maior que zero",IF(G272="","Preencha o que vendeu","OK")))))))))</f>
        <v/>
      </c>
      <c r="J272" s="34" t="n">
        <f aca="false">IF(I272="OK",C272,0)</f>
        <v>0</v>
      </c>
      <c r="K272" s="34" t="str">
        <f aca="false">IF(OR(I272&lt;&gt;"OK",FinMes=""),"",IF(B272&gt;=FinMes,0,MAX(0,ROUND(E272-C272,2))))</f>
        <v/>
      </c>
    </row>
    <row r="273" customFormat="false" ht="25" hidden="false" customHeight="true" outlineLevel="0" collapsed="false">
      <c r="A273" s="31"/>
      <c r="B273" s="32"/>
      <c r="C273" s="33"/>
      <c r="D273" s="34" t="str">
        <f aca="false">IF(OR(I273&lt;&gt;"OK",FinMes=""),"",IF(B273&gt;=FinMes,0,MAX(0,ROUND(C273-E273,2))))</f>
        <v/>
      </c>
      <c r="E273" s="34" t="str">
        <f aca="false">IF(OR(I273&lt;&gt;"OK",FinMes=""),"",IF(B273&gt;=FinMes,0,SUMIFS(CobroValido,CobroVenta,A273,CobroFecha,"&lt;"&amp;FinMes)))</f>
        <v/>
      </c>
      <c r="F273" s="35"/>
      <c r="G273" s="35"/>
      <c r="H273" s="36" t="str">
        <f aca="false">IF(I273="","",IF(I273&lt;&gt;"OK","Confira os dados",IF(FinMes="","Escolha um período",IF(B273&gt;=FinMes,"Outro período",IF(K273&gt;0,"Recebimento excedente",IF(D273=0,"Recebida",IF(E273=0,"A receber","Parcial")))))))</f>
        <v/>
      </c>
      <c r="I273" s="36" t="str">
        <f aca="false">IF(COUNTA(A273:C273,F273:G273)=0,"",IF(A273="","Falta o código",IF(A273&lt;&gt;TRIM(A273),"Confira o código",IF(COUNTIFS(VentaID,A273)&gt;1,"Código repetido",IF(NOT(ISNUMBER(B273)),"Confira a data",IF(OR(B273&lt;1,B273&gt;73415,INT(B273)&lt;&gt;B273),"Confira a data",IF(NOT(ISNUMBER(C273)),"Confira o valor",IF(C273&lt;=0,"Valor maior que zero",IF(G273="","Preencha o que vendeu","OK")))))))))</f>
        <v/>
      </c>
      <c r="J273" s="34" t="n">
        <f aca="false">IF(I273="OK",C273,0)</f>
        <v>0</v>
      </c>
      <c r="K273" s="34" t="str">
        <f aca="false">IF(OR(I273&lt;&gt;"OK",FinMes=""),"",IF(B273&gt;=FinMes,0,MAX(0,ROUND(E273-C273,2))))</f>
        <v/>
      </c>
    </row>
    <row r="274" customFormat="false" ht="25" hidden="false" customHeight="true" outlineLevel="0" collapsed="false">
      <c r="A274" s="31"/>
      <c r="B274" s="32"/>
      <c r="C274" s="33"/>
      <c r="D274" s="34" t="str">
        <f aca="false">IF(OR(I274&lt;&gt;"OK",FinMes=""),"",IF(B274&gt;=FinMes,0,MAX(0,ROUND(C274-E274,2))))</f>
        <v/>
      </c>
      <c r="E274" s="34" t="str">
        <f aca="false">IF(OR(I274&lt;&gt;"OK",FinMes=""),"",IF(B274&gt;=FinMes,0,SUMIFS(CobroValido,CobroVenta,A274,CobroFecha,"&lt;"&amp;FinMes)))</f>
        <v/>
      </c>
      <c r="F274" s="35"/>
      <c r="G274" s="35"/>
      <c r="H274" s="36" t="str">
        <f aca="false">IF(I274="","",IF(I274&lt;&gt;"OK","Confira os dados",IF(FinMes="","Escolha um período",IF(B274&gt;=FinMes,"Outro período",IF(K274&gt;0,"Recebimento excedente",IF(D274=0,"Recebida",IF(E274=0,"A receber","Parcial")))))))</f>
        <v/>
      </c>
      <c r="I274" s="36" t="str">
        <f aca="false">IF(COUNTA(A274:C274,F274:G274)=0,"",IF(A274="","Falta o código",IF(A274&lt;&gt;TRIM(A274),"Confira o código",IF(COUNTIFS(VentaID,A274)&gt;1,"Código repetido",IF(NOT(ISNUMBER(B274)),"Confira a data",IF(OR(B274&lt;1,B274&gt;73415,INT(B274)&lt;&gt;B274),"Confira a data",IF(NOT(ISNUMBER(C274)),"Confira o valor",IF(C274&lt;=0,"Valor maior que zero",IF(G274="","Preencha o que vendeu","OK")))))))))</f>
        <v/>
      </c>
      <c r="J274" s="34" t="n">
        <f aca="false">IF(I274="OK",C274,0)</f>
        <v>0</v>
      </c>
      <c r="K274" s="34" t="str">
        <f aca="false">IF(OR(I274&lt;&gt;"OK",FinMes=""),"",IF(B274&gt;=FinMes,0,MAX(0,ROUND(E274-C274,2))))</f>
        <v/>
      </c>
    </row>
    <row r="275" customFormat="false" ht="25" hidden="false" customHeight="true" outlineLevel="0" collapsed="false">
      <c r="A275" s="31"/>
      <c r="B275" s="32"/>
      <c r="C275" s="33"/>
      <c r="D275" s="34" t="str">
        <f aca="false">IF(OR(I275&lt;&gt;"OK",FinMes=""),"",IF(B275&gt;=FinMes,0,MAX(0,ROUND(C275-E275,2))))</f>
        <v/>
      </c>
      <c r="E275" s="34" t="str">
        <f aca="false">IF(OR(I275&lt;&gt;"OK",FinMes=""),"",IF(B275&gt;=FinMes,0,SUMIFS(CobroValido,CobroVenta,A275,CobroFecha,"&lt;"&amp;FinMes)))</f>
        <v/>
      </c>
      <c r="F275" s="35"/>
      <c r="G275" s="35"/>
      <c r="H275" s="36" t="str">
        <f aca="false">IF(I275="","",IF(I275&lt;&gt;"OK","Confira os dados",IF(FinMes="","Escolha um período",IF(B275&gt;=FinMes,"Outro período",IF(K275&gt;0,"Recebimento excedente",IF(D275=0,"Recebida",IF(E275=0,"A receber","Parcial")))))))</f>
        <v/>
      </c>
      <c r="I275" s="36" t="str">
        <f aca="false">IF(COUNTA(A275:C275,F275:G275)=0,"",IF(A275="","Falta o código",IF(A275&lt;&gt;TRIM(A275),"Confira o código",IF(COUNTIFS(VentaID,A275)&gt;1,"Código repetido",IF(NOT(ISNUMBER(B275)),"Confira a data",IF(OR(B275&lt;1,B275&gt;73415,INT(B275)&lt;&gt;B275),"Confira a data",IF(NOT(ISNUMBER(C275)),"Confira o valor",IF(C275&lt;=0,"Valor maior que zero",IF(G275="","Preencha o que vendeu","OK")))))))))</f>
        <v/>
      </c>
      <c r="J275" s="34" t="n">
        <f aca="false">IF(I275="OK",C275,0)</f>
        <v>0</v>
      </c>
      <c r="K275" s="34" t="str">
        <f aca="false">IF(OR(I275&lt;&gt;"OK",FinMes=""),"",IF(B275&gt;=FinMes,0,MAX(0,ROUND(E275-C275,2))))</f>
        <v/>
      </c>
    </row>
    <row r="276" customFormat="false" ht="25" hidden="false" customHeight="true" outlineLevel="0" collapsed="false">
      <c r="A276" s="31"/>
      <c r="B276" s="32"/>
      <c r="C276" s="33"/>
      <c r="D276" s="34" t="str">
        <f aca="false">IF(OR(I276&lt;&gt;"OK",FinMes=""),"",IF(B276&gt;=FinMes,0,MAX(0,ROUND(C276-E276,2))))</f>
        <v/>
      </c>
      <c r="E276" s="34" t="str">
        <f aca="false">IF(OR(I276&lt;&gt;"OK",FinMes=""),"",IF(B276&gt;=FinMes,0,SUMIFS(CobroValido,CobroVenta,A276,CobroFecha,"&lt;"&amp;FinMes)))</f>
        <v/>
      </c>
      <c r="F276" s="35"/>
      <c r="G276" s="35"/>
      <c r="H276" s="36" t="str">
        <f aca="false">IF(I276="","",IF(I276&lt;&gt;"OK","Confira os dados",IF(FinMes="","Escolha um período",IF(B276&gt;=FinMes,"Outro período",IF(K276&gt;0,"Recebimento excedente",IF(D276=0,"Recebida",IF(E276=0,"A receber","Parcial")))))))</f>
        <v/>
      </c>
      <c r="I276" s="36" t="str">
        <f aca="false">IF(COUNTA(A276:C276,F276:G276)=0,"",IF(A276="","Falta o código",IF(A276&lt;&gt;TRIM(A276),"Confira o código",IF(COUNTIFS(VentaID,A276)&gt;1,"Código repetido",IF(NOT(ISNUMBER(B276)),"Confira a data",IF(OR(B276&lt;1,B276&gt;73415,INT(B276)&lt;&gt;B276),"Confira a data",IF(NOT(ISNUMBER(C276)),"Confira o valor",IF(C276&lt;=0,"Valor maior que zero",IF(G276="","Preencha o que vendeu","OK")))))))))</f>
        <v/>
      </c>
      <c r="J276" s="34" t="n">
        <f aca="false">IF(I276="OK",C276,0)</f>
        <v>0</v>
      </c>
      <c r="K276" s="34" t="str">
        <f aca="false">IF(OR(I276&lt;&gt;"OK",FinMes=""),"",IF(B276&gt;=FinMes,0,MAX(0,ROUND(E276-C276,2))))</f>
        <v/>
      </c>
    </row>
    <row r="277" customFormat="false" ht="25" hidden="false" customHeight="true" outlineLevel="0" collapsed="false">
      <c r="A277" s="31"/>
      <c r="B277" s="32"/>
      <c r="C277" s="33"/>
      <c r="D277" s="34" t="str">
        <f aca="false">IF(OR(I277&lt;&gt;"OK",FinMes=""),"",IF(B277&gt;=FinMes,0,MAX(0,ROUND(C277-E277,2))))</f>
        <v/>
      </c>
      <c r="E277" s="34" t="str">
        <f aca="false">IF(OR(I277&lt;&gt;"OK",FinMes=""),"",IF(B277&gt;=FinMes,0,SUMIFS(CobroValido,CobroVenta,A277,CobroFecha,"&lt;"&amp;FinMes)))</f>
        <v/>
      </c>
      <c r="F277" s="35"/>
      <c r="G277" s="35"/>
      <c r="H277" s="36" t="str">
        <f aca="false">IF(I277="","",IF(I277&lt;&gt;"OK","Confira os dados",IF(FinMes="","Escolha um período",IF(B277&gt;=FinMes,"Outro período",IF(K277&gt;0,"Recebimento excedente",IF(D277=0,"Recebida",IF(E277=0,"A receber","Parcial")))))))</f>
        <v/>
      </c>
      <c r="I277" s="36" t="str">
        <f aca="false">IF(COUNTA(A277:C277,F277:G277)=0,"",IF(A277="","Falta o código",IF(A277&lt;&gt;TRIM(A277),"Confira o código",IF(COUNTIFS(VentaID,A277)&gt;1,"Código repetido",IF(NOT(ISNUMBER(B277)),"Confira a data",IF(OR(B277&lt;1,B277&gt;73415,INT(B277)&lt;&gt;B277),"Confira a data",IF(NOT(ISNUMBER(C277)),"Confira o valor",IF(C277&lt;=0,"Valor maior que zero",IF(G277="","Preencha o que vendeu","OK")))))))))</f>
        <v/>
      </c>
      <c r="J277" s="34" t="n">
        <f aca="false">IF(I277="OK",C277,0)</f>
        <v>0</v>
      </c>
      <c r="K277" s="34" t="str">
        <f aca="false">IF(OR(I277&lt;&gt;"OK",FinMes=""),"",IF(B277&gt;=FinMes,0,MAX(0,ROUND(E277-C277,2))))</f>
        <v/>
      </c>
    </row>
    <row r="278" customFormat="false" ht="25" hidden="false" customHeight="true" outlineLevel="0" collapsed="false">
      <c r="A278" s="31"/>
      <c r="B278" s="32"/>
      <c r="C278" s="33"/>
      <c r="D278" s="34" t="str">
        <f aca="false">IF(OR(I278&lt;&gt;"OK",FinMes=""),"",IF(B278&gt;=FinMes,0,MAX(0,ROUND(C278-E278,2))))</f>
        <v/>
      </c>
      <c r="E278" s="34" t="str">
        <f aca="false">IF(OR(I278&lt;&gt;"OK",FinMes=""),"",IF(B278&gt;=FinMes,0,SUMIFS(CobroValido,CobroVenta,A278,CobroFecha,"&lt;"&amp;FinMes)))</f>
        <v/>
      </c>
      <c r="F278" s="35"/>
      <c r="G278" s="35"/>
      <c r="H278" s="36" t="str">
        <f aca="false">IF(I278="","",IF(I278&lt;&gt;"OK","Confira os dados",IF(FinMes="","Escolha um período",IF(B278&gt;=FinMes,"Outro período",IF(K278&gt;0,"Recebimento excedente",IF(D278=0,"Recebida",IF(E278=0,"A receber","Parcial")))))))</f>
        <v/>
      </c>
      <c r="I278" s="36" t="str">
        <f aca="false">IF(COUNTA(A278:C278,F278:G278)=0,"",IF(A278="","Falta o código",IF(A278&lt;&gt;TRIM(A278),"Confira o código",IF(COUNTIFS(VentaID,A278)&gt;1,"Código repetido",IF(NOT(ISNUMBER(B278)),"Confira a data",IF(OR(B278&lt;1,B278&gt;73415,INT(B278)&lt;&gt;B278),"Confira a data",IF(NOT(ISNUMBER(C278)),"Confira o valor",IF(C278&lt;=0,"Valor maior que zero",IF(G278="","Preencha o que vendeu","OK")))))))))</f>
        <v/>
      </c>
      <c r="J278" s="34" t="n">
        <f aca="false">IF(I278="OK",C278,0)</f>
        <v>0</v>
      </c>
      <c r="K278" s="34" t="str">
        <f aca="false">IF(OR(I278&lt;&gt;"OK",FinMes=""),"",IF(B278&gt;=FinMes,0,MAX(0,ROUND(E278-C278,2))))</f>
        <v/>
      </c>
    </row>
    <row r="279" customFormat="false" ht="25" hidden="false" customHeight="true" outlineLevel="0" collapsed="false">
      <c r="A279" s="31"/>
      <c r="B279" s="32"/>
      <c r="C279" s="33"/>
      <c r="D279" s="34" t="str">
        <f aca="false">IF(OR(I279&lt;&gt;"OK",FinMes=""),"",IF(B279&gt;=FinMes,0,MAX(0,ROUND(C279-E279,2))))</f>
        <v/>
      </c>
      <c r="E279" s="34" t="str">
        <f aca="false">IF(OR(I279&lt;&gt;"OK",FinMes=""),"",IF(B279&gt;=FinMes,0,SUMIFS(CobroValido,CobroVenta,A279,CobroFecha,"&lt;"&amp;FinMes)))</f>
        <v/>
      </c>
      <c r="F279" s="35"/>
      <c r="G279" s="35"/>
      <c r="H279" s="36" t="str">
        <f aca="false">IF(I279="","",IF(I279&lt;&gt;"OK","Confira os dados",IF(FinMes="","Escolha um período",IF(B279&gt;=FinMes,"Outro período",IF(K279&gt;0,"Recebimento excedente",IF(D279=0,"Recebida",IF(E279=0,"A receber","Parcial")))))))</f>
        <v/>
      </c>
      <c r="I279" s="36" t="str">
        <f aca="false">IF(COUNTA(A279:C279,F279:G279)=0,"",IF(A279="","Falta o código",IF(A279&lt;&gt;TRIM(A279),"Confira o código",IF(COUNTIFS(VentaID,A279)&gt;1,"Código repetido",IF(NOT(ISNUMBER(B279)),"Confira a data",IF(OR(B279&lt;1,B279&gt;73415,INT(B279)&lt;&gt;B279),"Confira a data",IF(NOT(ISNUMBER(C279)),"Confira o valor",IF(C279&lt;=0,"Valor maior que zero",IF(G279="","Preencha o que vendeu","OK")))))))))</f>
        <v/>
      </c>
      <c r="J279" s="34" t="n">
        <f aca="false">IF(I279="OK",C279,0)</f>
        <v>0</v>
      </c>
      <c r="K279" s="34" t="str">
        <f aca="false">IF(OR(I279&lt;&gt;"OK",FinMes=""),"",IF(B279&gt;=FinMes,0,MAX(0,ROUND(E279-C279,2))))</f>
        <v/>
      </c>
    </row>
    <row r="280" customFormat="false" ht="25" hidden="false" customHeight="true" outlineLevel="0" collapsed="false">
      <c r="A280" s="31"/>
      <c r="B280" s="32"/>
      <c r="C280" s="33"/>
      <c r="D280" s="34" t="str">
        <f aca="false">IF(OR(I280&lt;&gt;"OK",FinMes=""),"",IF(B280&gt;=FinMes,0,MAX(0,ROUND(C280-E280,2))))</f>
        <v/>
      </c>
      <c r="E280" s="34" t="str">
        <f aca="false">IF(OR(I280&lt;&gt;"OK",FinMes=""),"",IF(B280&gt;=FinMes,0,SUMIFS(CobroValido,CobroVenta,A280,CobroFecha,"&lt;"&amp;FinMes)))</f>
        <v/>
      </c>
      <c r="F280" s="35"/>
      <c r="G280" s="35"/>
      <c r="H280" s="36" t="str">
        <f aca="false">IF(I280="","",IF(I280&lt;&gt;"OK","Confira os dados",IF(FinMes="","Escolha um período",IF(B280&gt;=FinMes,"Outro período",IF(K280&gt;0,"Recebimento excedente",IF(D280=0,"Recebida",IF(E280=0,"A receber","Parcial")))))))</f>
        <v/>
      </c>
      <c r="I280" s="36" t="str">
        <f aca="false">IF(COUNTA(A280:C280,F280:G280)=0,"",IF(A280="","Falta o código",IF(A280&lt;&gt;TRIM(A280),"Confira o código",IF(COUNTIFS(VentaID,A280)&gt;1,"Código repetido",IF(NOT(ISNUMBER(B280)),"Confira a data",IF(OR(B280&lt;1,B280&gt;73415,INT(B280)&lt;&gt;B280),"Confira a data",IF(NOT(ISNUMBER(C280)),"Confira o valor",IF(C280&lt;=0,"Valor maior que zero",IF(G280="","Preencha o que vendeu","OK")))))))))</f>
        <v/>
      </c>
      <c r="J280" s="34" t="n">
        <f aca="false">IF(I280="OK",C280,0)</f>
        <v>0</v>
      </c>
      <c r="K280" s="34" t="str">
        <f aca="false">IF(OR(I280&lt;&gt;"OK",FinMes=""),"",IF(B280&gt;=FinMes,0,MAX(0,ROUND(E280-C280,2))))</f>
        <v/>
      </c>
    </row>
    <row r="281" customFormat="false" ht="25" hidden="false" customHeight="true" outlineLevel="0" collapsed="false">
      <c r="A281" s="31"/>
      <c r="B281" s="32"/>
      <c r="C281" s="33"/>
      <c r="D281" s="34" t="str">
        <f aca="false">IF(OR(I281&lt;&gt;"OK",FinMes=""),"",IF(B281&gt;=FinMes,0,MAX(0,ROUND(C281-E281,2))))</f>
        <v/>
      </c>
      <c r="E281" s="34" t="str">
        <f aca="false">IF(OR(I281&lt;&gt;"OK",FinMes=""),"",IF(B281&gt;=FinMes,0,SUMIFS(CobroValido,CobroVenta,A281,CobroFecha,"&lt;"&amp;FinMes)))</f>
        <v/>
      </c>
      <c r="F281" s="35"/>
      <c r="G281" s="35"/>
      <c r="H281" s="36" t="str">
        <f aca="false">IF(I281="","",IF(I281&lt;&gt;"OK","Confira os dados",IF(FinMes="","Escolha um período",IF(B281&gt;=FinMes,"Outro período",IF(K281&gt;0,"Recebimento excedente",IF(D281=0,"Recebida",IF(E281=0,"A receber","Parcial")))))))</f>
        <v/>
      </c>
      <c r="I281" s="36" t="str">
        <f aca="false">IF(COUNTA(A281:C281,F281:G281)=0,"",IF(A281="","Falta o código",IF(A281&lt;&gt;TRIM(A281),"Confira o código",IF(COUNTIFS(VentaID,A281)&gt;1,"Código repetido",IF(NOT(ISNUMBER(B281)),"Confira a data",IF(OR(B281&lt;1,B281&gt;73415,INT(B281)&lt;&gt;B281),"Confira a data",IF(NOT(ISNUMBER(C281)),"Confira o valor",IF(C281&lt;=0,"Valor maior que zero",IF(G281="","Preencha o que vendeu","OK")))))))))</f>
        <v/>
      </c>
      <c r="J281" s="34" t="n">
        <f aca="false">IF(I281="OK",C281,0)</f>
        <v>0</v>
      </c>
      <c r="K281" s="34" t="str">
        <f aca="false">IF(OR(I281&lt;&gt;"OK",FinMes=""),"",IF(B281&gt;=FinMes,0,MAX(0,ROUND(E281-C281,2))))</f>
        <v/>
      </c>
    </row>
    <row r="282" customFormat="false" ht="25" hidden="false" customHeight="true" outlineLevel="0" collapsed="false">
      <c r="A282" s="31"/>
      <c r="B282" s="32"/>
      <c r="C282" s="33"/>
      <c r="D282" s="34" t="str">
        <f aca="false">IF(OR(I282&lt;&gt;"OK",FinMes=""),"",IF(B282&gt;=FinMes,0,MAX(0,ROUND(C282-E282,2))))</f>
        <v/>
      </c>
      <c r="E282" s="34" t="str">
        <f aca="false">IF(OR(I282&lt;&gt;"OK",FinMes=""),"",IF(B282&gt;=FinMes,0,SUMIFS(CobroValido,CobroVenta,A282,CobroFecha,"&lt;"&amp;FinMes)))</f>
        <v/>
      </c>
      <c r="F282" s="35"/>
      <c r="G282" s="35"/>
      <c r="H282" s="36" t="str">
        <f aca="false">IF(I282="","",IF(I282&lt;&gt;"OK","Confira os dados",IF(FinMes="","Escolha um período",IF(B282&gt;=FinMes,"Outro período",IF(K282&gt;0,"Recebimento excedente",IF(D282=0,"Recebida",IF(E282=0,"A receber","Parcial")))))))</f>
        <v/>
      </c>
      <c r="I282" s="36" t="str">
        <f aca="false">IF(COUNTA(A282:C282,F282:G282)=0,"",IF(A282="","Falta o código",IF(A282&lt;&gt;TRIM(A282),"Confira o código",IF(COUNTIFS(VentaID,A282)&gt;1,"Código repetido",IF(NOT(ISNUMBER(B282)),"Confira a data",IF(OR(B282&lt;1,B282&gt;73415,INT(B282)&lt;&gt;B282),"Confira a data",IF(NOT(ISNUMBER(C282)),"Confira o valor",IF(C282&lt;=0,"Valor maior que zero",IF(G282="","Preencha o que vendeu","OK")))))))))</f>
        <v/>
      </c>
      <c r="J282" s="34" t="n">
        <f aca="false">IF(I282="OK",C282,0)</f>
        <v>0</v>
      </c>
      <c r="K282" s="34" t="str">
        <f aca="false">IF(OR(I282&lt;&gt;"OK",FinMes=""),"",IF(B282&gt;=FinMes,0,MAX(0,ROUND(E282-C282,2))))</f>
        <v/>
      </c>
    </row>
    <row r="283" customFormat="false" ht="25" hidden="false" customHeight="true" outlineLevel="0" collapsed="false">
      <c r="A283" s="31"/>
      <c r="B283" s="32"/>
      <c r="C283" s="33"/>
      <c r="D283" s="34" t="str">
        <f aca="false">IF(OR(I283&lt;&gt;"OK",FinMes=""),"",IF(B283&gt;=FinMes,0,MAX(0,ROUND(C283-E283,2))))</f>
        <v/>
      </c>
      <c r="E283" s="34" t="str">
        <f aca="false">IF(OR(I283&lt;&gt;"OK",FinMes=""),"",IF(B283&gt;=FinMes,0,SUMIFS(CobroValido,CobroVenta,A283,CobroFecha,"&lt;"&amp;FinMes)))</f>
        <v/>
      </c>
      <c r="F283" s="35"/>
      <c r="G283" s="35"/>
      <c r="H283" s="36" t="str">
        <f aca="false">IF(I283="","",IF(I283&lt;&gt;"OK","Confira os dados",IF(FinMes="","Escolha um período",IF(B283&gt;=FinMes,"Outro período",IF(K283&gt;0,"Recebimento excedente",IF(D283=0,"Recebida",IF(E283=0,"A receber","Parcial")))))))</f>
        <v/>
      </c>
      <c r="I283" s="36" t="str">
        <f aca="false">IF(COUNTA(A283:C283,F283:G283)=0,"",IF(A283="","Falta o código",IF(A283&lt;&gt;TRIM(A283),"Confira o código",IF(COUNTIFS(VentaID,A283)&gt;1,"Código repetido",IF(NOT(ISNUMBER(B283)),"Confira a data",IF(OR(B283&lt;1,B283&gt;73415,INT(B283)&lt;&gt;B283),"Confira a data",IF(NOT(ISNUMBER(C283)),"Confira o valor",IF(C283&lt;=0,"Valor maior que zero",IF(G283="","Preencha o que vendeu","OK")))))))))</f>
        <v/>
      </c>
      <c r="J283" s="34" t="n">
        <f aca="false">IF(I283="OK",C283,0)</f>
        <v>0</v>
      </c>
      <c r="K283" s="34" t="str">
        <f aca="false">IF(OR(I283&lt;&gt;"OK",FinMes=""),"",IF(B283&gt;=FinMes,0,MAX(0,ROUND(E283-C283,2))))</f>
        <v/>
      </c>
    </row>
    <row r="284" customFormat="false" ht="25" hidden="false" customHeight="true" outlineLevel="0" collapsed="false">
      <c r="A284" s="31"/>
      <c r="B284" s="32"/>
      <c r="C284" s="33"/>
      <c r="D284" s="34" t="str">
        <f aca="false">IF(OR(I284&lt;&gt;"OK",FinMes=""),"",IF(B284&gt;=FinMes,0,MAX(0,ROUND(C284-E284,2))))</f>
        <v/>
      </c>
      <c r="E284" s="34" t="str">
        <f aca="false">IF(OR(I284&lt;&gt;"OK",FinMes=""),"",IF(B284&gt;=FinMes,0,SUMIFS(CobroValido,CobroVenta,A284,CobroFecha,"&lt;"&amp;FinMes)))</f>
        <v/>
      </c>
      <c r="F284" s="35"/>
      <c r="G284" s="35"/>
      <c r="H284" s="36" t="str">
        <f aca="false">IF(I284="","",IF(I284&lt;&gt;"OK","Confira os dados",IF(FinMes="","Escolha um período",IF(B284&gt;=FinMes,"Outro período",IF(K284&gt;0,"Recebimento excedente",IF(D284=0,"Recebida",IF(E284=0,"A receber","Parcial")))))))</f>
        <v/>
      </c>
      <c r="I284" s="36" t="str">
        <f aca="false">IF(COUNTA(A284:C284,F284:G284)=0,"",IF(A284="","Falta o código",IF(A284&lt;&gt;TRIM(A284),"Confira o código",IF(COUNTIFS(VentaID,A284)&gt;1,"Código repetido",IF(NOT(ISNUMBER(B284)),"Confira a data",IF(OR(B284&lt;1,B284&gt;73415,INT(B284)&lt;&gt;B284),"Confira a data",IF(NOT(ISNUMBER(C284)),"Confira o valor",IF(C284&lt;=0,"Valor maior que zero",IF(G284="","Preencha o que vendeu","OK")))))))))</f>
        <v/>
      </c>
      <c r="J284" s="34" t="n">
        <f aca="false">IF(I284="OK",C284,0)</f>
        <v>0</v>
      </c>
      <c r="K284" s="34" t="str">
        <f aca="false">IF(OR(I284&lt;&gt;"OK",FinMes=""),"",IF(B284&gt;=FinMes,0,MAX(0,ROUND(E284-C284,2))))</f>
        <v/>
      </c>
    </row>
    <row r="285" customFormat="false" ht="25" hidden="false" customHeight="true" outlineLevel="0" collapsed="false">
      <c r="A285" s="31"/>
      <c r="B285" s="32"/>
      <c r="C285" s="33"/>
      <c r="D285" s="34" t="str">
        <f aca="false">IF(OR(I285&lt;&gt;"OK",FinMes=""),"",IF(B285&gt;=FinMes,0,MAX(0,ROUND(C285-E285,2))))</f>
        <v/>
      </c>
      <c r="E285" s="34" t="str">
        <f aca="false">IF(OR(I285&lt;&gt;"OK",FinMes=""),"",IF(B285&gt;=FinMes,0,SUMIFS(CobroValido,CobroVenta,A285,CobroFecha,"&lt;"&amp;FinMes)))</f>
        <v/>
      </c>
      <c r="F285" s="35"/>
      <c r="G285" s="35"/>
      <c r="H285" s="36" t="str">
        <f aca="false">IF(I285="","",IF(I285&lt;&gt;"OK","Confira os dados",IF(FinMes="","Escolha um período",IF(B285&gt;=FinMes,"Outro período",IF(K285&gt;0,"Recebimento excedente",IF(D285=0,"Recebida",IF(E285=0,"A receber","Parcial")))))))</f>
        <v/>
      </c>
      <c r="I285" s="36" t="str">
        <f aca="false">IF(COUNTA(A285:C285,F285:G285)=0,"",IF(A285="","Falta o código",IF(A285&lt;&gt;TRIM(A285),"Confira o código",IF(COUNTIFS(VentaID,A285)&gt;1,"Código repetido",IF(NOT(ISNUMBER(B285)),"Confira a data",IF(OR(B285&lt;1,B285&gt;73415,INT(B285)&lt;&gt;B285),"Confira a data",IF(NOT(ISNUMBER(C285)),"Confira o valor",IF(C285&lt;=0,"Valor maior que zero",IF(G285="","Preencha o que vendeu","OK")))))))))</f>
        <v/>
      </c>
      <c r="J285" s="34" t="n">
        <f aca="false">IF(I285="OK",C285,0)</f>
        <v>0</v>
      </c>
      <c r="K285" s="34" t="str">
        <f aca="false">IF(OR(I285&lt;&gt;"OK",FinMes=""),"",IF(B285&gt;=FinMes,0,MAX(0,ROUND(E285-C285,2))))</f>
        <v/>
      </c>
    </row>
    <row r="286" customFormat="false" ht="25" hidden="false" customHeight="true" outlineLevel="0" collapsed="false">
      <c r="A286" s="31"/>
      <c r="B286" s="32"/>
      <c r="C286" s="33"/>
      <c r="D286" s="34" t="str">
        <f aca="false">IF(OR(I286&lt;&gt;"OK",FinMes=""),"",IF(B286&gt;=FinMes,0,MAX(0,ROUND(C286-E286,2))))</f>
        <v/>
      </c>
      <c r="E286" s="34" t="str">
        <f aca="false">IF(OR(I286&lt;&gt;"OK",FinMes=""),"",IF(B286&gt;=FinMes,0,SUMIFS(CobroValido,CobroVenta,A286,CobroFecha,"&lt;"&amp;FinMes)))</f>
        <v/>
      </c>
      <c r="F286" s="35"/>
      <c r="G286" s="35"/>
      <c r="H286" s="36" t="str">
        <f aca="false">IF(I286="","",IF(I286&lt;&gt;"OK","Confira os dados",IF(FinMes="","Escolha um período",IF(B286&gt;=FinMes,"Outro período",IF(K286&gt;0,"Recebimento excedente",IF(D286=0,"Recebida",IF(E286=0,"A receber","Parcial")))))))</f>
        <v/>
      </c>
      <c r="I286" s="36" t="str">
        <f aca="false">IF(COUNTA(A286:C286,F286:G286)=0,"",IF(A286="","Falta o código",IF(A286&lt;&gt;TRIM(A286),"Confira o código",IF(COUNTIFS(VentaID,A286)&gt;1,"Código repetido",IF(NOT(ISNUMBER(B286)),"Confira a data",IF(OR(B286&lt;1,B286&gt;73415,INT(B286)&lt;&gt;B286),"Confira a data",IF(NOT(ISNUMBER(C286)),"Confira o valor",IF(C286&lt;=0,"Valor maior que zero",IF(G286="","Preencha o que vendeu","OK")))))))))</f>
        <v/>
      </c>
      <c r="J286" s="34" t="n">
        <f aca="false">IF(I286="OK",C286,0)</f>
        <v>0</v>
      </c>
      <c r="K286" s="34" t="str">
        <f aca="false">IF(OR(I286&lt;&gt;"OK",FinMes=""),"",IF(B286&gt;=FinMes,0,MAX(0,ROUND(E286-C286,2))))</f>
        <v/>
      </c>
    </row>
    <row r="287" customFormat="false" ht="25" hidden="false" customHeight="true" outlineLevel="0" collapsed="false">
      <c r="A287" s="31"/>
      <c r="B287" s="32"/>
      <c r="C287" s="33"/>
      <c r="D287" s="34" t="str">
        <f aca="false">IF(OR(I287&lt;&gt;"OK",FinMes=""),"",IF(B287&gt;=FinMes,0,MAX(0,ROUND(C287-E287,2))))</f>
        <v/>
      </c>
      <c r="E287" s="34" t="str">
        <f aca="false">IF(OR(I287&lt;&gt;"OK",FinMes=""),"",IF(B287&gt;=FinMes,0,SUMIFS(CobroValido,CobroVenta,A287,CobroFecha,"&lt;"&amp;FinMes)))</f>
        <v/>
      </c>
      <c r="F287" s="35"/>
      <c r="G287" s="35"/>
      <c r="H287" s="36" t="str">
        <f aca="false">IF(I287="","",IF(I287&lt;&gt;"OK","Confira os dados",IF(FinMes="","Escolha um período",IF(B287&gt;=FinMes,"Outro período",IF(K287&gt;0,"Recebimento excedente",IF(D287=0,"Recebida",IF(E287=0,"A receber","Parcial")))))))</f>
        <v/>
      </c>
      <c r="I287" s="36" t="str">
        <f aca="false">IF(COUNTA(A287:C287,F287:G287)=0,"",IF(A287="","Falta o código",IF(A287&lt;&gt;TRIM(A287),"Confira o código",IF(COUNTIFS(VentaID,A287)&gt;1,"Código repetido",IF(NOT(ISNUMBER(B287)),"Confira a data",IF(OR(B287&lt;1,B287&gt;73415,INT(B287)&lt;&gt;B287),"Confira a data",IF(NOT(ISNUMBER(C287)),"Confira o valor",IF(C287&lt;=0,"Valor maior que zero",IF(G287="","Preencha o que vendeu","OK")))))))))</f>
        <v/>
      </c>
      <c r="J287" s="34" t="n">
        <f aca="false">IF(I287="OK",C287,0)</f>
        <v>0</v>
      </c>
      <c r="K287" s="34" t="str">
        <f aca="false">IF(OR(I287&lt;&gt;"OK",FinMes=""),"",IF(B287&gt;=FinMes,0,MAX(0,ROUND(E287-C287,2))))</f>
        <v/>
      </c>
    </row>
    <row r="288" customFormat="false" ht="25" hidden="false" customHeight="true" outlineLevel="0" collapsed="false">
      <c r="A288" s="31"/>
      <c r="B288" s="32"/>
      <c r="C288" s="33"/>
      <c r="D288" s="34" t="str">
        <f aca="false">IF(OR(I288&lt;&gt;"OK",FinMes=""),"",IF(B288&gt;=FinMes,0,MAX(0,ROUND(C288-E288,2))))</f>
        <v/>
      </c>
      <c r="E288" s="34" t="str">
        <f aca="false">IF(OR(I288&lt;&gt;"OK",FinMes=""),"",IF(B288&gt;=FinMes,0,SUMIFS(CobroValido,CobroVenta,A288,CobroFecha,"&lt;"&amp;FinMes)))</f>
        <v/>
      </c>
      <c r="F288" s="35"/>
      <c r="G288" s="35"/>
      <c r="H288" s="36" t="str">
        <f aca="false">IF(I288="","",IF(I288&lt;&gt;"OK","Confira os dados",IF(FinMes="","Escolha um período",IF(B288&gt;=FinMes,"Outro período",IF(K288&gt;0,"Recebimento excedente",IF(D288=0,"Recebida",IF(E288=0,"A receber","Parcial")))))))</f>
        <v/>
      </c>
      <c r="I288" s="36" t="str">
        <f aca="false">IF(COUNTA(A288:C288,F288:G288)=0,"",IF(A288="","Falta o código",IF(A288&lt;&gt;TRIM(A288),"Confira o código",IF(COUNTIFS(VentaID,A288)&gt;1,"Código repetido",IF(NOT(ISNUMBER(B288)),"Confira a data",IF(OR(B288&lt;1,B288&gt;73415,INT(B288)&lt;&gt;B288),"Confira a data",IF(NOT(ISNUMBER(C288)),"Confira o valor",IF(C288&lt;=0,"Valor maior que zero",IF(G288="","Preencha o que vendeu","OK")))))))))</f>
        <v/>
      </c>
      <c r="J288" s="34" t="n">
        <f aca="false">IF(I288="OK",C288,0)</f>
        <v>0</v>
      </c>
      <c r="K288" s="34" t="str">
        <f aca="false">IF(OR(I288&lt;&gt;"OK",FinMes=""),"",IF(B288&gt;=FinMes,0,MAX(0,ROUND(E288-C288,2))))</f>
        <v/>
      </c>
    </row>
    <row r="289" customFormat="false" ht="25" hidden="false" customHeight="true" outlineLevel="0" collapsed="false">
      <c r="A289" s="31"/>
      <c r="B289" s="32"/>
      <c r="C289" s="33"/>
      <c r="D289" s="34" t="str">
        <f aca="false">IF(OR(I289&lt;&gt;"OK",FinMes=""),"",IF(B289&gt;=FinMes,0,MAX(0,ROUND(C289-E289,2))))</f>
        <v/>
      </c>
      <c r="E289" s="34" t="str">
        <f aca="false">IF(OR(I289&lt;&gt;"OK",FinMes=""),"",IF(B289&gt;=FinMes,0,SUMIFS(CobroValido,CobroVenta,A289,CobroFecha,"&lt;"&amp;FinMes)))</f>
        <v/>
      </c>
      <c r="F289" s="35"/>
      <c r="G289" s="35"/>
      <c r="H289" s="36" t="str">
        <f aca="false">IF(I289="","",IF(I289&lt;&gt;"OK","Confira os dados",IF(FinMes="","Escolha um período",IF(B289&gt;=FinMes,"Outro período",IF(K289&gt;0,"Recebimento excedente",IF(D289=0,"Recebida",IF(E289=0,"A receber","Parcial")))))))</f>
        <v/>
      </c>
      <c r="I289" s="36" t="str">
        <f aca="false">IF(COUNTA(A289:C289,F289:G289)=0,"",IF(A289="","Falta o código",IF(A289&lt;&gt;TRIM(A289),"Confira o código",IF(COUNTIFS(VentaID,A289)&gt;1,"Código repetido",IF(NOT(ISNUMBER(B289)),"Confira a data",IF(OR(B289&lt;1,B289&gt;73415,INT(B289)&lt;&gt;B289),"Confira a data",IF(NOT(ISNUMBER(C289)),"Confira o valor",IF(C289&lt;=0,"Valor maior que zero",IF(G289="","Preencha o que vendeu","OK")))))))))</f>
        <v/>
      </c>
      <c r="J289" s="34" t="n">
        <f aca="false">IF(I289="OK",C289,0)</f>
        <v>0</v>
      </c>
      <c r="K289" s="34" t="str">
        <f aca="false">IF(OR(I289&lt;&gt;"OK",FinMes=""),"",IF(B289&gt;=FinMes,0,MAX(0,ROUND(E289-C289,2))))</f>
        <v/>
      </c>
    </row>
    <row r="290" customFormat="false" ht="25" hidden="false" customHeight="true" outlineLevel="0" collapsed="false">
      <c r="A290" s="31"/>
      <c r="B290" s="32"/>
      <c r="C290" s="33"/>
      <c r="D290" s="34" t="str">
        <f aca="false">IF(OR(I290&lt;&gt;"OK",FinMes=""),"",IF(B290&gt;=FinMes,0,MAX(0,ROUND(C290-E290,2))))</f>
        <v/>
      </c>
      <c r="E290" s="34" t="str">
        <f aca="false">IF(OR(I290&lt;&gt;"OK",FinMes=""),"",IF(B290&gt;=FinMes,0,SUMIFS(CobroValido,CobroVenta,A290,CobroFecha,"&lt;"&amp;FinMes)))</f>
        <v/>
      </c>
      <c r="F290" s="35"/>
      <c r="G290" s="35"/>
      <c r="H290" s="36" t="str">
        <f aca="false">IF(I290="","",IF(I290&lt;&gt;"OK","Confira os dados",IF(FinMes="","Escolha um período",IF(B290&gt;=FinMes,"Outro período",IF(K290&gt;0,"Recebimento excedente",IF(D290=0,"Recebida",IF(E290=0,"A receber","Parcial")))))))</f>
        <v/>
      </c>
      <c r="I290" s="36" t="str">
        <f aca="false">IF(COUNTA(A290:C290,F290:G290)=0,"",IF(A290="","Falta o código",IF(A290&lt;&gt;TRIM(A290),"Confira o código",IF(COUNTIFS(VentaID,A290)&gt;1,"Código repetido",IF(NOT(ISNUMBER(B290)),"Confira a data",IF(OR(B290&lt;1,B290&gt;73415,INT(B290)&lt;&gt;B290),"Confira a data",IF(NOT(ISNUMBER(C290)),"Confira o valor",IF(C290&lt;=0,"Valor maior que zero",IF(G290="","Preencha o que vendeu","OK")))))))))</f>
        <v/>
      </c>
      <c r="J290" s="34" t="n">
        <f aca="false">IF(I290="OK",C290,0)</f>
        <v>0</v>
      </c>
      <c r="K290" s="34" t="str">
        <f aca="false">IF(OR(I290&lt;&gt;"OK",FinMes=""),"",IF(B290&gt;=FinMes,0,MAX(0,ROUND(E290-C290,2))))</f>
        <v/>
      </c>
    </row>
    <row r="291" customFormat="false" ht="25" hidden="false" customHeight="true" outlineLevel="0" collapsed="false">
      <c r="A291" s="31"/>
      <c r="B291" s="32"/>
      <c r="C291" s="33"/>
      <c r="D291" s="34" t="str">
        <f aca="false">IF(OR(I291&lt;&gt;"OK",FinMes=""),"",IF(B291&gt;=FinMes,0,MAX(0,ROUND(C291-E291,2))))</f>
        <v/>
      </c>
      <c r="E291" s="34" t="str">
        <f aca="false">IF(OR(I291&lt;&gt;"OK",FinMes=""),"",IF(B291&gt;=FinMes,0,SUMIFS(CobroValido,CobroVenta,A291,CobroFecha,"&lt;"&amp;FinMes)))</f>
        <v/>
      </c>
      <c r="F291" s="35"/>
      <c r="G291" s="35"/>
      <c r="H291" s="36" t="str">
        <f aca="false">IF(I291="","",IF(I291&lt;&gt;"OK","Confira os dados",IF(FinMes="","Escolha um período",IF(B291&gt;=FinMes,"Outro período",IF(K291&gt;0,"Recebimento excedente",IF(D291=0,"Recebida",IF(E291=0,"A receber","Parcial")))))))</f>
        <v/>
      </c>
      <c r="I291" s="36" t="str">
        <f aca="false">IF(COUNTA(A291:C291,F291:G291)=0,"",IF(A291="","Falta o código",IF(A291&lt;&gt;TRIM(A291),"Confira o código",IF(COUNTIFS(VentaID,A291)&gt;1,"Código repetido",IF(NOT(ISNUMBER(B291)),"Confira a data",IF(OR(B291&lt;1,B291&gt;73415,INT(B291)&lt;&gt;B291),"Confira a data",IF(NOT(ISNUMBER(C291)),"Confira o valor",IF(C291&lt;=0,"Valor maior que zero",IF(G291="","Preencha o que vendeu","OK")))))))))</f>
        <v/>
      </c>
      <c r="J291" s="34" t="n">
        <f aca="false">IF(I291="OK",C291,0)</f>
        <v>0</v>
      </c>
      <c r="K291" s="34" t="str">
        <f aca="false">IF(OR(I291&lt;&gt;"OK",FinMes=""),"",IF(B291&gt;=FinMes,0,MAX(0,ROUND(E291-C291,2))))</f>
        <v/>
      </c>
    </row>
    <row r="292" customFormat="false" ht="25" hidden="false" customHeight="true" outlineLevel="0" collapsed="false">
      <c r="A292" s="31"/>
      <c r="B292" s="32"/>
      <c r="C292" s="33"/>
      <c r="D292" s="34" t="str">
        <f aca="false">IF(OR(I292&lt;&gt;"OK",FinMes=""),"",IF(B292&gt;=FinMes,0,MAX(0,ROUND(C292-E292,2))))</f>
        <v/>
      </c>
      <c r="E292" s="34" t="str">
        <f aca="false">IF(OR(I292&lt;&gt;"OK",FinMes=""),"",IF(B292&gt;=FinMes,0,SUMIFS(CobroValido,CobroVenta,A292,CobroFecha,"&lt;"&amp;FinMes)))</f>
        <v/>
      </c>
      <c r="F292" s="35"/>
      <c r="G292" s="35"/>
      <c r="H292" s="36" t="str">
        <f aca="false">IF(I292="","",IF(I292&lt;&gt;"OK","Confira os dados",IF(FinMes="","Escolha um período",IF(B292&gt;=FinMes,"Outro período",IF(K292&gt;0,"Recebimento excedente",IF(D292=0,"Recebida",IF(E292=0,"A receber","Parcial")))))))</f>
        <v/>
      </c>
      <c r="I292" s="36" t="str">
        <f aca="false">IF(COUNTA(A292:C292,F292:G292)=0,"",IF(A292="","Falta o código",IF(A292&lt;&gt;TRIM(A292),"Confira o código",IF(COUNTIFS(VentaID,A292)&gt;1,"Código repetido",IF(NOT(ISNUMBER(B292)),"Confira a data",IF(OR(B292&lt;1,B292&gt;73415,INT(B292)&lt;&gt;B292),"Confira a data",IF(NOT(ISNUMBER(C292)),"Confira o valor",IF(C292&lt;=0,"Valor maior que zero",IF(G292="","Preencha o que vendeu","OK")))))))))</f>
        <v/>
      </c>
      <c r="J292" s="34" t="n">
        <f aca="false">IF(I292="OK",C292,0)</f>
        <v>0</v>
      </c>
      <c r="K292" s="34" t="str">
        <f aca="false">IF(OR(I292&lt;&gt;"OK",FinMes=""),"",IF(B292&gt;=FinMes,0,MAX(0,ROUND(E292-C292,2))))</f>
        <v/>
      </c>
    </row>
    <row r="293" customFormat="false" ht="25" hidden="false" customHeight="true" outlineLevel="0" collapsed="false">
      <c r="A293" s="31"/>
      <c r="B293" s="32"/>
      <c r="C293" s="33"/>
      <c r="D293" s="34" t="str">
        <f aca="false">IF(OR(I293&lt;&gt;"OK",FinMes=""),"",IF(B293&gt;=FinMes,0,MAX(0,ROUND(C293-E293,2))))</f>
        <v/>
      </c>
      <c r="E293" s="34" t="str">
        <f aca="false">IF(OR(I293&lt;&gt;"OK",FinMes=""),"",IF(B293&gt;=FinMes,0,SUMIFS(CobroValido,CobroVenta,A293,CobroFecha,"&lt;"&amp;FinMes)))</f>
        <v/>
      </c>
      <c r="F293" s="35"/>
      <c r="G293" s="35"/>
      <c r="H293" s="36" t="str">
        <f aca="false">IF(I293="","",IF(I293&lt;&gt;"OK","Confira os dados",IF(FinMes="","Escolha um período",IF(B293&gt;=FinMes,"Outro período",IF(K293&gt;0,"Recebimento excedente",IF(D293=0,"Recebida",IF(E293=0,"A receber","Parcial")))))))</f>
        <v/>
      </c>
      <c r="I293" s="36" t="str">
        <f aca="false">IF(COUNTA(A293:C293,F293:G293)=0,"",IF(A293="","Falta o código",IF(A293&lt;&gt;TRIM(A293),"Confira o código",IF(COUNTIFS(VentaID,A293)&gt;1,"Código repetido",IF(NOT(ISNUMBER(B293)),"Confira a data",IF(OR(B293&lt;1,B293&gt;73415,INT(B293)&lt;&gt;B293),"Confira a data",IF(NOT(ISNUMBER(C293)),"Confira o valor",IF(C293&lt;=0,"Valor maior que zero",IF(G293="","Preencha o que vendeu","OK")))))))))</f>
        <v/>
      </c>
      <c r="J293" s="34" t="n">
        <f aca="false">IF(I293="OK",C293,0)</f>
        <v>0</v>
      </c>
      <c r="K293" s="34" t="str">
        <f aca="false">IF(OR(I293&lt;&gt;"OK",FinMes=""),"",IF(B293&gt;=FinMes,0,MAX(0,ROUND(E293-C293,2))))</f>
        <v/>
      </c>
    </row>
    <row r="294" customFormat="false" ht="25" hidden="false" customHeight="true" outlineLevel="0" collapsed="false">
      <c r="A294" s="31"/>
      <c r="B294" s="32"/>
      <c r="C294" s="33"/>
      <c r="D294" s="34" t="str">
        <f aca="false">IF(OR(I294&lt;&gt;"OK",FinMes=""),"",IF(B294&gt;=FinMes,0,MAX(0,ROUND(C294-E294,2))))</f>
        <v/>
      </c>
      <c r="E294" s="34" t="str">
        <f aca="false">IF(OR(I294&lt;&gt;"OK",FinMes=""),"",IF(B294&gt;=FinMes,0,SUMIFS(CobroValido,CobroVenta,A294,CobroFecha,"&lt;"&amp;FinMes)))</f>
        <v/>
      </c>
      <c r="F294" s="35"/>
      <c r="G294" s="35"/>
      <c r="H294" s="36" t="str">
        <f aca="false">IF(I294="","",IF(I294&lt;&gt;"OK","Confira os dados",IF(FinMes="","Escolha um período",IF(B294&gt;=FinMes,"Outro período",IF(K294&gt;0,"Recebimento excedente",IF(D294=0,"Recebida",IF(E294=0,"A receber","Parcial")))))))</f>
        <v/>
      </c>
      <c r="I294" s="36" t="str">
        <f aca="false">IF(COUNTA(A294:C294,F294:G294)=0,"",IF(A294="","Falta o código",IF(A294&lt;&gt;TRIM(A294),"Confira o código",IF(COUNTIFS(VentaID,A294)&gt;1,"Código repetido",IF(NOT(ISNUMBER(B294)),"Confira a data",IF(OR(B294&lt;1,B294&gt;73415,INT(B294)&lt;&gt;B294),"Confira a data",IF(NOT(ISNUMBER(C294)),"Confira o valor",IF(C294&lt;=0,"Valor maior que zero",IF(G294="","Preencha o que vendeu","OK")))))))))</f>
        <v/>
      </c>
      <c r="J294" s="34" t="n">
        <f aca="false">IF(I294="OK",C294,0)</f>
        <v>0</v>
      </c>
      <c r="K294" s="34" t="str">
        <f aca="false">IF(OR(I294&lt;&gt;"OK",FinMes=""),"",IF(B294&gt;=FinMes,0,MAX(0,ROUND(E294-C294,2))))</f>
        <v/>
      </c>
    </row>
    <row r="295" customFormat="false" ht="25" hidden="false" customHeight="true" outlineLevel="0" collapsed="false">
      <c r="A295" s="31"/>
      <c r="B295" s="32"/>
      <c r="C295" s="33"/>
      <c r="D295" s="34" t="str">
        <f aca="false">IF(OR(I295&lt;&gt;"OK",FinMes=""),"",IF(B295&gt;=FinMes,0,MAX(0,ROUND(C295-E295,2))))</f>
        <v/>
      </c>
      <c r="E295" s="34" t="str">
        <f aca="false">IF(OR(I295&lt;&gt;"OK",FinMes=""),"",IF(B295&gt;=FinMes,0,SUMIFS(CobroValido,CobroVenta,A295,CobroFecha,"&lt;"&amp;FinMes)))</f>
        <v/>
      </c>
      <c r="F295" s="35"/>
      <c r="G295" s="35"/>
      <c r="H295" s="36" t="str">
        <f aca="false">IF(I295="","",IF(I295&lt;&gt;"OK","Confira os dados",IF(FinMes="","Escolha um período",IF(B295&gt;=FinMes,"Outro período",IF(K295&gt;0,"Recebimento excedente",IF(D295=0,"Recebida",IF(E295=0,"A receber","Parcial")))))))</f>
        <v/>
      </c>
      <c r="I295" s="36" t="str">
        <f aca="false">IF(COUNTA(A295:C295,F295:G295)=0,"",IF(A295="","Falta o código",IF(A295&lt;&gt;TRIM(A295),"Confira o código",IF(COUNTIFS(VentaID,A295)&gt;1,"Código repetido",IF(NOT(ISNUMBER(B295)),"Confira a data",IF(OR(B295&lt;1,B295&gt;73415,INT(B295)&lt;&gt;B295),"Confira a data",IF(NOT(ISNUMBER(C295)),"Confira o valor",IF(C295&lt;=0,"Valor maior que zero",IF(G295="","Preencha o que vendeu","OK")))))))))</f>
        <v/>
      </c>
      <c r="J295" s="34" t="n">
        <f aca="false">IF(I295="OK",C295,0)</f>
        <v>0</v>
      </c>
      <c r="K295" s="34" t="str">
        <f aca="false">IF(OR(I295&lt;&gt;"OK",FinMes=""),"",IF(B295&gt;=FinMes,0,MAX(0,ROUND(E295-C295,2))))</f>
        <v/>
      </c>
    </row>
    <row r="296" customFormat="false" ht="25" hidden="false" customHeight="true" outlineLevel="0" collapsed="false">
      <c r="A296" s="31"/>
      <c r="B296" s="32"/>
      <c r="C296" s="33"/>
      <c r="D296" s="34" t="str">
        <f aca="false">IF(OR(I296&lt;&gt;"OK",FinMes=""),"",IF(B296&gt;=FinMes,0,MAX(0,ROUND(C296-E296,2))))</f>
        <v/>
      </c>
      <c r="E296" s="34" t="str">
        <f aca="false">IF(OR(I296&lt;&gt;"OK",FinMes=""),"",IF(B296&gt;=FinMes,0,SUMIFS(CobroValido,CobroVenta,A296,CobroFecha,"&lt;"&amp;FinMes)))</f>
        <v/>
      </c>
      <c r="F296" s="35"/>
      <c r="G296" s="35"/>
      <c r="H296" s="36" t="str">
        <f aca="false">IF(I296="","",IF(I296&lt;&gt;"OK","Confira os dados",IF(FinMes="","Escolha um período",IF(B296&gt;=FinMes,"Outro período",IF(K296&gt;0,"Recebimento excedente",IF(D296=0,"Recebida",IF(E296=0,"A receber","Parcial")))))))</f>
        <v/>
      </c>
      <c r="I296" s="36" t="str">
        <f aca="false">IF(COUNTA(A296:C296,F296:G296)=0,"",IF(A296="","Falta o código",IF(A296&lt;&gt;TRIM(A296),"Confira o código",IF(COUNTIFS(VentaID,A296)&gt;1,"Código repetido",IF(NOT(ISNUMBER(B296)),"Confira a data",IF(OR(B296&lt;1,B296&gt;73415,INT(B296)&lt;&gt;B296),"Confira a data",IF(NOT(ISNUMBER(C296)),"Confira o valor",IF(C296&lt;=0,"Valor maior que zero",IF(G296="","Preencha o que vendeu","OK")))))))))</f>
        <v/>
      </c>
      <c r="J296" s="34" t="n">
        <f aca="false">IF(I296="OK",C296,0)</f>
        <v>0</v>
      </c>
      <c r="K296" s="34" t="str">
        <f aca="false">IF(OR(I296&lt;&gt;"OK",FinMes=""),"",IF(B296&gt;=FinMes,0,MAX(0,ROUND(E296-C296,2))))</f>
        <v/>
      </c>
    </row>
    <row r="297" customFormat="false" ht="25" hidden="false" customHeight="true" outlineLevel="0" collapsed="false">
      <c r="A297" s="31"/>
      <c r="B297" s="32"/>
      <c r="C297" s="33"/>
      <c r="D297" s="34" t="str">
        <f aca="false">IF(OR(I297&lt;&gt;"OK",FinMes=""),"",IF(B297&gt;=FinMes,0,MAX(0,ROUND(C297-E297,2))))</f>
        <v/>
      </c>
      <c r="E297" s="34" t="str">
        <f aca="false">IF(OR(I297&lt;&gt;"OK",FinMes=""),"",IF(B297&gt;=FinMes,0,SUMIFS(CobroValido,CobroVenta,A297,CobroFecha,"&lt;"&amp;FinMes)))</f>
        <v/>
      </c>
      <c r="F297" s="35"/>
      <c r="G297" s="35"/>
      <c r="H297" s="36" t="str">
        <f aca="false">IF(I297="","",IF(I297&lt;&gt;"OK","Confira os dados",IF(FinMes="","Escolha um período",IF(B297&gt;=FinMes,"Outro período",IF(K297&gt;0,"Recebimento excedente",IF(D297=0,"Recebida",IF(E297=0,"A receber","Parcial")))))))</f>
        <v/>
      </c>
      <c r="I297" s="36" t="str">
        <f aca="false">IF(COUNTA(A297:C297,F297:G297)=0,"",IF(A297="","Falta o código",IF(A297&lt;&gt;TRIM(A297),"Confira o código",IF(COUNTIFS(VentaID,A297)&gt;1,"Código repetido",IF(NOT(ISNUMBER(B297)),"Confira a data",IF(OR(B297&lt;1,B297&gt;73415,INT(B297)&lt;&gt;B297),"Confira a data",IF(NOT(ISNUMBER(C297)),"Confira o valor",IF(C297&lt;=0,"Valor maior que zero",IF(G297="","Preencha o que vendeu","OK")))))))))</f>
        <v/>
      </c>
      <c r="J297" s="34" t="n">
        <f aca="false">IF(I297="OK",C297,0)</f>
        <v>0</v>
      </c>
      <c r="K297" s="34" t="str">
        <f aca="false">IF(OR(I297&lt;&gt;"OK",FinMes=""),"",IF(B297&gt;=FinMes,0,MAX(0,ROUND(E297-C297,2))))</f>
        <v/>
      </c>
    </row>
    <row r="298" customFormat="false" ht="25" hidden="false" customHeight="true" outlineLevel="0" collapsed="false">
      <c r="A298" s="31"/>
      <c r="B298" s="32"/>
      <c r="C298" s="33"/>
      <c r="D298" s="34" t="str">
        <f aca="false">IF(OR(I298&lt;&gt;"OK",FinMes=""),"",IF(B298&gt;=FinMes,0,MAX(0,ROUND(C298-E298,2))))</f>
        <v/>
      </c>
      <c r="E298" s="34" t="str">
        <f aca="false">IF(OR(I298&lt;&gt;"OK",FinMes=""),"",IF(B298&gt;=FinMes,0,SUMIFS(CobroValido,CobroVenta,A298,CobroFecha,"&lt;"&amp;FinMes)))</f>
        <v/>
      </c>
      <c r="F298" s="35"/>
      <c r="G298" s="35"/>
      <c r="H298" s="36" t="str">
        <f aca="false">IF(I298="","",IF(I298&lt;&gt;"OK","Confira os dados",IF(FinMes="","Escolha um período",IF(B298&gt;=FinMes,"Outro período",IF(K298&gt;0,"Recebimento excedente",IF(D298=0,"Recebida",IF(E298=0,"A receber","Parcial")))))))</f>
        <v/>
      </c>
      <c r="I298" s="36" t="str">
        <f aca="false">IF(COUNTA(A298:C298,F298:G298)=0,"",IF(A298="","Falta o código",IF(A298&lt;&gt;TRIM(A298),"Confira o código",IF(COUNTIFS(VentaID,A298)&gt;1,"Código repetido",IF(NOT(ISNUMBER(B298)),"Confira a data",IF(OR(B298&lt;1,B298&gt;73415,INT(B298)&lt;&gt;B298),"Confira a data",IF(NOT(ISNUMBER(C298)),"Confira o valor",IF(C298&lt;=0,"Valor maior que zero",IF(G298="","Preencha o que vendeu","OK")))))))))</f>
        <v/>
      </c>
      <c r="J298" s="34" t="n">
        <f aca="false">IF(I298="OK",C298,0)</f>
        <v>0</v>
      </c>
      <c r="K298" s="34" t="str">
        <f aca="false">IF(OR(I298&lt;&gt;"OK",FinMes=""),"",IF(B298&gt;=FinMes,0,MAX(0,ROUND(E298-C298,2))))</f>
        <v/>
      </c>
    </row>
    <row r="299" customFormat="false" ht="25" hidden="false" customHeight="true" outlineLevel="0" collapsed="false">
      <c r="A299" s="31"/>
      <c r="B299" s="32"/>
      <c r="C299" s="33"/>
      <c r="D299" s="34" t="str">
        <f aca="false">IF(OR(I299&lt;&gt;"OK",FinMes=""),"",IF(B299&gt;=FinMes,0,MAX(0,ROUND(C299-E299,2))))</f>
        <v/>
      </c>
      <c r="E299" s="34" t="str">
        <f aca="false">IF(OR(I299&lt;&gt;"OK",FinMes=""),"",IF(B299&gt;=FinMes,0,SUMIFS(CobroValido,CobroVenta,A299,CobroFecha,"&lt;"&amp;FinMes)))</f>
        <v/>
      </c>
      <c r="F299" s="35"/>
      <c r="G299" s="35"/>
      <c r="H299" s="36" t="str">
        <f aca="false">IF(I299="","",IF(I299&lt;&gt;"OK","Confira os dados",IF(FinMes="","Escolha um período",IF(B299&gt;=FinMes,"Outro período",IF(K299&gt;0,"Recebimento excedente",IF(D299=0,"Recebida",IF(E299=0,"A receber","Parcial")))))))</f>
        <v/>
      </c>
      <c r="I299" s="36" t="str">
        <f aca="false">IF(COUNTA(A299:C299,F299:G299)=0,"",IF(A299="","Falta o código",IF(A299&lt;&gt;TRIM(A299),"Confira o código",IF(COUNTIFS(VentaID,A299)&gt;1,"Código repetido",IF(NOT(ISNUMBER(B299)),"Confira a data",IF(OR(B299&lt;1,B299&gt;73415,INT(B299)&lt;&gt;B299),"Confira a data",IF(NOT(ISNUMBER(C299)),"Confira o valor",IF(C299&lt;=0,"Valor maior que zero",IF(G299="","Preencha o que vendeu","OK")))))))))</f>
        <v/>
      </c>
      <c r="J299" s="34" t="n">
        <f aca="false">IF(I299="OK",C299,0)</f>
        <v>0</v>
      </c>
      <c r="K299" s="34" t="str">
        <f aca="false">IF(OR(I299&lt;&gt;"OK",FinMes=""),"",IF(B299&gt;=FinMes,0,MAX(0,ROUND(E299-C299,2))))</f>
        <v/>
      </c>
    </row>
    <row r="300" customFormat="false" ht="25" hidden="false" customHeight="true" outlineLevel="0" collapsed="false">
      <c r="A300" s="31"/>
      <c r="B300" s="32"/>
      <c r="C300" s="33"/>
      <c r="D300" s="34" t="str">
        <f aca="false">IF(OR(I300&lt;&gt;"OK",FinMes=""),"",IF(B300&gt;=FinMes,0,MAX(0,ROUND(C300-E300,2))))</f>
        <v/>
      </c>
      <c r="E300" s="34" t="str">
        <f aca="false">IF(OR(I300&lt;&gt;"OK",FinMes=""),"",IF(B300&gt;=FinMes,0,SUMIFS(CobroValido,CobroVenta,A300,CobroFecha,"&lt;"&amp;FinMes)))</f>
        <v/>
      </c>
      <c r="F300" s="35"/>
      <c r="G300" s="35"/>
      <c r="H300" s="36" t="str">
        <f aca="false">IF(I300="","",IF(I300&lt;&gt;"OK","Confira os dados",IF(FinMes="","Escolha um período",IF(B300&gt;=FinMes,"Outro período",IF(K300&gt;0,"Recebimento excedente",IF(D300=0,"Recebida",IF(E300=0,"A receber","Parcial")))))))</f>
        <v/>
      </c>
      <c r="I300" s="36" t="str">
        <f aca="false">IF(COUNTA(A300:C300,F300:G300)=0,"",IF(A300="","Falta o código",IF(A300&lt;&gt;TRIM(A300),"Confira o código",IF(COUNTIFS(VentaID,A300)&gt;1,"Código repetido",IF(NOT(ISNUMBER(B300)),"Confira a data",IF(OR(B300&lt;1,B300&gt;73415,INT(B300)&lt;&gt;B300),"Confira a data",IF(NOT(ISNUMBER(C300)),"Confira o valor",IF(C300&lt;=0,"Valor maior que zero",IF(G300="","Preencha o que vendeu","OK")))))))))</f>
        <v/>
      </c>
      <c r="J300" s="34" t="n">
        <f aca="false">IF(I300="OK",C300,0)</f>
        <v>0</v>
      </c>
      <c r="K300" s="34" t="str">
        <f aca="false">IF(OR(I300&lt;&gt;"OK",FinMes=""),"",IF(B300&gt;=FinMes,0,MAX(0,ROUND(E300-C300,2))))</f>
        <v/>
      </c>
    </row>
    <row r="301" customFormat="false" ht="25" hidden="false" customHeight="true" outlineLevel="0" collapsed="false">
      <c r="A301" s="31"/>
      <c r="B301" s="32"/>
      <c r="C301" s="33"/>
      <c r="D301" s="34" t="str">
        <f aca="false">IF(OR(I301&lt;&gt;"OK",FinMes=""),"",IF(B301&gt;=FinMes,0,MAX(0,ROUND(C301-E301,2))))</f>
        <v/>
      </c>
      <c r="E301" s="34" t="str">
        <f aca="false">IF(OR(I301&lt;&gt;"OK",FinMes=""),"",IF(B301&gt;=FinMes,0,SUMIFS(CobroValido,CobroVenta,A301,CobroFecha,"&lt;"&amp;FinMes)))</f>
        <v/>
      </c>
      <c r="F301" s="35"/>
      <c r="G301" s="35"/>
      <c r="H301" s="36" t="str">
        <f aca="false">IF(I301="","",IF(I301&lt;&gt;"OK","Confira os dados",IF(FinMes="","Escolha um período",IF(B301&gt;=FinMes,"Outro período",IF(K301&gt;0,"Recebimento excedente",IF(D301=0,"Recebida",IF(E301=0,"A receber","Parcial")))))))</f>
        <v/>
      </c>
      <c r="I301" s="36" t="str">
        <f aca="false">IF(COUNTA(A301:C301,F301:G301)=0,"",IF(A301="","Falta o código",IF(A301&lt;&gt;TRIM(A301),"Confira o código",IF(COUNTIFS(VentaID,A301)&gt;1,"Código repetido",IF(NOT(ISNUMBER(B301)),"Confira a data",IF(OR(B301&lt;1,B301&gt;73415,INT(B301)&lt;&gt;B301),"Confira a data",IF(NOT(ISNUMBER(C301)),"Confira o valor",IF(C301&lt;=0,"Valor maior que zero",IF(G301="","Preencha o que vendeu","OK")))))))))</f>
        <v/>
      </c>
      <c r="J301" s="34" t="n">
        <f aca="false">IF(I301="OK",C301,0)</f>
        <v>0</v>
      </c>
      <c r="K301" s="34" t="str">
        <f aca="false">IF(OR(I301&lt;&gt;"OK",FinMes=""),"",IF(B301&gt;=FinMes,0,MAX(0,ROUND(E301-C301,2))))</f>
        <v/>
      </c>
    </row>
    <row r="302" customFormat="false" ht="25" hidden="false" customHeight="true" outlineLevel="0" collapsed="false">
      <c r="A302" s="31"/>
      <c r="B302" s="32"/>
      <c r="C302" s="33"/>
      <c r="D302" s="34" t="str">
        <f aca="false">IF(OR(I302&lt;&gt;"OK",FinMes=""),"",IF(B302&gt;=FinMes,0,MAX(0,ROUND(C302-E302,2))))</f>
        <v/>
      </c>
      <c r="E302" s="34" t="str">
        <f aca="false">IF(OR(I302&lt;&gt;"OK",FinMes=""),"",IF(B302&gt;=FinMes,0,SUMIFS(CobroValido,CobroVenta,A302,CobroFecha,"&lt;"&amp;FinMes)))</f>
        <v/>
      </c>
      <c r="F302" s="35"/>
      <c r="G302" s="35"/>
      <c r="H302" s="36" t="str">
        <f aca="false">IF(I302="","",IF(I302&lt;&gt;"OK","Confira os dados",IF(FinMes="","Escolha um período",IF(B302&gt;=FinMes,"Outro período",IF(K302&gt;0,"Recebimento excedente",IF(D302=0,"Recebida",IF(E302=0,"A receber","Parcial")))))))</f>
        <v/>
      </c>
      <c r="I302" s="36" t="str">
        <f aca="false">IF(COUNTA(A302:C302,F302:G302)=0,"",IF(A302="","Falta o código",IF(A302&lt;&gt;TRIM(A302),"Confira o código",IF(COUNTIFS(VentaID,A302)&gt;1,"Código repetido",IF(NOT(ISNUMBER(B302)),"Confira a data",IF(OR(B302&lt;1,B302&gt;73415,INT(B302)&lt;&gt;B302),"Confira a data",IF(NOT(ISNUMBER(C302)),"Confira o valor",IF(C302&lt;=0,"Valor maior que zero",IF(G302="","Preencha o que vendeu","OK")))))))))</f>
        <v/>
      </c>
      <c r="J302" s="34" t="n">
        <f aca="false">IF(I302="OK",C302,0)</f>
        <v>0</v>
      </c>
      <c r="K302" s="34" t="str">
        <f aca="false">IF(OR(I302&lt;&gt;"OK",FinMes=""),"",IF(B302&gt;=FinMes,0,MAX(0,ROUND(E302-C302,2))))</f>
        <v/>
      </c>
    </row>
    <row r="303" customFormat="false" ht="25" hidden="false" customHeight="true" outlineLevel="0" collapsed="false">
      <c r="A303" s="31"/>
      <c r="B303" s="32"/>
      <c r="C303" s="33"/>
      <c r="D303" s="34" t="str">
        <f aca="false">IF(OR(I303&lt;&gt;"OK",FinMes=""),"",IF(B303&gt;=FinMes,0,MAX(0,ROUND(C303-E303,2))))</f>
        <v/>
      </c>
      <c r="E303" s="34" t="str">
        <f aca="false">IF(OR(I303&lt;&gt;"OK",FinMes=""),"",IF(B303&gt;=FinMes,0,SUMIFS(CobroValido,CobroVenta,A303,CobroFecha,"&lt;"&amp;FinMes)))</f>
        <v/>
      </c>
      <c r="F303" s="35"/>
      <c r="G303" s="35"/>
      <c r="H303" s="36" t="str">
        <f aca="false">IF(I303="","",IF(I303&lt;&gt;"OK","Confira os dados",IF(FinMes="","Escolha um período",IF(B303&gt;=FinMes,"Outro período",IF(K303&gt;0,"Recebimento excedente",IF(D303=0,"Recebida",IF(E303=0,"A receber","Parcial")))))))</f>
        <v/>
      </c>
      <c r="I303" s="36" t="str">
        <f aca="false">IF(COUNTA(A303:C303,F303:G303)=0,"",IF(A303="","Falta o código",IF(A303&lt;&gt;TRIM(A303),"Confira o código",IF(COUNTIFS(VentaID,A303)&gt;1,"Código repetido",IF(NOT(ISNUMBER(B303)),"Confira a data",IF(OR(B303&lt;1,B303&gt;73415,INT(B303)&lt;&gt;B303),"Confira a data",IF(NOT(ISNUMBER(C303)),"Confira o valor",IF(C303&lt;=0,"Valor maior que zero",IF(G303="","Preencha o que vendeu","OK")))))))))</f>
        <v/>
      </c>
      <c r="J303" s="34" t="n">
        <f aca="false">IF(I303="OK",C303,0)</f>
        <v>0</v>
      </c>
      <c r="K303" s="34" t="str">
        <f aca="false">IF(OR(I303&lt;&gt;"OK",FinMes=""),"",IF(B303&gt;=FinMes,0,MAX(0,ROUND(E303-C303,2))))</f>
        <v/>
      </c>
    </row>
    <row r="304" customFormat="false" ht="25" hidden="false" customHeight="true" outlineLevel="0" collapsed="false">
      <c r="A304" s="31"/>
      <c r="B304" s="32"/>
      <c r="C304" s="33"/>
      <c r="D304" s="34" t="str">
        <f aca="false">IF(OR(I304&lt;&gt;"OK",FinMes=""),"",IF(B304&gt;=FinMes,0,MAX(0,ROUND(C304-E304,2))))</f>
        <v/>
      </c>
      <c r="E304" s="34" t="str">
        <f aca="false">IF(OR(I304&lt;&gt;"OK",FinMes=""),"",IF(B304&gt;=FinMes,0,SUMIFS(CobroValido,CobroVenta,A304,CobroFecha,"&lt;"&amp;FinMes)))</f>
        <v/>
      </c>
      <c r="F304" s="35"/>
      <c r="G304" s="35"/>
      <c r="H304" s="36" t="str">
        <f aca="false">IF(I304="","",IF(I304&lt;&gt;"OK","Confira os dados",IF(FinMes="","Escolha um período",IF(B304&gt;=FinMes,"Outro período",IF(K304&gt;0,"Recebimento excedente",IF(D304=0,"Recebida",IF(E304=0,"A receber","Parcial")))))))</f>
        <v/>
      </c>
      <c r="I304" s="36" t="str">
        <f aca="false">IF(COUNTA(A304:C304,F304:G304)=0,"",IF(A304="","Falta o código",IF(A304&lt;&gt;TRIM(A304),"Confira o código",IF(COUNTIFS(VentaID,A304)&gt;1,"Código repetido",IF(NOT(ISNUMBER(B304)),"Confira a data",IF(OR(B304&lt;1,B304&gt;73415,INT(B304)&lt;&gt;B304),"Confira a data",IF(NOT(ISNUMBER(C304)),"Confira o valor",IF(C304&lt;=0,"Valor maior que zero",IF(G304="","Preencha o que vendeu","OK")))))))))</f>
        <v/>
      </c>
      <c r="J304" s="34" t="n">
        <f aca="false">IF(I304="OK",C304,0)</f>
        <v>0</v>
      </c>
      <c r="K304" s="34" t="str">
        <f aca="false">IF(OR(I304&lt;&gt;"OK",FinMes=""),"",IF(B304&gt;=FinMes,0,MAX(0,ROUND(E304-C304,2))))</f>
        <v/>
      </c>
    </row>
    <row r="305" customFormat="false" ht="25" hidden="false" customHeight="true" outlineLevel="0" collapsed="false">
      <c r="A305" s="31"/>
      <c r="B305" s="32"/>
      <c r="C305" s="33"/>
      <c r="D305" s="34" t="str">
        <f aca="false">IF(OR(I305&lt;&gt;"OK",FinMes=""),"",IF(B305&gt;=FinMes,0,MAX(0,ROUND(C305-E305,2))))</f>
        <v/>
      </c>
      <c r="E305" s="34" t="str">
        <f aca="false">IF(OR(I305&lt;&gt;"OK",FinMes=""),"",IF(B305&gt;=FinMes,0,SUMIFS(CobroValido,CobroVenta,A305,CobroFecha,"&lt;"&amp;FinMes)))</f>
        <v/>
      </c>
      <c r="F305" s="35"/>
      <c r="G305" s="35"/>
      <c r="H305" s="36" t="str">
        <f aca="false">IF(I305="","",IF(I305&lt;&gt;"OK","Confira os dados",IF(FinMes="","Escolha um período",IF(B305&gt;=FinMes,"Outro período",IF(K305&gt;0,"Recebimento excedente",IF(D305=0,"Recebida",IF(E305=0,"A receber","Parcial")))))))</f>
        <v/>
      </c>
      <c r="I305" s="36" t="str">
        <f aca="false">IF(COUNTA(A305:C305,F305:G305)=0,"",IF(A305="","Falta o código",IF(A305&lt;&gt;TRIM(A305),"Confira o código",IF(COUNTIFS(VentaID,A305)&gt;1,"Código repetido",IF(NOT(ISNUMBER(B305)),"Confira a data",IF(OR(B305&lt;1,B305&gt;73415,INT(B305)&lt;&gt;B305),"Confira a data",IF(NOT(ISNUMBER(C305)),"Confira o valor",IF(C305&lt;=0,"Valor maior que zero",IF(G305="","Preencha o que vendeu","OK")))))))))</f>
        <v/>
      </c>
      <c r="J305" s="34" t="n">
        <f aca="false">IF(I305="OK",C305,0)</f>
        <v>0</v>
      </c>
      <c r="K305" s="34" t="str">
        <f aca="false">IF(OR(I305&lt;&gt;"OK",FinMes=""),"",IF(B305&gt;=FinMes,0,MAX(0,ROUND(E305-C305,2))))</f>
        <v/>
      </c>
    </row>
    <row r="306" customFormat="false" ht="25" hidden="false" customHeight="true" outlineLevel="0" collapsed="false">
      <c r="A306" s="31"/>
      <c r="B306" s="32"/>
      <c r="C306" s="33"/>
      <c r="D306" s="34" t="str">
        <f aca="false">IF(OR(I306&lt;&gt;"OK",FinMes=""),"",IF(B306&gt;=FinMes,0,MAX(0,ROUND(C306-E306,2))))</f>
        <v/>
      </c>
      <c r="E306" s="34" t="str">
        <f aca="false">IF(OR(I306&lt;&gt;"OK",FinMes=""),"",IF(B306&gt;=FinMes,0,SUMIFS(CobroValido,CobroVenta,A306,CobroFecha,"&lt;"&amp;FinMes)))</f>
        <v/>
      </c>
      <c r="F306" s="35"/>
      <c r="G306" s="35"/>
      <c r="H306" s="36" t="str">
        <f aca="false">IF(I306="","",IF(I306&lt;&gt;"OK","Confira os dados",IF(FinMes="","Escolha um período",IF(B306&gt;=FinMes,"Outro período",IF(K306&gt;0,"Recebimento excedente",IF(D306=0,"Recebida",IF(E306=0,"A receber","Parcial")))))))</f>
        <v/>
      </c>
      <c r="I306" s="36" t="str">
        <f aca="false">IF(COUNTA(A306:C306,F306:G306)=0,"",IF(A306="","Falta o código",IF(A306&lt;&gt;TRIM(A306),"Confira o código",IF(COUNTIFS(VentaID,A306)&gt;1,"Código repetido",IF(NOT(ISNUMBER(B306)),"Confira a data",IF(OR(B306&lt;1,B306&gt;73415,INT(B306)&lt;&gt;B306),"Confira a data",IF(NOT(ISNUMBER(C306)),"Confira o valor",IF(C306&lt;=0,"Valor maior que zero",IF(G306="","Preencha o que vendeu","OK")))))))))</f>
        <v/>
      </c>
      <c r="J306" s="34" t="n">
        <f aca="false">IF(I306="OK",C306,0)</f>
        <v>0</v>
      </c>
      <c r="K306" s="34" t="str">
        <f aca="false">IF(OR(I306&lt;&gt;"OK",FinMes=""),"",IF(B306&gt;=FinMes,0,MAX(0,ROUND(E306-C306,2))))</f>
        <v/>
      </c>
    </row>
    <row r="307" customFormat="false" ht="25" hidden="false" customHeight="true" outlineLevel="0" collapsed="false">
      <c r="A307" s="31"/>
      <c r="B307" s="32"/>
      <c r="C307" s="33"/>
      <c r="D307" s="34" t="str">
        <f aca="false">IF(OR(I307&lt;&gt;"OK",FinMes=""),"",IF(B307&gt;=FinMes,0,MAX(0,ROUND(C307-E307,2))))</f>
        <v/>
      </c>
      <c r="E307" s="34" t="str">
        <f aca="false">IF(OR(I307&lt;&gt;"OK",FinMes=""),"",IF(B307&gt;=FinMes,0,SUMIFS(CobroValido,CobroVenta,A307,CobroFecha,"&lt;"&amp;FinMes)))</f>
        <v/>
      </c>
      <c r="F307" s="35"/>
      <c r="G307" s="35"/>
      <c r="H307" s="36" t="str">
        <f aca="false">IF(I307="","",IF(I307&lt;&gt;"OK","Confira os dados",IF(FinMes="","Escolha um período",IF(B307&gt;=FinMes,"Outro período",IF(K307&gt;0,"Recebimento excedente",IF(D307=0,"Recebida",IF(E307=0,"A receber","Parcial")))))))</f>
        <v/>
      </c>
      <c r="I307" s="36" t="str">
        <f aca="false">IF(COUNTA(A307:C307,F307:G307)=0,"",IF(A307="","Falta o código",IF(A307&lt;&gt;TRIM(A307),"Confira o código",IF(COUNTIFS(VentaID,A307)&gt;1,"Código repetido",IF(NOT(ISNUMBER(B307)),"Confira a data",IF(OR(B307&lt;1,B307&gt;73415,INT(B307)&lt;&gt;B307),"Confira a data",IF(NOT(ISNUMBER(C307)),"Confira o valor",IF(C307&lt;=0,"Valor maior que zero",IF(G307="","Preencha o que vendeu","OK")))))))))</f>
        <v/>
      </c>
      <c r="J307" s="34" t="n">
        <f aca="false">IF(I307="OK",C307,0)</f>
        <v>0</v>
      </c>
      <c r="K307" s="34" t="str">
        <f aca="false">IF(OR(I307&lt;&gt;"OK",FinMes=""),"",IF(B307&gt;=FinMes,0,MAX(0,ROUND(E307-C307,2))))</f>
        <v/>
      </c>
    </row>
    <row r="308" customFormat="false" ht="25" hidden="false" customHeight="true" outlineLevel="0" collapsed="false">
      <c r="A308" s="31"/>
      <c r="B308" s="32"/>
      <c r="C308" s="33"/>
      <c r="D308" s="34" t="str">
        <f aca="false">IF(OR(I308&lt;&gt;"OK",FinMes=""),"",IF(B308&gt;=FinMes,0,MAX(0,ROUND(C308-E308,2))))</f>
        <v/>
      </c>
      <c r="E308" s="34" t="str">
        <f aca="false">IF(OR(I308&lt;&gt;"OK",FinMes=""),"",IF(B308&gt;=FinMes,0,SUMIFS(CobroValido,CobroVenta,A308,CobroFecha,"&lt;"&amp;FinMes)))</f>
        <v/>
      </c>
      <c r="F308" s="35"/>
      <c r="G308" s="35"/>
      <c r="H308" s="36" t="str">
        <f aca="false">IF(I308="","",IF(I308&lt;&gt;"OK","Confira os dados",IF(FinMes="","Escolha um período",IF(B308&gt;=FinMes,"Outro período",IF(K308&gt;0,"Recebimento excedente",IF(D308=0,"Recebida",IF(E308=0,"A receber","Parcial")))))))</f>
        <v/>
      </c>
      <c r="I308" s="36" t="str">
        <f aca="false">IF(COUNTA(A308:C308,F308:G308)=0,"",IF(A308="","Falta o código",IF(A308&lt;&gt;TRIM(A308),"Confira o código",IF(COUNTIFS(VentaID,A308)&gt;1,"Código repetido",IF(NOT(ISNUMBER(B308)),"Confira a data",IF(OR(B308&lt;1,B308&gt;73415,INT(B308)&lt;&gt;B308),"Confira a data",IF(NOT(ISNUMBER(C308)),"Confira o valor",IF(C308&lt;=0,"Valor maior que zero",IF(G308="","Preencha o que vendeu","OK")))))))))</f>
        <v/>
      </c>
      <c r="J308" s="34" t="n">
        <f aca="false">IF(I308="OK",C308,0)</f>
        <v>0</v>
      </c>
      <c r="K308" s="34" t="str">
        <f aca="false">IF(OR(I308&lt;&gt;"OK",FinMes=""),"",IF(B308&gt;=FinMes,0,MAX(0,ROUND(E308-C308,2))))</f>
        <v/>
      </c>
    </row>
    <row r="309" customFormat="false" ht="25" hidden="false" customHeight="true" outlineLevel="0" collapsed="false">
      <c r="A309" s="31"/>
      <c r="B309" s="32"/>
      <c r="C309" s="33"/>
      <c r="D309" s="34" t="str">
        <f aca="false">IF(OR(I309&lt;&gt;"OK",FinMes=""),"",IF(B309&gt;=FinMes,0,MAX(0,ROUND(C309-E309,2))))</f>
        <v/>
      </c>
      <c r="E309" s="34" t="str">
        <f aca="false">IF(OR(I309&lt;&gt;"OK",FinMes=""),"",IF(B309&gt;=FinMes,0,SUMIFS(CobroValido,CobroVenta,A309,CobroFecha,"&lt;"&amp;FinMes)))</f>
        <v/>
      </c>
      <c r="F309" s="35"/>
      <c r="G309" s="35"/>
      <c r="H309" s="36" t="str">
        <f aca="false">IF(I309="","",IF(I309&lt;&gt;"OK","Confira os dados",IF(FinMes="","Escolha um período",IF(B309&gt;=FinMes,"Outro período",IF(K309&gt;0,"Recebimento excedente",IF(D309=0,"Recebida",IF(E309=0,"A receber","Parcial")))))))</f>
        <v/>
      </c>
      <c r="I309" s="36" t="str">
        <f aca="false">IF(COUNTA(A309:C309,F309:G309)=0,"",IF(A309="","Falta o código",IF(A309&lt;&gt;TRIM(A309),"Confira o código",IF(COUNTIFS(VentaID,A309)&gt;1,"Código repetido",IF(NOT(ISNUMBER(B309)),"Confira a data",IF(OR(B309&lt;1,B309&gt;73415,INT(B309)&lt;&gt;B309),"Confira a data",IF(NOT(ISNUMBER(C309)),"Confira o valor",IF(C309&lt;=0,"Valor maior que zero",IF(G309="","Preencha o que vendeu","OK")))))))))</f>
        <v/>
      </c>
      <c r="J309" s="34" t="n">
        <f aca="false">IF(I309="OK",C309,0)</f>
        <v>0</v>
      </c>
      <c r="K309" s="34" t="str">
        <f aca="false">IF(OR(I309&lt;&gt;"OK",FinMes=""),"",IF(B309&gt;=FinMes,0,MAX(0,ROUND(E309-C309,2))))</f>
        <v/>
      </c>
    </row>
    <row r="310" customFormat="false" ht="25" hidden="false" customHeight="true" outlineLevel="0" collapsed="false">
      <c r="A310" s="31"/>
      <c r="B310" s="32"/>
      <c r="C310" s="33"/>
      <c r="D310" s="34" t="str">
        <f aca="false">IF(OR(I310&lt;&gt;"OK",FinMes=""),"",IF(B310&gt;=FinMes,0,MAX(0,ROUND(C310-E310,2))))</f>
        <v/>
      </c>
      <c r="E310" s="34" t="str">
        <f aca="false">IF(OR(I310&lt;&gt;"OK",FinMes=""),"",IF(B310&gt;=FinMes,0,SUMIFS(CobroValido,CobroVenta,A310,CobroFecha,"&lt;"&amp;FinMes)))</f>
        <v/>
      </c>
      <c r="F310" s="35"/>
      <c r="G310" s="35"/>
      <c r="H310" s="36" t="str">
        <f aca="false">IF(I310="","",IF(I310&lt;&gt;"OK","Confira os dados",IF(FinMes="","Escolha um período",IF(B310&gt;=FinMes,"Outro período",IF(K310&gt;0,"Recebimento excedente",IF(D310=0,"Recebida",IF(E310=0,"A receber","Parcial")))))))</f>
        <v/>
      </c>
      <c r="I310" s="36" t="str">
        <f aca="false">IF(COUNTA(A310:C310,F310:G310)=0,"",IF(A310="","Falta o código",IF(A310&lt;&gt;TRIM(A310),"Confira o código",IF(COUNTIFS(VentaID,A310)&gt;1,"Código repetido",IF(NOT(ISNUMBER(B310)),"Confira a data",IF(OR(B310&lt;1,B310&gt;73415,INT(B310)&lt;&gt;B310),"Confira a data",IF(NOT(ISNUMBER(C310)),"Confira o valor",IF(C310&lt;=0,"Valor maior que zero",IF(G310="","Preencha o que vendeu","OK")))))))))</f>
        <v/>
      </c>
      <c r="J310" s="34" t="n">
        <f aca="false">IF(I310="OK",C310,0)</f>
        <v>0</v>
      </c>
      <c r="K310" s="34" t="str">
        <f aca="false">IF(OR(I310&lt;&gt;"OK",FinMes=""),"",IF(B310&gt;=FinMes,0,MAX(0,ROUND(E310-C310,2))))</f>
        <v/>
      </c>
    </row>
    <row r="311" customFormat="false" ht="25" hidden="false" customHeight="true" outlineLevel="0" collapsed="false">
      <c r="A311" s="31"/>
      <c r="B311" s="32"/>
      <c r="C311" s="33"/>
      <c r="D311" s="34" t="str">
        <f aca="false">IF(OR(I311&lt;&gt;"OK",FinMes=""),"",IF(B311&gt;=FinMes,0,MAX(0,ROUND(C311-E311,2))))</f>
        <v/>
      </c>
      <c r="E311" s="34" t="str">
        <f aca="false">IF(OR(I311&lt;&gt;"OK",FinMes=""),"",IF(B311&gt;=FinMes,0,SUMIFS(CobroValido,CobroVenta,A311,CobroFecha,"&lt;"&amp;FinMes)))</f>
        <v/>
      </c>
      <c r="F311" s="35"/>
      <c r="G311" s="35"/>
      <c r="H311" s="36" t="str">
        <f aca="false">IF(I311="","",IF(I311&lt;&gt;"OK","Confira os dados",IF(FinMes="","Escolha um período",IF(B311&gt;=FinMes,"Outro período",IF(K311&gt;0,"Recebimento excedente",IF(D311=0,"Recebida",IF(E311=0,"A receber","Parcial")))))))</f>
        <v/>
      </c>
      <c r="I311" s="36" t="str">
        <f aca="false">IF(COUNTA(A311:C311,F311:G311)=0,"",IF(A311="","Falta o código",IF(A311&lt;&gt;TRIM(A311),"Confira o código",IF(COUNTIFS(VentaID,A311)&gt;1,"Código repetido",IF(NOT(ISNUMBER(B311)),"Confira a data",IF(OR(B311&lt;1,B311&gt;73415,INT(B311)&lt;&gt;B311),"Confira a data",IF(NOT(ISNUMBER(C311)),"Confira o valor",IF(C311&lt;=0,"Valor maior que zero",IF(G311="","Preencha o que vendeu","OK")))))))))</f>
        <v/>
      </c>
      <c r="J311" s="34" t="n">
        <f aca="false">IF(I311="OK",C311,0)</f>
        <v>0</v>
      </c>
      <c r="K311" s="34" t="str">
        <f aca="false">IF(OR(I311&lt;&gt;"OK",FinMes=""),"",IF(B311&gt;=FinMes,0,MAX(0,ROUND(E311-C311,2))))</f>
        <v/>
      </c>
    </row>
    <row r="312" customFormat="false" ht="25" hidden="false" customHeight="true" outlineLevel="0" collapsed="false">
      <c r="A312" s="31"/>
      <c r="B312" s="32"/>
      <c r="C312" s="33"/>
      <c r="D312" s="34" t="str">
        <f aca="false">IF(OR(I312&lt;&gt;"OK",FinMes=""),"",IF(B312&gt;=FinMes,0,MAX(0,ROUND(C312-E312,2))))</f>
        <v/>
      </c>
      <c r="E312" s="34" t="str">
        <f aca="false">IF(OR(I312&lt;&gt;"OK",FinMes=""),"",IF(B312&gt;=FinMes,0,SUMIFS(CobroValido,CobroVenta,A312,CobroFecha,"&lt;"&amp;FinMes)))</f>
        <v/>
      </c>
      <c r="F312" s="35"/>
      <c r="G312" s="35"/>
      <c r="H312" s="36" t="str">
        <f aca="false">IF(I312="","",IF(I312&lt;&gt;"OK","Confira os dados",IF(FinMes="","Escolha um período",IF(B312&gt;=FinMes,"Outro período",IF(K312&gt;0,"Recebimento excedente",IF(D312=0,"Recebida",IF(E312=0,"A receber","Parcial")))))))</f>
        <v/>
      </c>
      <c r="I312" s="36" t="str">
        <f aca="false">IF(COUNTA(A312:C312,F312:G312)=0,"",IF(A312="","Falta o código",IF(A312&lt;&gt;TRIM(A312),"Confira o código",IF(COUNTIFS(VentaID,A312)&gt;1,"Código repetido",IF(NOT(ISNUMBER(B312)),"Confira a data",IF(OR(B312&lt;1,B312&gt;73415,INT(B312)&lt;&gt;B312),"Confira a data",IF(NOT(ISNUMBER(C312)),"Confira o valor",IF(C312&lt;=0,"Valor maior que zero",IF(G312="","Preencha o que vendeu","OK")))))))))</f>
        <v/>
      </c>
      <c r="J312" s="34" t="n">
        <f aca="false">IF(I312="OK",C312,0)</f>
        <v>0</v>
      </c>
      <c r="K312" s="34" t="str">
        <f aca="false">IF(OR(I312&lt;&gt;"OK",FinMes=""),"",IF(B312&gt;=FinMes,0,MAX(0,ROUND(E312-C312,2))))</f>
        <v/>
      </c>
    </row>
    <row r="313" customFormat="false" ht="25" hidden="false" customHeight="true" outlineLevel="0" collapsed="false">
      <c r="A313" s="31"/>
      <c r="B313" s="32"/>
      <c r="C313" s="33"/>
      <c r="D313" s="34" t="str">
        <f aca="false">IF(OR(I313&lt;&gt;"OK",FinMes=""),"",IF(B313&gt;=FinMes,0,MAX(0,ROUND(C313-E313,2))))</f>
        <v/>
      </c>
      <c r="E313" s="34" t="str">
        <f aca="false">IF(OR(I313&lt;&gt;"OK",FinMes=""),"",IF(B313&gt;=FinMes,0,SUMIFS(CobroValido,CobroVenta,A313,CobroFecha,"&lt;"&amp;FinMes)))</f>
        <v/>
      </c>
      <c r="F313" s="35"/>
      <c r="G313" s="35"/>
      <c r="H313" s="36" t="str">
        <f aca="false">IF(I313="","",IF(I313&lt;&gt;"OK","Confira os dados",IF(FinMes="","Escolha um período",IF(B313&gt;=FinMes,"Outro período",IF(K313&gt;0,"Recebimento excedente",IF(D313=0,"Recebida",IF(E313=0,"A receber","Parcial")))))))</f>
        <v/>
      </c>
      <c r="I313" s="36" t="str">
        <f aca="false">IF(COUNTA(A313:C313,F313:G313)=0,"",IF(A313="","Falta o código",IF(A313&lt;&gt;TRIM(A313),"Confira o código",IF(COUNTIFS(VentaID,A313)&gt;1,"Código repetido",IF(NOT(ISNUMBER(B313)),"Confira a data",IF(OR(B313&lt;1,B313&gt;73415,INT(B313)&lt;&gt;B313),"Confira a data",IF(NOT(ISNUMBER(C313)),"Confira o valor",IF(C313&lt;=0,"Valor maior que zero",IF(G313="","Preencha o que vendeu","OK")))))))))</f>
        <v/>
      </c>
      <c r="J313" s="34" t="n">
        <f aca="false">IF(I313="OK",C313,0)</f>
        <v>0</v>
      </c>
      <c r="K313" s="34" t="str">
        <f aca="false">IF(OR(I313&lt;&gt;"OK",FinMes=""),"",IF(B313&gt;=FinMes,0,MAX(0,ROUND(E313-C313,2))))</f>
        <v/>
      </c>
    </row>
    <row r="314" customFormat="false" ht="25" hidden="false" customHeight="true" outlineLevel="0" collapsed="false">
      <c r="A314" s="31"/>
      <c r="B314" s="32"/>
      <c r="C314" s="33"/>
      <c r="D314" s="34" t="str">
        <f aca="false">IF(OR(I314&lt;&gt;"OK",FinMes=""),"",IF(B314&gt;=FinMes,0,MAX(0,ROUND(C314-E314,2))))</f>
        <v/>
      </c>
      <c r="E314" s="34" t="str">
        <f aca="false">IF(OR(I314&lt;&gt;"OK",FinMes=""),"",IF(B314&gt;=FinMes,0,SUMIFS(CobroValido,CobroVenta,A314,CobroFecha,"&lt;"&amp;FinMes)))</f>
        <v/>
      </c>
      <c r="F314" s="35"/>
      <c r="G314" s="35"/>
      <c r="H314" s="36" t="str">
        <f aca="false">IF(I314="","",IF(I314&lt;&gt;"OK","Confira os dados",IF(FinMes="","Escolha um período",IF(B314&gt;=FinMes,"Outro período",IF(K314&gt;0,"Recebimento excedente",IF(D314=0,"Recebida",IF(E314=0,"A receber","Parcial")))))))</f>
        <v/>
      </c>
      <c r="I314" s="36" t="str">
        <f aca="false">IF(COUNTA(A314:C314,F314:G314)=0,"",IF(A314="","Falta o código",IF(A314&lt;&gt;TRIM(A314),"Confira o código",IF(COUNTIFS(VentaID,A314)&gt;1,"Código repetido",IF(NOT(ISNUMBER(B314)),"Confira a data",IF(OR(B314&lt;1,B314&gt;73415,INT(B314)&lt;&gt;B314),"Confira a data",IF(NOT(ISNUMBER(C314)),"Confira o valor",IF(C314&lt;=0,"Valor maior que zero",IF(G314="","Preencha o que vendeu","OK")))))))))</f>
        <v/>
      </c>
      <c r="J314" s="34" t="n">
        <f aca="false">IF(I314="OK",C314,0)</f>
        <v>0</v>
      </c>
      <c r="K314" s="34" t="str">
        <f aca="false">IF(OR(I314&lt;&gt;"OK",FinMes=""),"",IF(B314&gt;=FinMes,0,MAX(0,ROUND(E314-C314,2))))</f>
        <v/>
      </c>
    </row>
    <row r="315" customFormat="false" ht="25" hidden="false" customHeight="true" outlineLevel="0" collapsed="false">
      <c r="A315" s="31"/>
      <c r="B315" s="32"/>
      <c r="C315" s="33"/>
      <c r="D315" s="34" t="str">
        <f aca="false">IF(OR(I315&lt;&gt;"OK",FinMes=""),"",IF(B315&gt;=FinMes,0,MAX(0,ROUND(C315-E315,2))))</f>
        <v/>
      </c>
      <c r="E315" s="34" t="str">
        <f aca="false">IF(OR(I315&lt;&gt;"OK",FinMes=""),"",IF(B315&gt;=FinMes,0,SUMIFS(CobroValido,CobroVenta,A315,CobroFecha,"&lt;"&amp;FinMes)))</f>
        <v/>
      </c>
      <c r="F315" s="35"/>
      <c r="G315" s="35"/>
      <c r="H315" s="36" t="str">
        <f aca="false">IF(I315="","",IF(I315&lt;&gt;"OK","Confira os dados",IF(FinMes="","Escolha um período",IF(B315&gt;=FinMes,"Outro período",IF(K315&gt;0,"Recebimento excedente",IF(D315=0,"Recebida",IF(E315=0,"A receber","Parcial")))))))</f>
        <v/>
      </c>
      <c r="I315" s="36" t="str">
        <f aca="false">IF(COUNTA(A315:C315,F315:G315)=0,"",IF(A315="","Falta o código",IF(A315&lt;&gt;TRIM(A315),"Confira o código",IF(COUNTIFS(VentaID,A315)&gt;1,"Código repetido",IF(NOT(ISNUMBER(B315)),"Confira a data",IF(OR(B315&lt;1,B315&gt;73415,INT(B315)&lt;&gt;B315),"Confira a data",IF(NOT(ISNUMBER(C315)),"Confira o valor",IF(C315&lt;=0,"Valor maior que zero",IF(G315="","Preencha o que vendeu","OK")))))))))</f>
        <v/>
      </c>
      <c r="J315" s="34" t="n">
        <f aca="false">IF(I315="OK",C315,0)</f>
        <v>0</v>
      </c>
      <c r="K315" s="34" t="str">
        <f aca="false">IF(OR(I315&lt;&gt;"OK",FinMes=""),"",IF(B315&gt;=FinMes,0,MAX(0,ROUND(E315-C315,2))))</f>
        <v/>
      </c>
    </row>
    <row r="316" customFormat="false" ht="25" hidden="false" customHeight="true" outlineLevel="0" collapsed="false">
      <c r="A316" s="31"/>
      <c r="B316" s="32"/>
      <c r="C316" s="33"/>
      <c r="D316" s="34" t="str">
        <f aca="false">IF(OR(I316&lt;&gt;"OK",FinMes=""),"",IF(B316&gt;=FinMes,0,MAX(0,ROUND(C316-E316,2))))</f>
        <v/>
      </c>
      <c r="E316" s="34" t="str">
        <f aca="false">IF(OR(I316&lt;&gt;"OK",FinMes=""),"",IF(B316&gt;=FinMes,0,SUMIFS(CobroValido,CobroVenta,A316,CobroFecha,"&lt;"&amp;FinMes)))</f>
        <v/>
      </c>
      <c r="F316" s="35"/>
      <c r="G316" s="35"/>
      <c r="H316" s="36" t="str">
        <f aca="false">IF(I316="","",IF(I316&lt;&gt;"OK","Confira os dados",IF(FinMes="","Escolha um período",IF(B316&gt;=FinMes,"Outro período",IF(K316&gt;0,"Recebimento excedente",IF(D316=0,"Recebida",IF(E316=0,"A receber","Parcial")))))))</f>
        <v/>
      </c>
      <c r="I316" s="36" t="str">
        <f aca="false">IF(COUNTA(A316:C316,F316:G316)=0,"",IF(A316="","Falta o código",IF(A316&lt;&gt;TRIM(A316),"Confira o código",IF(COUNTIFS(VentaID,A316)&gt;1,"Código repetido",IF(NOT(ISNUMBER(B316)),"Confira a data",IF(OR(B316&lt;1,B316&gt;73415,INT(B316)&lt;&gt;B316),"Confira a data",IF(NOT(ISNUMBER(C316)),"Confira o valor",IF(C316&lt;=0,"Valor maior que zero",IF(G316="","Preencha o que vendeu","OK")))))))))</f>
        <v/>
      </c>
      <c r="J316" s="34" t="n">
        <f aca="false">IF(I316="OK",C316,0)</f>
        <v>0</v>
      </c>
      <c r="K316" s="34" t="str">
        <f aca="false">IF(OR(I316&lt;&gt;"OK",FinMes=""),"",IF(B316&gt;=FinMes,0,MAX(0,ROUND(E316-C316,2))))</f>
        <v/>
      </c>
    </row>
    <row r="317" customFormat="false" ht="25" hidden="false" customHeight="true" outlineLevel="0" collapsed="false">
      <c r="A317" s="31"/>
      <c r="B317" s="32"/>
      <c r="C317" s="33"/>
      <c r="D317" s="34" t="str">
        <f aca="false">IF(OR(I317&lt;&gt;"OK",FinMes=""),"",IF(B317&gt;=FinMes,0,MAX(0,ROUND(C317-E317,2))))</f>
        <v/>
      </c>
      <c r="E317" s="34" t="str">
        <f aca="false">IF(OR(I317&lt;&gt;"OK",FinMes=""),"",IF(B317&gt;=FinMes,0,SUMIFS(CobroValido,CobroVenta,A317,CobroFecha,"&lt;"&amp;FinMes)))</f>
        <v/>
      </c>
      <c r="F317" s="35"/>
      <c r="G317" s="35"/>
      <c r="H317" s="36" t="str">
        <f aca="false">IF(I317="","",IF(I317&lt;&gt;"OK","Confira os dados",IF(FinMes="","Escolha um período",IF(B317&gt;=FinMes,"Outro período",IF(K317&gt;0,"Recebimento excedente",IF(D317=0,"Recebida",IF(E317=0,"A receber","Parcial")))))))</f>
        <v/>
      </c>
      <c r="I317" s="36" t="str">
        <f aca="false">IF(COUNTA(A317:C317,F317:G317)=0,"",IF(A317="","Falta o código",IF(A317&lt;&gt;TRIM(A317),"Confira o código",IF(COUNTIFS(VentaID,A317)&gt;1,"Código repetido",IF(NOT(ISNUMBER(B317)),"Confira a data",IF(OR(B317&lt;1,B317&gt;73415,INT(B317)&lt;&gt;B317),"Confira a data",IF(NOT(ISNUMBER(C317)),"Confira o valor",IF(C317&lt;=0,"Valor maior que zero",IF(G317="","Preencha o que vendeu","OK")))))))))</f>
        <v/>
      </c>
      <c r="J317" s="34" t="n">
        <f aca="false">IF(I317="OK",C317,0)</f>
        <v>0</v>
      </c>
      <c r="K317" s="34" t="str">
        <f aca="false">IF(OR(I317&lt;&gt;"OK",FinMes=""),"",IF(B317&gt;=FinMes,0,MAX(0,ROUND(E317-C317,2))))</f>
        <v/>
      </c>
    </row>
    <row r="318" customFormat="false" ht="25" hidden="false" customHeight="true" outlineLevel="0" collapsed="false">
      <c r="A318" s="31"/>
      <c r="B318" s="32"/>
      <c r="C318" s="33"/>
      <c r="D318" s="34" t="str">
        <f aca="false">IF(OR(I318&lt;&gt;"OK",FinMes=""),"",IF(B318&gt;=FinMes,0,MAX(0,ROUND(C318-E318,2))))</f>
        <v/>
      </c>
      <c r="E318" s="34" t="str">
        <f aca="false">IF(OR(I318&lt;&gt;"OK",FinMes=""),"",IF(B318&gt;=FinMes,0,SUMIFS(CobroValido,CobroVenta,A318,CobroFecha,"&lt;"&amp;FinMes)))</f>
        <v/>
      </c>
      <c r="F318" s="35"/>
      <c r="G318" s="35"/>
      <c r="H318" s="36" t="str">
        <f aca="false">IF(I318="","",IF(I318&lt;&gt;"OK","Confira os dados",IF(FinMes="","Escolha um período",IF(B318&gt;=FinMes,"Outro período",IF(K318&gt;0,"Recebimento excedente",IF(D318=0,"Recebida",IF(E318=0,"A receber","Parcial")))))))</f>
        <v/>
      </c>
      <c r="I318" s="36" t="str">
        <f aca="false">IF(COUNTA(A318:C318,F318:G318)=0,"",IF(A318="","Falta o código",IF(A318&lt;&gt;TRIM(A318),"Confira o código",IF(COUNTIFS(VentaID,A318)&gt;1,"Código repetido",IF(NOT(ISNUMBER(B318)),"Confira a data",IF(OR(B318&lt;1,B318&gt;73415,INT(B318)&lt;&gt;B318),"Confira a data",IF(NOT(ISNUMBER(C318)),"Confira o valor",IF(C318&lt;=0,"Valor maior que zero",IF(G318="","Preencha o que vendeu","OK")))))))))</f>
        <v/>
      </c>
      <c r="J318" s="34" t="n">
        <f aca="false">IF(I318="OK",C318,0)</f>
        <v>0</v>
      </c>
      <c r="K318" s="34" t="str">
        <f aca="false">IF(OR(I318&lt;&gt;"OK",FinMes=""),"",IF(B318&gt;=FinMes,0,MAX(0,ROUND(E318-C318,2))))</f>
        <v/>
      </c>
    </row>
    <row r="319" customFormat="false" ht="25" hidden="false" customHeight="true" outlineLevel="0" collapsed="false">
      <c r="A319" s="31"/>
      <c r="B319" s="32"/>
      <c r="C319" s="33"/>
      <c r="D319" s="34" t="str">
        <f aca="false">IF(OR(I319&lt;&gt;"OK",FinMes=""),"",IF(B319&gt;=FinMes,0,MAX(0,ROUND(C319-E319,2))))</f>
        <v/>
      </c>
      <c r="E319" s="34" t="str">
        <f aca="false">IF(OR(I319&lt;&gt;"OK",FinMes=""),"",IF(B319&gt;=FinMes,0,SUMIFS(CobroValido,CobroVenta,A319,CobroFecha,"&lt;"&amp;FinMes)))</f>
        <v/>
      </c>
      <c r="F319" s="35"/>
      <c r="G319" s="35"/>
      <c r="H319" s="36" t="str">
        <f aca="false">IF(I319="","",IF(I319&lt;&gt;"OK","Confira os dados",IF(FinMes="","Escolha um período",IF(B319&gt;=FinMes,"Outro período",IF(K319&gt;0,"Recebimento excedente",IF(D319=0,"Recebida",IF(E319=0,"A receber","Parcial")))))))</f>
        <v/>
      </c>
      <c r="I319" s="36" t="str">
        <f aca="false">IF(COUNTA(A319:C319,F319:G319)=0,"",IF(A319="","Falta o código",IF(A319&lt;&gt;TRIM(A319),"Confira o código",IF(COUNTIFS(VentaID,A319)&gt;1,"Código repetido",IF(NOT(ISNUMBER(B319)),"Confira a data",IF(OR(B319&lt;1,B319&gt;73415,INT(B319)&lt;&gt;B319),"Confira a data",IF(NOT(ISNUMBER(C319)),"Confira o valor",IF(C319&lt;=0,"Valor maior que zero",IF(G319="","Preencha o que vendeu","OK")))))))))</f>
        <v/>
      </c>
      <c r="J319" s="34" t="n">
        <f aca="false">IF(I319="OK",C319,0)</f>
        <v>0</v>
      </c>
      <c r="K319" s="34" t="str">
        <f aca="false">IF(OR(I319&lt;&gt;"OK",FinMes=""),"",IF(B319&gt;=FinMes,0,MAX(0,ROUND(E319-C319,2))))</f>
        <v/>
      </c>
    </row>
    <row r="320" customFormat="false" ht="25" hidden="false" customHeight="true" outlineLevel="0" collapsed="false">
      <c r="A320" s="31"/>
      <c r="B320" s="32"/>
      <c r="C320" s="33"/>
      <c r="D320" s="34" t="str">
        <f aca="false">IF(OR(I320&lt;&gt;"OK",FinMes=""),"",IF(B320&gt;=FinMes,0,MAX(0,ROUND(C320-E320,2))))</f>
        <v/>
      </c>
      <c r="E320" s="34" t="str">
        <f aca="false">IF(OR(I320&lt;&gt;"OK",FinMes=""),"",IF(B320&gt;=FinMes,0,SUMIFS(CobroValido,CobroVenta,A320,CobroFecha,"&lt;"&amp;FinMes)))</f>
        <v/>
      </c>
      <c r="F320" s="35"/>
      <c r="G320" s="35"/>
      <c r="H320" s="36" t="str">
        <f aca="false">IF(I320="","",IF(I320&lt;&gt;"OK","Confira os dados",IF(FinMes="","Escolha um período",IF(B320&gt;=FinMes,"Outro período",IF(K320&gt;0,"Recebimento excedente",IF(D320=0,"Recebida",IF(E320=0,"A receber","Parcial")))))))</f>
        <v/>
      </c>
      <c r="I320" s="36" t="str">
        <f aca="false">IF(COUNTA(A320:C320,F320:G320)=0,"",IF(A320="","Falta o código",IF(A320&lt;&gt;TRIM(A320),"Confira o código",IF(COUNTIFS(VentaID,A320)&gt;1,"Código repetido",IF(NOT(ISNUMBER(B320)),"Confira a data",IF(OR(B320&lt;1,B320&gt;73415,INT(B320)&lt;&gt;B320),"Confira a data",IF(NOT(ISNUMBER(C320)),"Confira o valor",IF(C320&lt;=0,"Valor maior que zero",IF(G320="","Preencha o que vendeu","OK")))))))))</f>
        <v/>
      </c>
      <c r="J320" s="34" t="n">
        <f aca="false">IF(I320="OK",C320,0)</f>
        <v>0</v>
      </c>
      <c r="K320" s="34" t="str">
        <f aca="false">IF(OR(I320&lt;&gt;"OK",FinMes=""),"",IF(B320&gt;=FinMes,0,MAX(0,ROUND(E320-C320,2))))</f>
        <v/>
      </c>
    </row>
    <row r="321" customFormat="false" ht="25" hidden="false" customHeight="true" outlineLevel="0" collapsed="false">
      <c r="A321" s="31"/>
      <c r="B321" s="32"/>
      <c r="C321" s="33"/>
      <c r="D321" s="34" t="str">
        <f aca="false">IF(OR(I321&lt;&gt;"OK",FinMes=""),"",IF(B321&gt;=FinMes,0,MAX(0,ROUND(C321-E321,2))))</f>
        <v/>
      </c>
      <c r="E321" s="34" t="str">
        <f aca="false">IF(OR(I321&lt;&gt;"OK",FinMes=""),"",IF(B321&gt;=FinMes,0,SUMIFS(CobroValido,CobroVenta,A321,CobroFecha,"&lt;"&amp;FinMes)))</f>
        <v/>
      </c>
      <c r="F321" s="35"/>
      <c r="G321" s="35"/>
      <c r="H321" s="36" t="str">
        <f aca="false">IF(I321="","",IF(I321&lt;&gt;"OK","Confira os dados",IF(FinMes="","Escolha um período",IF(B321&gt;=FinMes,"Outro período",IF(K321&gt;0,"Recebimento excedente",IF(D321=0,"Recebida",IF(E321=0,"A receber","Parcial")))))))</f>
        <v/>
      </c>
      <c r="I321" s="36" t="str">
        <f aca="false">IF(COUNTA(A321:C321,F321:G321)=0,"",IF(A321="","Falta o código",IF(A321&lt;&gt;TRIM(A321),"Confira o código",IF(COUNTIFS(VentaID,A321)&gt;1,"Código repetido",IF(NOT(ISNUMBER(B321)),"Confira a data",IF(OR(B321&lt;1,B321&gt;73415,INT(B321)&lt;&gt;B321),"Confira a data",IF(NOT(ISNUMBER(C321)),"Confira o valor",IF(C321&lt;=0,"Valor maior que zero",IF(G321="","Preencha o que vendeu","OK")))))))))</f>
        <v/>
      </c>
      <c r="J321" s="34" t="n">
        <f aca="false">IF(I321="OK",C321,0)</f>
        <v>0</v>
      </c>
      <c r="K321" s="34" t="str">
        <f aca="false">IF(OR(I321&lt;&gt;"OK",FinMes=""),"",IF(B321&gt;=FinMes,0,MAX(0,ROUND(E321-C321,2))))</f>
        <v/>
      </c>
    </row>
    <row r="322" customFormat="false" ht="25" hidden="false" customHeight="true" outlineLevel="0" collapsed="false">
      <c r="A322" s="31"/>
      <c r="B322" s="32"/>
      <c r="C322" s="33"/>
      <c r="D322" s="34" t="str">
        <f aca="false">IF(OR(I322&lt;&gt;"OK",FinMes=""),"",IF(B322&gt;=FinMes,0,MAX(0,ROUND(C322-E322,2))))</f>
        <v/>
      </c>
      <c r="E322" s="34" t="str">
        <f aca="false">IF(OR(I322&lt;&gt;"OK",FinMes=""),"",IF(B322&gt;=FinMes,0,SUMIFS(CobroValido,CobroVenta,A322,CobroFecha,"&lt;"&amp;FinMes)))</f>
        <v/>
      </c>
      <c r="F322" s="35"/>
      <c r="G322" s="35"/>
      <c r="H322" s="36" t="str">
        <f aca="false">IF(I322="","",IF(I322&lt;&gt;"OK","Confira os dados",IF(FinMes="","Escolha um período",IF(B322&gt;=FinMes,"Outro período",IF(K322&gt;0,"Recebimento excedente",IF(D322=0,"Recebida",IF(E322=0,"A receber","Parcial")))))))</f>
        <v/>
      </c>
      <c r="I322" s="36" t="str">
        <f aca="false">IF(COUNTA(A322:C322,F322:G322)=0,"",IF(A322="","Falta o código",IF(A322&lt;&gt;TRIM(A322),"Confira o código",IF(COUNTIFS(VentaID,A322)&gt;1,"Código repetido",IF(NOT(ISNUMBER(B322)),"Confira a data",IF(OR(B322&lt;1,B322&gt;73415,INT(B322)&lt;&gt;B322),"Confira a data",IF(NOT(ISNUMBER(C322)),"Confira o valor",IF(C322&lt;=0,"Valor maior que zero",IF(G322="","Preencha o que vendeu","OK")))))))))</f>
        <v/>
      </c>
      <c r="J322" s="34" t="n">
        <f aca="false">IF(I322="OK",C322,0)</f>
        <v>0</v>
      </c>
      <c r="K322" s="34" t="str">
        <f aca="false">IF(OR(I322&lt;&gt;"OK",FinMes=""),"",IF(B322&gt;=FinMes,0,MAX(0,ROUND(E322-C322,2))))</f>
        <v/>
      </c>
    </row>
    <row r="323" customFormat="false" ht="25" hidden="false" customHeight="true" outlineLevel="0" collapsed="false">
      <c r="A323" s="31"/>
      <c r="B323" s="32"/>
      <c r="C323" s="33"/>
      <c r="D323" s="34" t="str">
        <f aca="false">IF(OR(I323&lt;&gt;"OK",FinMes=""),"",IF(B323&gt;=FinMes,0,MAX(0,ROUND(C323-E323,2))))</f>
        <v/>
      </c>
      <c r="E323" s="34" t="str">
        <f aca="false">IF(OR(I323&lt;&gt;"OK",FinMes=""),"",IF(B323&gt;=FinMes,0,SUMIFS(CobroValido,CobroVenta,A323,CobroFecha,"&lt;"&amp;FinMes)))</f>
        <v/>
      </c>
      <c r="F323" s="35"/>
      <c r="G323" s="35"/>
      <c r="H323" s="36" t="str">
        <f aca="false">IF(I323="","",IF(I323&lt;&gt;"OK","Confira os dados",IF(FinMes="","Escolha um período",IF(B323&gt;=FinMes,"Outro período",IF(K323&gt;0,"Recebimento excedente",IF(D323=0,"Recebida",IF(E323=0,"A receber","Parcial")))))))</f>
        <v/>
      </c>
      <c r="I323" s="36" t="str">
        <f aca="false">IF(COUNTA(A323:C323,F323:G323)=0,"",IF(A323="","Falta o código",IF(A323&lt;&gt;TRIM(A323),"Confira o código",IF(COUNTIFS(VentaID,A323)&gt;1,"Código repetido",IF(NOT(ISNUMBER(B323)),"Confira a data",IF(OR(B323&lt;1,B323&gt;73415,INT(B323)&lt;&gt;B323),"Confira a data",IF(NOT(ISNUMBER(C323)),"Confira o valor",IF(C323&lt;=0,"Valor maior que zero",IF(G323="","Preencha o que vendeu","OK")))))))))</f>
        <v/>
      </c>
      <c r="J323" s="34" t="n">
        <f aca="false">IF(I323="OK",C323,0)</f>
        <v>0</v>
      </c>
      <c r="K323" s="34" t="str">
        <f aca="false">IF(OR(I323&lt;&gt;"OK",FinMes=""),"",IF(B323&gt;=FinMes,0,MAX(0,ROUND(E323-C323,2))))</f>
        <v/>
      </c>
    </row>
    <row r="324" customFormat="false" ht="25" hidden="false" customHeight="true" outlineLevel="0" collapsed="false">
      <c r="A324" s="31"/>
      <c r="B324" s="32"/>
      <c r="C324" s="33"/>
      <c r="D324" s="34" t="str">
        <f aca="false">IF(OR(I324&lt;&gt;"OK",FinMes=""),"",IF(B324&gt;=FinMes,0,MAX(0,ROUND(C324-E324,2))))</f>
        <v/>
      </c>
      <c r="E324" s="34" t="str">
        <f aca="false">IF(OR(I324&lt;&gt;"OK",FinMes=""),"",IF(B324&gt;=FinMes,0,SUMIFS(CobroValido,CobroVenta,A324,CobroFecha,"&lt;"&amp;FinMes)))</f>
        <v/>
      </c>
      <c r="F324" s="35"/>
      <c r="G324" s="35"/>
      <c r="H324" s="36" t="str">
        <f aca="false">IF(I324="","",IF(I324&lt;&gt;"OK","Confira os dados",IF(FinMes="","Escolha um período",IF(B324&gt;=FinMes,"Outro período",IF(K324&gt;0,"Recebimento excedente",IF(D324=0,"Recebida",IF(E324=0,"A receber","Parcial")))))))</f>
        <v/>
      </c>
      <c r="I324" s="36" t="str">
        <f aca="false">IF(COUNTA(A324:C324,F324:G324)=0,"",IF(A324="","Falta o código",IF(A324&lt;&gt;TRIM(A324),"Confira o código",IF(COUNTIFS(VentaID,A324)&gt;1,"Código repetido",IF(NOT(ISNUMBER(B324)),"Confira a data",IF(OR(B324&lt;1,B324&gt;73415,INT(B324)&lt;&gt;B324),"Confira a data",IF(NOT(ISNUMBER(C324)),"Confira o valor",IF(C324&lt;=0,"Valor maior que zero",IF(G324="","Preencha o que vendeu","OK")))))))))</f>
        <v/>
      </c>
      <c r="J324" s="34" t="n">
        <f aca="false">IF(I324="OK",C324,0)</f>
        <v>0</v>
      </c>
      <c r="K324" s="34" t="str">
        <f aca="false">IF(OR(I324&lt;&gt;"OK",FinMes=""),"",IF(B324&gt;=FinMes,0,MAX(0,ROUND(E324-C324,2))))</f>
        <v/>
      </c>
    </row>
    <row r="325" customFormat="false" ht="25" hidden="false" customHeight="true" outlineLevel="0" collapsed="false">
      <c r="A325" s="31"/>
      <c r="B325" s="32"/>
      <c r="C325" s="33"/>
      <c r="D325" s="34" t="str">
        <f aca="false">IF(OR(I325&lt;&gt;"OK",FinMes=""),"",IF(B325&gt;=FinMes,0,MAX(0,ROUND(C325-E325,2))))</f>
        <v/>
      </c>
      <c r="E325" s="34" t="str">
        <f aca="false">IF(OR(I325&lt;&gt;"OK",FinMes=""),"",IF(B325&gt;=FinMes,0,SUMIFS(CobroValido,CobroVenta,A325,CobroFecha,"&lt;"&amp;FinMes)))</f>
        <v/>
      </c>
      <c r="F325" s="35"/>
      <c r="G325" s="35"/>
      <c r="H325" s="36" t="str">
        <f aca="false">IF(I325="","",IF(I325&lt;&gt;"OK","Confira os dados",IF(FinMes="","Escolha um período",IF(B325&gt;=FinMes,"Outro período",IF(K325&gt;0,"Recebimento excedente",IF(D325=0,"Recebida",IF(E325=0,"A receber","Parcial")))))))</f>
        <v/>
      </c>
      <c r="I325" s="36" t="str">
        <f aca="false">IF(COUNTA(A325:C325,F325:G325)=0,"",IF(A325="","Falta o código",IF(A325&lt;&gt;TRIM(A325),"Confira o código",IF(COUNTIFS(VentaID,A325)&gt;1,"Código repetido",IF(NOT(ISNUMBER(B325)),"Confira a data",IF(OR(B325&lt;1,B325&gt;73415,INT(B325)&lt;&gt;B325),"Confira a data",IF(NOT(ISNUMBER(C325)),"Confira o valor",IF(C325&lt;=0,"Valor maior que zero",IF(G325="","Preencha o que vendeu","OK")))))))))</f>
        <v/>
      </c>
      <c r="J325" s="34" t="n">
        <f aca="false">IF(I325="OK",C325,0)</f>
        <v>0</v>
      </c>
      <c r="K325" s="34" t="str">
        <f aca="false">IF(OR(I325&lt;&gt;"OK",FinMes=""),"",IF(B325&gt;=FinMes,0,MAX(0,ROUND(E325-C325,2))))</f>
        <v/>
      </c>
    </row>
    <row r="326" customFormat="false" ht="25" hidden="false" customHeight="true" outlineLevel="0" collapsed="false">
      <c r="A326" s="31"/>
      <c r="B326" s="32"/>
      <c r="C326" s="33"/>
      <c r="D326" s="34" t="str">
        <f aca="false">IF(OR(I326&lt;&gt;"OK",FinMes=""),"",IF(B326&gt;=FinMes,0,MAX(0,ROUND(C326-E326,2))))</f>
        <v/>
      </c>
      <c r="E326" s="34" t="str">
        <f aca="false">IF(OR(I326&lt;&gt;"OK",FinMes=""),"",IF(B326&gt;=FinMes,0,SUMIFS(CobroValido,CobroVenta,A326,CobroFecha,"&lt;"&amp;FinMes)))</f>
        <v/>
      </c>
      <c r="F326" s="35"/>
      <c r="G326" s="35"/>
      <c r="H326" s="36" t="str">
        <f aca="false">IF(I326="","",IF(I326&lt;&gt;"OK","Confira os dados",IF(FinMes="","Escolha um período",IF(B326&gt;=FinMes,"Outro período",IF(K326&gt;0,"Recebimento excedente",IF(D326=0,"Recebida",IF(E326=0,"A receber","Parcial")))))))</f>
        <v/>
      </c>
      <c r="I326" s="36" t="str">
        <f aca="false">IF(COUNTA(A326:C326,F326:G326)=0,"",IF(A326="","Falta o código",IF(A326&lt;&gt;TRIM(A326),"Confira o código",IF(COUNTIFS(VentaID,A326)&gt;1,"Código repetido",IF(NOT(ISNUMBER(B326)),"Confira a data",IF(OR(B326&lt;1,B326&gt;73415,INT(B326)&lt;&gt;B326),"Confira a data",IF(NOT(ISNUMBER(C326)),"Confira o valor",IF(C326&lt;=0,"Valor maior que zero",IF(G326="","Preencha o que vendeu","OK")))))))))</f>
        <v/>
      </c>
      <c r="J326" s="34" t="n">
        <f aca="false">IF(I326="OK",C326,0)</f>
        <v>0</v>
      </c>
      <c r="K326" s="34" t="str">
        <f aca="false">IF(OR(I326&lt;&gt;"OK",FinMes=""),"",IF(B326&gt;=FinMes,0,MAX(0,ROUND(E326-C326,2))))</f>
        <v/>
      </c>
    </row>
    <row r="327" customFormat="false" ht="25" hidden="false" customHeight="true" outlineLevel="0" collapsed="false">
      <c r="A327" s="31"/>
      <c r="B327" s="32"/>
      <c r="C327" s="33"/>
      <c r="D327" s="34" t="str">
        <f aca="false">IF(OR(I327&lt;&gt;"OK",FinMes=""),"",IF(B327&gt;=FinMes,0,MAX(0,ROUND(C327-E327,2))))</f>
        <v/>
      </c>
      <c r="E327" s="34" t="str">
        <f aca="false">IF(OR(I327&lt;&gt;"OK",FinMes=""),"",IF(B327&gt;=FinMes,0,SUMIFS(CobroValido,CobroVenta,A327,CobroFecha,"&lt;"&amp;FinMes)))</f>
        <v/>
      </c>
      <c r="F327" s="35"/>
      <c r="G327" s="35"/>
      <c r="H327" s="36" t="str">
        <f aca="false">IF(I327="","",IF(I327&lt;&gt;"OK","Confira os dados",IF(FinMes="","Escolha um período",IF(B327&gt;=FinMes,"Outro período",IF(K327&gt;0,"Recebimento excedente",IF(D327=0,"Recebida",IF(E327=0,"A receber","Parcial")))))))</f>
        <v/>
      </c>
      <c r="I327" s="36" t="str">
        <f aca="false">IF(COUNTA(A327:C327,F327:G327)=0,"",IF(A327="","Falta o código",IF(A327&lt;&gt;TRIM(A327),"Confira o código",IF(COUNTIFS(VentaID,A327)&gt;1,"Código repetido",IF(NOT(ISNUMBER(B327)),"Confira a data",IF(OR(B327&lt;1,B327&gt;73415,INT(B327)&lt;&gt;B327),"Confira a data",IF(NOT(ISNUMBER(C327)),"Confira o valor",IF(C327&lt;=0,"Valor maior que zero",IF(G327="","Preencha o que vendeu","OK")))))))))</f>
        <v/>
      </c>
      <c r="J327" s="34" t="n">
        <f aca="false">IF(I327="OK",C327,0)</f>
        <v>0</v>
      </c>
      <c r="K327" s="34" t="str">
        <f aca="false">IF(OR(I327&lt;&gt;"OK",FinMes=""),"",IF(B327&gt;=FinMes,0,MAX(0,ROUND(E327-C327,2))))</f>
        <v/>
      </c>
    </row>
    <row r="328" customFormat="false" ht="25" hidden="false" customHeight="true" outlineLevel="0" collapsed="false">
      <c r="A328" s="31"/>
      <c r="B328" s="32"/>
      <c r="C328" s="33"/>
      <c r="D328" s="34" t="str">
        <f aca="false">IF(OR(I328&lt;&gt;"OK",FinMes=""),"",IF(B328&gt;=FinMes,0,MAX(0,ROUND(C328-E328,2))))</f>
        <v/>
      </c>
      <c r="E328" s="34" t="str">
        <f aca="false">IF(OR(I328&lt;&gt;"OK",FinMes=""),"",IF(B328&gt;=FinMes,0,SUMIFS(CobroValido,CobroVenta,A328,CobroFecha,"&lt;"&amp;FinMes)))</f>
        <v/>
      </c>
      <c r="F328" s="35"/>
      <c r="G328" s="35"/>
      <c r="H328" s="36" t="str">
        <f aca="false">IF(I328="","",IF(I328&lt;&gt;"OK","Confira os dados",IF(FinMes="","Escolha um período",IF(B328&gt;=FinMes,"Outro período",IF(K328&gt;0,"Recebimento excedente",IF(D328=0,"Recebida",IF(E328=0,"A receber","Parcial")))))))</f>
        <v/>
      </c>
      <c r="I328" s="36" t="str">
        <f aca="false">IF(COUNTA(A328:C328,F328:G328)=0,"",IF(A328="","Falta o código",IF(A328&lt;&gt;TRIM(A328),"Confira o código",IF(COUNTIFS(VentaID,A328)&gt;1,"Código repetido",IF(NOT(ISNUMBER(B328)),"Confira a data",IF(OR(B328&lt;1,B328&gt;73415,INT(B328)&lt;&gt;B328),"Confira a data",IF(NOT(ISNUMBER(C328)),"Confira o valor",IF(C328&lt;=0,"Valor maior que zero",IF(G328="","Preencha o que vendeu","OK")))))))))</f>
        <v/>
      </c>
      <c r="J328" s="34" t="n">
        <f aca="false">IF(I328="OK",C328,0)</f>
        <v>0</v>
      </c>
      <c r="K328" s="34" t="str">
        <f aca="false">IF(OR(I328&lt;&gt;"OK",FinMes=""),"",IF(B328&gt;=FinMes,0,MAX(0,ROUND(E328-C328,2))))</f>
        <v/>
      </c>
    </row>
    <row r="329" customFormat="false" ht="25" hidden="false" customHeight="true" outlineLevel="0" collapsed="false">
      <c r="A329" s="31"/>
      <c r="B329" s="32"/>
      <c r="C329" s="33"/>
      <c r="D329" s="34" t="str">
        <f aca="false">IF(OR(I329&lt;&gt;"OK",FinMes=""),"",IF(B329&gt;=FinMes,0,MAX(0,ROUND(C329-E329,2))))</f>
        <v/>
      </c>
      <c r="E329" s="34" t="str">
        <f aca="false">IF(OR(I329&lt;&gt;"OK",FinMes=""),"",IF(B329&gt;=FinMes,0,SUMIFS(CobroValido,CobroVenta,A329,CobroFecha,"&lt;"&amp;FinMes)))</f>
        <v/>
      </c>
      <c r="F329" s="35"/>
      <c r="G329" s="35"/>
      <c r="H329" s="36" t="str">
        <f aca="false">IF(I329="","",IF(I329&lt;&gt;"OK","Confira os dados",IF(FinMes="","Escolha um período",IF(B329&gt;=FinMes,"Outro período",IF(K329&gt;0,"Recebimento excedente",IF(D329=0,"Recebida",IF(E329=0,"A receber","Parcial")))))))</f>
        <v/>
      </c>
      <c r="I329" s="36" t="str">
        <f aca="false">IF(COUNTA(A329:C329,F329:G329)=0,"",IF(A329="","Falta o código",IF(A329&lt;&gt;TRIM(A329),"Confira o código",IF(COUNTIFS(VentaID,A329)&gt;1,"Código repetido",IF(NOT(ISNUMBER(B329)),"Confira a data",IF(OR(B329&lt;1,B329&gt;73415,INT(B329)&lt;&gt;B329),"Confira a data",IF(NOT(ISNUMBER(C329)),"Confira o valor",IF(C329&lt;=0,"Valor maior que zero",IF(G329="","Preencha o que vendeu","OK")))))))))</f>
        <v/>
      </c>
      <c r="J329" s="34" t="n">
        <f aca="false">IF(I329="OK",C329,0)</f>
        <v>0</v>
      </c>
      <c r="K329" s="34" t="str">
        <f aca="false">IF(OR(I329&lt;&gt;"OK",FinMes=""),"",IF(B329&gt;=FinMes,0,MAX(0,ROUND(E329-C329,2))))</f>
        <v/>
      </c>
    </row>
    <row r="330" customFormat="false" ht="25" hidden="false" customHeight="true" outlineLevel="0" collapsed="false">
      <c r="A330" s="31"/>
      <c r="B330" s="32"/>
      <c r="C330" s="33"/>
      <c r="D330" s="34" t="str">
        <f aca="false">IF(OR(I330&lt;&gt;"OK",FinMes=""),"",IF(B330&gt;=FinMes,0,MAX(0,ROUND(C330-E330,2))))</f>
        <v/>
      </c>
      <c r="E330" s="34" t="str">
        <f aca="false">IF(OR(I330&lt;&gt;"OK",FinMes=""),"",IF(B330&gt;=FinMes,0,SUMIFS(CobroValido,CobroVenta,A330,CobroFecha,"&lt;"&amp;FinMes)))</f>
        <v/>
      </c>
      <c r="F330" s="35"/>
      <c r="G330" s="35"/>
      <c r="H330" s="36" t="str">
        <f aca="false">IF(I330="","",IF(I330&lt;&gt;"OK","Confira os dados",IF(FinMes="","Escolha um período",IF(B330&gt;=FinMes,"Outro período",IF(K330&gt;0,"Recebimento excedente",IF(D330=0,"Recebida",IF(E330=0,"A receber","Parcial")))))))</f>
        <v/>
      </c>
      <c r="I330" s="36" t="str">
        <f aca="false">IF(COUNTA(A330:C330,F330:G330)=0,"",IF(A330="","Falta o código",IF(A330&lt;&gt;TRIM(A330),"Confira o código",IF(COUNTIFS(VentaID,A330)&gt;1,"Código repetido",IF(NOT(ISNUMBER(B330)),"Confira a data",IF(OR(B330&lt;1,B330&gt;73415,INT(B330)&lt;&gt;B330),"Confira a data",IF(NOT(ISNUMBER(C330)),"Confira o valor",IF(C330&lt;=0,"Valor maior que zero",IF(G330="","Preencha o que vendeu","OK")))))))))</f>
        <v/>
      </c>
      <c r="J330" s="34" t="n">
        <f aca="false">IF(I330="OK",C330,0)</f>
        <v>0</v>
      </c>
      <c r="K330" s="34" t="str">
        <f aca="false">IF(OR(I330&lt;&gt;"OK",FinMes=""),"",IF(B330&gt;=FinMes,0,MAX(0,ROUND(E330-C330,2))))</f>
        <v/>
      </c>
    </row>
    <row r="331" customFormat="false" ht="25" hidden="false" customHeight="true" outlineLevel="0" collapsed="false">
      <c r="A331" s="31"/>
      <c r="B331" s="32"/>
      <c r="C331" s="33"/>
      <c r="D331" s="34" t="str">
        <f aca="false">IF(OR(I331&lt;&gt;"OK",FinMes=""),"",IF(B331&gt;=FinMes,0,MAX(0,ROUND(C331-E331,2))))</f>
        <v/>
      </c>
      <c r="E331" s="34" t="str">
        <f aca="false">IF(OR(I331&lt;&gt;"OK",FinMes=""),"",IF(B331&gt;=FinMes,0,SUMIFS(CobroValido,CobroVenta,A331,CobroFecha,"&lt;"&amp;FinMes)))</f>
        <v/>
      </c>
      <c r="F331" s="35"/>
      <c r="G331" s="35"/>
      <c r="H331" s="36" t="str">
        <f aca="false">IF(I331="","",IF(I331&lt;&gt;"OK","Confira os dados",IF(FinMes="","Escolha um período",IF(B331&gt;=FinMes,"Outro período",IF(K331&gt;0,"Recebimento excedente",IF(D331=0,"Recebida",IF(E331=0,"A receber","Parcial")))))))</f>
        <v/>
      </c>
      <c r="I331" s="36" t="str">
        <f aca="false">IF(COUNTA(A331:C331,F331:G331)=0,"",IF(A331="","Falta o código",IF(A331&lt;&gt;TRIM(A331),"Confira o código",IF(COUNTIFS(VentaID,A331)&gt;1,"Código repetido",IF(NOT(ISNUMBER(B331)),"Confira a data",IF(OR(B331&lt;1,B331&gt;73415,INT(B331)&lt;&gt;B331),"Confira a data",IF(NOT(ISNUMBER(C331)),"Confira o valor",IF(C331&lt;=0,"Valor maior que zero",IF(G331="","Preencha o que vendeu","OK")))))))))</f>
        <v/>
      </c>
      <c r="J331" s="34" t="n">
        <f aca="false">IF(I331="OK",C331,0)</f>
        <v>0</v>
      </c>
      <c r="K331" s="34" t="str">
        <f aca="false">IF(OR(I331&lt;&gt;"OK",FinMes=""),"",IF(B331&gt;=FinMes,0,MAX(0,ROUND(E331-C331,2))))</f>
        <v/>
      </c>
    </row>
    <row r="332" customFormat="false" ht="25" hidden="false" customHeight="true" outlineLevel="0" collapsed="false">
      <c r="A332" s="31"/>
      <c r="B332" s="32"/>
      <c r="C332" s="33"/>
      <c r="D332" s="34" t="str">
        <f aca="false">IF(OR(I332&lt;&gt;"OK",FinMes=""),"",IF(B332&gt;=FinMes,0,MAX(0,ROUND(C332-E332,2))))</f>
        <v/>
      </c>
      <c r="E332" s="34" t="str">
        <f aca="false">IF(OR(I332&lt;&gt;"OK",FinMes=""),"",IF(B332&gt;=FinMes,0,SUMIFS(CobroValido,CobroVenta,A332,CobroFecha,"&lt;"&amp;FinMes)))</f>
        <v/>
      </c>
      <c r="F332" s="35"/>
      <c r="G332" s="35"/>
      <c r="H332" s="36" t="str">
        <f aca="false">IF(I332="","",IF(I332&lt;&gt;"OK","Confira os dados",IF(FinMes="","Escolha um período",IF(B332&gt;=FinMes,"Outro período",IF(K332&gt;0,"Recebimento excedente",IF(D332=0,"Recebida",IF(E332=0,"A receber","Parcial")))))))</f>
        <v/>
      </c>
      <c r="I332" s="36" t="str">
        <f aca="false">IF(COUNTA(A332:C332,F332:G332)=0,"",IF(A332="","Falta o código",IF(A332&lt;&gt;TRIM(A332),"Confira o código",IF(COUNTIFS(VentaID,A332)&gt;1,"Código repetido",IF(NOT(ISNUMBER(B332)),"Confira a data",IF(OR(B332&lt;1,B332&gt;73415,INT(B332)&lt;&gt;B332),"Confira a data",IF(NOT(ISNUMBER(C332)),"Confira o valor",IF(C332&lt;=0,"Valor maior que zero",IF(G332="","Preencha o que vendeu","OK")))))))))</f>
        <v/>
      </c>
      <c r="J332" s="34" t="n">
        <f aca="false">IF(I332="OK",C332,0)</f>
        <v>0</v>
      </c>
      <c r="K332" s="34" t="str">
        <f aca="false">IF(OR(I332&lt;&gt;"OK",FinMes=""),"",IF(B332&gt;=FinMes,0,MAX(0,ROUND(E332-C332,2))))</f>
        <v/>
      </c>
    </row>
    <row r="333" customFormat="false" ht="25" hidden="false" customHeight="true" outlineLevel="0" collapsed="false">
      <c r="A333" s="31"/>
      <c r="B333" s="32"/>
      <c r="C333" s="33"/>
      <c r="D333" s="34" t="str">
        <f aca="false">IF(OR(I333&lt;&gt;"OK",FinMes=""),"",IF(B333&gt;=FinMes,0,MAX(0,ROUND(C333-E333,2))))</f>
        <v/>
      </c>
      <c r="E333" s="34" t="str">
        <f aca="false">IF(OR(I333&lt;&gt;"OK",FinMes=""),"",IF(B333&gt;=FinMes,0,SUMIFS(CobroValido,CobroVenta,A333,CobroFecha,"&lt;"&amp;FinMes)))</f>
        <v/>
      </c>
      <c r="F333" s="35"/>
      <c r="G333" s="35"/>
      <c r="H333" s="36" t="str">
        <f aca="false">IF(I333="","",IF(I333&lt;&gt;"OK","Confira os dados",IF(FinMes="","Escolha um período",IF(B333&gt;=FinMes,"Outro período",IF(K333&gt;0,"Recebimento excedente",IF(D333=0,"Recebida",IF(E333=0,"A receber","Parcial")))))))</f>
        <v/>
      </c>
      <c r="I333" s="36" t="str">
        <f aca="false">IF(COUNTA(A333:C333,F333:G333)=0,"",IF(A333="","Falta o código",IF(A333&lt;&gt;TRIM(A333),"Confira o código",IF(COUNTIFS(VentaID,A333)&gt;1,"Código repetido",IF(NOT(ISNUMBER(B333)),"Confira a data",IF(OR(B333&lt;1,B333&gt;73415,INT(B333)&lt;&gt;B333),"Confira a data",IF(NOT(ISNUMBER(C333)),"Confira o valor",IF(C333&lt;=0,"Valor maior que zero",IF(G333="","Preencha o que vendeu","OK")))))))))</f>
        <v/>
      </c>
      <c r="J333" s="34" t="n">
        <f aca="false">IF(I333="OK",C333,0)</f>
        <v>0</v>
      </c>
      <c r="K333" s="34" t="str">
        <f aca="false">IF(OR(I333&lt;&gt;"OK",FinMes=""),"",IF(B333&gt;=FinMes,0,MAX(0,ROUND(E333-C333,2))))</f>
        <v/>
      </c>
    </row>
    <row r="334" customFormat="false" ht="25" hidden="false" customHeight="true" outlineLevel="0" collapsed="false">
      <c r="A334" s="31"/>
      <c r="B334" s="32"/>
      <c r="C334" s="33"/>
      <c r="D334" s="34" t="str">
        <f aca="false">IF(OR(I334&lt;&gt;"OK",FinMes=""),"",IF(B334&gt;=FinMes,0,MAX(0,ROUND(C334-E334,2))))</f>
        <v/>
      </c>
      <c r="E334" s="34" t="str">
        <f aca="false">IF(OR(I334&lt;&gt;"OK",FinMes=""),"",IF(B334&gt;=FinMes,0,SUMIFS(CobroValido,CobroVenta,A334,CobroFecha,"&lt;"&amp;FinMes)))</f>
        <v/>
      </c>
      <c r="F334" s="35"/>
      <c r="G334" s="35"/>
      <c r="H334" s="36" t="str">
        <f aca="false">IF(I334="","",IF(I334&lt;&gt;"OK","Confira os dados",IF(FinMes="","Escolha um período",IF(B334&gt;=FinMes,"Outro período",IF(K334&gt;0,"Recebimento excedente",IF(D334=0,"Recebida",IF(E334=0,"A receber","Parcial")))))))</f>
        <v/>
      </c>
      <c r="I334" s="36" t="str">
        <f aca="false">IF(COUNTA(A334:C334,F334:G334)=0,"",IF(A334="","Falta o código",IF(A334&lt;&gt;TRIM(A334),"Confira o código",IF(COUNTIFS(VentaID,A334)&gt;1,"Código repetido",IF(NOT(ISNUMBER(B334)),"Confira a data",IF(OR(B334&lt;1,B334&gt;73415,INT(B334)&lt;&gt;B334),"Confira a data",IF(NOT(ISNUMBER(C334)),"Confira o valor",IF(C334&lt;=0,"Valor maior que zero",IF(G334="","Preencha o que vendeu","OK")))))))))</f>
        <v/>
      </c>
      <c r="J334" s="34" t="n">
        <f aca="false">IF(I334="OK",C334,0)</f>
        <v>0</v>
      </c>
      <c r="K334" s="34" t="str">
        <f aca="false">IF(OR(I334&lt;&gt;"OK",FinMes=""),"",IF(B334&gt;=FinMes,0,MAX(0,ROUND(E334-C334,2))))</f>
        <v/>
      </c>
    </row>
    <row r="335" customFormat="false" ht="25" hidden="false" customHeight="true" outlineLevel="0" collapsed="false">
      <c r="A335" s="31"/>
      <c r="B335" s="32"/>
      <c r="C335" s="33"/>
      <c r="D335" s="34" t="str">
        <f aca="false">IF(OR(I335&lt;&gt;"OK",FinMes=""),"",IF(B335&gt;=FinMes,0,MAX(0,ROUND(C335-E335,2))))</f>
        <v/>
      </c>
      <c r="E335" s="34" t="str">
        <f aca="false">IF(OR(I335&lt;&gt;"OK",FinMes=""),"",IF(B335&gt;=FinMes,0,SUMIFS(CobroValido,CobroVenta,A335,CobroFecha,"&lt;"&amp;FinMes)))</f>
        <v/>
      </c>
      <c r="F335" s="35"/>
      <c r="G335" s="35"/>
      <c r="H335" s="36" t="str">
        <f aca="false">IF(I335="","",IF(I335&lt;&gt;"OK","Confira os dados",IF(FinMes="","Escolha um período",IF(B335&gt;=FinMes,"Outro período",IF(K335&gt;0,"Recebimento excedente",IF(D335=0,"Recebida",IF(E335=0,"A receber","Parcial")))))))</f>
        <v/>
      </c>
      <c r="I335" s="36" t="str">
        <f aca="false">IF(COUNTA(A335:C335,F335:G335)=0,"",IF(A335="","Falta o código",IF(A335&lt;&gt;TRIM(A335),"Confira o código",IF(COUNTIFS(VentaID,A335)&gt;1,"Código repetido",IF(NOT(ISNUMBER(B335)),"Confira a data",IF(OR(B335&lt;1,B335&gt;73415,INT(B335)&lt;&gt;B335),"Confira a data",IF(NOT(ISNUMBER(C335)),"Confira o valor",IF(C335&lt;=0,"Valor maior que zero",IF(G335="","Preencha o que vendeu","OK")))))))))</f>
        <v/>
      </c>
      <c r="J335" s="34" t="n">
        <f aca="false">IF(I335="OK",C335,0)</f>
        <v>0</v>
      </c>
      <c r="K335" s="34" t="str">
        <f aca="false">IF(OR(I335&lt;&gt;"OK",FinMes=""),"",IF(B335&gt;=FinMes,0,MAX(0,ROUND(E335-C335,2))))</f>
        <v/>
      </c>
    </row>
    <row r="336" customFormat="false" ht="25" hidden="false" customHeight="true" outlineLevel="0" collapsed="false">
      <c r="A336" s="31"/>
      <c r="B336" s="32"/>
      <c r="C336" s="33"/>
      <c r="D336" s="34" t="str">
        <f aca="false">IF(OR(I336&lt;&gt;"OK",FinMes=""),"",IF(B336&gt;=FinMes,0,MAX(0,ROUND(C336-E336,2))))</f>
        <v/>
      </c>
      <c r="E336" s="34" t="str">
        <f aca="false">IF(OR(I336&lt;&gt;"OK",FinMes=""),"",IF(B336&gt;=FinMes,0,SUMIFS(CobroValido,CobroVenta,A336,CobroFecha,"&lt;"&amp;FinMes)))</f>
        <v/>
      </c>
      <c r="F336" s="35"/>
      <c r="G336" s="35"/>
      <c r="H336" s="36" t="str">
        <f aca="false">IF(I336="","",IF(I336&lt;&gt;"OK","Confira os dados",IF(FinMes="","Escolha um período",IF(B336&gt;=FinMes,"Outro período",IF(K336&gt;0,"Recebimento excedente",IF(D336=0,"Recebida",IF(E336=0,"A receber","Parcial")))))))</f>
        <v/>
      </c>
      <c r="I336" s="36" t="str">
        <f aca="false">IF(COUNTA(A336:C336,F336:G336)=0,"",IF(A336="","Falta o código",IF(A336&lt;&gt;TRIM(A336),"Confira o código",IF(COUNTIFS(VentaID,A336)&gt;1,"Código repetido",IF(NOT(ISNUMBER(B336)),"Confira a data",IF(OR(B336&lt;1,B336&gt;73415,INT(B336)&lt;&gt;B336),"Confira a data",IF(NOT(ISNUMBER(C336)),"Confira o valor",IF(C336&lt;=0,"Valor maior que zero",IF(G336="","Preencha o que vendeu","OK")))))))))</f>
        <v/>
      </c>
      <c r="J336" s="34" t="n">
        <f aca="false">IF(I336="OK",C336,0)</f>
        <v>0</v>
      </c>
      <c r="K336" s="34" t="str">
        <f aca="false">IF(OR(I336&lt;&gt;"OK",FinMes=""),"",IF(B336&gt;=FinMes,0,MAX(0,ROUND(E336-C336,2))))</f>
        <v/>
      </c>
    </row>
    <row r="337" customFormat="false" ht="25" hidden="false" customHeight="true" outlineLevel="0" collapsed="false">
      <c r="A337" s="31"/>
      <c r="B337" s="32"/>
      <c r="C337" s="33"/>
      <c r="D337" s="34" t="str">
        <f aca="false">IF(OR(I337&lt;&gt;"OK",FinMes=""),"",IF(B337&gt;=FinMes,0,MAX(0,ROUND(C337-E337,2))))</f>
        <v/>
      </c>
      <c r="E337" s="34" t="str">
        <f aca="false">IF(OR(I337&lt;&gt;"OK",FinMes=""),"",IF(B337&gt;=FinMes,0,SUMIFS(CobroValido,CobroVenta,A337,CobroFecha,"&lt;"&amp;FinMes)))</f>
        <v/>
      </c>
      <c r="F337" s="35"/>
      <c r="G337" s="35"/>
      <c r="H337" s="36" t="str">
        <f aca="false">IF(I337="","",IF(I337&lt;&gt;"OK","Confira os dados",IF(FinMes="","Escolha um período",IF(B337&gt;=FinMes,"Outro período",IF(K337&gt;0,"Recebimento excedente",IF(D337=0,"Recebida",IF(E337=0,"A receber","Parcial")))))))</f>
        <v/>
      </c>
      <c r="I337" s="36" t="str">
        <f aca="false">IF(COUNTA(A337:C337,F337:G337)=0,"",IF(A337="","Falta o código",IF(A337&lt;&gt;TRIM(A337),"Confira o código",IF(COUNTIFS(VentaID,A337)&gt;1,"Código repetido",IF(NOT(ISNUMBER(B337)),"Confira a data",IF(OR(B337&lt;1,B337&gt;73415,INT(B337)&lt;&gt;B337),"Confira a data",IF(NOT(ISNUMBER(C337)),"Confira o valor",IF(C337&lt;=0,"Valor maior que zero",IF(G337="","Preencha o que vendeu","OK")))))))))</f>
        <v/>
      </c>
      <c r="J337" s="34" t="n">
        <f aca="false">IF(I337="OK",C337,0)</f>
        <v>0</v>
      </c>
      <c r="K337" s="34" t="str">
        <f aca="false">IF(OR(I337&lt;&gt;"OK",FinMes=""),"",IF(B337&gt;=FinMes,0,MAX(0,ROUND(E337-C337,2))))</f>
        <v/>
      </c>
    </row>
    <row r="338" customFormat="false" ht="25" hidden="false" customHeight="true" outlineLevel="0" collapsed="false">
      <c r="A338" s="31"/>
      <c r="B338" s="32"/>
      <c r="C338" s="33"/>
      <c r="D338" s="34" t="str">
        <f aca="false">IF(OR(I338&lt;&gt;"OK",FinMes=""),"",IF(B338&gt;=FinMes,0,MAX(0,ROUND(C338-E338,2))))</f>
        <v/>
      </c>
      <c r="E338" s="34" t="str">
        <f aca="false">IF(OR(I338&lt;&gt;"OK",FinMes=""),"",IF(B338&gt;=FinMes,0,SUMIFS(CobroValido,CobroVenta,A338,CobroFecha,"&lt;"&amp;FinMes)))</f>
        <v/>
      </c>
      <c r="F338" s="35"/>
      <c r="G338" s="35"/>
      <c r="H338" s="36" t="str">
        <f aca="false">IF(I338="","",IF(I338&lt;&gt;"OK","Confira os dados",IF(FinMes="","Escolha um período",IF(B338&gt;=FinMes,"Outro período",IF(K338&gt;0,"Recebimento excedente",IF(D338=0,"Recebida",IF(E338=0,"A receber","Parcial")))))))</f>
        <v/>
      </c>
      <c r="I338" s="36" t="str">
        <f aca="false">IF(COUNTA(A338:C338,F338:G338)=0,"",IF(A338="","Falta o código",IF(A338&lt;&gt;TRIM(A338),"Confira o código",IF(COUNTIFS(VentaID,A338)&gt;1,"Código repetido",IF(NOT(ISNUMBER(B338)),"Confira a data",IF(OR(B338&lt;1,B338&gt;73415,INT(B338)&lt;&gt;B338),"Confira a data",IF(NOT(ISNUMBER(C338)),"Confira o valor",IF(C338&lt;=0,"Valor maior que zero",IF(G338="","Preencha o que vendeu","OK")))))))))</f>
        <v/>
      </c>
      <c r="J338" s="34" t="n">
        <f aca="false">IF(I338="OK",C338,0)</f>
        <v>0</v>
      </c>
      <c r="K338" s="34" t="str">
        <f aca="false">IF(OR(I338&lt;&gt;"OK",FinMes=""),"",IF(B338&gt;=FinMes,0,MAX(0,ROUND(E338-C338,2))))</f>
        <v/>
      </c>
    </row>
    <row r="339" customFormat="false" ht="25" hidden="false" customHeight="true" outlineLevel="0" collapsed="false">
      <c r="A339" s="31"/>
      <c r="B339" s="32"/>
      <c r="C339" s="33"/>
      <c r="D339" s="34" t="str">
        <f aca="false">IF(OR(I339&lt;&gt;"OK",FinMes=""),"",IF(B339&gt;=FinMes,0,MAX(0,ROUND(C339-E339,2))))</f>
        <v/>
      </c>
      <c r="E339" s="34" t="str">
        <f aca="false">IF(OR(I339&lt;&gt;"OK",FinMes=""),"",IF(B339&gt;=FinMes,0,SUMIFS(CobroValido,CobroVenta,A339,CobroFecha,"&lt;"&amp;FinMes)))</f>
        <v/>
      </c>
      <c r="F339" s="35"/>
      <c r="G339" s="35"/>
      <c r="H339" s="36" t="str">
        <f aca="false">IF(I339="","",IF(I339&lt;&gt;"OK","Confira os dados",IF(FinMes="","Escolha um período",IF(B339&gt;=FinMes,"Outro período",IF(K339&gt;0,"Recebimento excedente",IF(D339=0,"Recebida",IF(E339=0,"A receber","Parcial")))))))</f>
        <v/>
      </c>
      <c r="I339" s="36" t="str">
        <f aca="false">IF(COUNTA(A339:C339,F339:G339)=0,"",IF(A339="","Falta o código",IF(A339&lt;&gt;TRIM(A339),"Confira o código",IF(COUNTIFS(VentaID,A339)&gt;1,"Código repetido",IF(NOT(ISNUMBER(B339)),"Confira a data",IF(OR(B339&lt;1,B339&gt;73415,INT(B339)&lt;&gt;B339),"Confira a data",IF(NOT(ISNUMBER(C339)),"Confira o valor",IF(C339&lt;=0,"Valor maior que zero",IF(G339="","Preencha o que vendeu","OK")))))))))</f>
        <v/>
      </c>
      <c r="J339" s="34" t="n">
        <f aca="false">IF(I339="OK",C339,0)</f>
        <v>0</v>
      </c>
      <c r="K339" s="34" t="str">
        <f aca="false">IF(OR(I339&lt;&gt;"OK",FinMes=""),"",IF(B339&gt;=FinMes,0,MAX(0,ROUND(E339-C339,2))))</f>
        <v/>
      </c>
    </row>
    <row r="340" customFormat="false" ht="25" hidden="false" customHeight="true" outlineLevel="0" collapsed="false">
      <c r="A340" s="31"/>
      <c r="B340" s="32"/>
      <c r="C340" s="33"/>
      <c r="D340" s="34" t="str">
        <f aca="false">IF(OR(I340&lt;&gt;"OK",FinMes=""),"",IF(B340&gt;=FinMes,0,MAX(0,ROUND(C340-E340,2))))</f>
        <v/>
      </c>
      <c r="E340" s="34" t="str">
        <f aca="false">IF(OR(I340&lt;&gt;"OK",FinMes=""),"",IF(B340&gt;=FinMes,0,SUMIFS(CobroValido,CobroVenta,A340,CobroFecha,"&lt;"&amp;FinMes)))</f>
        <v/>
      </c>
      <c r="F340" s="35"/>
      <c r="G340" s="35"/>
      <c r="H340" s="36" t="str">
        <f aca="false">IF(I340="","",IF(I340&lt;&gt;"OK","Confira os dados",IF(FinMes="","Escolha um período",IF(B340&gt;=FinMes,"Outro período",IF(K340&gt;0,"Recebimento excedente",IF(D340=0,"Recebida",IF(E340=0,"A receber","Parcial")))))))</f>
        <v/>
      </c>
      <c r="I340" s="36" t="str">
        <f aca="false">IF(COUNTA(A340:C340,F340:G340)=0,"",IF(A340="","Falta o código",IF(A340&lt;&gt;TRIM(A340),"Confira o código",IF(COUNTIFS(VentaID,A340)&gt;1,"Código repetido",IF(NOT(ISNUMBER(B340)),"Confira a data",IF(OR(B340&lt;1,B340&gt;73415,INT(B340)&lt;&gt;B340),"Confira a data",IF(NOT(ISNUMBER(C340)),"Confira o valor",IF(C340&lt;=0,"Valor maior que zero",IF(G340="","Preencha o que vendeu","OK")))))))))</f>
        <v/>
      </c>
      <c r="J340" s="34" t="n">
        <f aca="false">IF(I340="OK",C340,0)</f>
        <v>0</v>
      </c>
      <c r="K340" s="34" t="str">
        <f aca="false">IF(OR(I340&lt;&gt;"OK",FinMes=""),"",IF(B340&gt;=FinMes,0,MAX(0,ROUND(E340-C340,2))))</f>
        <v/>
      </c>
    </row>
    <row r="341" customFormat="false" ht="25" hidden="false" customHeight="true" outlineLevel="0" collapsed="false">
      <c r="A341" s="31"/>
      <c r="B341" s="32"/>
      <c r="C341" s="33"/>
      <c r="D341" s="34" t="str">
        <f aca="false">IF(OR(I341&lt;&gt;"OK",FinMes=""),"",IF(B341&gt;=FinMes,0,MAX(0,ROUND(C341-E341,2))))</f>
        <v/>
      </c>
      <c r="E341" s="34" t="str">
        <f aca="false">IF(OR(I341&lt;&gt;"OK",FinMes=""),"",IF(B341&gt;=FinMes,0,SUMIFS(CobroValido,CobroVenta,A341,CobroFecha,"&lt;"&amp;FinMes)))</f>
        <v/>
      </c>
      <c r="F341" s="35"/>
      <c r="G341" s="35"/>
      <c r="H341" s="36" t="str">
        <f aca="false">IF(I341="","",IF(I341&lt;&gt;"OK","Confira os dados",IF(FinMes="","Escolha um período",IF(B341&gt;=FinMes,"Outro período",IF(K341&gt;0,"Recebimento excedente",IF(D341=0,"Recebida",IF(E341=0,"A receber","Parcial")))))))</f>
        <v/>
      </c>
      <c r="I341" s="36" t="str">
        <f aca="false">IF(COUNTA(A341:C341,F341:G341)=0,"",IF(A341="","Falta o código",IF(A341&lt;&gt;TRIM(A341),"Confira o código",IF(COUNTIFS(VentaID,A341)&gt;1,"Código repetido",IF(NOT(ISNUMBER(B341)),"Confira a data",IF(OR(B341&lt;1,B341&gt;73415,INT(B341)&lt;&gt;B341),"Confira a data",IF(NOT(ISNUMBER(C341)),"Confira o valor",IF(C341&lt;=0,"Valor maior que zero",IF(G341="","Preencha o que vendeu","OK")))))))))</f>
        <v/>
      </c>
      <c r="J341" s="34" t="n">
        <f aca="false">IF(I341="OK",C341,0)</f>
        <v>0</v>
      </c>
      <c r="K341" s="34" t="str">
        <f aca="false">IF(OR(I341&lt;&gt;"OK",FinMes=""),"",IF(B341&gt;=FinMes,0,MAX(0,ROUND(E341-C341,2))))</f>
        <v/>
      </c>
    </row>
    <row r="342" customFormat="false" ht="25" hidden="false" customHeight="true" outlineLevel="0" collapsed="false">
      <c r="A342" s="31"/>
      <c r="B342" s="32"/>
      <c r="C342" s="33"/>
      <c r="D342" s="34" t="str">
        <f aca="false">IF(OR(I342&lt;&gt;"OK",FinMes=""),"",IF(B342&gt;=FinMes,0,MAX(0,ROUND(C342-E342,2))))</f>
        <v/>
      </c>
      <c r="E342" s="34" t="str">
        <f aca="false">IF(OR(I342&lt;&gt;"OK",FinMes=""),"",IF(B342&gt;=FinMes,0,SUMIFS(CobroValido,CobroVenta,A342,CobroFecha,"&lt;"&amp;FinMes)))</f>
        <v/>
      </c>
      <c r="F342" s="35"/>
      <c r="G342" s="35"/>
      <c r="H342" s="36" t="str">
        <f aca="false">IF(I342="","",IF(I342&lt;&gt;"OK","Confira os dados",IF(FinMes="","Escolha um período",IF(B342&gt;=FinMes,"Outro período",IF(K342&gt;0,"Recebimento excedente",IF(D342=0,"Recebida",IF(E342=0,"A receber","Parcial")))))))</f>
        <v/>
      </c>
      <c r="I342" s="36" t="str">
        <f aca="false">IF(COUNTA(A342:C342,F342:G342)=0,"",IF(A342="","Falta o código",IF(A342&lt;&gt;TRIM(A342),"Confira o código",IF(COUNTIFS(VentaID,A342)&gt;1,"Código repetido",IF(NOT(ISNUMBER(B342)),"Confira a data",IF(OR(B342&lt;1,B342&gt;73415,INT(B342)&lt;&gt;B342),"Confira a data",IF(NOT(ISNUMBER(C342)),"Confira o valor",IF(C342&lt;=0,"Valor maior que zero",IF(G342="","Preencha o que vendeu","OK")))))))))</f>
        <v/>
      </c>
      <c r="J342" s="34" t="n">
        <f aca="false">IF(I342="OK",C342,0)</f>
        <v>0</v>
      </c>
      <c r="K342" s="34" t="str">
        <f aca="false">IF(OR(I342&lt;&gt;"OK",FinMes=""),"",IF(B342&gt;=FinMes,0,MAX(0,ROUND(E342-C342,2))))</f>
        <v/>
      </c>
    </row>
    <row r="343" customFormat="false" ht="25" hidden="false" customHeight="true" outlineLevel="0" collapsed="false">
      <c r="A343" s="31"/>
      <c r="B343" s="32"/>
      <c r="C343" s="33"/>
      <c r="D343" s="34" t="str">
        <f aca="false">IF(OR(I343&lt;&gt;"OK",FinMes=""),"",IF(B343&gt;=FinMes,0,MAX(0,ROUND(C343-E343,2))))</f>
        <v/>
      </c>
      <c r="E343" s="34" t="str">
        <f aca="false">IF(OR(I343&lt;&gt;"OK",FinMes=""),"",IF(B343&gt;=FinMes,0,SUMIFS(CobroValido,CobroVenta,A343,CobroFecha,"&lt;"&amp;FinMes)))</f>
        <v/>
      </c>
      <c r="F343" s="35"/>
      <c r="G343" s="35"/>
      <c r="H343" s="36" t="str">
        <f aca="false">IF(I343="","",IF(I343&lt;&gt;"OK","Confira os dados",IF(FinMes="","Escolha um período",IF(B343&gt;=FinMes,"Outro período",IF(K343&gt;0,"Recebimento excedente",IF(D343=0,"Recebida",IF(E343=0,"A receber","Parcial")))))))</f>
        <v/>
      </c>
      <c r="I343" s="36" t="str">
        <f aca="false">IF(COUNTA(A343:C343,F343:G343)=0,"",IF(A343="","Falta o código",IF(A343&lt;&gt;TRIM(A343),"Confira o código",IF(COUNTIFS(VentaID,A343)&gt;1,"Código repetido",IF(NOT(ISNUMBER(B343)),"Confira a data",IF(OR(B343&lt;1,B343&gt;73415,INT(B343)&lt;&gt;B343),"Confira a data",IF(NOT(ISNUMBER(C343)),"Confira o valor",IF(C343&lt;=0,"Valor maior que zero",IF(G343="","Preencha o que vendeu","OK")))))))))</f>
        <v/>
      </c>
      <c r="J343" s="34" t="n">
        <f aca="false">IF(I343="OK",C343,0)</f>
        <v>0</v>
      </c>
      <c r="K343" s="34" t="str">
        <f aca="false">IF(OR(I343&lt;&gt;"OK",FinMes=""),"",IF(B343&gt;=FinMes,0,MAX(0,ROUND(E343-C343,2))))</f>
        <v/>
      </c>
    </row>
    <row r="344" customFormat="false" ht="25" hidden="false" customHeight="true" outlineLevel="0" collapsed="false">
      <c r="A344" s="31"/>
      <c r="B344" s="32"/>
      <c r="C344" s="33"/>
      <c r="D344" s="34" t="str">
        <f aca="false">IF(OR(I344&lt;&gt;"OK",FinMes=""),"",IF(B344&gt;=FinMes,0,MAX(0,ROUND(C344-E344,2))))</f>
        <v/>
      </c>
      <c r="E344" s="34" t="str">
        <f aca="false">IF(OR(I344&lt;&gt;"OK",FinMes=""),"",IF(B344&gt;=FinMes,0,SUMIFS(CobroValido,CobroVenta,A344,CobroFecha,"&lt;"&amp;FinMes)))</f>
        <v/>
      </c>
      <c r="F344" s="35"/>
      <c r="G344" s="35"/>
      <c r="H344" s="36" t="str">
        <f aca="false">IF(I344="","",IF(I344&lt;&gt;"OK","Confira os dados",IF(FinMes="","Escolha um período",IF(B344&gt;=FinMes,"Outro período",IF(K344&gt;0,"Recebimento excedente",IF(D344=0,"Recebida",IF(E344=0,"A receber","Parcial")))))))</f>
        <v/>
      </c>
      <c r="I344" s="36" t="str">
        <f aca="false">IF(COUNTA(A344:C344,F344:G344)=0,"",IF(A344="","Falta o código",IF(A344&lt;&gt;TRIM(A344),"Confira o código",IF(COUNTIFS(VentaID,A344)&gt;1,"Código repetido",IF(NOT(ISNUMBER(B344)),"Confira a data",IF(OR(B344&lt;1,B344&gt;73415,INT(B344)&lt;&gt;B344),"Confira a data",IF(NOT(ISNUMBER(C344)),"Confira o valor",IF(C344&lt;=0,"Valor maior que zero",IF(G344="","Preencha o que vendeu","OK")))))))))</f>
        <v/>
      </c>
      <c r="J344" s="34" t="n">
        <f aca="false">IF(I344="OK",C344,0)</f>
        <v>0</v>
      </c>
      <c r="K344" s="34" t="str">
        <f aca="false">IF(OR(I344&lt;&gt;"OK",FinMes=""),"",IF(B344&gt;=FinMes,0,MAX(0,ROUND(E344-C344,2))))</f>
        <v/>
      </c>
    </row>
    <row r="345" customFormat="false" ht="25" hidden="false" customHeight="true" outlineLevel="0" collapsed="false">
      <c r="A345" s="31"/>
      <c r="B345" s="32"/>
      <c r="C345" s="33"/>
      <c r="D345" s="34" t="str">
        <f aca="false">IF(OR(I345&lt;&gt;"OK",FinMes=""),"",IF(B345&gt;=FinMes,0,MAX(0,ROUND(C345-E345,2))))</f>
        <v/>
      </c>
      <c r="E345" s="34" t="str">
        <f aca="false">IF(OR(I345&lt;&gt;"OK",FinMes=""),"",IF(B345&gt;=FinMes,0,SUMIFS(CobroValido,CobroVenta,A345,CobroFecha,"&lt;"&amp;FinMes)))</f>
        <v/>
      </c>
      <c r="F345" s="35"/>
      <c r="G345" s="35"/>
      <c r="H345" s="36" t="str">
        <f aca="false">IF(I345="","",IF(I345&lt;&gt;"OK","Confira os dados",IF(FinMes="","Escolha um período",IF(B345&gt;=FinMes,"Outro período",IF(K345&gt;0,"Recebimento excedente",IF(D345=0,"Recebida",IF(E345=0,"A receber","Parcial")))))))</f>
        <v/>
      </c>
      <c r="I345" s="36" t="str">
        <f aca="false">IF(COUNTA(A345:C345,F345:G345)=0,"",IF(A345="","Falta o código",IF(A345&lt;&gt;TRIM(A345),"Confira o código",IF(COUNTIFS(VentaID,A345)&gt;1,"Código repetido",IF(NOT(ISNUMBER(B345)),"Confira a data",IF(OR(B345&lt;1,B345&gt;73415,INT(B345)&lt;&gt;B345),"Confira a data",IF(NOT(ISNUMBER(C345)),"Confira o valor",IF(C345&lt;=0,"Valor maior que zero",IF(G345="","Preencha o que vendeu","OK")))))))))</f>
        <v/>
      </c>
      <c r="J345" s="34" t="n">
        <f aca="false">IF(I345="OK",C345,0)</f>
        <v>0</v>
      </c>
      <c r="K345" s="34" t="str">
        <f aca="false">IF(OR(I345&lt;&gt;"OK",FinMes=""),"",IF(B345&gt;=FinMes,0,MAX(0,ROUND(E345-C345,2))))</f>
        <v/>
      </c>
    </row>
    <row r="346" customFormat="false" ht="25" hidden="false" customHeight="true" outlineLevel="0" collapsed="false">
      <c r="A346" s="31"/>
      <c r="B346" s="32"/>
      <c r="C346" s="33"/>
      <c r="D346" s="34" t="str">
        <f aca="false">IF(OR(I346&lt;&gt;"OK",FinMes=""),"",IF(B346&gt;=FinMes,0,MAX(0,ROUND(C346-E346,2))))</f>
        <v/>
      </c>
      <c r="E346" s="34" t="str">
        <f aca="false">IF(OR(I346&lt;&gt;"OK",FinMes=""),"",IF(B346&gt;=FinMes,0,SUMIFS(CobroValido,CobroVenta,A346,CobroFecha,"&lt;"&amp;FinMes)))</f>
        <v/>
      </c>
      <c r="F346" s="35"/>
      <c r="G346" s="35"/>
      <c r="H346" s="36" t="str">
        <f aca="false">IF(I346="","",IF(I346&lt;&gt;"OK","Confira os dados",IF(FinMes="","Escolha um período",IF(B346&gt;=FinMes,"Outro período",IF(K346&gt;0,"Recebimento excedente",IF(D346=0,"Recebida",IF(E346=0,"A receber","Parcial")))))))</f>
        <v/>
      </c>
      <c r="I346" s="36" t="str">
        <f aca="false">IF(COUNTA(A346:C346,F346:G346)=0,"",IF(A346="","Falta o código",IF(A346&lt;&gt;TRIM(A346),"Confira o código",IF(COUNTIFS(VentaID,A346)&gt;1,"Código repetido",IF(NOT(ISNUMBER(B346)),"Confira a data",IF(OR(B346&lt;1,B346&gt;73415,INT(B346)&lt;&gt;B346),"Confira a data",IF(NOT(ISNUMBER(C346)),"Confira o valor",IF(C346&lt;=0,"Valor maior que zero",IF(G346="","Preencha o que vendeu","OK")))))))))</f>
        <v/>
      </c>
      <c r="J346" s="34" t="n">
        <f aca="false">IF(I346="OK",C346,0)</f>
        <v>0</v>
      </c>
      <c r="K346" s="34" t="str">
        <f aca="false">IF(OR(I346&lt;&gt;"OK",FinMes=""),"",IF(B346&gt;=FinMes,0,MAX(0,ROUND(E346-C346,2))))</f>
        <v/>
      </c>
    </row>
    <row r="347" customFormat="false" ht="25" hidden="false" customHeight="true" outlineLevel="0" collapsed="false">
      <c r="A347" s="31"/>
      <c r="B347" s="32"/>
      <c r="C347" s="33"/>
      <c r="D347" s="34" t="str">
        <f aca="false">IF(OR(I347&lt;&gt;"OK",FinMes=""),"",IF(B347&gt;=FinMes,0,MAX(0,ROUND(C347-E347,2))))</f>
        <v/>
      </c>
      <c r="E347" s="34" t="str">
        <f aca="false">IF(OR(I347&lt;&gt;"OK",FinMes=""),"",IF(B347&gt;=FinMes,0,SUMIFS(CobroValido,CobroVenta,A347,CobroFecha,"&lt;"&amp;FinMes)))</f>
        <v/>
      </c>
      <c r="F347" s="35"/>
      <c r="G347" s="35"/>
      <c r="H347" s="36" t="str">
        <f aca="false">IF(I347="","",IF(I347&lt;&gt;"OK","Confira os dados",IF(FinMes="","Escolha um período",IF(B347&gt;=FinMes,"Outro período",IF(K347&gt;0,"Recebimento excedente",IF(D347=0,"Recebida",IF(E347=0,"A receber","Parcial")))))))</f>
        <v/>
      </c>
      <c r="I347" s="36" t="str">
        <f aca="false">IF(COUNTA(A347:C347,F347:G347)=0,"",IF(A347="","Falta o código",IF(A347&lt;&gt;TRIM(A347),"Confira o código",IF(COUNTIFS(VentaID,A347)&gt;1,"Código repetido",IF(NOT(ISNUMBER(B347)),"Confira a data",IF(OR(B347&lt;1,B347&gt;73415,INT(B347)&lt;&gt;B347),"Confira a data",IF(NOT(ISNUMBER(C347)),"Confira o valor",IF(C347&lt;=0,"Valor maior que zero",IF(G347="","Preencha o que vendeu","OK")))))))))</f>
        <v/>
      </c>
      <c r="J347" s="34" t="n">
        <f aca="false">IF(I347="OK",C347,0)</f>
        <v>0</v>
      </c>
      <c r="K347" s="34" t="str">
        <f aca="false">IF(OR(I347&lt;&gt;"OK",FinMes=""),"",IF(B347&gt;=FinMes,0,MAX(0,ROUND(E347-C347,2))))</f>
        <v/>
      </c>
    </row>
    <row r="348" customFormat="false" ht="25" hidden="false" customHeight="true" outlineLevel="0" collapsed="false">
      <c r="A348" s="31"/>
      <c r="B348" s="32"/>
      <c r="C348" s="33"/>
      <c r="D348" s="34" t="str">
        <f aca="false">IF(OR(I348&lt;&gt;"OK",FinMes=""),"",IF(B348&gt;=FinMes,0,MAX(0,ROUND(C348-E348,2))))</f>
        <v/>
      </c>
      <c r="E348" s="34" t="str">
        <f aca="false">IF(OR(I348&lt;&gt;"OK",FinMes=""),"",IF(B348&gt;=FinMes,0,SUMIFS(CobroValido,CobroVenta,A348,CobroFecha,"&lt;"&amp;FinMes)))</f>
        <v/>
      </c>
      <c r="F348" s="35"/>
      <c r="G348" s="35"/>
      <c r="H348" s="36" t="str">
        <f aca="false">IF(I348="","",IF(I348&lt;&gt;"OK","Confira os dados",IF(FinMes="","Escolha um período",IF(B348&gt;=FinMes,"Outro período",IF(K348&gt;0,"Recebimento excedente",IF(D348=0,"Recebida",IF(E348=0,"A receber","Parcial")))))))</f>
        <v/>
      </c>
      <c r="I348" s="36" t="str">
        <f aca="false">IF(COUNTA(A348:C348,F348:G348)=0,"",IF(A348="","Falta o código",IF(A348&lt;&gt;TRIM(A348),"Confira o código",IF(COUNTIFS(VentaID,A348)&gt;1,"Código repetido",IF(NOT(ISNUMBER(B348)),"Confira a data",IF(OR(B348&lt;1,B348&gt;73415,INT(B348)&lt;&gt;B348),"Confira a data",IF(NOT(ISNUMBER(C348)),"Confira o valor",IF(C348&lt;=0,"Valor maior que zero",IF(G348="","Preencha o que vendeu","OK")))))))))</f>
        <v/>
      </c>
      <c r="J348" s="34" t="n">
        <f aca="false">IF(I348="OK",C348,0)</f>
        <v>0</v>
      </c>
      <c r="K348" s="34" t="str">
        <f aca="false">IF(OR(I348&lt;&gt;"OK",FinMes=""),"",IF(B348&gt;=FinMes,0,MAX(0,ROUND(E348-C348,2))))</f>
        <v/>
      </c>
    </row>
    <row r="349" customFormat="false" ht="25" hidden="false" customHeight="true" outlineLevel="0" collapsed="false">
      <c r="A349" s="31"/>
      <c r="B349" s="32"/>
      <c r="C349" s="33"/>
      <c r="D349" s="34" t="str">
        <f aca="false">IF(OR(I349&lt;&gt;"OK",FinMes=""),"",IF(B349&gt;=FinMes,0,MAX(0,ROUND(C349-E349,2))))</f>
        <v/>
      </c>
      <c r="E349" s="34" t="str">
        <f aca="false">IF(OR(I349&lt;&gt;"OK",FinMes=""),"",IF(B349&gt;=FinMes,0,SUMIFS(CobroValido,CobroVenta,A349,CobroFecha,"&lt;"&amp;FinMes)))</f>
        <v/>
      </c>
      <c r="F349" s="35"/>
      <c r="G349" s="35"/>
      <c r="H349" s="36" t="str">
        <f aca="false">IF(I349="","",IF(I349&lt;&gt;"OK","Confira os dados",IF(FinMes="","Escolha um período",IF(B349&gt;=FinMes,"Outro período",IF(K349&gt;0,"Recebimento excedente",IF(D349=0,"Recebida",IF(E349=0,"A receber","Parcial")))))))</f>
        <v/>
      </c>
      <c r="I349" s="36" t="str">
        <f aca="false">IF(COUNTA(A349:C349,F349:G349)=0,"",IF(A349="","Falta o código",IF(A349&lt;&gt;TRIM(A349),"Confira o código",IF(COUNTIFS(VentaID,A349)&gt;1,"Código repetido",IF(NOT(ISNUMBER(B349)),"Confira a data",IF(OR(B349&lt;1,B349&gt;73415,INT(B349)&lt;&gt;B349),"Confira a data",IF(NOT(ISNUMBER(C349)),"Confira o valor",IF(C349&lt;=0,"Valor maior que zero",IF(G349="","Preencha o que vendeu","OK")))))))))</f>
        <v/>
      </c>
      <c r="J349" s="34" t="n">
        <f aca="false">IF(I349="OK",C349,0)</f>
        <v>0</v>
      </c>
      <c r="K349" s="34" t="str">
        <f aca="false">IF(OR(I349&lt;&gt;"OK",FinMes=""),"",IF(B349&gt;=FinMes,0,MAX(0,ROUND(E349-C349,2))))</f>
        <v/>
      </c>
    </row>
    <row r="350" customFormat="false" ht="25" hidden="false" customHeight="true" outlineLevel="0" collapsed="false">
      <c r="A350" s="31"/>
      <c r="B350" s="32"/>
      <c r="C350" s="33"/>
      <c r="D350" s="34" t="str">
        <f aca="false">IF(OR(I350&lt;&gt;"OK",FinMes=""),"",IF(B350&gt;=FinMes,0,MAX(0,ROUND(C350-E350,2))))</f>
        <v/>
      </c>
      <c r="E350" s="34" t="str">
        <f aca="false">IF(OR(I350&lt;&gt;"OK",FinMes=""),"",IF(B350&gt;=FinMes,0,SUMIFS(CobroValido,CobroVenta,A350,CobroFecha,"&lt;"&amp;FinMes)))</f>
        <v/>
      </c>
      <c r="F350" s="35"/>
      <c r="G350" s="35"/>
      <c r="H350" s="36" t="str">
        <f aca="false">IF(I350="","",IF(I350&lt;&gt;"OK","Confira os dados",IF(FinMes="","Escolha um período",IF(B350&gt;=FinMes,"Outro período",IF(K350&gt;0,"Recebimento excedente",IF(D350=0,"Recebida",IF(E350=0,"A receber","Parcial")))))))</f>
        <v/>
      </c>
      <c r="I350" s="36" t="str">
        <f aca="false">IF(COUNTA(A350:C350,F350:G350)=0,"",IF(A350="","Falta o código",IF(A350&lt;&gt;TRIM(A350),"Confira o código",IF(COUNTIFS(VentaID,A350)&gt;1,"Código repetido",IF(NOT(ISNUMBER(B350)),"Confira a data",IF(OR(B350&lt;1,B350&gt;73415,INT(B350)&lt;&gt;B350),"Confira a data",IF(NOT(ISNUMBER(C350)),"Confira o valor",IF(C350&lt;=0,"Valor maior que zero",IF(G350="","Preencha o que vendeu","OK")))))))))</f>
        <v/>
      </c>
      <c r="J350" s="34" t="n">
        <f aca="false">IF(I350="OK",C350,0)</f>
        <v>0</v>
      </c>
      <c r="K350" s="34" t="str">
        <f aca="false">IF(OR(I350&lt;&gt;"OK",FinMes=""),"",IF(B350&gt;=FinMes,0,MAX(0,ROUND(E350-C350,2))))</f>
        <v/>
      </c>
    </row>
    <row r="351" customFormat="false" ht="25" hidden="false" customHeight="true" outlineLevel="0" collapsed="false">
      <c r="A351" s="31"/>
      <c r="B351" s="32"/>
      <c r="C351" s="33"/>
      <c r="D351" s="34" t="str">
        <f aca="false">IF(OR(I351&lt;&gt;"OK",FinMes=""),"",IF(B351&gt;=FinMes,0,MAX(0,ROUND(C351-E351,2))))</f>
        <v/>
      </c>
      <c r="E351" s="34" t="str">
        <f aca="false">IF(OR(I351&lt;&gt;"OK",FinMes=""),"",IF(B351&gt;=FinMes,0,SUMIFS(CobroValido,CobroVenta,A351,CobroFecha,"&lt;"&amp;FinMes)))</f>
        <v/>
      </c>
      <c r="F351" s="35"/>
      <c r="G351" s="35"/>
      <c r="H351" s="36" t="str">
        <f aca="false">IF(I351="","",IF(I351&lt;&gt;"OK","Confira os dados",IF(FinMes="","Escolha um período",IF(B351&gt;=FinMes,"Outro período",IF(K351&gt;0,"Recebimento excedente",IF(D351=0,"Recebida",IF(E351=0,"A receber","Parcial")))))))</f>
        <v/>
      </c>
      <c r="I351" s="36" t="str">
        <f aca="false">IF(COUNTA(A351:C351,F351:G351)=0,"",IF(A351="","Falta o código",IF(A351&lt;&gt;TRIM(A351),"Confira o código",IF(COUNTIFS(VentaID,A351)&gt;1,"Código repetido",IF(NOT(ISNUMBER(B351)),"Confira a data",IF(OR(B351&lt;1,B351&gt;73415,INT(B351)&lt;&gt;B351),"Confira a data",IF(NOT(ISNUMBER(C351)),"Confira o valor",IF(C351&lt;=0,"Valor maior que zero",IF(G351="","Preencha o que vendeu","OK")))))))))</f>
        <v/>
      </c>
      <c r="J351" s="34" t="n">
        <f aca="false">IF(I351="OK",C351,0)</f>
        <v>0</v>
      </c>
      <c r="K351" s="34" t="str">
        <f aca="false">IF(OR(I351&lt;&gt;"OK",FinMes=""),"",IF(B351&gt;=FinMes,0,MAX(0,ROUND(E351-C351,2))))</f>
        <v/>
      </c>
    </row>
    <row r="352" customFormat="false" ht="25" hidden="false" customHeight="true" outlineLevel="0" collapsed="false">
      <c r="A352" s="31"/>
      <c r="B352" s="32"/>
      <c r="C352" s="33"/>
      <c r="D352" s="34" t="str">
        <f aca="false">IF(OR(I352&lt;&gt;"OK",FinMes=""),"",IF(B352&gt;=FinMes,0,MAX(0,ROUND(C352-E352,2))))</f>
        <v/>
      </c>
      <c r="E352" s="34" t="str">
        <f aca="false">IF(OR(I352&lt;&gt;"OK",FinMes=""),"",IF(B352&gt;=FinMes,0,SUMIFS(CobroValido,CobroVenta,A352,CobroFecha,"&lt;"&amp;FinMes)))</f>
        <v/>
      </c>
      <c r="F352" s="35"/>
      <c r="G352" s="35"/>
      <c r="H352" s="36" t="str">
        <f aca="false">IF(I352="","",IF(I352&lt;&gt;"OK","Confira os dados",IF(FinMes="","Escolha um período",IF(B352&gt;=FinMes,"Outro período",IF(K352&gt;0,"Recebimento excedente",IF(D352=0,"Recebida",IF(E352=0,"A receber","Parcial")))))))</f>
        <v/>
      </c>
      <c r="I352" s="36" t="str">
        <f aca="false">IF(COUNTA(A352:C352,F352:G352)=0,"",IF(A352="","Falta o código",IF(A352&lt;&gt;TRIM(A352),"Confira o código",IF(COUNTIFS(VentaID,A352)&gt;1,"Código repetido",IF(NOT(ISNUMBER(B352)),"Confira a data",IF(OR(B352&lt;1,B352&gt;73415,INT(B352)&lt;&gt;B352),"Confira a data",IF(NOT(ISNUMBER(C352)),"Confira o valor",IF(C352&lt;=0,"Valor maior que zero",IF(G352="","Preencha o que vendeu","OK")))))))))</f>
        <v/>
      </c>
      <c r="J352" s="34" t="n">
        <f aca="false">IF(I352="OK",C352,0)</f>
        <v>0</v>
      </c>
      <c r="K352" s="34" t="str">
        <f aca="false">IF(OR(I352&lt;&gt;"OK",FinMes=""),"",IF(B352&gt;=FinMes,0,MAX(0,ROUND(E352-C352,2))))</f>
        <v/>
      </c>
    </row>
    <row r="353" customFormat="false" ht="25" hidden="false" customHeight="true" outlineLevel="0" collapsed="false">
      <c r="A353" s="31"/>
      <c r="B353" s="32"/>
      <c r="C353" s="33"/>
      <c r="D353" s="34" t="str">
        <f aca="false">IF(OR(I353&lt;&gt;"OK",FinMes=""),"",IF(B353&gt;=FinMes,0,MAX(0,ROUND(C353-E353,2))))</f>
        <v/>
      </c>
      <c r="E353" s="34" t="str">
        <f aca="false">IF(OR(I353&lt;&gt;"OK",FinMes=""),"",IF(B353&gt;=FinMes,0,SUMIFS(CobroValido,CobroVenta,A353,CobroFecha,"&lt;"&amp;FinMes)))</f>
        <v/>
      </c>
      <c r="F353" s="35"/>
      <c r="G353" s="35"/>
      <c r="H353" s="36" t="str">
        <f aca="false">IF(I353="","",IF(I353&lt;&gt;"OK","Confira os dados",IF(FinMes="","Escolha um período",IF(B353&gt;=FinMes,"Outro período",IF(K353&gt;0,"Recebimento excedente",IF(D353=0,"Recebida",IF(E353=0,"A receber","Parcial")))))))</f>
        <v/>
      </c>
      <c r="I353" s="36" t="str">
        <f aca="false">IF(COUNTA(A353:C353,F353:G353)=0,"",IF(A353="","Falta o código",IF(A353&lt;&gt;TRIM(A353),"Confira o código",IF(COUNTIFS(VentaID,A353)&gt;1,"Código repetido",IF(NOT(ISNUMBER(B353)),"Confira a data",IF(OR(B353&lt;1,B353&gt;73415,INT(B353)&lt;&gt;B353),"Confira a data",IF(NOT(ISNUMBER(C353)),"Confira o valor",IF(C353&lt;=0,"Valor maior que zero",IF(G353="","Preencha o que vendeu","OK")))))))))</f>
        <v/>
      </c>
      <c r="J353" s="34" t="n">
        <f aca="false">IF(I353="OK",C353,0)</f>
        <v>0</v>
      </c>
      <c r="K353" s="34" t="str">
        <f aca="false">IF(OR(I353&lt;&gt;"OK",FinMes=""),"",IF(B353&gt;=FinMes,0,MAX(0,ROUND(E353-C353,2))))</f>
        <v/>
      </c>
    </row>
    <row r="354" customFormat="false" ht="25" hidden="false" customHeight="true" outlineLevel="0" collapsed="false">
      <c r="A354" s="31"/>
      <c r="B354" s="32"/>
      <c r="C354" s="33"/>
      <c r="D354" s="34" t="str">
        <f aca="false">IF(OR(I354&lt;&gt;"OK",FinMes=""),"",IF(B354&gt;=FinMes,0,MAX(0,ROUND(C354-E354,2))))</f>
        <v/>
      </c>
      <c r="E354" s="34" t="str">
        <f aca="false">IF(OR(I354&lt;&gt;"OK",FinMes=""),"",IF(B354&gt;=FinMes,0,SUMIFS(CobroValido,CobroVenta,A354,CobroFecha,"&lt;"&amp;FinMes)))</f>
        <v/>
      </c>
      <c r="F354" s="35"/>
      <c r="G354" s="35"/>
      <c r="H354" s="36" t="str">
        <f aca="false">IF(I354="","",IF(I354&lt;&gt;"OK","Confira os dados",IF(FinMes="","Escolha um período",IF(B354&gt;=FinMes,"Outro período",IF(K354&gt;0,"Recebimento excedente",IF(D354=0,"Recebida",IF(E354=0,"A receber","Parcial")))))))</f>
        <v/>
      </c>
      <c r="I354" s="36" t="str">
        <f aca="false">IF(COUNTA(A354:C354,F354:G354)=0,"",IF(A354="","Falta o código",IF(A354&lt;&gt;TRIM(A354),"Confira o código",IF(COUNTIFS(VentaID,A354)&gt;1,"Código repetido",IF(NOT(ISNUMBER(B354)),"Confira a data",IF(OR(B354&lt;1,B354&gt;73415,INT(B354)&lt;&gt;B354),"Confira a data",IF(NOT(ISNUMBER(C354)),"Confira o valor",IF(C354&lt;=0,"Valor maior que zero",IF(G354="","Preencha o que vendeu","OK")))))))))</f>
        <v/>
      </c>
      <c r="J354" s="34" t="n">
        <f aca="false">IF(I354="OK",C354,0)</f>
        <v>0</v>
      </c>
      <c r="K354" s="34" t="str">
        <f aca="false">IF(OR(I354&lt;&gt;"OK",FinMes=""),"",IF(B354&gt;=FinMes,0,MAX(0,ROUND(E354-C354,2))))</f>
        <v/>
      </c>
    </row>
    <row r="355" customFormat="false" ht="25" hidden="false" customHeight="true" outlineLevel="0" collapsed="false">
      <c r="A355" s="31"/>
      <c r="B355" s="32"/>
      <c r="C355" s="33"/>
      <c r="D355" s="34" t="str">
        <f aca="false">IF(OR(I355&lt;&gt;"OK",FinMes=""),"",IF(B355&gt;=FinMes,0,MAX(0,ROUND(C355-E355,2))))</f>
        <v/>
      </c>
      <c r="E355" s="34" t="str">
        <f aca="false">IF(OR(I355&lt;&gt;"OK",FinMes=""),"",IF(B355&gt;=FinMes,0,SUMIFS(CobroValido,CobroVenta,A355,CobroFecha,"&lt;"&amp;FinMes)))</f>
        <v/>
      </c>
      <c r="F355" s="35"/>
      <c r="G355" s="35"/>
      <c r="H355" s="36" t="str">
        <f aca="false">IF(I355="","",IF(I355&lt;&gt;"OK","Confira os dados",IF(FinMes="","Escolha um período",IF(B355&gt;=FinMes,"Outro período",IF(K355&gt;0,"Recebimento excedente",IF(D355=0,"Recebida",IF(E355=0,"A receber","Parcial")))))))</f>
        <v/>
      </c>
      <c r="I355" s="36" t="str">
        <f aca="false">IF(COUNTA(A355:C355,F355:G355)=0,"",IF(A355="","Falta o código",IF(A355&lt;&gt;TRIM(A355),"Confira o código",IF(COUNTIFS(VentaID,A355)&gt;1,"Código repetido",IF(NOT(ISNUMBER(B355)),"Confira a data",IF(OR(B355&lt;1,B355&gt;73415,INT(B355)&lt;&gt;B355),"Confira a data",IF(NOT(ISNUMBER(C355)),"Confira o valor",IF(C355&lt;=0,"Valor maior que zero",IF(G355="","Preencha o que vendeu","OK")))))))))</f>
        <v/>
      </c>
      <c r="J355" s="34" t="n">
        <f aca="false">IF(I355="OK",C355,0)</f>
        <v>0</v>
      </c>
      <c r="K355" s="34" t="str">
        <f aca="false">IF(OR(I355&lt;&gt;"OK",FinMes=""),"",IF(B355&gt;=FinMes,0,MAX(0,ROUND(E355-C355,2))))</f>
        <v/>
      </c>
    </row>
    <row r="356" customFormat="false" ht="25" hidden="false" customHeight="true" outlineLevel="0" collapsed="false">
      <c r="A356" s="31"/>
      <c r="B356" s="32"/>
      <c r="C356" s="33"/>
      <c r="D356" s="34" t="str">
        <f aca="false">IF(OR(I356&lt;&gt;"OK",FinMes=""),"",IF(B356&gt;=FinMes,0,MAX(0,ROUND(C356-E356,2))))</f>
        <v/>
      </c>
      <c r="E356" s="34" t="str">
        <f aca="false">IF(OR(I356&lt;&gt;"OK",FinMes=""),"",IF(B356&gt;=FinMes,0,SUMIFS(CobroValido,CobroVenta,A356,CobroFecha,"&lt;"&amp;FinMes)))</f>
        <v/>
      </c>
      <c r="F356" s="35"/>
      <c r="G356" s="35"/>
      <c r="H356" s="36" t="str">
        <f aca="false">IF(I356="","",IF(I356&lt;&gt;"OK","Confira os dados",IF(FinMes="","Escolha um período",IF(B356&gt;=FinMes,"Outro período",IF(K356&gt;0,"Recebimento excedente",IF(D356=0,"Recebida",IF(E356=0,"A receber","Parcial")))))))</f>
        <v/>
      </c>
      <c r="I356" s="36" t="str">
        <f aca="false">IF(COUNTA(A356:C356,F356:G356)=0,"",IF(A356="","Falta o código",IF(A356&lt;&gt;TRIM(A356),"Confira o código",IF(COUNTIFS(VentaID,A356)&gt;1,"Código repetido",IF(NOT(ISNUMBER(B356)),"Confira a data",IF(OR(B356&lt;1,B356&gt;73415,INT(B356)&lt;&gt;B356),"Confira a data",IF(NOT(ISNUMBER(C356)),"Confira o valor",IF(C356&lt;=0,"Valor maior que zero",IF(G356="","Preencha o que vendeu","OK")))))))))</f>
        <v/>
      </c>
      <c r="J356" s="34" t="n">
        <f aca="false">IF(I356="OK",C356,0)</f>
        <v>0</v>
      </c>
      <c r="K356" s="34" t="str">
        <f aca="false">IF(OR(I356&lt;&gt;"OK",FinMes=""),"",IF(B356&gt;=FinMes,0,MAX(0,ROUND(E356-C356,2))))</f>
        <v/>
      </c>
    </row>
    <row r="357" customFormat="false" ht="25" hidden="false" customHeight="true" outlineLevel="0" collapsed="false">
      <c r="A357" s="31"/>
      <c r="B357" s="32"/>
      <c r="C357" s="33"/>
      <c r="D357" s="34" t="str">
        <f aca="false">IF(OR(I357&lt;&gt;"OK",FinMes=""),"",IF(B357&gt;=FinMes,0,MAX(0,ROUND(C357-E357,2))))</f>
        <v/>
      </c>
      <c r="E357" s="34" t="str">
        <f aca="false">IF(OR(I357&lt;&gt;"OK",FinMes=""),"",IF(B357&gt;=FinMes,0,SUMIFS(CobroValido,CobroVenta,A357,CobroFecha,"&lt;"&amp;FinMes)))</f>
        <v/>
      </c>
      <c r="F357" s="35"/>
      <c r="G357" s="35"/>
      <c r="H357" s="36" t="str">
        <f aca="false">IF(I357="","",IF(I357&lt;&gt;"OK","Confira os dados",IF(FinMes="","Escolha um período",IF(B357&gt;=FinMes,"Outro período",IF(K357&gt;0,"Recebimento excedente",IF(D357=0,"Recebida",IF(E357=0,"A receber","Parcial")))))))</f>
        <v/>
      </c>
      <c r="I357" s="36" t="str">
        <f aca="false">IF(COUNTA(A357:C357,F357:G357)=0,"",IF(A357="","Falta o código",IF(A357&lt;&gt;TRIM(A357),"Confira o código",IF(COUNTIFS(VentaID,A357)&gt;1,"Código repetido",IF(NOT(ISNUMBER(B357)),"Confira a data",IF(OR(B357&lt;1,B357&gt;73415,INT(B357)&lt;&gt;B357),"Confira a data",IF(NOT(ISNUMBER(C357)),"Confira o valor",IF(C357&lt;=0,"Valor maior que zero",IF(G357="","Preencha o que vendeu","OK")))))))))</f>
        <v/>
      </c>
      <c r="J357" s="34" t="n">
        <f aca="false">IF(I357="OK",C357,0)</f>
        <v>0</v>
      </c>
      <c r="K357" s="34" t="str">
        <f aca="false">IF(OR(I357&lt;&gt;"OK",FinMes=""),"",IF(B357&gt;=FinMes,0,MAX(0,ROUND(E357-C357,2))))</f>
        <v/>
      </c>
    </row>
    <row r="358" customFormat="false" ht="25" hidden="false" customHeight="true" outlineLevel="0" collapsed="false">
      <c r="A358" s="31"/>
      <c r="B358" s="32"/>
      <c r="C358" s="33"/>
      <c r="D358" s="34" t="str">
        <f aca="false">IF(OR(I358&lt;&gt;"OK",FinMes=""),"",IF(B358&gt;=FinMes,0,MAX(0,ROUND(C358-E358,2))))</f>
        <v/>
      </c>
      <c r="E358" s="34" t="str">
        <f aca="false">IF(OR(I358&lt;&gt;"OK",FinMes=""),"",IF(B358&gt;=FinMes,0,SUMIFS(CobroValido,CobroVenta,A358,CobroFecha,"&lt;"&amp;FinMes)))</f>
        <v/>
      </c>
      <c r="F358" s="35"/>
      <c r="G358" s="35"/>
      <c r="H358" s="36" t="str">
        <f aca="false">IF(I358="","",IF(I358&lt;&gt;"OK","Confira os dados",IF(FinMes="","Escolha um período",IF(B358&gt;=FinMes,"Outro período",IF(K358&gt;0,"Recebimento excedente",IF(D358=0,"Recebida",IF(E358=0,"A receber","Parcial")))))))</f>
        <v/>
      </c>
      <c r="I358" s="36" t="str">
        <f aca="false">IF(COUNTA(A358:C358,F358:G358)=0,"",IF(A358="","Falta o código",IF(A358&lt;&gt;TRIM(A358),"Confira o código",IF(COUNTIFS(VentaID,A358)&gt;1,"Código repetido",IF(NOT(ISNUMBER(B358)),"Confira a data",IF(OR(B358&lt;1,B358&gt;73415,INT(B358)&lt;&gt;B358),"Confira a data",IF(NOT(ISNUMBER(C358)),"Confira o valor",IF(C358&lt;=0,"Valor maior que zero",IF(G358="","Preencha o que vendeu","OK")))))))))</f>
        <v/>
      </c>
      <c r="J358" s="34" t="n">
        <f aca="false">IF(I358="OK",C358,0)</f>
        <v>0</v>
      </c>
      <c r="K358" s="34" t="str">
        <f aca="false">IF(OR(I358&lt;&gt;"OK",FinMes=""),"",IF(B358&gt;=FinMes,0,MAX(0,ROUND(E358-C358,2))))</f>
        <v/>
      </c>
    </row>
    <row r="359" customFormat="false" ht="25" hidden="false" customHeight="true" outlineLevel="0" collapsed="false">
      <c r="A359" s="31"/>
      <c r="B359" s="32"/>
      <c r="C359" s="33"/>
      <c r="D359" s="34" t="str">
        <f aca="false">IF(OR(I359&lt;&gt;"OK",FinMes=""),"",IF(B359&gt;=FinMes,0,MAX(0,ROUND(C359-E359,2))))</f>
        <v/>
      </c>
      <c r="E359" s="34" t="str">
        <f aca="false">IF(OR(I359&lt;&gt;"OK",FinMes=""),"",IF(B359&gt;=FinMes,0,SUMIFS(CobroValido,CobroVenta,A359,CobroFecha,"&lt;"&amp;FinMes)))</f>
        <v/>
      </c>
      <c r="F359" s="35"/>
      <c r="G359" s="35"/>
      <c r="H359" s="36" t="str">
        <f aca="false">IF(I359="","",IF(I359&lt;&gt;"OK","Confira os dados",IF(FinMes="","Escolha um período",IF(B359&gt;=FinMes,"Outro período",IF(K359&gt;0,"Recebimento excedente",IF(D359=0,"Recebida",IF(E359=0,"A receber","Parcial")))))))</f>
        <v/>
      </c>
      <c r="I359" s="36" t="str">
        <f aca="false">IF(COUNTA(A359:C359,F359:G359)=0,"",IF(A359="","Falta o código",IF(A359&lt;&gt;TRIM(A359),"Confira o código",IF(COUNTIFS(VentaID,A359)&gt;1,"Código repetido",IF(NOT(ISNUMBER(B359)),"Confira a data",IF(OR(B359&lt;1,B359&gt;73415,INT(B359)&lt;&gt;B359),"Confira a data",IF(NOT(ISNUMBER(C359)),"Confira o valor",IF(C359&lt;=0,"Valor maior que zero",IF(G359="","Preencha o que vendeu","OK")))))))))</f>
        <v/>
      </c>
      <c r="J359" s="34" t="n">
        <f aca="false">IF(I359="OK",C359,0)</f>
        <v>0</v>
      </c>
      <c r="K359" s="34" t="str">
        <f aca="false">IF(OR(I359&lt;&gt;"OK",FinMes=""),"",IF(B359&gt;=FinMes,0,MAX(0,ROUND(E359-C359,2))))</f>
        <v/>
      </c>
    </row>
    <row r="360" customFormat="false" ht="25" hidden="false" customHeight="true" outlineLevel="0" collapsed="false">
      <c r="A360" s="31"/>
      <c r="B360" s="32"/>
      <c r="C360" s="33"/>
      <c r="D360" s="34" t="str">
        <f aca="false">IF(OR(I360&lt;&gt;"OK",FinMes=""),"",IF(B360&gt;=FinMes,0,MAX(0,ROUND(C360-E360,2))))</f>
        <v/>
      </c>
      <c r="E360" s="34" t="str">
        <f aca="false">IF(OR(I360&lt;&gt;"OK",FinMes=""),"",IF(B360&gt;=FinMes,0,SUMIFS(CobroValido,CobroVenta,A360,CobroFecha,"&lt;"&amp;FinMes)))</f>
        <v/>
      </c>
      <c r="F360" s="35"/>
      <c r="G360" s="35"/>
      <c r="H360" s="36" t="str">
        <f aca="false">IF(I360="","",IF(I360&lt;&gt;"OK","Confira os dados",IF(FinMes="","Escolha um período",IF(B360&gt;=FinMes,"Outro período",IF(K360&gt;0,"Recebimento excedente",IF(D360=0,"Recebida",IF(E360=0,"A receber","Parcial")))))))</f>
        <v/>
      </c>
      <c r="I360" s="36" t="str">
        <f aca="false">IF(COUNTA(A360:C360,F360:G360)=0,"",IF(A360="","Falta o código",IF(A360&lt;&gt;TRIM(A360),"Confira o código",IF(COUNTIFS(VentaID,A360)&gt;1,"Código repetido",IF(NOT(ISNUMBER(B360)),"Confira a data",IF(OR(B360&lt;1,B360&gt;73415,INT(B360)&lt;&gt;B360),"Confira a data",IF(NOT(ISNUMBER(C360)),"Confira o valor",IF(C360&lt;=0,"Valor maior que zero",IF(G360="","Preencha o que vendeu","OK")))))))))</f>
        <v/>
      </c>
      <c r="J360" s="34" t="n">
        <f aca="false">IF(I360="OK",C360,0)</f>
        <v>0</v>
      </c>
      <c r="K360" s="34" t="str">
        <f aca="false">IF(OR(I360&lt;&gt;"OK",FinMes=""),"",IF(B360&gt;=FinMes,0,MAX(0,ROUND(E360-C360,2))))</f>
        <v/>
      </c>
    </row>
    <row r="361" customFormat="false" ht="25" hidden="false" customHeight="true" outlineLevel="0" collapsed="false">
      <c r="A361" s="31"/>
      <c r="B361" s="32"/>
      <c r="C361" s="33"/>
      <c r="D361" s="34" t="str">
        <f aca="false">IF(OR(I361&lt;&gt;"OK",FinMes=""),"",IF(B361&gt;=FinMes,0,MAX(0,ROUND(C361-E361,2))))</f>
        <v/>
      </c>
      <c r="E361" s="34" t="str">
        <f aca="false">IF(OR(I361&lt;&gt;"OK",FinMes=""),"",IF(B361&gt;=FinMes,0,SUMIFS(CobroValido,CobroVenta,A361,CobroFecha,"&lt;"&amp;FinMes)))</f>
        <v/>
      </c>
      <c r="F361" s="35"/>
      <c r="G361" s="35"/>
      <c r="H361" s="36" t="str">
        <f aca="false">IF(I361="","",IF(I361&lt;&gt;"OK","Confira os dados",IF(FinMes="","Escolha um período",IF(B361&gt;=FinMes,"Outro período",IF(K361&gt;0,"Recebimento excedente",IF(D361=0,"Recebida",IF(E361=0,"A receber","Parcial")))))))</f>
        <v/>
      </c>
      <c r="I361" s="36" t="str">
        <f aca="false">IF(COUNTA(A361:C361,F361:G361)=0,"",IF(A361="","Falta o código",IF(A361&lt;&gt;TRIM(A361),"Confira o código",IF(COUNTIFS(VentaID,A361)&gt;1,"Código repetido",IF(NOT(ISNUMBER(B361)),"Confira a data",IF(OR(B361&lt;1,B361&gt;73415,INT(B361)&lt;&gt;B361),"Confira a data",IF(NOT(ISNUMBER(C361)),"Confira o valor",IF(C361&lt;=0,"Valor maior que zero",IF(G361="","Preencha o que vendeu","OK")))))))))</f>
        <v/>
      </c>
      <c r="J361" s="34" t="n">
        <f aca="false">IF(I361="OK",C361,0)</f>
        <v>0</v>
      </c>
      <c r="K361" s="34" t="str">
        <f aca="false">IF(OR(I361&lt;&gt;"OK",FinMes=""),"",IF(B361&gt;=FinMes,0,MAX(0,ROUND(E361-C361,2))))</f>
        <v/>
      </c>
    </row>
    <row r="362" customFormat="false" ht="25" hidden="false" customHeight="true" outlineLevel="0" collapsed="false">
      <c r="A362" s="31"/>
      <c r="B362" s="32"/>
      <c r="C362" s="33"/>
      <c r="D362" s="34" t="str">
        <f aca="false">IF(OR(I362&lt;&gt;"OK",FinMes=""),"",IF(B362&gt;=FinMes,0,MAX(0,ROUND(C362-E362,2))))</f>
        <v/>
      </c>
      <c r="E362" s="34" t="str">
        <f aca="false">IF(OR(I362&lt;&gt;"OK",FinMes=""),"",IF(B362&gt;=FinMes,0,SUMIFS(CobroValido,CobroVenta,A362,CobroFecha,"&lt;"&amp;FinMes)))</f>
        <v/>
      </c>
      <c r="F362" s="35"/>
      <c r="G362" s="35"/>
      <c r="H362" s="36" t="str">
        <f aca="false">IF(I362="","",IF(I362&lt;&gt;"OK","Confira os dados",IF(FinMes="","Escolha um período",IF(B362&gt;=FinMes,"Outro período",IF(K362&gt;0,"Recebimento excedente",IF(D362=0,"Recebida",IF(E362=0,"A receber","Parcial")))))))</f>
        <v/>
      </c>
      <c r="I362" s="36" t="str">
        <f aca="false">IF(COUNTA(A362:C362,F362:G362)=0,"",IF(A362="","Falta o código",IF(A362&lt;&gt;TRIM(A362),"Confira o código",IF(COUNTIFS(VentaID,A362)&gt;1,"Código repetido",IF(NOT(ISNUMBER(B362)),"Confira a data",IF(OR(B362&lt;1,B362&gt;73415,INT(B362)&lt;&gt;B362),"Confira a data",IF(NOT(ISNUMBER(C362)),"Confira o valor",IF(C362&lt;=0,"Valor maior que zero",IF(G362="","Preencha o que vendeu","OK")))))))))</f>
        <v/>
      </c>
      <c r="J362" s="34" t="n">
        <f aca="false">IF(I362="OK",C362,0)</f>
        <v>0</v>
      </c>
      <c r="K362" s="34" t="str">
        <f aca="false">IF(OR(I362&lt;&gt;"OK",FinMes=""),"",IF(B362&gt;=FinMes,0,MAX(0,ROUND(E362-C362,2))))</f>
        <v/>
      </c>
    </row>
    <row r="363" customFormat="false" ht="25" hidden="false" customHeight="true" outlineLevel="0" collapsed="false">
      <c r="A363" s="31"/>
      <c r="B363" s="32"/>
      <c r="C363" s="33"/>
      <c r="D363" s="34" t="str">
        <f aca="false">IF(OR(I363&lt;&gt;"OK",FinMes=""),"",IF(B363&gt;=FinMes,0,MAX(0,ROUND(C363-E363,2))))</f>
        <v/>
      </c>
      <c r="E363" s="34" t="str">
        <f aca="false">IF(OR(I363&lt;&gt;"OK",FinMes=""),"",IF(B363&gt;=FinMes,0,SUMIFS(CobroValido,CobroVenta,A363,CobroFecha,"&lt;"&amp;FinMes)))</f>
        <v/>
      </c>
      <c r="F363" s="35"/>
      <c r="G363" s="35"/>
      <c r="H363" s="36" t="str">
        <f aca="false">IF(I363="","",IF(I363&lt;&gt;"OK","Confira os dados",IF(FinMes="","Escolha um período",IF(B363&gt;=FinMes,"Outro período",IF(K363&gt;0,"Recebimento excedente",IF(D363=0,"Recebida",IF(E363=0,"A receber","Parcial")))))))</f>
        <v/>
      </c>
      <c r="I363" s="36" t="str">
        <f aca="false">IF(COUNTA(A363:C363,F363:G363)=0,"",IF(A363="","Falta o código",IF(A363&lt;&gt;TRIM(A363),"Confira o código",IF(COUNTIFS(VentaID,A363)&gt;1,"Código repetido",IF(NOT(ISNUMBER(B363)),"Confira a data",IF(OR(B363&lt;1,B363&gt;73415,INT(B363)&lt;&gt;B363),"Confira a data",IF(NOT(ISNUMBER(C363)),"Confira o valor",IF(C363&lt;=0,"Valor maior que zero",IF(G363="","Preencha o que vendeu","OK")))))))))</f>
        <v/>
      </c>
      <c r="J363" s="34" t="n">
        <f aca="false">IF(I363="OK",C363,0)</f>
        <v>0</v>
      </c>
      <c r="K363" s="34" t="str">
        <f aca="false">IF(OR(I363&lt;&gt;"OK",FinMes=""),"",IF(B363&gt;=FinMes,0,MAX(0,ROUND(E363-C363,2))))</f>
        <v/>
      </c>
    </row>
    <row r="364" customFormat="false" ht="25" hidden="false" customHeight="true" outlineLevel="0" collapsed="false">
      <c r="A364" s="31"/>
      <c r="B364" s="32"/>
      <c r="C364" s="33"/>
      <c r="D364" s="34" t="str">
        <f aca="false">IF(OR(I364&lt;&gt;"OK",FinMes=""),"",IF(B364&gt;=FinMes,0,MAX(0,ROUND(C364-E364,2))))</f>
        <v/>
      </c>
      <c r="E364" s="34" t="str">
        <f aca="false">IF(OR(I364&lt;&gt;"OK",FinMes=""),"",IF(B364&gt;=FinMes,0,SUMIFS(CobroValido,CobroVenta,A364,CobroFecha,"&lt;"&amp;FinMes)))</f>
        <v/>
      </c>
      <c r="F364" s="35"/>
      <c r="G364" s="35"/>
      <c r="H364" s="36" t="str">
        <f aca="false">IF(I364="","",IF(I364&lt;&gt;"OK","Confira os dados",IF(FinMes="","Escolha um período",IF(B364&gt;=FinMes,"Outro período",IF(K364&gt;0,"Recebimento excedente",IF(D364=0,"Recebida",IF(E364=0,"A receber","Parcial")))))))</f>
        <v/>
      </c>
      <c r="I364" s="36" t="str">
        <f aca="false">IF(COUNTA(A364:C364,F364:G364)=0,"",IF(A364="","Falta o código",IF(A364&lt;&gt;TRIM(A364),"Confira o código",IF(COUNTIFS(VentaID,A364)&gt;1,"Código repetido",IF(NOT(ISNUMBER(B364)),"Confira a data",IF(OR(B364&lt;1,B364&gt;73415,INT(B364)&lt;&gt;B364),"Confira a data",IF(NOT(ISNUMBER(C364)),"Confira o valor",IF(C364&lt;=0,"Valor maior que zero",IF(G364="","Preencha o que vendeu","OK")))))))))</f>
        <v/>
      </c>
      <c r="J364" s="34" t="n">
        <f aca="false">IF(I364="OK",C364,0)</f>
        <v>0</v>
      </c>
      <c r="K364" s="34" t="str">
        <f aca="false">IF(OR(I364&lt;&gt;"OK",FinMes=""),"",IF(B364&gt;=FinMes,0,MAX(0,ROUND(E364-C364,2))))</f>
        <v/>
      </c>
    </row>
    <row r="365" customFormat="false" ht="25" hidden="false" customHeight="true" outlineLevel="0" collapsed="false">
      <c r="A365" s="31"/>
      <c r="B365" s="32"/>
      <c r="C365" s="33"/>
      <c r="D365" s="34" t="str">
        <f aca="false">IF(OR(I365&lt;&gt;"OK",FinMes=""),"",IF(B365&gt;=FinMes,0,MAX(0,ROUND(C365-E365,2))))</f>
        <v/>
      </c>
      <c r="E365" s="34" t="str">
        <f aca="false">IF(OR(I365&lt;&gt;"OK",FinMes=""),"",IF(B365&gt;=FinMes,0,SUMIFS(CobroValido,CobroVenta,A365,CobroFecha,"&lt;"&amp;FinMes)))</f>
        <v/>
      </c>
      <c r="F365" s="35"/>
      <c r="G365" s="35"/>
      <c r="H365" s="36" t="str">
        <f aca="false">IF(I365="","",IF(I365&lt;&gt;"OK","Confira os dados",IF(FinMes="","Escolha um período",IF(B365&gt;=FinMes,"Outro período",IF(K365&gt;0,"Recebimento excedente",IF(D365=0,"Recebida",IF(E365=0,"A receber","Parcial")))))))</f>
        <v/>
      </c>
      <c r="I365" s="36" t="str">
        <f aca="false">IF(COUNTA(A365:C365,F365:G365)=0,"",IF(A365="","Falta o código",IF(A365&lt;&gt;TRIM(A365),"Confira o código",IF(COUNTIFS(VentaID,A365)&gt;1,"Código repetido",IF(NOT(ISNUMBER(B365)),"Confira a data",IF(OR(B365&lt;1,B365&gt;73415,INT(B365)&lt;&gt;B365),"Confira a data",IF(NOT(ISNUMBER(C365)),"Confira o valor",IF(C365&lt;=0,"Valor maior que zero",IF(G365="","Preencha o que vendeu","OK")))))))))</f>
        <v/>
      </c>
      <c r="J365" s="34" t="n">
        <f aca="false">IF(I365="OK",C365,0)</f>
        <v>0</v>
      </c>
      <c r="K365" s="34" t="str">
        <f aca="false">IF(OR(I365&lt;&gt;"OK",FinMes=""),"",IF(B365&gt;=FinMes,0,MAX(0,ROUND(E365-C365,2))))</f>
        <v/>
      </c>
    </row>
    <row r="366" customFormat="false" ht="25" hidden="false" customHeight="true" outlineLevel="0" collapsed="false">
      <c r="A366" s="31"/>
      <c r="B366" s="32"/>
      <c r="C366" s="33"/>
      <c r="D366" s="34" t="str">
        <f aca="false">IF(OR(I366&lt;&gt;"OK",FinMes=""),"",IF(B366&gt;=FinMes,0,MAX(0,ROUND(C366-E366,2))))</f>
        <v/>
      </c>
      <c r="E366" s="34" t="str">
        <f aca="false">IF(OR(I366&lt;&gt;"OK",FinMes=""),"",IF(B366&gt;=FinMes,0,SUMIFS(CobroValido,CobroVenta,A366,CobroFecha,"&lt;"&amp;FinMes)))</f>
        <v/>
      </c>
      <c r="F366" s="35"/>
      <c r="G366" s="35"/>
      <c r="H366" s="36" t="str">
        <f aca="false">IF(I366="","",IF(I366&lt;&gt;"OK","Confira os dados",IF(FinMes="","Escolha um período",IF(B366&gt;=FinMes,"Outro período",IF(K366&gt;0,"Recebimento excedente",IF(D366=0,"Recebida",IF(E366=0,"A receber","Parcial")))))))</f>
        <v/>
      </c>
      <c r="I366" s="36" t="str">
        <f aca="false">IF(COUNTA(A366:C366,F366:G366)=0,"",IF(A366="","Falta o código",IF(A366&lt;&gt;TRIM(A366),"Confira o código",IF(COUNTIFS(VentaID,A366)&gt;1,"Código repetido",IF(NOT(ISNUMBER(B366)),"Confira a data",IF(OR(B366&lt;1,B366&gt;73415,INT(B366)&lt;&gt;B366),"Confira a data",IF(NOT(ISNUMBER(C366)),"Confira o valor",IF(C366&lt;=0,"Valor maior que zero",IF(G366="","Preencha o que vendeu","OK")))))))))</f>
        <v/>
      </c>
      <c r="J366" s="34" t="n">
        <f aca="false">IF(I366="OK",C366,0)</f>
        <v>0</v>
      </c>
      <c r="K366" s="34" t="str">
        <f aca="false">IF(OR(I366&lt;&gt;"OK",FinMes=""),"",IF(B366&gt;=FinMes,0,MAX(0,ROUND(E366-C366,2))))</f>
        <v/>
      </c>
    </row>
    <row r="367" customFormat="false" ht="25" hidden="false" customHeight="true" outlineLevel="0" collapsed="false">
      <c r="A367" s="31"/>
      <c r="B367" s="32"/>
      <c r="C367" s="33"/>
      <c r="D367" s="34" t="str">
        <f aca="false">IF(OR(I367&lt;&gt;"OK",FinMes=""),"",IF(B367&gt;=FinMes,0,MAX(0,ROUND(C367-E367,2))))</f>
        <v/>
      </c>
      <c r="E367" s="34" t="str">
        <f aca="false">IF(OR(I367&lt;&gt;"OK",FinMes=""),"",IF(B367&gt;=FinMes,0,SUMIFS(CobroValido,CobroVenta,A367,CobroFecha,"&lt;"&amp;FinMes)))</f>
        <v/>
      </c>
      <c r="F367" s="35"/>
      <c r="G367" s="35"/>
      <c r="H367" s="36" t="str">
        <f aca="false">IF(I367="","",IF(I367&lt;&gt;"OK","Confira os dados",IF(FinMes="","Escolha um período",IF(B367&gt;=FinMes,"Outro período",IF(K367&gt;0,"Recebimento excedente",IF(D367=0,"Recebida",IF(E367=0,"A receber","Parcial")))))))</f>
        <v/>
      </c>
      <c r="I367" s="36" t="str">
        <f aca="false">IF(COUNTA(A367:C367,F367:G367)=0,"",IF(A367="","Falta o código",IF(A367&lt;&gt;TRIM(A367),"Confira o código",IF(COUNTIFS(VentaID,A367)&gt;1,"Código repetido",IF(NOT(ISNUMBER(B367)),"Confira a data",IF(OR(B367&lt;1,B367&gt;73415,INT(B367)&lt;&gt;B367),"Confira a data",IF(NOT(ISNUMBER(C367)),"Confira o valor",IF(C367&lt;=0,"Valor maior que zero",IF(G367="","Preencha o que vendeu","OK")))))))))</f>
        <v/>
      </c>
      <c r="J367" s="34" t="n">
        <f aca="false">IF(I367="OK",C367,0)</f>
        <v>0</v>
      </c>
      <c r="K367" s="34" t="str">
        <f aca="false">IF(OR(I367&lt;&gt;"OK",FinMes=""),"",IF(B367&gt;=FinMes,0,MAX(0,ROUND(E367-C367,2))))</f>
        <v/>
      </c>
    </row>
    <row r="368" customFormat="false" ht="25" hidden="false" customHeight="true" outlineLevel="0" collapsed="false">
      <c r="A368" s="31"/>
      <c r="B368" s="32"/>
      <c r="C368" s="33"/>
      <c r="D368" s="34" t="str">
        <f aca="false">IF(OR(I368&lt;&gt;"OK",FinMes=""),"",IF(B368&gt;=FinMes,0,MAX(0,ROUND(C368-E368,2))))</f>
        <v/>
      </c>
      <c r="E368" s="34" t="str">
        <f aca="false">IF(OR(I368&lt;&gt;"OK",FinMes=""),"",IF(B368&gt;=FinMes,0,SUMIFS(CobroValido,CobroVenta,A368,CobroFecha,"&lt;"&amp;FinMes)))</f>
        <v/>
      </c>
      <c r="F368" s="35"/>
      <c r="G368" s="35"/>
      <c r="H368" s="36" t="str">
        <f aca="false">IF(I368="","",IF(I368&lt;&gt;"OK","Confira os dados",IF(FinMes="","Escolha um período",IF(B368&gt;=FinMes,"Outro período",IF(K368&gt;0,"Recebimento excedente",IF(D368=0,"Recebida",IF(E368=0,"A receber","Parcial")))))))</f>
        <v/>
      </c>
      <c r="I368" s="36" t="str">
        <f aca="false">IF(COUNTA(A368:C368,F368:G368)=0,"",IF(A368="","Falta o código",IF(A368&lt;&gt;TRIM(A368),"Confira o código",IF(COUNTIFS(VentaID,A368)&gt;1,"Código repetido",IF(NOT(ISNUMBER(B368)),"Confira a data",IF(OR(B368&lt;1,B368&gt;73415,INT(B368)&lt;&gt;B368),"Confira a data",IF(NOT(ISNUMBER(C368)),"Confira o valor",IF(C368&lt;=0,"Valor maior que zero",IF(G368="","Preencha o que vendeu","OK")))))))))</f>
        <v/>
      </c>
      <c r="J368" s="34" t="n">
        <f aca="false">IF(I368="OK",C368,0)</f>
        <v>0</v>
      </c>
      <c r="K368" s="34" t="str">
        <f aca="false">IF(OR(I368&lt;&gt;"OK",FinMes=""),"",IF(B368&gt;=FinMes,0,MAX(0,ROUND(E368-C368,2))))</f>
        <v/>
      </c>
    </row>
    <row r="369" customFormat="false" ht="25" hidden="false" customHeight="true" outlineLevel="0" collapsed="false">
      <c r="A369" s="31"/>
      <c r="B369" s="32"/>
      <c r="C369" s="33"/>
      <c r="D369" s="34" t="str">
        <f aca="false">IF(OR(I369&lt;&gt;"OK",FinMes=""),"",IF(B369&gt;=FinMes,0,MAX(0,ROUND(C369-E369,2))))</f>
        <v/>
      </c>
      <c r="E369" s="34" t="str">
        <f aca="false">IF(OR(I369&lt;&gt;"OK",FinMes=""),"",IF(B369&gt;=FinMes,0,SUMIFS(CobroValido,CobroVenta,A369,CobroFecha,"&lt;"&amp;FinMes)))</f>
        <v/>
      </c>
      <c r="F369" s="35"/>
      <c r="G369" s="35"/>
      <c r="H369" s="36" t="str">
        <f aca="false">IF(I369="","",IF(I369&lt;&gt;"OK","Confira os dados",IF(FinMes="","Escolha um período",IF(B369&gt;=FinMes,"Outro período",IF(K369&gt;0,"Recebimento excedente",IF(D369=0,"Recebida",IF(E369=0,"A receber","Parcial")))))))</f>
        <v/>
      </c>
      <c r="I369" s="36" t="str">
        <f aca="false">IF(COUNTA(A369:C369,F369:G369)=0,"",IF(A369="","Falta o código",IF(A369&lt;&gt;TRIM(A369),"Confira o código",IF(COUNTIFS(VentaID,A369)&gt;1,"Código repetido",IF(NOT(ISNUMBER(B369)),"Confira a data",IF(OR(B369&lt;1,B369&gt;73415,INT(B369)&lt;&gt;B369),"Confira a data",IF(NOT(ISNUMBER(C369)),"Confira o valor",IF(C369&lt;=0,"Valor maior que zero",IF(G369="","Preencha o que vendeu","OK")))))))))</f>
        <v/>
      </c>
      <c r="J369" s="34" t="n">
        <f aca="false">IF(I369="OK",C369,0)</f>
        <v>0</v>
      </c>
      <c r="K369" s="34" t="str">
        <f aca="false">IF(OR(I369&lt;&gt;"OK",FinMes=""),"",IF(B369&gt;=FinMes,0,MAX(0,ROUND(E369-C369,2))))</f>
        <v/>
      </c>
    </row>
    <row r="370" customFormat="false" ht="25" hidden="false" customHeight="true" outlineLevel="0" collapsed="false">
      <c r="A370" s="31"/>
      <c r="B370" s="32"/>
      <c r="C370" s="33"/>
      <c r="D370" s="34" t="str">
        <f aca="false">IF(OR(I370&lt;&gt;"OK",FinMes=""),"",IF(B370&gt;=FinMes,0,MAX(0,ROUND(C370-E370,2))))</f>
        <v/>
      </c>
      <c r="E370" s="34" t="str">
        <f aca="false">IF(OR(I370&lt;&gt;"OK",FinMes=""),"",IF(B370&gt;=FinMes,0,SUMIFS(CobroValido,CobroVenta,A370,CobroFecha,"&lt;"&amp;FinMes)))</f>
        <v/>
      </c>
      <c r="F370" s="35"/>
      <c r="G370" s="35"/>
      <c r="H370" s="36" t="str">
        <f aca="false">IF(I370="","",IF(I370&lt;&gt;"OK","Confira os dados",IF(FinMes="","Escolha um período",IF(B370&gt;=FinMes,"Outro período",IF(K370&gt;0,"Recebimento excedente",IF(D370=0,"Recebida",IF(E370=0,"A receber","Parcial")))))))</f>
        <v/>
      </c>
      <c r="I370" s="36" t="str">
        <f aca="false">IF(COUNTA(A370:C370,F370:G370)=0,"",IF(A370="","Falta o código",IF(A370&lt;&gt;TRIM(A370),"Confira o código",IF(COUNTIFS(VentaID,A370)&gt;1,"Código repetido",IF(NOT(ISNUMBER(B370)),"Confira a data",IF(OR(B370&lt;1,B370&gt;73415,INT(B370)&lt;&gt;B370),"Confira a data",IF(NOT(ISNUMBER(C370)),"Confira o valor",IF(C370&lt;=0,"Valor maior que zero",IF(G370="","Preencha o que vendeu","OK")))))))))</f>
        <v/>
      </c>
      <c r="J370" s="34" t="n">
        <f aca="false">IF(I370="OK",C370,0)</f>
        <v>0</v>
      </c>
      <c r="K370" s="34" t="str">
        <f aca="false">IF(OR(I370&lt;&gt;"OK",FinMes=""),"",IF(B370&gt;=FinMes,0,MAX(0,ROUND(E370-C370,2))))</f>
        <v/>
      </c>
    </row>
    <row r="371" customFormat="false" ht="25" hidden="false" customHeight="true" outlineLevel="0" collapsed="false">
      <c r="A371" s="31"/>
      <c r="B371" s="32"/>
      <c r="C371" s="33"/>
      <c r="D371" s="34" t="str">
        <f aca="false">IF(OR(I371&lt;&gt;"OK",FinMes=""),"",IF(B371&gt;=FinMes,0,MAX(0,ROUND(C371-E371,2))))</f>
        <v/>
      </c>
      <c r="E371" s="34" t="str">
        <f aca="false">IF(OR(I371&lt;&gt;"OK",FinMes=""),"",IF(B371&gt;=FinMes,0,SUMIFS(CobroValido,CobroVenta,A371,CobroFecha,"&lt;"&amp;FinMes)))</f>
        <v/>
      </c>
      <c r="F371" s="35"/>
      <c r="G371" s="35"/>
      <c r="H371" s="36" t="str">
        <f aca="false">IF(I371="","",IF(I371&lt;&gt;"OK","Confira os dados",IF(FinMes="","Escolha um período",IF(B371&gt;=FinMes,"Outro período",IF(K371&gt;0,"Recebimento excedente",IF(D371=0,"Recebida",IF(E371=0,"A receber","Parcial")))))))</f>
        <v/>
      </c>
      <c r="I371" s="36" t="str">
        <f aca="false">IF(COUNTA(A371:C371,F371:G371)=0,"",IF(A371="","Falta o código",IF(A371&lt;&gt;TRIM(A371),"Confira o código",IF(COUNTIFS(VentaID,A371)&gt;1,"Código repetido",IF(NOT(ISNUMBER(B371)),"Confira a data",IF(OR(B371&lt;1,B371&gt;73415,INT(B371)&lt;&gt;B371),"Confira a data",IF(NOT(ISNUMBER(C371)),"Confira o valor",IF(C371&lt;=0,"Valor maior que zero",IF(G371="","Preencha o que vendeu","OK")))))))))</f>
        <v/>
      </c>
      <c r="J371" s="34" t="n">
        <f aca="false">IF(I371="OK",C371,0)</f>
        <v>0</v>
      </c>
      <c r="K371" s="34" t="str">
        <f aca="false">IF(OR(I371&lt;&gt;"OK",FinMes=""),"",IF(B371&gt;=FinMes,0,MAX(0,ROUND(E371-C371,2))))</f>
        <v/>
      </c>
    </row>
    <row r="372" customFormat="false" ht="25" hidden="false" customHeight="true" outlineLevel="0" collapsed="false">
      <c r="A372" s="31"/>
      <c r="B372" s="32"/>
      <c r="C372" s="33"/>
      <c r="D372" s="34" t="str">
        <f aca="false">IF(OR(I372&lt;&gt;"OK",FinMes=""),"",IF(B372&gt;=FinMes,0,MAX(0,ROUND(C372-E372,2))))</f>
        <v/>
      </c>
      <c r="E372" s="34" t="str">
        <f aca="false">IF(OR(I372&lt;&gt;"OK",FinMes=""),"",IF(B372&gt;=FinMes,0,SUMIFS(CobroValido,CobroVenta,A372,CobroFecha,"&lt;"&amp;FinMes)))</f>
        <v/>
      </c>
      <c r="F372" s="35"/>
      <c r="G372" s="35"/>
      <c r="H372" s="36" t="str">
        <f aca="false">IF(I372="","",IF(I372&lt;&gt;"OK","Confira os dados",IF(FinMes="","Escolha um período",IF(B372&gt;=FinMes,"Outro período",IF(K372&gt;0,"Recebimento excedente",IF(D372=0,"Recebida",IF(E372=0,"A receber","Parcial")))))))</f>
        <v/>
      </c>
      <c r="I372" s="36" t="str">
        <f aca="false">IF(COUNTA(A372:C372,F372:G372)=0,"",IF(A372="","Falta o código",IF(A372&lt;&gt;TRIM(A372),"Confira o código",IF(COUNTIFS(VentaID,A372)&gt;1,"Código repetido",IF(NOT(ISNUMBER(B372)),"Confira a data",IF(OR(B372&lt;1,B372&gt;73415,INT(B372)&lt;&gt;B372),"Confira a data",IF(NOT(ISNUMBER(C372)),"Confira o valor",IF(C372&lt;=0,"Valor maior que zero",IF(G372="","Preencha o que vendeu","OK")))))))))</f>
        <v/>
      </c>
      <c r="J372" s="34" t="n">
        <f aca="false">IF(I372="OK",C372,0)</f>
        <v>0</v>
      </c>
      <c r="K372" s="34" t="str">
        <f aca="false">IF(OR(I372&lt;&gt;"OK",FinMes=""),"",IF(B372&gt;=FinMes,0,MAX(0,ROUND(E372-C372,2))))</f>
        <v/>
      </c>
    </row>
    <row r="373" customFormat="false" ht="25" hidden="false" customHeight="true" outlineLevel="0" collapsed="false">
      <c r="A373" s="31"/>
      <c r="B373" s="32"/>
      <c r="C373" s="33"/>
      <c r="D373" s="34" t="str">
        <f aca="false">IF(OR(I373&lt;&gt;"OK",FinMes=""),"",IF(B373&gt;=FinMes,0,MAX(0,ROUND(C373-E373,2))))</f>
        <v/>
      </c>
      <c r="E373" s="34" t="str">
        <f aca="false">IF(OR(I373&lt;&gt;"OK",FinMes=""),"",IF(B373&gt;=FinMes,0,SUMIFS(CobroValido,CobroVenta,A373,CobroFecha,"&lt;"&amp;FinMes)))</f>
        <v/>
      </c>
      <c r="F373" s="35"/>
      <c r="G373" s="35"/>
      <c r="H373" s="36" t="str">
        <f aca="false">IF(I373="","",IF(I373&lt;&gt;"OK","Confira os dados",IF(FinMes="","Escolha um período",IF(B373&gt;=FinMes,"Outro período",IF(K373&gt;0,"Recebimento excedente",IF(D373=0,"Recebida",IF(E373=0,"A receber","Parcial")))))))</f>
        <v/>
      </c>
      <c r="I373" s="36" t="str">
        <f aca="false">IF(COUNTA(A373:C373,F373:G373)=0,"",IF(A373="","Falta o código",IF(A373&lt;&gt;TRIM(A373),"Confira o código",IF(COUNTIFS(VentaID,A373)&gt;1,"Código repetido",IF(NOT(ISNUMBER(B373)),"Confira a data",IF(OR(B373&lt;1,B373&gt;73415,INT(B373)&lt;&gt;B373),"Confira a data",IF(NOT(ISNUMBER(C373)),"Confira o valor",IF(C373&lt;=0,"Valor maior que zero",IF(G373="","Preencha o que vendeu","OK")))))))))</f>
        <v/>
      </c>
      <c r="J373" s="34" t="n">
        <f aca="false">IF(I373="OK",C373,0)</f>
        <v>0</v>
      </c>
      <c r="K373" s="34" t="str">
        <f aca="false">IF(OR(I373&lt;&gt;"OK",FinMes=""),"",IF(B373&gt;=FinMes,0,MAX(0,ROUND(E373-C373,2))))</f>
        <v/>
      </c>
    </row>
    <row r="374" customFormat="false" ht="25" hidden="false" customHeight="true" outlineLevel="0" collapsed="false">
      <c r="A374" s="31"/>
      <c r="B374" s="32"/>
      <c r="C374" s="33"/>
      <c r="D374" s="34" t="str">
        <f aca="false">IF(OR(I374&lt;&gt;"OK",FinMes=""),"",IF(B374&gt;=FinMes,0,MAX(0,ROUND(C374-E374,2))))</f>
        <v/>
      </c>
      <c r="E374" s="34" t="str">
        <f aca="false">IF(OR(I374&lt;&gt;"OK",FinMes=""),"",IF(B374&gt;=FinMes,0,SUMIFS(CobroValido,CobroVenta,A374,CobroFecha,"&lt;"&amp;FinMes)))</f>
        <v/>
      </c>
      <c r="F374" s="35"/>
      <c r="G374" s="35"/>
      <c r="H374" s="36" t="str">
        <f aca="false">IF(I374="","",IF(I374&lt;&gt;"OK","Confira os dados",IF(FinMes="","Escolha um período",IF(B374&gt;=FinMes,"Outro período",IF(K374&gt;0,"Recebimento excedente",IF(D374=0,"Recebida",IF(E374=0,"A receber","Parcial")))))))</f>
        <v/>
      </c>
      <c r="I374" s="36" t="str">
        <f aca="false">IF(COUNTA(A374:C374,F374:G374)=0,"",IF(A374="","Falta o código",IF(A374&lt;&gt;TRIM(A374),"Confira o código",IF(COUNTIFS(VentaID,A374)&gt;1,"Código repetido",IF(NOT(ISNUMBER(B374)),"Confira a data",IF(OR(B374&lt;1,B374&gt;73415,INT(B374)&lt;&gt;B374),"Confira a data",IF(NOT(ISNUMBER(C374)),"Confira o valor",IF(C374&lt;=0,"Valor maior que zero",IF(G374="","Preencha o que vendeu","OK")))))))))</f>
        <v/>
      </c>
      <c r="J374" s="34" t="n">
        <f aca="false">IF(I374="OK",C374,0)</f>
        <v>0</v>
      </c>
      <c r="K374" s="34" t="str">
        <f aca="false">IF(OR(I374&lt;&gt;"OK",FinMes=""),"",IF(B374&gt;=FinMes,0,MAX(0,ROUND(E374-C374,2))))</f>
        <v/>
      </c>
    </row>
    <row r="375" customFormat="false" ht="25" hidden="false" customHeight="true" outlineLevel="0" collapsed="false">
      <c r="A375" s="31"/>
      <c r="B375" s="32"/>
      <c r="C375" s="33"/>
      <c r="D375" s="34" t="str">
        <f aca="false">IF(OR(I375&lt;&gt;"OK",FinMes=""),"",IF(B375&gt;=FinMes,0,MAX(0,ROUND(C375-E375,2))))</f>
        <v/>
      </c>
      <c r="E375" s="34" t="str">
        <f aca="false">IF(OR(I375&lt;&gt;"OK",FinMes=""),"",IF(B375&gt;=FinMes,0,SUMIFS(CobroValido,CobroVenta,A375,CobroFecha,"&lt;"&amp;FinMes)))</f>
        <v/>
      </c>
      <c r="F375" s="35"/>
      <c r="G375" s="35"/>
      <c r="H375" s="36" t="str">
        <f aca="false">IF(I375="","",IF(I375&lt;&gt;"OK","Confira os dados",IF(FinMes="","Escolha um período",IF(B375&gt;=FinMes,"Outro período",IF(K375&gt;0,"Recebimento excedente",IF(D375=0,"Recebida",IF(E375=0,"A receber","Parcial")))))))</f>
        <v/>
      </c>
      <c r="I375" s="36" t="str">
        <f aca="false">IF(COUNTA(A375:C375,F375:G375)=0,"",IF(A375="","Falta o código",IF(A375&lt;&gt;TRIM(A375),"Confira o código",IF(COUNTIFS(VentaID,A375)&gt;1,"Código repetido",IF(NOT(ISNUMBER(B375)),"Confira a data",IF(OR(B375&lt;1,B375&gt;73415,INT(B375)&lt;&gt;B375),"Confira a data",IF(NOT(ISNUMBER(C375)),"Confira o valor",IF(C375&lt;=0,"Valor maior que zero",IF(G375="","Preencha o que vendeu","OK")))))))))</f>
        <v/>
      </c>
      <c r="J375" s="34" t="n">
        <f aca="false">IF(I375="OK",C375,0)</f>
        <v>0</v>
      </c>
      <c r="K375" s="34" t="str">
        <f aca="false">IF(OR(I375&lt;&gt;"OK",FinMes=""),"",IF(B375&gt;=FinMes,0,MAX(0,ROUND(E375-C375,2))))</f>
        <v/>
      </c>
    </row>
    <row r="376" customFormat="false" ht="25" hidden="false" customHeight="true" outlineLevel="0" collapsed="false">
      <c r="A376" s="31"/>
      <c r="B376" s="32"/>
      <c r="C376" s="33"/>
      <c r="D376" s="34" t="str">
        <f aca="false">IF(OR(I376&lt;&gt;"OK",FinMes=""),"",IF(B376&gt;=FinMes,0,MAX(0,ROUND(C376-E376,2))))</f>
        <v/>
      </c>
      <c r="E376" s="34" t="str">
        <f aca="false">IF(OR(I376&lt;&gt;"OK",FinMes=""),"",IF(B376&gt;=FinMes,0,SUMIFS(CobroValido,CobroVenta,A376,CobroFecha,"&lt;"&amp;FinMes)))</f>
        <v/>
      </c>
      <c r="F376" s="35"/>
      <c r="G376" s="35"/>
      <c r="H376" s="36" t="str">
        <f aca="false">IF(I376="","",IF(I376&lt;&gt;"OK","Confira os dados",IF(FinMes="","Escolha um período",IF(B376&gt;=FinMes,"Outro período",IF(K376&gt;0,"Recebimento excedente",IF(D376=0,"Recebida",IF(E376=0,"A receber","Parcial")))))))</f>
        <v/>
      </c>
      <c r="I376" s="36" t="str">
        <f aca="false">IF(COUNTA(A376:C376,F376:G376)=0,"",IF(A376="","Falta o código",IF(A376&lt;&gt;TRIM(A376),"Confira o código",IF(COUNTIFS(VentaID,A376)&gt;1,"Código repetido",IF(NOT(ISNUMBER(B376)),"Confira a data",IF(OR(B376&lt;1,B376&gt;73415,INT(B376)&lt;&gt;B376),"Confira a data",IF(NOT(ISNUMBER(C376)),"Confira o valor",IF(C376&lt;=0,"Valor maior que zero",IF(G376="","Preencha o que vendeu","OK")))))))))</f>
        <v/>
      </c>
      <c r="J376" s="34" t="n">
        <f aca="false">IF(I376="OK",C376,0)</f>
        <v>0</v>
      </c>
      <c r="K376" s="34" t="str">
        <f aca="false">IF(OR(I376&lt;&gt;"OK",FinMes=""),"",IF(B376&gt;=FinMes,0,MAX(0,ROUND(E376-C376,2))))</f>
        <v/>
      </c>
    </row>
    <row r="377" customFormat="false" ht="25" hidden="false" customHeight="true" outlineLevel="0" collapsed="false">
      <c r="A377" s="31"/>
      <c r="B377" s="32"/>
      <c r="C377" s="33"/>
      <c r="D377" s="34" t="str">
        <f aca="false">IF(OR(I377&lt;&gt;"OK",FinMes=""),"",IF(B377&gt;=FinMes,0,MAX(0,ROUND(C377-E377,2))))</f>
        <v/>
      </c>
      <c r="E377" s="34" t="str">
        <f aca="false">IF(OR(I377&lt;&gt;"OK",FinMes=""),"",IF(B377&gt;=FinMes,0,SUMIFS(CobroValido,CobroVenta,A377,CobroFecha,"&lt;"&amp;FinMes)))</f>
        <v/>
      </c>
      <c r="F377" s="35"/>
      <c r="G377" s="35"/>
      <c r="H377" s="36" t="str">
        <f aca="false">IF(I377="","",IF(I377&lt;&gt;"OK","Confira os dados",IF(FinMes="","Escolha um período",IF(B377&gt;=FinMes,"Outro período",IF(K377&gt;0,"Recebimento excedente",IF(D377=0,"Recebida",IF(E377=0,"A receber","Parcial")))))))</f>
        <v/>
      </c>
      <c r="I377" s="36" t="str">
        <f aca="false">IF(COUNTA(A377:C377,F377:G377)=0,"",IF(A377="","Falta o código",IF(A377&lt;&gt;TRIM(A377),"Confira o código",IF(COUNTIFS(VentaID,A377)&gt;1,"Código repetido",IF(NOT(ISNUMBER(B377)),"Confira a data",IF(OR(B377&lt;1,B377&gt;73415,INT(B377)&lt;&gt;B377),"Confira a data",IF(NOT(ISNUMBER(C377)),"Confira o valor",IF(C377&lt;=0,"Valor maior que zero",IF(G377="","Preencha o que vendeu","OK")))))))))</f>
        <v/>
      </c>
      <c r="J377" s="34" t="n">
        <f aca="false">IF(I377="OK",C377,0)</f>
        <v>0</v>
      </c>
      <c r="K377" s="34" t="str">
        <f aca="false">IF(OR(I377&lt;&gt;"OK",FinMes=""),"",IF(B377&gt;=FinMes,0,MAX(0,ROUND(E377-C377,2))))</f>
        <v/>
      </c>
    </row>
    <row r="378" customFormat="false" ht="25" hidden="false" customHeight="true" outlineLevel="0" collapsed="false">
      <c r="A378" s="31"/>
      <c r="B378" s="32"/>
      <c r="C378" s="33"/>
      <c r="D378" s="34" t="str">
        <f aca="false">IF(OR(I378&lt;&gt;"OK",FinMes=""),"",IF(B378&gt;=FinMes,0,MAX(0,ROUND(C378-E378,2))))</f>
        <v/>
      </c>
      <c r="E378" s="34" t="str">
        <f aca="false">IF(OR(I378&lt;&gt;"OK",FinMes=""),"",IF(B378&gt;=FinMes,0,SUMIFS(CobroValido,CobroVenta,A378,CobroFecha,"&lt;"&amp;FinMes)))</f>
        <v/>
      </c>
      <c r="F378" s="35"/>
      <c r="G378" s="35"/>
      <c r="H378" s="36" t="str">
        <f aca="false">IF(I378="","",IF(I378&lt;&gt;"OK","Confira os dados",IF(FinMes="","Escolha um período",IF(B378&gt;=FinMes,"Outro período",IF(K378&gt;0,"Recebimento excedente",IF(D378=0,"Recebida",IF(E378=0,"A receber","Parcial")))))))</f>
        <v/>
      </c>
      <c r="I378" s="36" t="str">
        <f aca="false">IF(COUNTA(A378:C378,F378:G378)=0,"",IF(A378="","Falta o código",IF(A378&lt;&gt;TRIM(A378),"Confira o código",IF(COUNTIFS(VentaID,A378)&gt;1,"Código repetido",IF(NOT(ISNUMBER(B378)),"Confira a data",IF(OR(B378&lt;1,B378&gt;73415,INT(B378)&lt;&gt;B378),"Confira a data",IF(NOT(ISNUMBER(C378)),"Confira o valor",IF(C378&lt;=0,"Valor maior que zero",IF(G378="","Preencha o que vendeu","OK")))))))))</f>
        <v/>
      </c>
      <c r="J378" s="34" t="n">
        <f aca="false">IF(I378="OK",C378,0)</f>
        <v>0</v>
      </c>
      <c r="K378" s="34" t="str">
        <f aca="false">IF(OR(I378&lt;&gt;"OK",FinMes=""),"",IF(B378&gt;=FinMes,0,MAX(0,ROUND(E378-C378,2))))</f>
        <v/>
      </c>
    </row>
    <row r="379" customFormat="false" ht="25" hidden="false" customHeight="true" outlineLevel="0" collapsed="false">
      <c r="A379" s="31"/>
      <c r="B379" s="32"/>
      <c r="C379" s="33"/>
      <c r="D379" s="34" t="str">
        <f aca="false">IF(OR(I379&lt;&gt;"OK",FinMes=""),"",IF(B379&gt;=FinMes,0,MAX(0,ROUND(C379-E379,2))))</f>
        <v/>
      </c>
      <c r="E379" s="34" t="str">
        <f aca="false">IF(OR(I379&lt;&gt;"OK",FinMes=""),"",IF(B379&gt;=FinMes,0,SUMIFS(CobroValido,CobroVenta,A379,CobroFecha,"&lt;"&amp;FinMes)))</f>
        <v/>
      </c>
      <c r="F379" s="35"/>
      <c r="G379" s="35"/>
      <c r="H379" s="36" t="str">
        <f aca="false">IF(I379="","",IF(I379&lt;&gt;"OK","Confira os dados",IF(FinMes="","Escolha um período",IF(B379&gt;=FinMes,"Outro período",IF(K379&gt;0,"Recebimento excedente",IF(D379=0,"Recebida",IF(E379=0,"A receber","Parcial")))))))</f>
        <v/>
      </c>
      <c r="I379" s="36" t="str">
        <f aca="false">IF(COUNTA(A379:C379,F379:G379)=0,"",IF(A379="","Falta o código",IF(A379&lt;&gt;TRIM(A379),"Confira o código",IF(COUNTIFS(VentaID,A379)&gt;1,"Código repetido",IF(NOT(ISNUMBER(B379)),"Confira a data",IF(OR(B379&lt;1,B379&gt;73415,INT(B379)&lt;&gt;B379),"Confira a data",IF(NOT(ISNUMBER(C379)),"Confira o valor",IF(C379&lt;=0,"Valor maior que zero",IF(G379="","Preencha o que vendeu","OK")))))))))</f>
        <v/>
      </c>
      <c r="J379" s="34" t="n">
        <f aca="false">IF(I379="OK",C379,0)</f>
        <v>0</v>
      </c>
      <c r="K379" s="34" t="str">
        <f aca="false">IF(OR(I379&lt;&gt;"OK",FinMes=""),"",IF(B379&gt;=FinMes,0,MAX(0,ROUND(E379-C379,2))))</f>
        <v/>
      </c>
    </row>
    <row r="380" customFormat="false" ht="25" hidden="false" customHeight="true" outlineLevel="0" collapsed="false">
      <c r="A380" s="31"/>
      <c r="B380" s="32"/>
      <c r="C380" s="33"/>
      <c r="D380" s="34" t="str">
        <f aca="false">IF(OR(I380&lt;&gt;"OK",FinMes=""),"",IF(B380&gt;=FinMes,0,MAX(0,ROUND(C380-E380,2))))</f>
        <v/>
      </c>
      <c r="E380" s="34" t="str">
        <f aca="false">IF(OR(I380&lt;&gt;"OK",FinMes=""),"",IF(B380&gt;=FinMes,0,SUMIFS(CobroValido,CobroVenta,A380,CobroFecha,"&lt;"&amp;FinMes)))</f>
        <v/>
      </c>
      <c r="F380" s="35"/>
      <c r="G380" s="35"/>
      <c r="H380" s="36" t="str">
        <f aca="false">IF(I380="","",IF(I380&lt;&gt;"OK","Confira os dados",IF(FinMes="","Escolha um período",IF(B380&gt;=FinMes,"Outro período",IF(K380&gt;0,"Recebimento excedente",IF(D380=0,"Recebida",IF(E380=0,"A receber","Parcial")))))))</f>
        <v/>
      </c>
      <c r="I380" s="36" t="str">
        <f aca="false">IF(COUNTA(A380:C380,F380:G380)=0,"",IF(A380="","Falta o código",IF(A380&lt;&gt;TRIM(A380),"Confira o código",IF(COUNTIFS(VentaID,A380)&gt;1,"Código repetido",IF(NOT(ISNUMBER(B380)),"Confira a data",IF(OR(B380&lt;1,B380&gt;73415,INT(B380)&lt;&gt;B380),"Confira a data",IF(NOT(ISNUMBER(C380)),"Confira o valor",IF(C380&lt;=0,"Valor maior que zero",IF(G380="","Preencha o que vendeu","OK")))))))))</f>
        <v/>
      </c>
      <c r="J380" s="34" t="n">
        <f aca="false">IF(I380="OK",C380,0)</f>
        <v>0</v>
      </c>
      <c r="K380" s="34" t="str">
        <f aca="false">IF(OR(I380&lt;&gt;"OK",FinMes=""),"",IF(B380&gt;=FinMes,0,MAX(0,ROUND(E380-C380,2))))</f>
        <v/>
      </c>
    </row>
    <row r="381" customFormat="false" ht="25" hidden="false" customHeight="true" outlineLevel="0" collapsed="false">
      <c r="A381" s="31"/>
      <c r="B381" s="32"/>
      <c r="C381" s="33"/>
      <c r="D381" s="34" t="str">
        <f aca="false">IF(OR(I381&lt;&gt;"OK",FinMes=""),"",IF(B381&gt;=FinMes,0,MAX(0,ROUND(C381-E381,2))))</f>
        <v/>
      </c>
      <c r="E381" s="34" t="str">
        <f aca="false">IF(OR(I381&lt;&gt;"OK",FinMes=""),"",IF(B381&gt;=FinMes,0,SUMIFS(CobroValido,CobroVenta,A381,CobroFecha,"&lt;"&amp;FinMes)))</f>
        <v/>
      </c>
      <c r="F381" s="35"/>
      <c r="G381" s="35"/>
      <c r="H381" s="36" t="str">
        <f aca="false">IF(I381="","",IF(I381&lt;&gt;"OK","Confira os dados",IF(FinMes="","Escolha um período",IF(B381&gt;=FinMes,"Outro período",IF(K381&gt;0,"Recebimento excedente",IF(D381=0,"Recebida",IF(E381=0,"A receber","Parcial")))))))</f>
        <v/>
      </c>
      <c r="I381" s="36" t="str">
        <f aca="false">IF(COUNTA(A381:C381,F381:G381)=0,"",IF(A381="","Falta o código",IF(A381&lt;&gt;TRIM(A381),"Confira o código",IF(COUNTIFS(VentaID,A381)&gt;1,"Código repetido",IF(NOT(ISNUMBER(B381)),"Confira a data",IF(OR(B381&lt;1,B381&gt;73415,INT(B381)&lt;&gt;B381),"Confira a data",IF(NOT(ISNUMBER(C381)),"Confira o valor",IF(C381&lt;=0,"Valor maior que zero",IF(G381="","Preencha o que vendeu","OK")))))))))</f>
        <v/>
      </c>
      <c r="J381" s="34" t="n">
        <f aca="false">IF(I381="OK",C381,0)</f>
        <v>0</v>
      </c>
      <c r="K381" s="34" t="str">
        <f aca="false">IF(OR(I381&lt;&gt;"OK",FinMes=""),"",IF(B381&gt;=FinMes,0,MAX(0,ROUND(E381-C381,2))))</f>
        <v/>
      </c>
    </row>
    <row r="382" customFormat="false" ht="25" hidden="false" customHeight="true" outlineLevel="0" collapsed="false">
      <c r="A382" s="31"/>
      <c r="B382" s="32"/>
      <c r="C382" s="33"/>
      <c r="D382" s="34" t="str">
        <f aca="false">IF(OR(I382&lt;&gt;"OK",FinMes=""),"",IF(B382&gt;=FinMes,0,MAX(0,ROUND(C382-E382,2))))</f>
        <v/>
      </c>
      <c r="E382" s="34" t="str">
        <f aca="false">IF(OR(I382&lt;&gt;"OK",FinMes=""),"",IF(B382&gt;=FinMes,0,SUMIFS(CobroValido,CobroVenta,A382,CobroFecha,"&lt;"&amp;FinMes)))</f>
        <v/>
      </c>
      <c r="F382" s="35"/>
      <c r="G382" s="35"/>
      <c r="H382" s="36" t="str">
        <f aca="false">IF(I382="","",IF(I382&lt;&gt;"OK","Confira os dados",IF(FinMes="","Escolha um período",IF(B382&gt;=FinMes,"Outro período",IF(K382&gt;0,"Recebimento excedente",IF(D382=0,"Recebida",IF(E382=0,"A receber","Parcial")))))))</f>
        <v/>
      </c>
      <c r="I382" s="36" t="str">
        <f aca="false">IF(COUNTA(A382:C382,F382:G382)=0,"",IF(A382="","Falta o código",IF(A382&lt;&gt;TRIM(A382),"Confira o código",IF(COUNTIFS(VentaID,A382)&gt;1,"Código repetido",IF(NOT(ISNUMBER(B382)),"Confira a data",IF(OR(B382&lt;1,B382&gt;73415,INT(B382)&lt;&gt;B382),"Confira a data",IF(NOT(ISNUMBER(C382)),"Confira o valor",IF(C382&lt;=0,"Valor maior que zero",IF(G382="","Preencha o que vendeu","OK")))))))))</f>
        <v/>
      </c>
      <c r="J382" s="34" t="n">
        <f aca="false">IF(I382="OK",C382,0)</f>
        <v>0</v>
      </c>
      <c r="K382" s="34" t="str">
        <f aca="false">IF(OR(I382&lt;&gt;"OK",FinMes=""),"",IF(B382&gt;=FinMes,0,MAX(0,ROUND(E382-C382,2))))</f>
        <v/>
      </c>
    </row>
    <row r="383" customFormat="false" ht="25" hidden="false" customHeight="true" outlineLevel="0" collapsed="false">
      <c r="A383" s="31"/>
      <c r="B383" s="32"/>
      <c r="C383" s="33"/>
      <c r="D383" s="34" t="str">
        <f aca="false">IF(OR(I383&lt;&gt;"OK",FinMes=""),"",IF(B383&gt;=FinMes,0,MAX(0,ROUND(C383-E383,2))))</f>
        <v/>
      </c>
      <c r="E383" s="34" t="str">
        <f aca="false">IF(OR(I383&lt;&gt;"OK",FinMes=""),"",IF(B383&gt;=FinMes,0,SUMIFS(CobroValido,CobroVenta,A383,CobroFecha,"&lt;"&amp;FinMes)))</f>
        <v/>
      </c>
      <c r="F383" s="35"/>
      <c r="G383" s="35"/>
      <c r="H383" s="36" t="str">
        <f aca="false">IF(I383="","",IF(I383&lt;&gt;"OK","Confira os dados",IF(FinMes="","Escolha um período",IF(B383&gt;=FinMes,"Outro período",IF(K383&gt;0,"Recebimento excedente",IF(D383=0,"Recebida",IF(E383=0,"A receber","Parcial")))))))</f>
        <v/>
      </c>
      <c r="I383" s="36" t="str">
        <f aca="false">IF(COUNTA(A383:C383,F383:G383)=0,"",IF(A383="","Falta o código",IF(A383&lt;&gt;TRIM(A383),"Confira o código",IF(COUNTIFS(VentaID,A383)&gt;1,"Código repetido",IF(NOT(ISNUMBER(B383)),"Confira a data",IF(OR(B383&lt;1,B383&gt;73415,INT(B383)&lt;&gt;B383),"Confira a data",IF(NOT(ISNUMBER(C383)),"Confira o valor",IF(C383&lt;=0,"Valor maior que zero",IF(G383="","Preencha o que vendeu","OK")))))))))</f>
        <v/>
      </c>
      <c r="J383" s="34" t="n">
        <f aca="false">IF(I383="OK",C383,0)</f>
        <v>0</v>
      </c>
      <c r="K383" s="34" t="str">
        <f aca="false">IF(OR(I383&lt;&gt;"OK",FinMes=""),"",IF(B383&gt;=FinMes,0,MAX(0,ROUND(E383-C383,2))))</f>
        <v/>
      </c>
    </row>
    <row r="384" customFormat="false" ht="25" hidden="false" customHeight="true" outlineLevel="0" collapsed="false">
      <c r="A384" s="31"/>
      <c r="B384" s="32"/>
      <c r="C384" s="33"/>
      <c r="D384" s="34" t="str">
        <f aca="false">IF(OR(I384&lt;&gt;"OK",FinMes=""),"",IF(B384&gt;=FinMes,0,MAX(0,ROUND(C384-E384,2))))</f>
        <v/>
      </c>
      <c r="E384" s="34" t="str">
        <f aca="false">IF(OR(I384&lt;&gt;"OK",FinMes=""),"",IF(B384&gt;=FinMes,0,SUMIFS(CobroValido,CobroVenta,A384,CobroFecha,"&lt;"&amp;FinMes)))</f>
        <v/>
      </c>
      <c r="F384" s="35"/>
      <c r="G384" s="35"/>
      <c r="H384" s="36" t="str">
        <f aca="false">IF(I384="","",IF(I384&lt;&gt;"OK","Confira os dados",IF(FinMes="","Escolha um período",IF(B384&gt;=FinMes,"Outro período",IF(K384&gt;0,"Recebimento excedente",IF(D384=0,"Recebida",IF(E384=0,"A receber","Parcial")))))))</f>
        <v/>
      </c>
      <c r="I384" s="36" t="str">
        <f aca="false">IF(COUNTA(A384:C384,F384:G384)=0,"",IF(A384="","Falta o código",IF(A384&lt;&gt;TRIM(A384),"Confira o código",IF(COUNTIFS(VentaID,A384)&gt;1,"Código repetido",IF(NOT(ISNUMBER(B384)),"Confira a data",IF(OR(B384&lt;1,B384&gt;73415,INT(B384)&lt;&gt;B384),"Confira a data",IF(NOT(ISNUMBER(C384)),"Confira o valor",IF(C384&lt;=0,"Valor maior que zero",IF(G384="","Preencha o que vendeu","OK")))))))))</f>
        <v/>
      </c>
      <c r="J384" s="34" t="n">
        <f aca="false">IF(I384="OK",C384,0)</f>
        <v>0</v>
      </c>
      <c r="K384" s="34" t="str">
        <f aca="false">IF(OR(I384&lt;&gt;"OK",FinMes=""),"",IF(B384&gt;=FinMes,0,MAX(0,ROUND(E384-C384,2))))</f>
        <v/>
      </c>
    </row>
    <row r="385" customFormat="false" ht="25" hidden="false" customHeight="true" outlineLevel="0" collapsed="false">
      <c r="A385" s="31"/>
      <c r="B385" s="32"/>
      <c r="C385" s="33"/>
      <c r="D385" s="34" t="str">
        <f aca="false">IF(OR(I385&lt;&gt;"OK",FinMes=""),"",IF(B385&gt;=FinMes,0,MAX(0,ROUND(C385-E385,2))))</f>
        <v/>
      </c>
      <c r="E385" s="34" t="str">
        <f aca="false">IF(OR(I385&lt;&gt;"OK",FinMes=""),"",IF(B385&gt;=FinMes,0,SUMIFS(CobroValido,CobroVenta,A385,CobroFecha,"&lt;"&amp;FinMes)))</f>
        <v/>
      </c>
      <c r="F385" s="35"/>
      <c r="G385" s="35"/>
      <c r="H385" s="36" t="str">
        <f aca="false">IF(I385="","",IF(I385&lt;&gt;"OK","Confira os dados",IF(FinMes="","Escolha um período",IF(B385&gt;=FinMes,"Outro período",IF(K385&gt;0,"Recebimento excedente",IF(D385=0,"Recebida",IF(E385=0,"A receber","Parcial")))))))</f>
        <v/>
      </c>
      <c r="I385" s="36" t="str">
        <f aca="false">IF(COUNTA(A385:C385,F385:G385)=0,"",IF(A385="","Falta o código",IF(A385&lt;&gt;TRIM(A385),"Confira o código",IF(COUNTIFS(VentaID,A385)&gt;1,"Código repetido",IF(NOT(ISNUMBER(B385)),"Confira a data",IF(OR(B385&lt;1,B385&gt;73415,INT(B385)&lt;&gt;B385),"Confira a data",IF(NOT(ISNUMBER(C385)),"Confira o valor",IF(C385&lt;=0,"Valor maior que zero",IF(G385="","Preencha o que vendeu","OK")))))))))</f>
        <v/>
      </c>
      <c r="J385" s="34" t="n">
        <f aca="false">IF(I385="OK",C385,0)</f>
        <v>0</v>
      </c>
      <c r="K385" s="34" t="str">
        <f aca="false">IF(OR(I385&lt;&gt;"OK",FinMes=""),"",IF(B385&gt;=FinMes,0,MAX(0,ROUND(E385-C385,2))))</f>
        <v/>
      </c>
    </row>
    <row r="386" customFormat="false" ht="25" hidden="false" customHeight="true" outlineLevel="0" collapsed="false">
      <c r="A386" s="31"/>
      <c r="B386" s="32"/>
      <c r="C386" s="33"/>
      <c r="D386" s="34" t="str">
        <f aca="false">IF(OR(I386&lt;&gt;"OK",FinMes=""),"",IF(B386&gt;=FinMes,0,MAX(0,ROUND(C386-E386,2))))</f>
        <v/>
      </c>
      <c r="E386" s="34" t="str">
        <f aca="false">IF(OR(I386&lt;&gt;"OK",FinMes=""),"",IF(B386&gt;=FinMes,0,SUMIFS(CobroValido,CobroVenta,A386,CobroFecha,"&lt;"&amp;FinMes)))</f>
        <v/>
      </c>
      <c r="F386" s="35"/>
      <c r="G386" s="35"/>
      <c r="H386" s="36" t="str">
        <f aca="false">IF(I386="","",IF(I386&lt;&gt;"OK","Confira os dados",IF(FinMes="","Escolha um período",IF(B386&gt;=FinMes,"Outro período",IF(K386&gt;0,"Recebimento excedente",IF(D386=0,"Recebida",IF(E386=0,"A receber","Parcial")))))))</f>
        <v/>
      </c>
      <c r="I386" s="36" t="str">
        <f aca="false">IF(COUNTA(A386:C386,F386:G386)=0,"",IF(A386="","Falta o código",IF(A386&lt;&gt;TRIM(A386),"Confira o código",IF(COUNTIFS(VentaID,A386)&gt;1,"Código repetido",IF(NOT(ISNUMBER(B386)),"Confira a data",IF(OR(B386&lt;1,B386&gt;73415,INT(B386)&lt;&gt;B386),"Confira a data",IF(NOT(ISNUMBER(C386)),"Confira o valor",IF(C386&lt;=0,"Valor maior que zero",IF(G386="","Preencha o que vendeu","OK")))))))))</f>
        <v/>
      </c>
      <c r="J386" s="34" t="n">
        <f aca="false">IF(I386="OK",C386,0)</f>
        <v>0</v>
      </c>
      <c r="K386" s="34" t="str">
        <f aca="false">IF(OR(I386&lt;&gt;"OK",FinMes=""),"",IF(B386&gt;=FinMes,0,MAX(0,ROUND(E386-C386,2))))</f>
        <v/>
      </c>
    </row>
    <row r="387" customFormat="false" ht="25" hidden="false" customHeight="true" outlineLevel="0" collapsed="false">
      <c r="A387" s="31"/>
      <c r="B387" s="32"/>
      <c r="C387" s="33"/>
      <c r="D387" s="34" t="str">
        <f aca="false">IF(OR(I387&lt;&gt;"OK",FinMes=""),"",IF(B387&gt;=FinMes,0,MAX(0,ROUND(C387-E387,2))))</f>
        <v/>
      </c>
      <c r="E387" s="34" t="str">
        <f aca="false">IF(OR(I387&lt;&gt;"OK",FinMes=""),"",IF(B387&gt;=FinMes,0,SUMIFS(CobroValido,CobroVenta,A387,CobroFecha,"&lt;"&amp;FinMes)))</f>
        <v/>
      </c>
      <c r="F387" s="35"/>
      <c r="G387" s="35"/>
      <c r="H387" s="36" t="str">
        <f aca="false">IF(I387="","",IF(I387&lt;&gt;"OK","Confira os dados",IF(FinMes="","Escolha um período",IF(B387&gt;=FinMes,"Outro período",IF(K387&gt;0,"Recebimento excedente",IF(D387=0,"Recebida",IF(E387=0,"A receber","Parcial")))))))</f>
        <v/>
      </c>
      <c r="I387" s="36" t="str">
        <f aca="false">IF(COUNTA(A387:C387,F387:G387)=0,"",IF(A387="","Falta o código",IF(A387&lt;&gt;TRIM(A387),"Confira o código",IF(COUNTIFS(VentaID,A387)&gt;1,"Código repetido",IF(NOT(ISNUMBER(B387)),"Confira a data",IF(OR(B387&lt;1,B387&gt;73415,INT(B387)&lt;&gt;B387),"Confira a data",IF(NOT(ISNUMBER(C387)),"Confira o valor",IF(C387&lt;=0,"Valor maior que zero",IF(G387="","Preencha o que vendeu","OK")))))))))</f>
        <v/>
      </c>
      <c r="J387" s="34" t="n">
        <f aca="false">IF(I387="OK",C387,0)</f>
        <v>0</v>
      </c>
      <c r="K387" s="34" t="str">
        <f aca="false">IF(OR(I387&lt;&gt;"OK",FinMes=""),"",IF(B387&gt;=FinMes,0,MAX(0,ROUND(E387-C387,2))))</f>
        <v/>
      </c>
    </row>
    <row r="388" customFormat="false" ht="25" hidden="false" customHeight="true" outlineLevel="0" collapsed="false">
      <c r="A388" s="31"/>
      <c r="B388" s="32"/>
      <c r="C388" s="33"/>
      <c r="D388" s="34" t="str">
        <f aca="false">IF(OR(I388&lt;&gt;"OK",FinMes=""),"",IF(B388&gt;=FinMes,0,MAX(0,ROUND(C388-E388,2))))</f>
        <v/>
      </c>
      <c r="E388" s="34" t="str">
        <f aca="false">IF(OR(I388&lt;&gt;"OK",FinMes=""),"",IF(B388&gt;=FinMes,0,SUMIFS(CobroValido,CobroVenta,A388,CobroFecha,"&lt;"&amp;FinMes)))</f>
        <v/>
      </c>
      <c r="F388" s="35"/>
      <c r="G388" s="35"/>
      <c r="H388" s="36" t="str">
        <f aca="false">IF(I388="","",IF(I388&lt;&gt;"OK","Confira os dados",IF(FinMes="","Escolha um período",IF(B388&gt;=FinMes,"Outro período",IF(K388&gt;0,"Recebimento excedente",IF(D388=0,"Recebida",IF(E388=0,"A receber","Parcial")))))))</f>
        <v/>
      </c>
      <c r="I388" s="36" t="str">
        <f aca="false">IF(COUNTA(A388:C388,F388:G388)=0,"",IF(A388="","Falta o código",IF(A388&lt;&gt;TRIM(A388),"Confira o código",IF(COUNTIFS(VentaID,A388)&gt;1,"Código repetido",IF(NOT(ISNUMBER(B388)),"Confira a data",IF(OR(B388&lt;1,B388&gt;73415,INT(B388)&lt;&gt;B388),"Confira a data",IF(NOT(ISNUMBER(C388)),"Confira o valor",IF(C388&lt;=0,"Valor maior que zero",IF(G388="","Preencha o que vendeu","OK")))))))))</f>
        <v/>
      </c>
      <c r="J388" s="34" t="n">
        <f aca="false">IF(I388="OK",C388,0)</f>
        <v>0</v>
      </c>
      <c r="K388" s="34" t="str">
        <f aca="false">IF(OR(I388&lt;&gt;"OK",FinMes=""),"",IF(B388&gt;=FinMes,0,MAX(0,ROUND(E388-C388,2))))</f>
        <v/>
      </c>
    </row>
    <row r="389" customFormat="false" ht="25" hidden="false" customHeight="true" outlineLevel="0" collapsed="false">
      <c r="A389" s="31"/>
      <c r="B389" s="32"/>
      <c r="C389" s="33"/>
      <c r="D389" s="34" t="str">
        <f aca="false">IF(OR(I389&lt;&gt;"OK",FinMes=""),"",IF(B389&gt;=FinMes,0,MAX(0,ROUND(C389-E389,2))))</f>
        <v/>
      </c>
      <c r="E389" s="34" t="str">
        <f aca="false">IF(OR(I389&lt;&gt;"OK",FinMes=""),"",IF(B389&gt;=FinMes,0,SUMIFS(CobroValido,CobroVenta,A389,CobroFecha,"&lt;"&amp;FinMes)))</f>
        <v/>
      </c>
      <c r="F389" s="35"/>
      <c r="G389" s="35"/>
      <c r="H389" s="36" t="str">
        <f aca="false">IF(I389="","",IF(I389&lt;&gt;"OK","Confira os dados",IF(FinMes="","Escolha um período",IF(B389&gt;=FinMes,"Outro período",IF(K389&gt;0,"Recebimento excedente",IF(D389=0,"Recebida",IF(E389=0,"A receber","Parcial")))))))</f>
        <v/>
      </c>
      <c r="I389" s="36" t="str">
        <f aca="false">IF(COUNTA(A389:C389,F389:G389)=0,"",IF(A389="","Falta o código",IF(A389&lt;&gt;TRIM(A389),"Confira o código",IF(COUNTIFS(VentaID,A389)&gt;1,"Código repetido",IF(NOT(ISNUMBER(B389)),"Confira a data",IF(OR(B389&lt;1,B389&gt;73415,INT(B389)&lt;&gt;B389),"Confira a data",IF(NOT(ISNUMBER(C389)),"Confira o valor",IF(C389&lt;=0,"Valor maior que zero",IF(G389="","Preencha o que vendeu","OK")))))))))</f>
        <v/>
      </c>
      <c r="J389" s="34" t="n">
        <f aca="false">IF(I389="OK",C389,0)</f>
        <v>0</v>
      </c>
      <c r="K389" s="34" t="str">
        <f aca="false">IF(OR(I389&lt;&gt;"OK",FinMes=""),"",IF(B389&gt;=FinMes,0,MAX(0,ROUND(E389-C389,2))))</f>
        <v/>
      </c>
    </row>
    <row r="390" customFormat="false" ht="25" hidden="false" customHeight="true" outlineLevel="0" collapsed="false">
      <c r="A390" s="31"/>
      <c r="B390" s="32"/>
      <c r="C390" s="33"/>
      <c r="D390" s="34" t="str">
        <f aca="false">IF(OR(I390&lt;&gt;"OK",FinMes=""),"",IF(B390&gt;=FinMes,0,MAX(0,ROUND(C390-E390,2))))</f>
        <v/>
      </c>
      <c r="E390" s="34" t="str">
        <f aca="false">IF(OR(I390&lt;&gt;"OK",FinMes=""),"",IF(B390&gt;=FinMes,0,SUMIFS(CobroValido,CobroVenta,A390,CobroFecha,"&lt;"&amp;FinMes)))</f>
        <v/>
      </c>
      <c r="F390" s="35"/>
      <c r="G390" s="35"/>
      <c r="H390" s="36" t="str">
        <f aca="false">IF(I390="","",IF(I390&lt;&gt;"OK","Confira os dados",IF(FinMes="","Escolha um período",IF(B390&gt;=FinMes,"Outro período",IF(K390&gt;0,"Recebimento excedente",IF(D390=0,"Recebida",IF(E390=0,"A receber","Parcial")))))))</f>
        <v/>
      </c>
      <c r="I390" s="36" t="str">
        <f aca="false">IF(COUNTA(A390:C390,F390:G390)=0,"",IF(A390="","Falta o código",IF(A390&lt;&gt;TRIM(A390),"Confira o código",IF(COUNTIFS(VentaID,A390)&gt;1,"Código repetido",IF(NOT(ISNUMBER(B390)),"Confira a data",IF(OR(B390&lt;1,B390&gt;73415,INT(B390)&lt;&gt;B390),"Confira a data",IF(NOT(ISNUMBER(C390)),"Confira o valor",IF(C390&lt;=0,"Valor maior que zero",IF(G390="","Preencha o que vendeu","OK")))))))))</f>
        <v/>
      </c>
      <c r="J390" s="34" t="n">
        <f aca="false">IF(I390="OK",C390,0)</f>
        <v>0</v>
      </c>
      <c r="K390" s="34" t="str">
        <f aca="false">IF(OR(I390&lt;&gt;"OK",FinMes=""),"",IF(B390&gt;=FinMes,0,MAX(0,ROUND(E390-C390,2))))</f>
        <v/>
      </c>
    </row>
    <row r="391" customFormat="false" ht="25" hidden="false" customHeight="true" outlineLevel="0" collapsed="false">
      <c r="A391" s="31"/>
      <c r="B391" s="32"/>
      <c r="C391" s="33"/>
      <c r="D391" s="34" t="str">
        <f aca="false">IF(OR(I391&lt;&gt;"OK",FinMes=""),"",IF(B391&gt;=FinMes,0,MAX(0,ROUND(C391-E391,2))))</f>
        <v/>
      </c>
      <c r="E391" s="34" t="str">
        <f aca="false">IF(OR(I391&lt;&gt;"OK",FinMes=""),"",IF(B391&gt;=FinMes,0,SUMIFS(CobroValido,CobroVenta,A391,CobroFecha,"&lt;"&amp;FinMes)))</f>
        <v/>
      </c>
      <c r="F391" s="35"/>
      <c r="G391" s="35"/>
      <c r="H391" s="36" t="str">
        <f aca="false">IF(I391="","",IF(I391&lt;&gt;"OK","Confira os dados",IF(FinMes="","Escolha um período",IF(B391&gt;=FinMes,"Outro período",IF(K391&gt;0,"Recebimento excedente",IF(D391=0,"Recebida",IF(E391=0,"A receber","Parcial")))))))</f>
        <v/>
      </c>
      <c r="I391" s="36" t="str">
        <f aca="false">IF(COUNTA(A391:C391,F391:G391)=0,"",IF(A391="","Falta o código",IF(A391&lt;&gt;TRIM(A391),"Confira o código",IF(COUNTIFS(VentaID,A391)&gt;1,"Código repetido",IF(NOT(ISNUMBER(B391)),"Confira a data",IF(OR(B391&lt;1,B391&gt;73415,INT(B391)&lt;&gt;B391),"Confira a data",IF(NOT(ISNUMBER(C391)),"Confira o valor",IF(C391&lt;=0,"Valor maior que zero",IF(G391="","Preencha o que vendeu","OK")))))))))</f>
        <v/>
      </c>
      <c r="J391" s="34" t="n">
        <f aca="false">IF(I391="OK",C391,0)</f>
        <v>0</v>
      </c>
      <c r="K391" s="34" t="str">
        <f aca="false">IF(OR(I391&lt;&gt;"OK",FinMes=""),"",IF(B391&gt;=FinMes,0,MAX(0,ROUND(E391-C391,2))))</f>
        <v/>
      </c>
    </row>
    <row r="392" customFormat="false" ht="25" hidden="false" customHeight="true" outlineLevel="0" collapsed="false">
      <c r="A392" s="31"/>
      <c r="B392" s="32"/>
      <c r="C392" s="33"/>
      <c r="D392" s="34" t="str">
        <f aca="false">IF(OR(I392&lt;&gt;"OK",FinMes=""),"",IF(B392&gt;=FinMes,0,MAX(0,ROUND(C392-E392,2))))</f>
        <v/>
      </c>
      <c r="E392" s="34" t="str">
        <f aca="false">IF(OR(I392&lt;&gt;"OK",FinMes=""),"",IF(B392&gt;=FinMes,0,SUMIFS(CobroValido,CobroVenta,A392,CobroFecha,"&lt;"&amp;FinMes)))</f>
        <v/>
      </c>
      <c r="F392" s="35"/>
      <c r="G392" s="35"/>
      <c r="H392" s="36" t="str">
        <f aca="false">IF(I392="","",IF(I392&lt;&gt;"OK","Confira os dados",IF(FinMes="","Escolha um período",IF(B392&gt;=FinMes,"Outro período",IF(K392&gt;0,"Recebimento excedente",IF(D392=0,"Recebida",IF(E392=0,"A receber","Parcial")))))))</f>
        <v/>
      </c>
      <c r="I392" s="36" t="str">
        <f aca="false">IF(COUNTA(A392:C392,F392:G392)=0,"",IF(A392="","Falta o código",IF(A392&lt;&gt;TRIM(A392),"Confira o código",IF(COUNTIFS(VentaID,A392)&gt;1,"Código repetido",IF(NOT(ISNUMBER(B392)),"Confira a data",IF(OR(B392&lt;1,B392&gt;73415,INT(B392)&lt;&gt;B392),"Confira a data",IF(NOT(ISNUMBER(C392)),"Confira o valor",IF(C392&lt;=0,"Valor maior que zero",IF(G392="","Preencha o que vendeu","OK")))))))))</f>
        <v/>
      </c>
      <c r="J392" s="34" t="n">
        <f aca="false">IF(I392="OK",C392,0)</f>
        <v>0</v>
      </c>
      <c r="K392" s="34" t="str">
        <f aca="false">IF(OR(I392&lt;&gt;"OK",FinMes=""),"",IF(B392&gt;=FinMes,0,MAX(0,ROUND(E392-C392,2))))</f>
        <v/>
      </c>
    </row>
    <row r="393" customFormat="false" ht="25" hidden="false" customHeight="true" outlineLevel="0" collapsed="false">
      <c r="A393" s="31"/>
      <c r="B393" s="32"/>
      <c r="C393" s="33"/>
      <c r="D393" s="34" t="str">
        <f aca="false">IF(OR(I393&lt;&gt;"OK",FinMes=""),"",IF(B393&gt;=FinMes,0,MAX(0,ROUND(C393-E393,2))))</f>
        <v/>
      </c>
      <c r="E393" s="34" t="str">
        <f aca="false">IF(OR(I393&lt;&gt;"OK",FinMes=""),"",IF(B393&gt;=FinMes,0,SUMIFS(CobroValido,CobroVenta,A393,CobroFecha,"&lt;"&amp;FinMes)))</f>
        <v/>
      </c>
      <c r="F393" s="35"/>
      <c r="G393" s="35"/>
      <c r="H393" s="36" t="str">
        <f aca="false">IF(I393="","",IF(I393&lt;&gt;"OK","Confira os dados",IF(FinMes="","Escolha um período",IF(B393&gt;=FinMes,"Outro período",IF(K393&gt;0,"Recebimento excedente",IF(D393=0,"Recebida",IF(E393=0,"A receber","Parcial")))))))</f>
        <v/>
      </c>
      <c r="I393" s="36" t="str">
        <f aca="false">IF(COUNTA(A393:C393,F393:G393)=0,"",IF(A393="","Falta o código",IF(A393&lt;&gt;TRIM(A393),"Confira o código",IF(COUNTIFS(VentaID,A393)&gt;1,"Código repetido",IF(NOT(ISNUMBER(B393)),"Confira a data",IF(OR(B393&lt;1,B393&gt;73415,INT(B393)&lt;&gt;B393),"Confira a data",IF(NOT(ISNUMBER(C393)),"Confira o valor",IF(C393&lt;=0,"Valor maior que zero",IF(G393="","Preencha o que vendeu","OK")))))))))</f>
        <v/>
      </c>
      <c r="J393" s="34" t="n">
        <f aca="false">IF(I393="OK",C393,0)</f>
        <v>0</v>
      </c>
      <c r="K393" s="34" t="str">
        <f aca="false">IF(OR(I393&lt;&gt;"OK",FinMes=""),"",IF(B393&gt;=FinMes,0,MAX(0,ROUND(E393-C393,2))))</f>
        <v/>
      </c>
    </row>
    <row r="394" customFormat="false" ht="25" hidden="false" customHeight="true" outlineLevel="0" collapsed="false">
      <c r="A394" s="31"/>
      <c r="B394" s="32"/>
      <c r="C394" s="33"/>
      <c r="D394" s="34" t="str">
        <f aca="false">IF(OR(I394&lt;&gt;"OK",FinMes=""),"",IF(B394&gt;=FinMes,0,MAX(0,ROUND(C394-E394,2))))</f>
        <v/>
      </c>
      <c r="E394" s="34" t="str">
        <f aca="false">IF(OR(I394&lt;&gt;"OK",FinMes=""),"",IF(B394&gt;=FinMes,0,SUMIFS(CobroValido,CobroVenta,A394,CobroFecha,"&lt;"&amp;FinMes)))</f>
        <v/>
      </c>
      <c r="F394" s="35"/>
      <c r="G394" s="35"/>
      <c r="H394" s="36" t="str">
        <f aca="false">IF(I394="","",IF(I394&lt;&gt;"OK","Confira os dados",IF(FinMes="","Escolha um período",IF(B394&gt;=FinMes,"Outro período",IF(K394&gt;0,"Recebimento excedente",IF(D394=0,"Recebida",IF(E394=0,"A receber","Parcial")))))))</f>
        <v/>
      </c>
      <c r="I394" s="36" t="str">
        <f aca="false">IF(COUNTA(A394:C394,F394:G394)=0,"",IF(A394="","Falta o código",IF(A394&lt;&gt;TRIM(A394),"Confira o código",IF(COUNTIFS(VentaID,A394)&gt;1,"Código repetido",IF(NOT(ISNUMBER(B394)),"Confira a data",IF(OR(B394&lt;1,B394&gt;73415,INT(B394)&lt;&gt;B394),"Confira a data",IF(NOT(ISNUMBER(C394)),"Confira o valor",IF(C394&lt;=0,"Valor maior que zero",IF(G394="","Preencha o que vendeu","OK")))))))))</f>
        <v/>
      </c>
      <c r="J394" s="34" t="n">
        <f aca="false">IF(I394="OK",C394,0)</f>
        <v>0</v>
      </c>
      <c r="K394" s="34" t="str">
        <f aca="false">IF(OR(I394&lt;&gt;"OK",FinMes=""),"",IF(B394&gt;=FinMes,0,MAX(0,ROUND(E394-C394,2))))</f>
        <v/>
      </c>
    </row>
    <row r="395" customFormat="false" ht="25" hidden="false" customHeight="true" outlineLevel="0" collapsed="false">
      <c r="A395" s="31"/>
      <c r="B395" s="32"/>
      <c r="C395" s="33"/>
      <c r="D395" s="34" t="str">
        <f aca="false">IF(OR(I395&lt;&gt;"OK",FinMes=""),"",IF(B395&gt;=FinMes,0,MAX(0,ROUND(C395-E395,2))))</f>
        <v/>
      </c>
      <c r="E395" s="34" t="str">
        <f aca="false">IF(OR(I395&lt;&gt;"OK",FinMes=""),"",IF(B395&gt;=FinMes,0,SUMIFS(CobroValido,CobroVenta,A395,CobroFecha,"&lt;"&amp;FinMes)))</f>
        <v/>
      </c>
      <c r="F395" s="35"/>
      <c r="G395" s="35"/>
      <c r="H395" s="36" t="str">
        <f aca="false">IF(I395="","",IF(I395&lt;&gt;"OK","Confira os dados",IF(FinMes="","Escolha um período",IF(B395&gt;=FinMes,"Outro período",IF(K395&gt;0,"Recebimento excedente",IF(D395=0,"Recebida",IF(E395=0,"A receber","Parcial")))))))</f>
        <v/>
      </c>
      <c r="I395" s="36" t="str">
        <f aca="false">IF(COUNTA(A395:C395,F395:G395)=0,"",IF(A395="","Falta o código",IF(A395&lt;&gt;TRIM(A395),"Confira o código",IF(COUNTIFS(VentaID,A395)&gt;1,"Código repetido",IF(NOT(ISNUMBER(B395)),"Confira a data",IF(OR(B395&lt;1,B395&gt;73415,INT(B395)&lt;&gt;B395),"Confira a data",IF(NOT(ISNUMBER(C395)),"Confira o valor",IF(C395&lt;=0,"Valor maior que zero",IF(G395="","Preencha o que vendeu","OK")))))))))</f>
        <v/>
      </c>
      <c r="J395" s="34" t="n">
        <f aca="false">IF(I395="OK",C395,0)</f>
        <v>0</v>
      </c>
      <c r="K395" s="34" t="str">
        <f aca="false">IF(OR(I395&lt;&gt;"OK",FinMes=""),"",IF(B395&gt;=FinMes,0,MAX(0,ROUND(E395-C395,2))))</f>
        <v/>
      </c>
    </row>
    <row r="396" customFormat="false" ht="25" hidden="false" customHeight="true" outlineLevel="0" collapsed="false">
      <c r="A396" s="31"/>
      <c r="B396" s="32"/>
      <c r="C396" s="33"/>
      <c r="D396" s="34" t="str">
        <f aca="false">IF(OR(I396&lt;&gt;"OK",FinMes=""),"",IF(B396&gt;=FinMes,0,MAX(0,ROUND(C396-E396,2))))</f>
        <v/>
      </c>
      <c r="E396" s="34" t="str">
        <f aca="false">IF(OR(I396&lt;&gt;"OK",FinMes=""),"",IF(B396&gt;=FinMes,0,SUMIFS(CobroValido,CobroVenta,A396,CobroFecha,"&lt;"&amp;FinMes)))</f>
        <v/>
      </c>
      <c r="F396" s="35"/>
      <c r="G396" s="35"/>
      <c r="H396" s="36" t="str">
        <f aca="false">IF(I396="","",IF(I396&lt;&gt;"OK","Confira os dados",IF(FinMes="","Escolha um período",IF(B396&gt;=FinMes,"Outro período",IF(K396&gt;0,"Recebimento excedente",IF(D396=0,"Recebida",IF(E396=0,"A receber","Parcial")))))))</f>
        <v/>
      </c>
      <c r="I396" s="36" t="str">
        <f aca="false">IF(COUNTA(A396:C396,F396:G396)=0,"",IF(A396="","Falta o código",IF(A396&lt;&gt;TRIM(A396),"Confira o código",IF(COUNTIFS(VentaID,A396)&gt;1,"Código repetido",IF(NOT(ISNUMBER(B396)),"Confira a data",IF(OR(B396&lt;1,B396&gt;73415,INT(B396)&lt;&gt;B396),"Confira a data",IF(NOT(ISNUMBER(C396)),"Confira o valor",IF(C396&lt;=0,"Valor maior que zero",IF(G396="","Preencha o que vendeu","OK")))))))))</f>
        <v/>
      </c>
      <c r="J396" s="34" t="n">
        <f aca="false">IF(I396="OK",C396,0)</f>
        <v>0</v>
      </c>
      <c r="K396" s="34" t="str">
        <f aca="false">IF(OR(I396&lt;&gt;"OK",FinMes=""),"",IF(B396&gt;=FinMes,0,MAX(0,ROUND(E396-C396,2))))</f>
        <v/>
      </c>
    </row>
    <row r="397" customFormat="false" ht="25" hidden="false" customHeight="true" outlineLevel="0" collapsed="false">
      <c r="A397" s="31"/>
      <c r="B397" s="32"/>
      <c r="C397" s="33"/>
      <c r="D397" s="34" t="str">
        <f aca="false">IF(OR(I397&lt;&gt;"OK",FinMes=""),"",IF(B397&gt;=FinMes,0,MAX(0,ROUND(C397-E397,2))))</f>
        <v/>
      </c>
      <c r="E397" s="34" t="str">
        <f aca="false">IF(OR(I397&lt;&gt;"OK",FinMes=""),"",IF(B397&gt;=FinMes,0,SUMIFS(CobroValido,CobroVenta,A397,CobroFecha,"&lt;"&amp;FinMes)))</f>
        <v/>
      </c>
      <c r="F397" s="35"/>
      <c r="G397" s="35"/>
      <c r="H397" s="36" t="str">
        <f aca="false">IF(I397="","",IF(I397&lt;&gt;"OK","Confira os dados",IF(FinMes="","Escolha um período",IF(B397&gt;=FinMes,"Outro período",IF(K397&gt;0,"Recebimento excedente",IF(D397=0,"Recebida",IF(E397=0,"A receber","Parcial")))))))</f>
        <v/>
      </c>
      <c r="I397" s="36" t="str">
        <f aca="false">IF(COUNTA(A397:C397,F397:G397)=0,"",IF(A397="","Falta o código",IF(A397&lt;&gt;TRIM(A397),"Confira o código",IF(COUNTIFS(VentaID,A397)&gt;1,"Código repetido",IF(NOT(ISNUMBER(B397)),"Confira a data",IF(OR(B397&lt;1,B397&gt;73415,INT(B397)&lt;&gt;B397),"Confira a data",IF(NOT(ISNUMBER(C397)),"Confira o valor",IF(C397&lt;=0,"Valor maior que zero",IF(G397="","Preencha o que vendeu","OK")))))))))</f>
        <v/>
      </c>
      <c r="J397" s="34" t="n">
        <f aca="false">IF(I397="OK",C397,0)</f>
        <v>0</v>
      </c>
      <c r="K397" s="34" t="str">
        <f aca="false">IF(OR(I397&lt;&gt;"OK",FinMes=""),"",IF(B397&gt;=FinMes,0,MAX(0,ROUND(E397-C397,2))))</f>
        <v/>
      </c>
    </row>
    <row r="398" customFormat="false" ht="25" hidden="false" customHeight="true" outlineLevel="0" collapsed="false">
      <c r="A398" s="31"/>
      <c r="B398" s="32"/>
      <c r="C398" s="33"/>
      <c r="D398" s="34" t="str">
        <f aca="false">IF(OR(I398&lt;&gt;"OK",FinMes=""),"",IF(B398&gt;=FinMes,0,MAX(0,ROUND(C398-E398,2))))</f>
        <v/>
      </c>
      <c r="E398" s="34" t="str">
        <f aca="false">IF(OR(I398&lt;&gt;"OK",FinMes=""),"",IF(B398&gt;=FinMes,0,SUMIFS(CobroValido,CobroVenta,A398,CobroFecha,"&lt;"&amp;FinMes)))</f>
        <v/>
      </c>
      <c r="F398" s="35"/>
      <c r="G398" s="35"/>
      <c r="H398" s="36" t="str">
        <f aca="false">IF(I398="","",IF(I398&lt;&gt;"OK","Confira os dados",IF(FinMes="","Escolha um período",IF(B398&gt;=FinMes,"Outro período",IF(K398&gt;0,"Recebimento excedente",IF(D398=0,"Recebida",IF(E398=0,"A receber","Parcial")))))))</f>
        <v/>
      </c>
      <c r="I398" s="36" t="str">
        <f aca="false">IF(COUNTA(A398:C398,F398:G398)=0,"",IF(A398="","Falta o código",IF(A398&lt;&gt;TRIM(A398),"Confira o código",IF(COUNTIFS(VentaID,A398)&gt;1,"Código repetido",IF(NOT(ISNUMBER(B398)),"Confira a data",IF(OR(B398&lt;1,B398&gt;73415,INT(B398)&lt;&gt;B398),"Confira a data",IF(NOT(ISNUMBER(C398)),"Confira o valor",IF(C398&lt;=0,"Valor maior que zero",IF(G398="","Preencha o que vendeu","OK")))))))))</f>
        <v/>
      </c>
      <c r="J398" s="34" t="n">
        <f aca="false">IF(I398="OK",C398,0)</f>
        <v>0</v>
      </c>
      <c r="K398" s="34" t="str">
        <f aca="false">IF(OR(I398&lt;&gt;"OK",FinMes=""),"",IF(B398&gt;=FinMes,0,MAX(0,ROUND(E398-C398,2))))</f>
        <v/>
      </c>
    </row>
    <row r="399" customFormat="false" ht="25" hidden="false" customHeight="true" outlineLevel="0" collapsed="false">
      <c r="A399" s="31"/>
      <c r="B399" s="32"/>
      <c r="C399" s="33"/>
      <c r="D399" s="34" t="str">
        <f aca="false">IF(OR(I399&lt;&gt;"OK",FinMes=""),"",IF(B399&gt;=FinMes,0,MAX(0,ROUND(C399-E399,2))))</f>
        <v/>
      </c>
      <c r="E399" s="34" t="str">
        <f aca="false">IF(OR(I399&lt;&gt;"OK",FinMes=""),"",IF(B399&gt;=FinMes,0,SUMIFS(CobroValido,CobroVenta,A399,CobroFecha,"&lt;"&amp;FinMes)))</f>
        <v/>
      </c>
      <c r="F399" s="35"/>
      <c r="G399" s="35"/>
      <c r="H399" s="36" t="str">
        <f aca="false">IF(I399="","",IF(I399&lt;&gt;"OK","Confira os dados",IF(FinMes="","Escolha um período",IF(B399&gt;=FinMes,"Outro período",IF(K399&gt;0,"Recebimento excedente",IF(D399=0,"Recebida",IF(E399=0,"A receber","Parcial")))))))</f>
        <v/>
      </c>
      <c r="I399" s="36" t="str">
        <f aca="false">IF(COUNTA(A399:C399,F399:G399)=0,"",IF(A399="","Falta o código",IF(A399&lt;&gt;TRIM(A399),"Confira o código",IF(COUNTIFS(VentaID,A399)&gt;1,"Código repetido",IF(NOT(ISNUMBER(B399)),"Confira a data",IF(OR(B399&lt;1,B399&gt;73415,INT(B399)&lt;&gt;B399),"Confira a data",IF(NOT(ISNUMBER(C399)),"Confira o valor",IF(C399&lt;=0,"Valor maior que zero",IF(G399="","Preencha o que vendeu","OK")))))))))</f>
        <v/>
      </c>
      <c r="J399" s="34" t="n">
        <f aca="false">IF(I399="OK",C399,0)</f>
        <v>0</v>
      </c>
      <c r="K399" s="34" t="str">
        <f aca="false">IF(OR(I399&lt;&gt;"OK",FinMes=""),"",IF(B399&gt;=FinMes,0,MAX(0,ROUND(E399-C399,2))))</f>
        <v/>
      </c>
    </row>
    <row r="400" customFormat="false" ht="25" hidden="false" customHeight="true" outlineLevel="0" collapsed="false">
      <c r="A400" s="31"/>
      <c r="B400" s="32"/>
      <c r="C400" s="33"/>
      <c r="D400" s="34" t="str">
        <f aca="false">IF(OR(I400&lt;&gt;"OK",FinMes=""),"",IF(B400&gt;=FinMes,0,MAX(0,ROUND(C400-E400,2))))</f>
        <v/>
      </c>
      <c r="E400" s="34" t="str">
        <f aca="false">IF(OR(I400&lt;&gt;"OK",FinMes=""),"",IF(B400&gt;=FinMes,0,SUMIFS(CobroValido,CobroVenta,A400,CobroFecha,"&lt;"&amp;FinMes)))</f>
        <v/>
      </c>
      <c r="F400" s="35"/>
      <c r="G400" s="35"/>
      <c r="H400" s="36" t="str">
        <f aca="false">IF(I400="","",IF(I400&lt;&gt;"OK","Confira os dados",IF(FinMes="","Escolha um período",IF(B400&gt;=FinMes,"Outro período",IF(K400&gt;0,"Recebimento excedente",IF(D400=0,"Recebida",IF(E400=0,"A receber","Parcial")))))))</f>
        <v/>
      </c>
      <c r="I400" s="36" t="str">
        <f aca="false">IF(COUNTA(A400:C400,F400:G400)=0,"",IF(A400="","Falta o código",IF(A400&lt;&gt;TRIM(A400),"Confira o código",IF(COUNTIFS(VentaID,A400)&gt;1,"Código repetido",IF(NOT(ISNUMBER(B400)),"Confira a data",IF(OR(B400&lt;1,B400&gt;73415,INT(B400)&lt;&gt;B400),"Confira a data",IF(NOT(ISNUMBER(C400)),"Confira o valor",IF(C400&lt;=0,"Valor maior que zero",IF(G400="","Preencha o que vendeu","OK")))))))))</f>
        <v/>
      </c>
      <c r="J400" s="34" t="n">
        <f aca="false">IF(I400="OK",C400,0)</f>
        <v>0</v>
      </c>
      <c r="K400" s="34" t="str">
        <f aca="false">IF(OR(I400&lt;&gt;"OK",FinMes=""),"",IF(B400&gt;=FinMes,0,MAX(0,ROUND(E400-C400,2))))</f>
        <v/>
      </c>
    </row>
    <row r="401" customFormat="false" ht="25" hidden="false" customHeight="true" outlineLevel="0" collapsed="false">
      <c r="A401" s="31"/>
      <c r="B401" s="32"/>
      <c r="C401" s="33"/>
      <c r="D401" s="34" t="str">
        <f aca="false">IF(OR(I401&lt;&gt;"OK",FinMes=""),"",IF(B401&gt;=FinMes,0,MAX(0,ROUND(C401-E401,2))))</f>
        <v/>
      </c>
      <c r="E401" s="34" t="str">
        <f aca="false">IF(OR(I401&lt;&gt;"OK",FinMes=""),"",IF(B401&gt;=FinMes,0,SUMIFS(CobroValido,CobroVenta,A401,CobroFecha,"&lt;"&amp;FinMes)))</f>
        <v/>
      </c>
      <c r="F401" s="35"/>
      <c r="G401" s="35"/>
      <c r="H401" s="36" t="str">
        <f aca="false">IF(I401="","",IF(I401&lt;&gt;"OK","Confira os dados",IF(FinMes="","Escolha um período",IF(B401&gt;=FinMes,"Outro período",IF(K401&gt;0,"Recebimento excedente",IF(D401=0,"Recebida",IF(E401=0,"A receber","Parcial")))))))</f>
        <v/>
      </c>
      <c r="I401" s="36" t="str">
        <f aca="false">IF(COUNTA(A401:C401,F401:G401)=0,"",IF(A401="","Falta o código",IF(A401&lt;&gt;TRIM(A401),"Confira o código",IF(COUNTIFS(VentaID,A401)&gt;1,"Código repetido",IF(NOT(ISNUMBER(B401)),"Confira a data",IF(OR(B401&lt;1,B401&gt;73415,INT(B401)&lt;&gt;B401),"Confira a data",IF(NOT(ISNUMBER(C401)),"Confira o valor",IF(C401&lt;=0,"Valor maior que zero",IF(G401="","Preencha o que vendeu","OK")))))))))</f>
        <v/>
      </c>
      <c r="J401" s="34" t="n">
        <f aca="false">IF(I401="OK",C401,0)</f>
        <v>0</v>
      </c>
      <c r="K401" s="34" t="str">
        <f aca="false">IF(OR(I401&lt;&gt;"OK",FinMes=""),"",IF(B401&gt;=FinMes,0,MAX(0,ROUND(E401-C401,2))))</f>
        <v/>
      </c>
    </row>
    <row r="402" customFormat="false" ht="25" hidden="false" customHeight="true" outlineLevel="0" collapsed="false">
      <c r="A402" s="31"/>
      <c r="B402" s="32"/>
      <c r="C402" s="33"/>
      <c r="D402" s="34" t="str">
        <f aca="false">IF(OR(I402&lt;&gt;"OK",FinMes=""),"",IF(B402&gt;=FinMes,0,MAX(0,ROUND(C402-E402,2))))</f>
        <v/>
      </c>
      <c r="E402" s="34" t="str">
        <f aca="false">IF(OR(I402&lt;&gt;"OK",FinMes=""),"",IF(B402&gt;=FinMes,0,SUMIFS(CobroValido,CobroVenta,A402,CobroFecha,"&lt;"&amp;FinMes)))</f>
        <v/>
      </c>
      <c r="F402" s="35"/>
      <c r="G402" s="35"/>
      <c r="H402" s="36" t="str">
        <f aca="false">IF(I402="","",IF(I402&lt;&gt;"OK","Confira os dados",IF(FinMes="","Escolha um período",IF(B402&gt;=FinMes,"Outro período",IF(K402&gt;0,"Recebimento excedente",IF(D402=0,"Recebida",IF(E402=0,"A receber","Parcial")))))))</f>
        <v/>
      </c>
      <c r="I402" s="36" t="str">
        <f aca="false">IF(COUNTA(A402:C402,F402:G402)=0,"",IF(A402="","Falta o código",IF(A402&lt;&gt;TRIM(A402),"Confira o código",IF(COUNTIFS(VentaID,A402)&gt;1,"Código repetido",IF(NOT(ISNUMBER(B402)),"Confira a data",IF(OR(B402&lt;1,B402&gt;73415,INT(B402)&lt;&gt;B402),"Confira a data",IF(NOT(ISNUMBER(C402)),"Confira o valor",IF(C402&lt;=0,"Valor maior que zero",IF(G402="","Preencha o que vendeu","OK")))))))))</f>
        <v/>
      </c>
      <c r="J402" s="34" t="n">
        <f aca="false">IF(I402="OK",C402,0)</f>
        <v>0</v>
      </c>
      <c r="K402" s="34" t="str">
        <f aca="false">IF(OR(I402&lt;&gt;"OK",FinMes=""),"",IF(B402&gt;=FinMes,0,MAX(0,ROUND(E402-C402,2))))</f>
        <v/>
      </c>
    </row>
    <row r="403" customFormat="false" ht="25" hidden="false" customHeight="true" outlineLevel="0" collapsed="false">
      <c r="A403" s="31"/>
      <c r="B403" s="32"/>
      <c r="C403" s="33"/>
      <c r="D403" s="34" t="str">
        <f aca="false">IF(OR(I403&lt;&gt;"OK",FinMes=""),"",IF(B403&gt;=FinMes,0,MAX(0,ROUND(C403-E403,2))))</f>
        <v/>
      </c>
      <c r="E403" s="34" t="str">
        <f aca="false">IF(OR(I403&lt;&gt;"OK",FinMes=""),"",IF(B403&gt;=FinMes,0,SUMIFS(CobroValido,CobroVenta,A403,CobroFecha,"&lt;"&amp;FinMes)))</f>
        <v/>
      </c>
      <c r="F403" s="35"/>
      <c r="G403" s="35"/>
      <c r="H403" s="36" t="str">
        <f aca="false">IF(I403="","",IF(I403&lt;&gt;"OK","Confira os dados",IF(FinMes="","Escolha um período",IF(B403&gt;=FinMes,"Outro período",IF(K403&gt;0,"Recebimento excedente",IF(D403=0,"Recebida",IF(E403=0,"A receber","Parcial")))))))</f>
        <v/>
      </c>
      <c r="I403" s="36" t="str">
        <f aca="false">IF(COUNTA(A403:C403,F403:G403)=0,"",IF(A403="","Falta o código",IF(A403&lt;&gt;TRIM(A403),"Confira o código",IF(COUNTIFS(VentaID,A403)&gt;1,"Código repetido",IF(NOT(ISNUMBER(B403)),"Confira a data",IF(OR(B403&lt;1,B403&gt;73415,INT(B403)&lt;&gt;B403),"Confira a data",IF(NOT(ISNUMBER(C403)),"Confira o valor",IF(C403&lt;=0,"Valor maior que zero",IF(G403="","Preencha o que vendeu","OK")))))))))</f>
        <v/>
      </c>
      <c r="J403" s="34" t="n">
        <f aca="false">IF(I403="OK",C403,0)</f>
        <v>0</v>
      </c>
      <c r="K403" s="34" t="str">
        <f aca="false">IF(OR(I403&lt;&gt;"OK",FinMes=""),"",IF(B403&gt;=FinMes,0,MAX(0,ROUND(E403-C403,2))))</f>
        <v/>
      </c>
    </row>
    <row r="404" customFormat="false" ht="25" hidden="false" customHeight="true" outlineLevel="0" collapsed="false">
      <c r="A404" s="31"/>
      <c r="B404" s="32"/>
      <c r="C404" s="33"/>
      <c r="D404" s="34" t="str">
        <f aca="false">IF(OR(I404&lt;&gt;"OK",FinMes=""),"",IF(B404&gt;=FinMes,0,MAX(0,ROUND(C404-E404,2))))</f>
        <v/>
      </c>
      <c r="E404" s="34" t="str">
        <f aca="false">IF(OR(I404&lt;&gt;"OK",FinMes=""),"",IF(B404&gt;=FinMes,0,SUMIFS(CobroValido,CobroVenta,A404,CobroFecha,"&lt;"&amp;FinMes)))</f>
        <v/>
      </c>
      <c r="F404" s="35"/>
      <c r="G404" s="35"/>
      <c r="H404" s="36" t="str">
        <f aca="false">IF(I404="","",IF(I404&lt;&gt;"OK","Confira os dados",IF(FinMes="","Escolha um período",IF(B404&gt;=FinMes,"Outro período",IF(K404&gt;0,"Recebimento excedente",IF(D404=0,"Recebida",IF(E404=0,"A receber","Parcial")))))))</f>
        <v/>
      </c>
      <c r="I404" s="36" t="str">
        <f aca="false">IF(COUNTA(A404:C404,F404:G404)=0,"",IF(A404="","Falta o código",IF(A404&lt;&gt;TRIM(A404),"Confira o código",IF(COUNTIFS(VentaID,A404)&gt;1,"Código repetido",IF(NOT(ISNUMBER(B404)),"Confira a data",IF(OR(B404&lt;1,B404&gt;73415,INT(B404)&lt;&gt;B404),"Confira a data",IF(NOT(ISNUMBER(C404)),"Confira o valor",IF(C404&lt;=0,"Valor maior que zero",IF(G404="","Preencha o que vendeu","OK")))))))))</f>
        <v/>
      </c>
      <c r="J404" s="34" t="n">
        <f aca="false">IF(I404="OK",C404,0)</f>
        <v>0</v>
      </c>
      <c r="K404" s="34" t="str">
        <f aca="false">IF(OR(I404&lt;&gt;"OK",FinMes=""),"",IF(B404&gt;=FinMes,0,MAX(0,ROUND(E404-C404,2))))</f>
        <v/>
      </c>
    </row>
    <row r="405" customFormat="false" ht="25" hidden="false" customHeight="true" outlineLevel="0" collapsed="false">
      <c r="A405" s="31"/>
      <c r="B405" s="32"/>
      <c r="C405" s="33"/>
      <c r="D405" s="34" t="str">
        <f aca="false">IF(OR(I405&lt;&gt;"OK",FinMes=""),"",IF(B405&gt;=FinMes,0,MAX(0,ROUND(C405-E405,2))))</f>
        <v/>
      </c>
      <c r="E405" s="34" t="str">
        <f aca="false">IF(OR(I405&lt;&gt;"OK",FinMes=""),"",IF(B405&gt;=FinMes,0,SUMIFS(CobroValido,CobroVenta,A405,CobroFecha,"&lt;"&amp;FinMes)))</f>
        <v/>
      </c>
      <c r="F405" s="35"/>
      <c r="G405" s="35"/>
      <c r="H405" s="36" t="str">
        <f aca="false">IF(I405="","",IF(I405&lt;&gt;"OK","Confira os dados",IF(FinMes="","Escolha um período",IF(B405&gt;=FinMes,"Outro período",IF(K405&gt;0,"Recebimento excedente",IF(D405=0,"Recebida",IF(E405=0,"A receber","Parcial")))))))</f>
        <v/>
      </c>
      <c r="I405" s="36" t="str">
        <f aca="false">IF(COUNTA(A405:C405,F405:G405)=0,"",IF(A405="","Falta o código",IF(A405&lt;&gt;TRIM(A405),"Confira o código",IF(COUNTIFS(VentaID,A405)&gt;1,"Código repetido",IF(NOT(ISNUMBER(B405)),"Confira a data",IF(OR(B405&lt;1,B405&gt;73415,INT(B405)&lt;&gt;B405),"Confira a data",IF(NOT(ISNUMBER(C405)),"Confira o valor",IF(C405&lt;=0,"Valor maior que zero",IF(G405="","Preencha o que vendeu","OK")))))))))</f>
        <v/>
      </c>
      <c r="J405" s="34" t="n">
        <f aca="false">IF(I405="OK",C405,0)</f>
        <v>0</v>
      </c>
      <c r="K405" s="34" t="str">
        <f aca="false">IF(OR(I405&lt;&gt;"OK",FinMes=""),"",IF(B405&gt;=FinMes,0,MAX(0,ROUND(E405-C405,2))))</f>
        <v/>
      </c>
    </row>
    <row r="406" customFormat="false" ht="25" hidden="false" customHeight="true" outlineLevel="0" collapsed="false">
      <c r="A406" s="31"/>
      <c r="B406" s="32"/>
      <c r="C406" s="33"/>
      <c r="D406" s="34" t="str">
        <f aca="false">IF(OR(I406&lt;&gt;"OK",FinMes=""),"",IF(B406&gt;=FinMes,0,MAX(0,ROUND(C406-E406,2))))</f>
        <v/>
      </c>
      <c r="E406" s="34" t="str">
        <f aca="false">IF(OR(I406&lt;&gt;"OK",FinMes=""),"",IF(B406&gt;=FinMes,0,SUMIFS(CobroValido,CobroVenta,A406,CobroFecha,"&lt;"&amp;FinMes)))</f>
        <v/>
      </c>
      <c r="F406" s="35"/>
      <c r="G406" s="35"/>
      <c r="H406" s="36" t="str">
        <f aca="false">IF(I406="","",IF(I406&lt;&gt;"OK","Confira os dados",IF(FinMes="","Escolha um período",IF(B406&gt;=FinMes,"Outro período",IF(K406&gt;0,"Recebimento excedente",IF(D406=0,"Recebida",IF(E406=0,"A receber","Parcial")))))))</f>
        <v/>
      </c>
      <c r="I406" s="36" t="str">
        <f aca="false">IF(COUNTA(A406:C406,F406:G406)=0,"",IF(A406="","Falta o código",IF(A406&lt;&gt;TRIM(A406),"Confira o código",IF(COUNTIFS(VentaID,A406)&gt;1,"Código repetido",IF(NOT(ISNUMBER(B406)),"Confira a data",IF(OR(B406&lt;1,B406&gt;73415,INT(B406)&lt;&gt;B406),"Confira a data",IF(NOT(ISNUMBER(C406)),"Confira o valor",IF(C406&lt;=0,"Valor maior que zero",IF(G406="","Preencha o que vendeu","OK")))))))))</f>
        <v/>
      </c>
      <c r="J406" s="34" t="n">
        <f aca="false">IF(I406="OK",C406,0)</f>
        <v>0</v>
      </c>
      <c r="K406" s="34" t="str">
        <f aca="false">IF(OR(I406&lt;&gt;"OK",FinMes=""),"",IF(B406&gt;=FinMes,0,MAX(0,ROUND(E406-C406,2))))</f>
        <v/>
      </c>
    </row>
    <row r="407" customFormat="false" ht="25" hidden="false" customHeight="true" outlineLevel="0" collapsed="false">
      <c r="A407" s="31"/>
      <c r="B407" s="32"/>
      <c r="C407" s="33"/>
      <c r="D407" s="34" t="str">
        <f aca="false">IF(OR(I407&lt;&gt;"OK",FinMes=""),"",IF(B407&gt;=FinMes,0,MAX(0,ROUND(C407-E407,2))))</f>
        <v/>
      </c>
      <c r="E407" s="34" t="str">
        <f aca="false">IF(OR(I407&lt;&gt;"OK",FinMes=""),"",IF(B407&gt;=FinMes,0,SUMIFS(CobroValido,CobroVenta,A407,CobroFecha,"&lt;"&amp;FinMes)))</f>
        <v/>
      </c>
      <c r="F407" s="35"/>
      <c r="G407" s="35"/>
      <c r="H407" s="36" t="str">
        <f aca="false">IF(I407="","",IF(I407&lt;&gt;"OK","Confira os dados",IF(FinMes="","Escolha um período",IF(B407&gt;=FinMes,"Outro período",IF(K407&gt;0,"Recebimento excedente",IF(D407=0,"Recebida",IF(E407=0,"A receber","Parcial")))))))</f>
        <v/>
      </c>
      <c r="I407" s="36" t="str">
        <f aca="false">IF(COUNTA(A407:C407,F407:G407)=0,"",IF(A407="","Falta o código",IF(A407&lt;&gt;TRIM(A407),"Confira o código",IF(COUNTIFS(VentaID,A407)&gt;1,"Código repetido",IF(NOT(ISNUMBER(B407)),"Confira a data",IF(OR(B407&lt;1,B407&gt;73415,INT(B407)&lt;&gt;B407),"Confira a data",IF(NOT(ISNUMBER(C407)),"Confira o valor",IF(C407&lt;=0,"Valor maior que zero",IF(G407="","Preencha o que vendeu","OK")))))))))</f>
        <v/>
      </c>
      <c r="J407" s="34" t="n">
        <f aca="false">IF(I407="OK",C407,0)</f>
        <v>0</v>
      </c>
      <c r="K407" s="34" t="str">
        <f aca="false">IF(OR(I407&lt;&gt;"OK",FinMes=""),"",IF(B407&gt;=FinMes,0,MAX(0,ROUND(E407-C407,2))))</f>
        <v/>
      </c>
    </row>
    <row r="408" customFormat="false" ht="25" hidden="false" customHeight="true" outlineLevel="0" collapsed="false">
      <c r="A408" s="31"/>
      <c r="B408" s="32"/>
      <c r="C408" s="33"/>
      <c r="D408" s="34" t="str">
        <f aca="false">IF(OR(I408&lt;&gt;"OK",FinMes=""),"",IF(B408&gt;=FinMes,0,MAX(0,ROUND(C408-E408,2))))</f>
        <v/>
      </c>
      <c r="E408" s="34" t="str">
        <f aca="false">IF(OR(I408&lt;&gt;"OK",FinMes=""),"",IF(B408&gt;=FinMes,0,SUMIFS(CobroValido,CobroVenta,A408,CobroFecha,"&lt;"&amp;FinMes)))</f>
        <v/>
      </c>
      <c r="F408" s="35"/>
      <c r="G408" s="35"/>
      <c r="H408" s="36" t="str">
        <f aca="false">IF(I408="","",IF(I408&lt;&gt;"OK","Confira os dados",IF(FinMes="","Escolha um período",IF(B408&gt;=FinMes,"Outro período",IF(K408&gt;0,"Recebimento excedente",IF(D408=0,"Recebida",IF(E408=0,"A receber","Parcial")))))))</f>
        <v/>
      </c>
      <c r="I408" s="36" t="str">
        <f aca="false">IF(COUNTA(A408:C408,F408:G408)=0,"",IF(A408="","Falta o código",IF(A408&lt;&gt;TRIM(A408),"Confira o código",IF(COUNTIFS(VentaID,A408)&gt;1,"Código repetido",IF(NOT(ISNUMBER(B408)),"Confira a data",IF(OR(B408&lt;1,B408&gt;73415,INT(B408)&lt;&gt;B408),"Confira a data",IF(NOT(ISNUMBER(C408)),"Confira o valor",IF(C408&lt;=0,"Valor maior que zero",IF(G408="","Preencha o que vendeu","OK")))))))))</f>
        <v/>
      </c>
      <c r="J408" s="34" t="n">
        <f aca="false">IF(I408="OK",C408,0)</f>
        <v>0</v>
      </c>
      <c r="K408" s="34" t="str">
        <f aca="false">IF(OR(I408&lt;&gt;"OK",FinMes=""),"",IF(B408&gt;=FinMes,0,MAX(0,ROUND(E408-C408,2))))</f>
        <v/>
      </c>
    </row>
    <row r="409" customFormat="false" ht="25" hidden="false" customHeight="true" outlineLevel="0" collapsed="false">
      <c r="A409" s="31"/>
      <c r="B409" s="32"/>
      <c r="C409" s="33"/>
      <c r="D409" s="34" t="str">
        <f aca="false">IF(OR(I409&lt;&gt;"OK",FinMes=""),"",IF(B409&gt;=FinMes,0,MAX(0,ROUND(C409-E409,2))))</f>
        <v/>
      </c>
      <c r="E409" s="34" t="str">
        <f aca="false">IF(OR(I409&lt;&gt;"OK",FinMes=""),"",IF(B409&gt;=FinMes,0,SUMIFS(CobroValido,CobroVenta,A409,CobroFecha,"&lt;"&amp;FinMes)))</f>
        <v/>
      </c>
      <c r="F409" s="35"/>
      <c r="G409" s="35"/>
      <c r="H409" s="36" t="str">
        <f aca="false">IF(I409="","",IF(I409&lt;&gt;"OK","Confira os dados",IF(FinMes="","Escolha um período",IF(B409&gt;=FinMes,"Outro período",IF(K409&gt;0,"Recebimento excedente",IF(D409=0,"Recebida",IF(E409=0,"A receber","Parcial")))))))</f>
        <v/>
      </c>
      <c r="I409" s="36" t="str">
        <f aca="false">IF(COUNTA(A409:C409,F409:G409)=0,"",IF(A409="","Falta o código",IF(A409&lt;&gt;TRIM(A409),"Confira o código",IF(COUNTIFS(VentaID,A409)&gt;1,"Código repetido",IF(NOT(ISNUMBER(B409)),"Confira a data",IF(OR(B409&lt;1,B409&gt;73415,INT(B409)&lt;&gt;B409),"Confira a data",IF(NOT(ISNUMBER(C409)),"Confira o valor",IF(C409&lt;=0,"Valor maior que zero",IF(G409="","Preencha o que vendeu","OK")))))))))</f>
        <v/>
      </c>
      <c r="J409" s="34" t="n">
        <f aca="false">IF(I409="OK",C409,0)</f>
        <v>0</v>
      </c>
      <c r="K409" s="34" t="str">
        <f aca="false">IF(OR(I409&lt;&gt;"OK",FinMes=""),"",IF(B409&gt;=FinMes,0,MAX(0,ROUND(E409-C409,2))))</f>
        <v/>
      </c>
    </row>
    <row r="410" customFormat="false" ht="25" hidden="false" customHeight="true" outlineLevel="0" collapsed="false">
      <c r="A410" s="31"/>
      <c r="B410" s="32"/>
      <c r="C410" s="33"/>
      <c r="D410" s="34" t="str">
        <f aca="false">IF(OR(I410&lt;&gt;"OK",FinMes=""),"",IF(B410&gt;=FinMes,0,MAX(0,ROUND(C410-E410,2))))</f>
        <v/>
      </c>
      <c r="E410" s="34" t="str">
        <f aca="false">IF(OR(I410&lt;&gt;"OK",FinMes=""),"",IF(B410&gt;=FinMes,0,SUMIFS(CobroValido,CobroVenta,A410,CobroFecha,"&lt;"&amp;FinMes)))</f>
        <v/>
      </c>
      <c r="F410" s="35"/>
      <c r="G410" s="35"/>
      <c r="H410" s="36" t="str">
        <f aca="false">IF(I410="","",IF(I410&lt;&gt;"OK","Confira os dados",IF(FinMes="","Escolha um período",IF(B410&gt;=FinMes,"Outro período",IF(K410&gt;0,"Recebimento excedente",IF(D410=0,"Recebida",IF(E410=0,"A receber","Parcial")))))))</f>
        <v/>
      </c>
      <c r="I410" s="36" t="str">
        <f aca="false">IF(COUNTA(A410:C410,F410:G410)=0,"",IF(A410="","Falta o código",IF(A410&lt;&gt;TRIM(A410),"Confira o código",IF(COUNTIFS(VentaID,A410)&gt;1,"Código repetido",IF(NOT(ISNUMBER(B410)),"Confira a data",IF(OR(B410&lt;1,B410&gt;73415,INT(B410)&lt;&gt;B410),"Confira a data",IF(NOT(ISNUMBER(C410)),"Confira o valor",IF(C410&lt;=0,"Valor maior que zero",IF(G410="","Preencha o que vendeu","OK")))))))))</f>
        <v/>
      </c>
      <c r="J410" s="34" t="n">
        <f aca="false">IF(I410="OK",C410,0)</f>
        <v>0</v>
      </c>
      <c r="K410" s="34" t="str">
        <f aca="false">IF(OR(I410&lt;&gt;"OK",FinMes=""),"",IF(B410&gt;=FinMes,0,MAX(0,ROUND(E410-C410,2))))</f>
        <v/>
      </c>
    </row>
    <row r="411" customFormat="false" ht="25" hidden="false" customHeight="true" outlineLevel="0" collapsed="false">
      <c r="A411" s="31"/>
      <c r="B411" s="32"/>
      <c r="C411" s="33"/>
      <c r="D411" s="34" t="str">
        <f aca="false">IF(OR(I411&lt;&gt;"OK",FinMes=""),"",IF(B411&gt;=FinMes,0,MAX(0,ROUND(C411-E411,2))))</f>
        <v/>
      </c>
      <c r="E411" s="34" t="str">
        <f aca="false">IF(OR(I411&lt;&gt;"OK",FinMes=""),"",IF(B411&gt;=FinMes,0,SUMIFS(CobroValido,CobroVenta,A411,CobroFecha,"&lt;"&amp;FinMes)))</f>
        <v/>
      </c>
      <c r="F411" s="35"/>
      <c r="G411" s="35"/>
      <c r="H411" s="36" t="str">
        <f aca="false">IF(I411="","",IF(I411&lt;&gt;"OK","Confira os dados",IF(FinMes="","Escolha um período",IF(B411&gt;=FinMes,"Outro período",IF(K411&gt;0,"Recebimento excedente",IF(D411=0,"Recebida",IF(E411=0,"A receber","Parcial")))))))</f>
        <v/>
      </c>
      <c r="I411" s="36" t="str">
        <f aca="false">IF(COUNTA(A411:C411,F411:G411)=0,"",IF(A411="","Falta o código",IF(A411&lt;&gt;TRIM(A411),"Confira o código",IF(COUNTIFS(VentaID,A411)&gt;1,"Código repetido",IF(NOT(ISNUMBER(B411)),"Confira a data",IF(OR(B411&lt;1,B411&gt;73415,INT(B411)&lt;&gt;B411),"Confira a data",IF(NOT(ISNUMBER(C411)),"Confira o valor",IF(C411&lt;=0,"Valor maior que zero",IF(G411="","Preencha o que vendeu","OK")))))))))</f>
        <v/>
      </c>
      <c r="J411" s="34" t="n">
        <f aca="false">IF(I411="OK",C411,0)</f>
        <v>0</v>
      </c>
      <c r="K411" s="34" t="str">
        <f aca="false">IF(OR(I411&lt;&gt;"OK",FinMes=""),"",IF(B411&gt;=FinMes,0,MAX(0,ROUND(E411-C411,2))))</f>
        <v/>
      </c>
    </row>
    <row r="412" customFormat="false" ht="25" hidden="false" customHeight="true" outlineLevel="0" collapsed="false">
      <c r="A412" s="31"/>
      <c r="B412" s="32"/>
      <c r="C412" s="33"/>
      <c r="D412" s="34" t="str">
        <f aca="false">IF(OR(I412&lt;&gt;"OK",FinMes=""),"",IF(B412&gt;=FinMes,0,MAX(0,ROUND(C412-E412,2))))</f>
        <v/>
      </c>
      <c r="E412" s="34" t="str">
        <f aca="false">IF(OR(I412&lt;&gt;"OK",FinMes=""),"",IF(B412&gt;=FinMes,0,SUMIFS(CobroValido,CobroVenta,A412,CobroFecha,"&lt;"&amp;FinMes)))</f>
        <v/>
      </c>
      <c r="F412" s="35"/>
      <c r="G412" s="35"/>
      <c r="H412" s="36" t="str">
        <f aca="false">IF(I412="","",IF(I412&lt;&gt;"OK","Confira os dados",IF(FinMes="","Escolha um período",IF(B412&gt;=FinMes,"Outro período",IF(K412&gt;0,"Recebimento excedente",IF(D412=0,"Recebida",IF(E412=0,"A receber","Parcial")))))))</f>
        <v/>
      </c>
      <c r="I412" s="36" t="str">
        <f aca="false">IF(COUNTA(A412:C412,F412:G412)=0,"",IF(A412="","Falta o código",IF(A412&lt;&gt;TRIM(A412),"Confira o código",IF(COUNTIFS(VentaID,A412)&gt;1,"Código repetido",IF(NOT(ISNUMBER(B412)),"Confira a data",IF(OR(B412&lt;1,B412&gt;73415,INT(B412)&lt;&gt;B412),"Confira a data",IF(NOT(ISNUMBER(C412)),"Confira o valor",IF(C412&lt;=0,"Valor maior que zero",IF(G412="","Preencha o que vendeu","OK")))))))))</f>
        <v/>
      </c>
      <c r="J412" s="34" t="n">
        <f aca="false">IF(I412="OK",C412,0)</f>
        <v>0</v>
      </c>
      <c r="K412" s="34" t="str">
        <f aca="false">IF(OR(I412&lt;&gt;"OK",FinMes=""),"",IF(B412&gt;=FinMes,0,MAX(0,ROUND(E412-C412,2))))</f>
        <v/>
      </c>
    </row>
    <row r="413" customFormat="false" ht="25" hidden="false" customHeight="true" outlineLevel="0" collapsed="false">
      <c r="A413" s="31"/>
      <c r="B413" s="32"/>
      <c r="C413" s="33"/>
      <c r="D413" s="34" t="str">
        <f aca="false">IF(OR(I413&lt;&gt;"OK",FinMes=""),"",IF(B413&gt;=FinMes,0,MAX(0,ROUND(C413-E413,2))))</f>
        <v/>
      </c>
      <c r="E413" s="34" t="str">
        <f aca="false">IF(OR(I413&lt;&gt;"OK",FinMes=""),"",IF(B413&gt;=FinMes,0,SUMIFS(CobroValido,CobroVenta,A413,CobroFecha,"&lt;"&amp;FinMes)))</f>
        <v/>
      </c>
      <c r="F413" s="35"/>
      <c r="G413" s="35"/>
      <c r="H413" s="36" t="str">
        <f aca="false">IF(I413="","",IF(I413&lt;&gt;"OK","Confira os dados",IF(FinMes="","Escolha um período",IF(B413&gt;=FinMes,"Outro período",IF(K413&gt;0,"Recebimento excedente",IF(D413=0,"Recebida",IF(E413=0,"A receber","Parcial")))))))</f>
        <v/>
      </c>
      <c r="I413" s="36" t="str">
        <f aca="false">IF(COUNTA(A413:C413,F413:G413)=0,"",IF(A413="","Falta o código",IF(A413&lt;&gt;TRIM(A413),"Confira o código",IF(COUNTIFS(VentaID,A413)&gt;1,"Código repetido",IF(NOT(ISNUMBER(B413)),"Confira a data",IF(OR(B413&lt;1,B413&gt;73415,INT(B413)&lt;&gt;B413),"Confira a data",IF(NOT(ISNUMBER(C413)),"Confira o valor",IF(C413&lt;=0,"Valor maior que zero",IF(G413="","Preencha o que vendeu","OK")))))))))</f>
        <v/>
      </c>
      <c r="J413" s="34" t="n">
        <f aca="false">IF(I413="OK",C413,0)</f>
        <v>0</v>
      </c>
      <c r="K413" s="34" t="str">
        <f aca="false">IF(OR(I413&lt;&gt;"OK",FinMes=""),"",IF(B413&gt;=FinMes,0,MAX(0,ROUND(E413-C413,2))))</f>
        <v/>
      </c>
    </row>
    <row r="414" customFormat="false" ht="25" hidden="false" customHeight="true" outlineLevel="0" collapsed="false">
      <c r="A414" s="31"/>
      <c r="B414" s="32"/>
      <c r="C414" s="33"/>
      <c r="D414" s="34" t="str">
        <f aca="false">IF(OR(I414&lt;&gt;"OK",FinMes=""),"",IF(B414&gt;=FinMes,0,MAX(0,ROUND(C414-E414,2))))</f>
        <v/>
      </c>
      <c r="E414" s="34" t="str">
        <f aca="false">IF(OR(I414&lt;&gt;"OK",FinMes=""),"",IF(B414&gt;=FinMes,0,SUMIFS(CobroValido,CobroVenta,A414,CobroFecha,"&lt;"&amp;FinMes)))</f>
        <v/>
      </c>
      <c r="F414" s="35"/>
      <c r="G414" s="35"/>
      <c r="H414" s="36" t="str">
        <f aca="false">IF(I414="","",IF(I414&lt;&gt;"OK","Confira os dados",IF(FinMes="","Escolha um período",IF(B414&gt;=FinMes,"Outro período",IF(K414&gt;0,"Recebimento excedente",IF(D414=0,"Recebida",IF(E414=0,"A receber","Parcial")))))))</f>
        <v/>
      </c>
      <c r="I414" s="36" t="str">
        <f aca="false">IF(COUNTA(A414:C414,F414:G414)=0,"",IF(A414="","Falta o código",IF(A414&lt;&gt;TRIM(A414),"Confira o código",IF(COUNTIFS(VentaID,A414)&gt;1,"Código repetido",IF(NOT(ISNUMBER(B414)),"Confira a data",IF(OR(B414&lt;1,B414&gt;73415,INT(B414)&lt;&gt;B414),"Confira a data",IF(NOT(ISNUMBER(C414)),"Confira o valor",IF(C414&lt;=0,"Valor maior que zero",IF(G414="","Preencha o que vendeu","OK")))))))))</f>
        <v/>
      </c>
      <c r="J414" s="34" t="n">
        <f aca="false">IF(I414="OK",C414,0)</f>
        <v>0</v>
      </c>
      <c r="K414" s="34" t="str">
        <f aca="false">IF(OR(I414&lt;&gt;"OK",FinMes=""),"",IF(B414&gt;=FinMes,0,MAX(0,ROUND(E414-C414,2))))</f>
        <v/>
      </c>
    </row>
    <row r="415" customFormat="false" ht="25" hidden="false" customHeight="true" outlineLevel="0" collapsed="false">
      <c r="A415" s="31"/>
      <c r="B415" s="32"/>
      <c r="C415" s="33"/>
      <c r="D415" s="34" t="str">
        <f aca="false">IF(OR(I415&lt;&gt;"OK",FinMes=""),"",IF(B415&gt;=FinMes,0,MAX(0,ROUND(C415-E415,2))))</f>
        <v/>
      </c>
      <c r="E415" s="34" t="str">
        <f aca="false">IF(OR(I415&lt;&gt;"OK",FinMes=""),"",IF(B415&gt;=FinMes,0,SUMIFS(CobroValido,CobroVenta,A415,CobroFecha,"&lt;"&amp;FinMes)))</f>
        <v/>
      </c>
      <c r="F415" s="35"/>
      <c r="G415" s="35"/>
      <c r="H415" s="36" t="str">
        <f aca="false">IF(I415="","",IF(I415&lt;&gt;"OK","Confira os dados",IF(FinMes="","Escolha um período",IF(B415&gt;=FinMes,"Outro período",IF(K415&gt;0,"Recebimento excedente",IF(D415=0,"Recebida",IF(E415=0,"A receber","Parcial")))))))</f>
        <v/>
      </c>
      <c r="I415" s="36" t="str">
        <f aca="false">IF(COUNTA(A415:C415,F415:G415)=0,"",IF(A415="","Falta o código",IF(A415&lt;&gt;TRIM(A415),"Confira o código",IF(COUNTIFS(VentaID,A415)&gt;1,"Código repetido",IF(NOT(ISNUMBER(B415)),"Confira a data",IF(OR(B415&lt;1,B415&gt;73415,INT(B415)&lt;&gt;B415),"Confira a data",IF(NOT(ISNUMBER(C415)),"Confira o valor",IF(C415&lt;=0,"Valor maior que zero",IF(G415="","Preencha o que vendeu","OK")))))))))</f>
        <v/>
      </c>
      <c r="J415" s="34" t="n">
        <f aca="false">IF(I415="OK",C415,0)</f>
        <v>0</v>
      </c>
      <c r="K415" s="34" t="str">
        <f aca="false">IF(OR(I415&lt;&gt;"OK",FinMes=""),"",IF(B415&gt;=FinMes,0,MAX(0,ROUND(E415-C415,2))))</f>
        <v/>
      </c>
    </row>
    <row r="416" customFormat="false" ht="25" hidden="false" customHeight="true" outlineLevel="0" collapsed="false">
      <c r="A416" s="31"/>
      <c r="B416" s="32"/>
      <c r="C416" s="33"/>
      <c r="D416" s="34" t="str">
        <f aca="false">IF(OR(I416&lt;&gt;"OK",FinMes=""),"",IF(B416&gt;=FinMes,0,MAX(0,ROUND(C416-E416,2))))</f>
        <v/>
      </c>
      <c r="E416" s="34" t="str">
        <f aca="false">IF(OR(I416&lt;&gt;"OK",FinMes=""),"",IF(B416&gt;=FinMes,0,SUMIFS(CobroValido,CobroVenta,A416,CobroFecha,"&lt;"&amp;FinMes)))</f>
        <v/>
      </c>
      <c r="F416" s="35"/>
      <c r="G416" s="35"/>
      <c r="H416" s="36" t="str">
        <f aca="false">IF(I416="","",IF(I416&lt;&gt;"OK","Confira os dados",IF(FinMes="","Escolha um período",IF(B416&gt;=FinMes,"Outro período",IF(K416&gt;0,"Recebimento excedente",IF(D416=0,"Recebida",IF(E416=0,"A receber","Parcial")))))))</f>
        <v/>
      </c>
      <c r="I416" s="36" t="str">
        <f aca="false">IF(COUNTA(A416:C416,F416:G416)=0,"",IF(A416="","Falta o código",IF(A416&lt;&gt;TRIM(A416),"Confira o código",IF(COUNTIFS(VentaID,A416)&gt;1,"Código repetido",IF(NOT(ISNUMBER(B416)),"Confira a data",IF(OR(B416&lt;1,B416&gt;73415,INT(B416)&lt;&gt;B416),"Confira a data",IF(NOT(ISNUMBER(C416)),"Confira o valor",IF(C416&lt;=0,"Valor maior que zero",IF(G416="","Preencha o que vendeu","OK")))))))))</f>
        <v/>
      </c>
      <c r="J416" s="34" t="n">
        <f aca="false">IF(I416="OK",C416,0)</f>
        <v>0</v>
      </c>
      <c r="K416" s="34" t="str">
        <f aca="false">IF(OR(I416&lt;&gt;"OK",FinMes=""),"",IF(B416&gt;=FinMes,0,MAX(0,ROUND(E416-C416,2))))</f>
        <v/>
      </c>
    </row>
    <row r="417" customFormat="false" ht="25" hidden="false" customHeight="true" outlineLevel="0" collapsed="false">
      <c r="A417" s="31"/>
      <c r="B417" s="32"/>
      <c r="C417" s="33"/>
      <c r="D417" s="34" t="str">
        <f aca="false">IF(OR(I417&lt;&gt;"OK",FinMes=""),"",IF(B417&gt;=FinMes,0,MAX(0,ROUND(C417-E417,2))))</f>
        <v/>
      </c>
      <c r="E417" s="34" t="str">
        <f aca="false">IF(OR(I417&lt;&gt;"OK",FinMes=""),"",IF(B417&gt;=FinMes,0,SUMIFS(CobroValido,CobroVenta,A417,CobroFecha,"&lt;"&amp;FinMes)))</f>
        <v/>
      </c>
      <c r="F417" s="35"/>
      <c r="G417" s="35"/>
      <c r="H417" s="36" t="str">
        <f aca="false">IF(I417="","",IF(I417&lt;&gt;"OK","Confira os dados",IF(FinMes="","Escolha um período",IF(B417&gt;=FinMes,"Outro período",IF(K417&gt;0,"Recebimento excedente",IF(D417=0,"Recebida",IF(E417=0,"A receber","Parcial")))))))</f>
        <v/>
      </c>
      <c r="I417" s="36" t="str">
        <f aca="false">IF(COUNTA(A417:C417,F417:G417)=0,"",IF(A417="","Falta o código",IF(A417&lt;&gt;TRIM(A417),"Confira o código",IF(COUNTIFS(VentaID,A417)&gt;1,"Código repetido",IF(NOT(ISNUMBER(B417)),"Confira a data",IF(OR(B417&lt;1,B417&gt;73415,INT(B417)&lt;&gt;B417),"Confira a data",IF(NOT(ISNUMBER(C417)),"Confira o valor",IF(C417&lt;=0,"Valor maior que zero",IF(G417="","Preencha o que vendeu","OK")))))))))</f>
        <v/>
      </c>
      <c r="J417" s="34" t="n">
        <f aca="false">IF(I417="OK",C417,0)</f>
        <v>0</v>
      </c>
      <c r="K417" s="34" t="str">
        <f aca="false">IF(OR(I417&lt;&gt;"OK",FinMes=""),"",IF(B417&gt;=FinMes,0,MAX(0,ROUND(E417-C417,2))))</f>
        <v/>
      </c>
    </row>
    <row r="418" customFormat="false" ht="25" hidden="false" customHeight="true" outlineLevel="0" collapsed="false">
      <c r="A418" s="31"/>
      <c r="B418" s="32"/>
      <c r="C418" s="33"/>
      <c r="D418" s="34" t="str">
        <f aca="false">IF(OR(I418&lt;&gt;"OK",FinMes=""),"",IF(B418&gt;=FinMes,0,MAX(0,ROUND(C418-E418,2))))</f>
        <v/>
      </c>
      <c r="E418" s="34" t="str">
        <f aca="false">IF(OR(I418&lt;&gt;"OK",FinMes=""),"",IF(B418&gt;=FinMes,0,SUMIFS(CobroValido,CobroVenta,A418,CobroFecha,"&lt;"&amp;FinMes)))</f>
        <v/>
      </c>
      <c r="F418" s="35"/>
      <c r="G418" s="35"/>
      <c r="H418" s="36" t="str">
        <f aca="false">IF(I418="","",IF(I418&lt;&gt;"OK","Confira os dados",IF(FinMes="","Escolha um período",IF(B418&gt;=FinMes,"Outro período",IF(K418&gt;0,"Recebimento excedente",IF(D418=0,"Recebida",IF(E418=0,"A receber","Parcial")))))))</f>
        <v/>
      </c>
      <c r="I418" s="36" t="str">
        <f aca="false">IF(COUNTA(A418:C418,F418:G418)=0,"",IF(A418="","Falta o código",IF(A418&lt;&gt;TRIM(A418),"Confira o código",IF(COUNTIFS(VentaID,A418)&gt;1,"Código repetido",IF(NOT(ISNUMBER(B418)),"Confira a data",IF(OR(B418&lt;1,B418&gt;73415,INT(B418)&lt;&gt;B418),"Confira a data",IF(NOT(ISNUMBER(C418)),"Confira o valor",IF(C418&lt;=0,"Valor maior que zero",IF(G418="","Preencha o que vendeu","OK")))))))))</f>
        <v/>
      </c>
      <c r="J418" s="34" t="n">
        <f aca="false">IF(I418="OK",C418,0)</f>
        <v>0</v>
      </c>
      <c r="K418" s="34" t="str">
        <f aca="false">IF(OR(I418&lt;&gt;"OK",FinMes=""),"",IF(B418&gt;=FinMes,0,MAX(0,ROUND(E418-C418,2))))</f>
        <v/>
      </c>
    </row>
    <row r="419" customFormat="false" ht="25" hidden="false" customHeight="true" outlineLevel="0" collapsed="false">
      <c r="A419" s="31"/>
      <c r="B419" s="32"/>
      <c r="C419" s="33"/>
      <c r="D419" s="34" t="str">
        <f aca="false">IF(OR(I419&lt;&gt;"OK",FinMes=""),"",IF(B419&gt;=FinMes,0,MAX(0,ROUND(C419-E419,2))))</f>
        <v/>
      </c>
      <c r="E419" s="34" t="str">
        <f aca="false">IF(OR(I419&lt;&gt;"OK",FinMes=""),"",IF(B419&gt;=FinMes,0,SUMIFS(CobroValido,CobroVenta,A419,CobroFecha,"&lt;"&amp;FinMes)))</f>
        <v/>
      </c>
      <c r="F419" s="35"/>
      <c r="G419" s="35"/>
      <c r="H419" s="36" t="str">
        <f aca="false">IF(I419="","",IF(I419&lt;&gt;"OK","Confira os dados",IF(FinMes="","Escolha um período",IF(B419&gt;=FinMes,"Outro período",IF(K419&gt;0,"Recebimento excedente",IF(D419=0,"Recebida",IF(E419=0,"A receber","Parcial")))))))</f>
        <v/>
      </c>
      <c r="I419" s="36" t="str">
        <f aca="false">IF(COUNTA(A419:C419,F419:G419)=0,"",IF(A419="","Falta o código",IF(A419&lt;&gt;TRIM(A419),"Confira o código",IF(COUNTIFS(VentaID,A419)&gt;1,"Código repetido",IF(NOT(ISNUMBER(B419)),"Confira a data",IF(OR(B419&lt;1,B419&gt;73415,INT(B419)&lt;&gt;B419),"Confira a data",IF(NOT(ISNUMBER(C419)),"Confira o valor",IF(C419&lt;=0,"Valor maior que zero",IF(G419="","Preencha o que vendeu","OK")))))))))</f>
        <v/>
      </c>
      <c r="J419" s="34" t="n">
        <f aca="false">IF(I419="OK",C419,0)</f>
        <v>0</v>
      </c>
      <c r="K419" s="34" t="str">
        <f aca="false">IF(OR(I419&lt;&gt;"OK",FinMes=""),"",IF(B419&gt;=FinMes,0,MAX(0,ROUND(E419-C419,2))))</f>
        <v/>
      </c>
    </row>
    <row r="420" customFormat="false" ht="25" hidden="false" customHeight="true" outlineLevel="0" collapsed="false">
      <c r="A420" s="31"/>
      <c r="B420" s="32"/>
      <c r="C420" s="33"/>
      <c r="D420" s="34" t="str">
        <f aca="false">IF(OR(I420&lt;&gt;"OK",FinMes=""),"",IF(B420&gt;=FinMes,0,MAX(0,ROUND(C420-E420,2))))</f>
        <v/>
      </c>
      <c r="E420" s="34" t="str">
        <f aca="false">IF(OR(I420&lt;&gt;"OK",FinMes=""),"",IF(B420&gt;=FinMes,0,SUMIFS(CobroValido,CobroVenta,A420,CobroFecha,"&lt;"&amp;FinMes)))</f>
        <v/>
      </c>
      <c r="F420" s="35"/>
      <c r="G420" s="35"/>
      <c r="H420" s="36" t="str">
        <f aca="false">IF(I420="","",IF(I420&lt;&gt;"OK","Confira os dados",IF(FinMes="","Escolha um período",IF(B420&gt;=FinMes,"Outro período",IF(K420&gt;0,"Recebimento excedente",IF(D420=0,"Recebida",IF(E420=0,"A receber","Parcial")))))))</f>
        <v/>
      </c>
      <c r="I420" s="36" t="str">
        <f aca="false">IF(COUNTA(A420:C420,F420:G420)=0,"",IF(A420="","Falta o código",IF(A420&lt;&gt;TRIM(A420),"Confira o código",IF(COUNTIFS(VentaID,A420)&gt;1,"Código repetido",IF(NOT(ISNUMBER(B420)),"Confira a data",IF(OR(B420&lt;1,B420&gt;73415,INT(B420)&lt;&gt;B420),"Confira a data",IF(NOT(ISNUMBER(C420)),"Confira o valor",IF(C420&lt;=0,"Valor maior que zero",IF(G420="","Preencha o que vendeu","OK")))))))))</f>
        <v/>
      </c>
      <c r="J420" s="34" t="n">
        <f aca="false">IF(I420="OK",C420,0)</f>
        <v>0</v>
      </c>
      <c r="K420" s="34" t="str">
        <f aca="false">IF(OR(I420&lt;&gt;"OK",FinMes=""),"",IF(B420&gt;=FinMes,0,MAX(0,ROUND(E420-C420,2))))</f>
        <v/>
      </c>
    </row>
    <row r="421" customFormat="false" ht="25" hidden="false" customHeight="true" outlineLevel="0" collapsed="false">
      <c r="A421" s="31"/>
      <c r="B421" s="32"/>
      <c r="C421" s="33"/>
      <c r="D421" s="34" t="str">
        <f aca="false">IF(OR(I421&lt;&gt;"OK",FinMes=""),"",IF(B421&gt;=FinMes,0,MAX(0,ROUND(C421-E421,2))))</f>
        <v/>
      </c>
      <c r="E421" s="34" t="str">
        <f aca="false">IF(OR(I421&lt;&gt;"OK",FinMes=""),"",IF(B421&gt;=FinMes,0,SUMIFS(CobroValido,CobroVenta,A421,CobroFecha,"&lt;"&amp;FinMes)))</f>
        <v/>
      </c>
      <c r="F421" s="35"/>
      <c r="G421" s="35"/>
      <c r="H421" s="36" t="str">
        <f aca="false">IF(I421="","",IF(I421&lt;&gt;"OK","Confira os dados",IF(FinMes="","Escolha um período",IF(B421&gt;=FinMes,"Outro período",IF(K421&gt;0,"Recebimento excedente",IF(D421=0,"Recebida",IF(E421=0,"A receber","Parcial")))))))</f>
        <v/>
      </c>
      <c r="I421" s="36" t="str">
        <f aca="false">IF(COUNTA(A421:C421,F421:G421)=0,"",IF(A421="","Falta o código",IF(A421&lt;&gt;TRIM(A421),"Confira o código",IF(COUNTIFS(VentaID,A421)&gt;1,"Código repetido",IF(NOT(ISNUMBER(B421)),"Confira a data",IF(OR(B421&lt;1,B421&gt;73415,INT(B421)&lt;&gt;B421),"Confira a data",IF(NOT(ISNUMBER(C421)),"Confira o valor",IF(C421&lt;=0,"Valor maior que zero",IF(G421="","Preencha o que vendeu","OK")))))))))</f>
        <v/>
      </c>
      <c r="J421" s="34" t="n">
        <f aca="false">IF(I421="OK",C421,0)</f>
        <v>0</v>
      </c>
      <c r="K421" s="34" t="str">
        <f aca="false">IF(OR(I421&lt;&gt;"OK",FinMes=""),"",IF(B421&gt;=FinMes,0,MAX(0,ROUND(E421-C421,2))))</f>
        <v/>
      </c>
    </row>
    <row r="422" customFormat="false" ht="25" hidden="false" customHeight="true" outlineLevel="0" collapsed="false">
      <c r="A422" s="31"/>
      <c r="B422" s="32"/>
      <c r="C422" s="33"/>
      <c r="D422" s="34" t="str">
        <f aca="false">IF(OR(I422&lt;&gt;"OK",FinMes=""),"",IF(B422&gt;=FinMes,0,MAX(0,ROUND(C422-E422,2))))</f>
        <v/>
      </c>
      <c r="E422" s="34" t="str">
        <f aca="false">IF(OR(I422&lt;&gt;"OK",FinMes=""),"",IF(B422&gt;=FinMes,0,SUMIFS(CobroValido,CobroVenta,A422,CobroFecha,"&lt;"&amp;FinMes)))</f>
        <v/>
      </c>
      <c r="F422" s="35"/>
      <c r="G422" s="35"/>
      <c r="H422" s="36" t="str">
        <f aca="false">IF(I422="","",IF(I422&lt;&gt;"OK","Confira os dados",IF(FinMes="","Escolha um período",IF(B422&gt;=FinMes,"Outro período",IF(K422&gt;0,"Recebimento excedente",IF(D422=0,"Recebida",IF(E422=0,"A receber","Parcial")))))))</f>
        <v/>
      </c>
      <c r="I422" s="36" t="str">
        <f aca="false">IF(COUNTA(A422:C422,F422:G422)=0,"",IF(A422="","Falta o código",IF(A422&lt;&gt;TRIM(A422),"Confira o código",IF(COUNTIFS(VentaID,A422)&gt;1,"Código repetido",IF(NOT(ISNUMBER(B422)),"Confira a data",IF(OR(B422&lt;1,B422&gt;73415,INT(B422)&lt;&gt;B422),"Confira a data",IF(NOT(ISNUMBER(C422)),"Confira o valor",IF(C422&lt;=0,"Valor maior que zero",IF(G422="","Preencha o que vendeu","OK")))))))))</f>
        <v/>
      </c>
      <c r="J422" s="34" t="n">
        <f aca="false">IF(I422="OK",C422,0)</f>
        <v>0</v>
      </c>
      <c r="K422" s="34" t="str">
        <f aca="false">IF(OR(I422&lt;&gt;"OK",FinMes=""),"",IF(B422&gt;=FinMes,0,MAX(0,ROUND(E422-C422,2))))</f>
        <v/>
      </c>
    </row>
    <row r="423" customFormat="false" ht="25" hidden="false" customHeight="true" outlineLevel="0" collapsed="false">
      <c r="A423" s="31"/>
      <c r="B423" s="32"/>
      <c r="C423" s="33"/>
      <c r="D423" s="34" t="str">
        <f aca="false">IF(OR(I423&lt;&gt;"OK",FinMes=""),"",IF(B423&gt;=FinMes,0,MAX(0,ROUND(C423-E423,2))))</f>
        <v/>
      </c>
      <c r="E423" s="34" t="str">
        <f aca="false">IF(OR(I423&lt;&gt;"OK",FinMes=""),"",IF(B423&gt;=FinMes,0,SUMIFS(CobroValido,CobroVenta,A423,CobroFecha,"&lt;"&amp;FinMes)))</f>
        <v/>
      </c>
      <c r="F423" s="35"/>
      <c r="G423" s="35"/>
      <c r="H423" s="36" t="str">
        <f aca="false">IF(I423="","",IF(I423&lt;&gt;"OK","Confira os dados",IF(FinMes="","Escolha um período",IF(B423&gt;=FinMes,"Outro período",IF(K423&gt;0,"Recebimento excedente",IF(D423=0,"Recebida",IF(E423=0,"A receber","Parcial")))))))</f>
        <v/>
      </c>
      <c r="I423" s="36" t="str">
        <f aca="false">IF(COUNTA(A423:C423,F423:G423)=0,"",IF(A423="","Falta o código",IF(A423&lt;&gt;TRIM(A423),"Confira o código",IF(COUNTIFS(VentaID,A423)&gt;1,"Código repetido",IF(NOT(ISNUMBER(B423)),"Confira a data",IF(OR(B423&lt;1,B423&gt;73415,INT(B423)&lt;&gt;B423),"Confira a data",IF(NOT(ISNUMBER(C423)),"Confira o valor",IF(C423&lt;=0,"Valor maior que zero",IF(G423="","Preencha o que vendeu","OK")))))))))</f>
        <v/>
      </c>
      <c r="J423" s="34" t="n">
        <f aca="false">IF(I423="OK",C423,0)</f>
        <v>0</v>
      </c>
      <c r="K423" s="34" t="str">
        <f aca="false">IF(OR(I423&lt;&gt;"OK",FinMes=""),"",IF(B423&gt;=FinMes,0,MAX(0,ROUND(E423-C423,2))))</f>
        <v/>
      </c>
    </row>
    <row r="424" customFormat="false" ht="25" hidden="false" customHeight="true" outlineLevel="0" collapsed="false">
      <c r="A424" s="31"/>
      <c r="B424" s="32"/>
      <c r="C424" s="33"/>
      <c r="D424" s="34" t="str">
        <f aca="false">IF(OR(I424&lt;&gt;"OK",FinMes=""),"",IF(B424&gt;=FinMes,0,MAX(0,ROUND(C424-E424,2))))</f>
        <v/>
      </c>
      <c r="E424" s="34" t="str">
        <f aca="false">IF(OR(I424&lt;&gt;"OK",FinMes=""),"",IF(B424&gt;=FinMes,0,SUMIFS(CobroValido,CobroVenta,A424,CobroFecha,"&lt;"&amp;FinMes)))</f>
        <v/>
      </c>
      <c r="F424" s="35"/>
      <c r="G424" s="35"/>
      <c r="H424" s="36" t="str">
        <f aca="false">IF(I424="","",IF(I424&lt;&gt;"OK","Confira os dados",IF(FinMes="","Escolha um período",IF(B424&gt;=FinMes,"Outro período",IF(K424&gt;0,"Recebimento excedente",IF(D424=0,"Recebida",IF(E424=0,"A receber","Parcial")))))))</f>
        <v/>
      </c>
      <c r="I424" s="36" t="str">
        <f aca="false">IF(COUNTA(A424:C424,F424:G424)=0,"",IF(A424="","Falta o código",IF(A424&lt;&gt;TRIM(A424),"Confira o código",IF(COUNTIFS(VentaID,A424)&gt;1,"Código repetido",IF(NOT(ISNUMBER(B424)),"Confira a data",IF(OR(B424&lt;1,B424&gt;73415,INT(B424)&lt;&gt;B424),"Confira a data",IF(NOT(ISNUMBER(C424)),"Confira o valor",IF(C424&lt;=0,"Valor maior que zero",IF(G424="","Preencha o que vendeu","OK")))))))))</f>
        <v/>
      </c>
      <c r="J424" s="34" t="n">
        <f aca="false">IF(I424="OK",C424,0)</f>
        <v>0</v>
      </c>
      <c r="K424" s="34" t="str">
        <f aca="false">IF(OR(I424&lt;&gt;"OK",FinMes=""),"",IF(B424&gt;=FinMes,0,MAX(0,ROUND(E424-C424,2))))</f>
        <v/>
      </c>
    </row>
    <row r="425" customFormat="false" ht="25" hidden="false" customHeight="true" outlineLevel="0" collapsed="false">
      <c r="A425" s="31"/>
      <c r="B425" s="32"/>
      <c r="C425" s="33"/>
      <c r="D425" s="34" t="str">
        <f aca="false">IF(OR(I425&lt;&gt;"OK",FinMes=""),"",IF(B425&gt;=FinMes,0,MAX(0,ROUND(C425-E425,2))))</f>
        <v/>
      </c>
      <c r="E425" s="34" t="str">
        <f aca="false">IF(OR(I425&lt;&gt;"OK",FinMes=""),"",IF(B425&gt;=FinMes,0,SUMIFS(CobroValido,CobroVenta,A425,CobroFecha,"&lt;"&amp;FinMes)))</f>
        <v/>
      </c>
      <c r="F425" s="35"/>
      <c r="G425" s="35"/>
      <c r="H425" s="36" t="str">
        <f aca="false">IF(I425="","",IF(I425&lt;&gt;"OK","Confira os dados",IF(FinMes="","Escolha um período",IF(B425&gt;=FinMes,"Outro período",IF(K425&gt;0,"Recebimento excedente",IF(D425=0,"Recebida",IF(E425=0,"A receber","Parcial")))))))</f>
        <v/>
      </c>
      <c r="I425" s="36" t="str">
        <f aca="false">IF(COUNTA(A425:C425,F425:G425)=0,"",IF(A425="","Falta o código",IF(A425&lt;&gt;TRIM(A425),"Confira o código",IF(COUNTIFS(VentaID,A425)&gt;1,"Código repetido",IF(NOT(ISNUMBER(B425)),"Confira a data",IF(OR(B425&lt;1,B425&gt;73415,INT(B425)&lt;&gt;B425),"Confira a data",IF(NOT(ISNUMBER(C425)),"Confira o valor",IF(C425&lt;=0,"Valor maior que zero",IF(G425="","Preencha o que vendeu","OK")))))))))</f>
        <v/>
      </c>
      <c r="J425" s="34" t="n">
        <f aca="false">IF(I425="OK",C425,0)</f>
        <v>0</v>
      </c>
      <c r="K425" s="34" t="str">
        <f aca="false">IF(OR(I425&lt;&gt;"OK",FinMes=""),"",IF(B425&gt;=FinMes,0,MAX(0,ROUND(E425-C425,2))))</f>
        <v/>
      </c>
    </row>
    <row r="426" customFormat="false" ht="25" hidden="false" customHeight="true" outlineLevel="0" collapsed="false">
      <c r="A426" s="31"/>
      <c r="B426" s="32"/>
      <c r="C426" s="33"/>
      <c r="D426" s="34" t="str">
        <f aca="false">IF(OR(I426&lt;&gt;"OK",FinMes=""),"",IF(B426&gt;=FinMes,0,MAX(0,ROUND(C426-E426,2))))</f>
        <v/>
      </c>
      <c r="E426" s="34" t="str">
        <f aca="false">IF(OR(I426&lt;&gt;"OK",FinMes=""),"",IF(B426&gt;=FinMes,0,SUMIFS(CobroValido,CobroVenta,A426,CobroFecha,"&lt;"&amp;FinMes)))</f>
        <v/>
      </c>
      <c r="F426" s="35"/>
      <c r="G426" s="35"/>
      <c r="H426" s="36" t="str">
        <f aca="false">IF(I426="","",IF(I426&lt;&gt;"OK","Confira os dados",IF(FinMes="","Escolha um período",IF(B426&gt;=FinMes,"Outro período",IF(K426&gt;0,"Recebimento excedente",IF(D426=0,"Recebida",IF(E426=0,"A receber","Parcial")))))))</f>
        <v/>
      </c>
      <c r="I426" s="36" t="str">
        <f aca="false">IF(COUNTA(A426:C426,F426:G426)=0,"",IF(A426="","Falta o código",IF(A426&lt;&gt;TRIM(A426),"Confira o código",IF(COUNTIFS(VentaID,A426)&gt;1,"Código repetido",IF(NOT(ISNUMBER(B426)),"Confira a data",IF(OR(B426&lt;1,B426&gt;73415,INT(B426)&lt;&gt;B426),"Confira a data",IF(NOT(ISNUMBER(C426)),"Confira o valor",IF(C426&lt;=0,"Valor maior que zero",IF(G426="","Preencha o que vendeu","OK")))))))))</f>
        <v/>
      </c>
      <c r="J426" s="34" t="n">
        <f aca="false">IF(I426="OK",C426,0)</f>
        <v>0</v>
      </c>
      <c r="K426" s="34" t="str">
        <f aca="false">IF(OR(I426&lt;&gt;"OK",FinMes=""),"",IF(B426&gt;=FinMes,0,MAX(0,ROUND(E426-C426,2))))</f>
        <v/>
      </c>
    </row>
    <row r="427" customFormat="false" ht="25" hidden="false" customHeight="true" outlineLevel="0" collapsed="false">
      <c r="A427" s="31"/>
      <c r="B427" s="32"/>
      <c r="C427" s="33"/>
      <c r="D427" s="34" t="str">
        <f aca="false">IF(OR(I427&lt;&gt;"OK",FinMes=""),"",IF(B427&gt;=FinMes,0,MAX(0,ROUND(C427-E427,2))))</f>
        <v/>
      </c>
      <c r="E427" s="34" t="str">
        <f aca="false">IF(OR(I427&lt;&gt;"OK",FinMes=""),"",IF(B427&gt;=FinMes,0,SUMIFS(CobroValido,CobroVenta,A427,CobroFecha,"&lt;"&amp;FinMes)))</f>
        <v/>
      </c>
      <c r="F427" s="35"/>
      <c r="G427" s="35"/>
      <c r="H427" s="36" t="str">
        <f aca="false">IF(I427="","",IF(I427&lt;&gt;"OK","Confira os dados",IF(FinMes="","Escolha um período",IF(B427&gt;=FinMes,"Outro período",IF(K427&gt;0,"Recebimento excedente",IF(D427=0,"Recebida",IF(E427=0,"A receber","Parcial")))))))</f>
        <v/>
      </c>
      <c r="I427" s="36" t="str">
        <f aca="false">IF(COUNTA(A427:C427,F427:G427)=0,"",IF(A427="","Falta o código",IF(A427&lt;&gt;TRIM(A427),"Confira o código",IF(COUNTIFS(VentaID,A427)&gt;1,"Código repetido",IF(NOT(ISNUMBER(B427)),"Confira a data",IF(OR(B427&lt;1,B427&gt;73415,INT(B427)&lt;&gt;B427),"Confira a data",IF(NOT(ISNUMBER(C427)),"Confira o valor",IF(C427&lt;=0,"Valor maior que zero",IF(G427="","Preencha o que vendeu","OK")))))))))</f>
        <v/>
      </c>
      <c r="J427" s="34" t="n">
        <f aca="false">IF(I427="OK",C427,0)</f>
        <v>0</v>
      </c>
      <c r="K427" s="34" t="str">
        <f aca="false">IF(OR(I427&lt;&gt;"OK",FinMes=""),"",IF(B427&gt;=FinMes,0,MAX(0,ROUND(E427-C427,2))))</f>
        <v/>
      </c>
    </row>
    <row r="428" customFormat="false" ht="25" hidden="false" customHeight="true" outlineLevel="0" collapsed="false">
      <c r="A428" s="31"/>
      <c r="B428" s="32"/>
      <c r="C428" s="33"/>
      <c r="D428" s="34" t="str">
        <f aca="false">IF(OR(I428&lt;&gt;"OK",FinMes=""),"",IF(B428&gt;=FinMes,0,MAX(0,ROUND(C428-E428,2))))</f>
        <v/>
      </c>
      <c r="E428" s="34" t="str">
        <f aca="false">IF(OR(I428&lt;&gt;"OK",FinMes=""),"",IF(B428&gt;=FinMes,0,SUMIFS(CobroValido,CobroVenta,A428,CobroFecha,"&lt;"&amp;FinMes)))</f>
        <v/>
      </c>
      <c r="F428" s="35"/>
      <c r="G428" s="35"/>
      <c r="H428" s="36" t="str">
        <f aca="false">IF(I428="","",IF(I428&lt;&gt;"OK","Confira os dados",IF(FinMes="","Escolha um período",IF(B428&gt;=FinMes,"Outro período",IF(K428&gt;0,"Recebimento excedente",IF(D428=0,"Recebida",IF(E428=0,"A receber","Parcial")))))))</f>
        <v/>
      </c>
      <c r="I428" s="36" t="str">
        <f aca="false">IF(COUNTA(A428:C428,F428:G428)=0,"",IF(A428="","Falta o código",IF(A428&lt;&gt;TRIM(A428),"Confira o código",IF(COUNTIFS(VentaID,A428)&gt;1,"Código repetido",IF(NOT(ISNUMBER(B428)),"Confira a data",IF(OR(B428&lt;1,B428&gt;73415,INT(B428)&lt;&gt;B428),"Confira a data",IF(NOT(ISNUMBER(C428)),"Confira o valor",IF(C428&lt;=0,"Valor maior que zero",IF(G428="","Preencha o que vendeu","OK")))))))))</f>
        <v/>
      </c>
      <c r="J428" s="34" t="n">
        <f aca="false">IF(I428="OK",C428,0)</f>
        <v>0</v>
      </c>
      <c r="K428" s="34" t="str">
        <f aca="false">IF(OR(I428&lt;&gt;"OK",FinMes=""),"",IF(B428&gt;=FinMes,0,MAX(0,ROUND(E428-C428,2))))</f>
        <v/>
      </c>
    </row>
    <row r="429" customFormat="false" ht="25" hidden="false" customHeight="true" outlineLevel="0" collapsed="false">
      <c r="A429" s="31"/>
      <c r="B429" s="32"/>
      <c r="C429" s="33"/>
      <c r="D429" s="34" t="str">
        <f aca="false">IF(OR(I429&lt;&gt;"OK",FinMes=""),"",IF(B429&gt;=FinMes,0,MAX(0,ROUND(C429-E429,2))))</f>
        <v/>
      </c>
      <c r="E429" s="34" t="str">
        <f aca="false">IF(OR(I429&lt;&gt;"OK",FinMes=""),"",IF(B429&gt;=FinMes,0,SUMIFS(CobroValido,CobroVenta,A429,CobroFecha,"&lt;"&amp;FinMes)))</f>
        <v/>
      </c>
      <c r="F429" s="35"/>
      <c r="G429" s="35"/>
      <c r="H429" s="36" t="str">
        <f aca="false">IF(I429="","",IF(I429&lt;&gt;"OK","Confira os dados",IF(FinMes="","Escolha um período",IF(B429&gt;=FinMes,"Outro período",IF(K429&gt;0,"Recebimento excedente",IF(D429=0,"Recebida",IF(E429=0,"A receber","Parcial")))))))</f>
        <v/>
      </c>
      <c r="I429" s="36" t="str">
        <f aca="false">IF(COUNTA(A429:C429,F429:G429)=0,"",IF(A429="","Falta o código",IF(A429&lt;&gt;TRIM(A429),"Confira o código",IF(COUNTIFS(VentaID,A429)&gt;1,"Código repetido",IF(NOT(ISNUMBER(B429)),"Confira a data",IF(OR(B429&lt;1,B429&gt;73415,INT(B429)&lt;&gt;B429),"Confira a data",IF(NOT(ISNUMBER(C429)),"Confira o valor",IF(C429&lt;=0,"Valor maior que zero",IF(G429="","Preencha o que vendeu","OK")))))))))</f>
        <v/>
      </c>
      <c r="J429" s="34" t="n">
        <f aca="false">IF(I429="OK",C429,0)</f>
        <v>0</v>
      </c>
      <c r="K429" s="34" t="str">
        <f aca="false">IF(OR(I429&lt;&gt;"OK",FinMes=""),"",IF(B429&gt;=FinMes,0,MAX(0,ROUND(E429-C429,2))))</f>
        <v/>
      </c>
    </row>
    <row r="430" customFormat="false" ht="25" hidden="false" customHeight="true" outlineLevel="0" collapsed="false">
      <c r="A430" s="31"/>
      <c r="B430" s="32"/>
      <c r="C430" s="33"/>
      <c r="D430" s="34" t="str">
        <f aca="false">IF(OR(I430&lt;&gt;"OK",FinMes=""),"",IF(B430&gt;=FinMes,0,MAX(0,ROUND(C430-E430,2))))</f>
        <v/>
      </c>
      <c r="E430" s="34" t="str">
        <f aca="false">IF(OR(I430&lt;&gt;"OK",FinMes=""),"",IF(B430&gt;=FinMes,0,SUMIFS(CobroValido,CobroVenta,A430,CobroFecha,"&lt;"&amp;FinMes)))</f>
        <v/>
      </c>
      <c r="F430" s="35"/>
      <c r="G430" s="35"/>
      <c r="H430" s="36" t="str">
        <f aca="false">IF(I430="","",IF(I430&lt;&gt;"OK","Confira os dados",IF(FinMes="","Escolha um período",IF(B430&gt;=FinMes,"Outro período",IF(K430&gt;0,"Recebimento excedente",IF(D430=0,"Recebida",IF(E430=0,"A receber","Parcial")))))))</f>
        <v/>
      </c>
      <c r="I430" s="36" t="str">
        <f aca="false">IF(COUNTA(A430:C430,F430:G430)=0,"",IF(A430="","Falta o código",IF(A430&lt;&gt;TRIM(A430),"Confira o código",IF(COUNTIFS(VentaID,A430)&gt;1,"Código repetido",IF(NOT(ISNUMBER(B430)),"Confira a data",IF(OR(B430&lt;1,B430&gt;73415,INT(B430)&lt;&gt;B430),"Confira a data",IF(NOT(ISNUMBER(C430)),"Confira o valor",IF(C430&lt;=0,"Valor maior que zero",IF(G430="","Preencha o que vendeu","OK")))))))))</f>
        <v/>
      </c>
      <c r="J430" s="34" t="n">
        <f aca="false">IF(I430="OK",C430,0)</f>
        <v>0</v>
      </c>
      <c r="K430" s="34" t="str">
        <f aca="false">IF(OR(I430&lt;&gt;"OK",FinMes=""),"",IF(B430&gt;=FinMes,0,MAX(0,ROUND(E430-C430,2))))</f>
        <v/>
      </c>
    </row>
    <row r="431" customFormat="false" ht="25" hidden="false" customHeight="true" outlineLevel="0" collapsed="false">
      <c r="A431" s="31"/>
      <c r="B431" s="32"/>
      <c r="C431" s="33"/>
      <c r="D431" s="34" t="str">
        <f aca="false">IF(OR(I431&lt;&gt;"OK",FinMes=""),"",IF(B431&gt;=FinMes,0,MAX(0,ROUND(C431-E431,2))))</f>
        <v/>
      </c>
      <c r="E431" s="34" t="str">
        <f aca="false">IF(OR(I431&lt;&gt;"OK",FinMes=""),"",IF(B431&gt;=FinMes,0,SUMIFS(CobroValido,CobroVenta,A431,CobroFecha,"&lt;"&amp;FinMes)))</f>
        <v/>
      </c>
      <c r="F431" s="35"/>
      <c r="G431" s="35"/>
      <c r="H431" s="36" t="str">
        <f aca="false">IF(I431="","",IF(I431&lt;&gt;"OK","Confira os dados",IF(FinMes="","Escolha um período",IF(B431&gt;=FinMes,"Outro período",IF(K431&gt;0,"Recebimento excedente",IF(D431=0,"Recebida",IF(E431=0,"A receber","Parcial")))))))</f>
        <v/>
      </c>
      <c r="I431" s="36" t="str">
        <f aca="false">IF(COUNTA(A431:C431,F431:G431)=0,"",IF(A431="","Falta o código",IF(A431&lt;&gt;TRIM(A431),"Confira o código",IF(COUNTIFS(VentaID,A431)&gt;1,"Código repetido",IF(NOT(ISNUMBER(B431)),"Confira a data",IF(OR(B431&lt;1,B431&gt;73415,INT(B431)&lt;&gt;B431),"Confira a data",IF(NOT(ISNUMBER(C431)),"Confira o valor",IF(C431&lt;=0,"Valor maior que zero",IF(G431="","Preencha o que vendeu","OK")))))))))</f>
        <v/>
      </c>
      <c r="J431" s="34" t="n">
        <f aca="false">IF(I431="OK",C431,0)</f>
        <v>0</v>
      </c>
      <c r="K431" s="34" t="str">
        <f aca="false">IF(OR(I431&lt;&gt;"OK",FinMes=""),"",IF(B431&gt;=FinMes,0,MAX(0,ROUND(E431-C431,2))))</f>
        <v/>
      </c>
    </row>
    <row r="432" customFormat="false" ht="25" hidden="false" customHeight="true" outlineLevel="0" collapsed="false">
      <c r="A432" s="31"/>
      <c r="B432" s="32"/>
      <c r="C432" s="33"/>
      <c r="D432" s="34" t="str">
        <f aca="false">IF(OR(I432&lt;&gt;"OK",FinMes=""),"",IF(B432&gt;=FinMes,0,MAX(0,ROUND(C432-E432,2))))</f>
        <v/>
      </c>
      <c r="E432" s="34" t="str">
        <f aca="false">IF(OR(I432&lt;&gt;"OK",FinMes=""),"",IF(B432&gt;=FinMes,0,SUMIFS(CobroValido,CobroVenta,A432,CobroFecha,"&lt;"&amp;FinMes)))</f>
        <v/>
      </c>
      <c r="F432" s="35"/>
      <c r="G432" s="35"/>
      <c r="H432" s="36" t="str">
        <f aca="false">IF(I432="","",IF(I432&lt;&gt;"OK","Confira os dados",IF(FinMes="","Escolha um período",IF(B432&gt;=FinMes,"Outro período",IF(K432&gt;0,"Recebimento excedente",IF(D432=0,"Recebida",IF(E432=0,"A receber","Parcial")))))))</f>
        <v/>
      </c>
      <c r="I432" s="36" t="str">
        <f aca="false">IF(COUNTA(A432:C432,F432:G432)=0,"",IF(A432="","Falta o código",IF(A432&lt;&gt;TRIM(A432),"Confira o código",IF(COUNTIFS(VentaID,A432)&gt;1,"Código repetido",IF(NOT(ISNUMBER(B432)),"Confira a data",IF(OR(B432&lt;1,B432&gt;73415,INT(B432)&lt;&gt;B432),"Confira a data",IF(NOT(ISNUMBER(C432)),"Confira o valor",IF(C432&lt;=0,"Valor maior que zero",IF(G432="","Preencha o que vendeu","OK")))))))))</f>
        <v/>
      </c>
      <c r="J432" s="34" t="n">
        <f aca="false">IF(I432="OK",C432,0)</f>
        <v>0</v>
      </c>
      <c r="K432" s="34" t="str">
        <f aca="false">IF(OR(I432&lt;&gt;"OK",FinMes=""),"",IF(B432&gt;=FinMes,0,MAX(0,ROUND(E432-C432,2))))</f>
        <v/>
      </c>
    </row>
    <row r="433" customFormat="false" ht="25" hidden="false" customHeight="true" outlineLevel="0" collapsed="false">
      <c r="A433" s="31"/>
      <c r="B433" s="32"/>
      <c r="C433" s="33"/>
      <c r="D433" s="34" t="str">
        <f aca="false">IF(OR(I433&lt;&gt;"OK",FinMes=""),"",IF(B433&gt;=FinMes,0,MAX(0,ROUND(C433-E433,2))))</f>
        <v/>
      </c>
      <c r="E433" s="34" t="str">
        <f aca="false">IF(OR(I433&lt;&gt;"OK",FinMes=""),"",IF(B433&gt;=FinMes,0,SUMIFS(CobroValido,CobroVenta,A433,CobroFecha,"&lt;"&amp;FinMes)))</f>
        <v/>
      </c>
      <c r="F433" s="35"/>
      <c r="G433" s="35"/>
      <c r="H433" s="36" t="str">
        <f aca="false">IF(I433="","",IF(I433&lt;&gt;"OK","Confira os dados",IF(FinMes="","Escolha um período",IF(B433&gt;=FinMes,"Outro período",IF(K433&gt;0,"Recebimento excedente",IF(D433=0,"Recebida",IF(E433=0,"A receber","Parcial")))))))</f>
        <v/>
      </c>
      <c r="I433" s="36" t="str">
        <f aca="false">IF(COUNTA(A433:C433,F433:G433)=0,"",IF(A433="","Falta o código",IF(A433&lt;&gt;TRIM(A433),"Confira o código",IF(COUNTIFS(VentaID,A433)&gt;1,"Código repetido",IF(NOT(ISNUMBER(B433)),"Confira a data",IF(OR(B433&lt;1,B433&gt;73415,INT(B433)&lt;&gt;B433),"Confira a data",IF(NOT(ISNUMBER(C433)),"Confira o valor",IF(C433&lt;=0,"Valor maior que zero",IF(G433="","Preencha o que vendeu","OK")))))))))</f>
        <v/>
      </c>
      <c r="J433" s="34" t="n">
        <f aca="false">IF(I433="OK",C433,0)</f>
        <v>0</v>
      </c>
      <c r="K433" s="34" t="str">
        <f aca="false">IF(OR(I433&lt;&gt;"OK",FinMes=""),"",IF(B433&gt;=FinMes,0,MAX(0,ROUND(E433-C433,2))))</f>
        <v/>
      </c>
    </row>
    <row r="434" customFormat="false" ht="25" hidden="false" customHeight="true" outlineLevel="0" collapsed="false">
      <c r="A434" s="31"/>
      <c r="B434" s="32"/>
      <c r="C434" s="33"/>
      <c r="D434" s="34" t="str">
        <f aca="false">IF(OR(I434&lt;&gt;"OK",FinMes=""),"",IF(B434&gt;=FinMes,0,MAX(0,ROUND(C434-E434,2))))</f>
        <v/>
      </c>
      <c r="E434" s="34" t="str">
        <f aca="false">IF(OR(I434&lt;&gt;"OK",FinMes=""),"",IF(B434&gt;=FinMes,0,SUMIFS(CobroValido,CobroVenta,A434,CobroFecha,"&lt;"&amp;FinMes)))</f>
        <v/>
      </c>
      <c r="F434" s="35"/>
      <c r="G434" s="35"/>
      <c r="H434" s="36" t="str">
        <f aca="false">IF(I434="","",IF(I434&lt;&gt;"OK","Confira os dados",IF(FinMes="","Escolha um período",IF(B434&gt;=FinMes,"Outro período",IF(K434&gt;0,"Recebimento excedente",IF(D434=0,"Recebida",IF(E434=0,"A receber","Parcial")))))))</f>
        <v/>
      </c>
      <c r="I434" s="36" t="str">
        <f aca="false">IF(COUNTA(A434:C434,F434:G434)=0,"",IF(A434="","Falta o código",IF(A434&lt;&gt;TRIM(A434),"Confira o código",IF(COUNTIFS(VentaID,A434)&gt;1,"Código repetido",IF(NOT(ISNUMBER(B434)),"Confira a data",IF(OR(B434&lt;1,B434&gt;73415,INT(B434)&lt;&gt;B434),"Confira a data",IF(NOT(ISNUMBER(C434)),"Confira o valor",IF(C434&lt;=0,"Valor maior que zero",IF(G434="","Preencha o que vendeu","OK")))))))))</f>
        <v/>
      </c>
      <c r="J434" s="34" t="n">
        <f aca="false">IF(I434="OK",C434,0)</f>
        <v>0</v>
      </c>
      <c r="K434" s="34" t="str">
        <f aca="false">IF(OR(I434&lt;&gt;"OK",FinMes=""),"",IF(B434&gt;=FinMes,0,MAX(0,ROUND(E434-C434,2))))</f>
        <v/>
      </c>
    </row>
    <row r="435" customFormat="false" ht="25" hidden="false" customHeight="true" outlineLevel="0" collapsed="false">
      <c r="A435" s="31"/>
      <c r="B435" s="32"/>
      <c r="C435" s="33"/>
      <c r="D435" s="34" t="str">
        <f aca="false">IF(OR(I435&lt;&gt;"OK",FinMes=""),"",IF(B435&gt;=FinMes,0,MAX(0,ROUND(C435-E435,2))))</f>
        <v/>
      </c>
      <c r="E435" s="34" t="str">
        <f aca="false">IF(OR(I435&lt;&gt;"OK",FinMes=""),"",IF(B435&gt;=FinMes,0,SUMIFS(CobroValido,CobroVenta,A435,CobroFecha,"&lt;"&amp;FinMes)))</f>
        <v/>
      </c>
      <c r="F435" s="35"/>
      <c r="G435" s="35"/>
      <c r="H435" s="36" t="str">
        <f aca="false">IF(I435="","",IF(I435&lt;&gt;"OK","Confira os dados",IF(FinMes="","Escolha um período",IF(B435&gt;=FinMes,"Outro período",IF(K435&gt;0,"Recebimento excedente",IF(D435=0,"Recebida",IF(E435=0,"A receber","Parcial")))))))</f>
        <v/>
      </c>
      <c r="I435" s="36" t="str">
        <f aca="false">IF(COUNTA(A435:C435,F435:G435)=0,"",IF(A435="","Falta o código",IF(A435&lt;&gt;TRIM(A435),"Confira o código",IF(COUNTIFS(VentaID,A435)&gt;1,"Código repetido",IF(NOT(ISNUMBER(B435)),"Confira a data",IF(OR(B435&lt;1,B435&gt;73415,INT(B435)&lt;&gt;B435),"Confira a data",IF(NOT(ISNUMBER(C435)),"Confira o valor",IF(C435&lt;=0,"Valor maior que zero",IF(G435="","Preencha o que vendeu","OK")))))))))</f>
        <v/>
      </c>
      <c r="J435" s="34" t="n">
        <f aca="false">IF(I435="OK",C435,0)</f>
        <v>0</v>
      </c>
      <c r="K435" s="34" t="str">
        <f aca="false">IF(OR(I435&lt;&gt;"OK",FinMes=""),"",IF(B435&gt;=FinMes,0,MAX(0,ROUND(E435-C435,2))))</f>
        <v/>
      </c>
    </row>
    <row r="436" customFormat="false" ht="25" hidden="false" customHeight="true" outlineLevel="0" collapsed="false">
      <c r="A436" s="31"/>
      <c r="B436" s="32"/>
      <c r="C436" s="33"/>
      <c r="D436" s="34" t="str">
        <f aca="false">IF(OR(I436&lt;&gt;"OK",FinMes=""),"",IF(B436&gt;=FinMes,0,MAX(0,ROUND(C436-E436,2))))</f>
        <v/>
      </c>
      <c r="E436" s="34" t="str">
        <f aca="false">IF(OR(I436&lt;&gt;"OK",FinMes=""),"",IF(B436&gt;=FinMes,0,SUMIFS(CobroValido,CobroVenta,A436,CobroFecha,"&lt;"&amp;FinMes)))</f>
        <v/>
      </c>
      <c r="F436" s="35"/>
      <c r="G436" s="35"/>
      <c r="H436" s="36" t="str">
        <f aca="false">IF(I436="","",IF(I436&lt;&gt;"OK","Confira os dados",IF(FinMes="","Escolha um período",IF(B436&gt;=FinMes,"Outro período",IF(K436&gt;0,"Recebimento excedente",IF(D436=0,"Recebida",IF(E436=0,"A receber","Parcial")))))))</f>
        <v/>
      </c>
      <c r="I436" s="36" t="str">
        <f aca="false">IF(COUNTA(A436:C436,F436:G436)=0,"",IF(A436="","Falta o código",IF(A436&lt;&gt;TRIM(A436),"Confira o código",IF(COUNTIFS(VentaID,A436)&gt;1,"Código repetido",IF(NOT(ISNUMBER(B436)),"Confira a data",IF(OR(B436&lt;1,B436&gt;73415,INT(B436)&lt;&gt;B436),"Confira a data",IF(NOT(ISNUMBER(C436)),"Confira o valor",IF(C436&lt;=0,"Valor maior que zero",IF(G436="","Preencha o que vendeu","OK")))))))))</f>
        <v/>
      </c>
      <c r="J436" s="34" t="n">
        <f aca="false">IF(I436="OK",C436,0)</f>
        <v>0</v>
      </c>
      <c r="K436" s="34" t="str">
        <f aca="false">IF(OR(I436&lt;&gt;"OK",FinMes=""),"",IF(B436&gt;=FinMes,0,MAX(0,ROUND(E436-C436,2))))</f>
        <v/>
      </c>
    </row>
    <row r="437" customFormat="false" ht="25" hidden="false" customHeight="true" outlineLevel="0" collapsed="false">
      <c r="A437" s="31"/>
      <c r="B437" s="32"/>
      <c r="C437" s="33"/>
      <c r="D437" s="34" t="str">
        <f aca="false">IF(OR(I437&lt;&gt;"OK",FinMes=""),"",IF(B437&gt;=FinMes,0,MAX(0,ROUND(C437-E437,2))))</f>
        <v/>
      </c>
      <c r="E437" s="34" t="str">
        <f aca="false">IF(OR(I437&lt;&gt;"OK",FinMes=""),"",IF(B437&gt;=FinMes,0,SUMIFS(CobroValido,CobroVenta,A437,CobroFecha,"&lt;"&amp;FinMes)))</f>
        <v/>
      </c>
      <c r="F437" s="35"/>
      <c r="G437" s="35"/>
      <c r="H437" s="36" t="str">
        <f aca="false">IF(I437="","",IF(I437&lt;&gt;"OK","Confira os dados",IF(FinMes="","Escolha um período",IF(B437&gt;=FinMes,"Outro período",IF(K437&gt;0,"Recebimento excedente",IF(D437=0,"Recebida",IF(E437=0,"A receber","Parcial")))))))</f>
        <v/>
      </c>
      <c r="I437" s="36" t="str">
        <f aca="false">IF(COUNTA(A437:C437,F437:G437)=0,"",IF(A437="","Falta o código",IF(A437&lt;&gt;TRIM(A437),"Confira o código",IF(COUNTIFS(VentaID,A437)&gt;1,"Código repetido",IF(NOT(ISNUMBER(B437)),"Confira a data",IF(OR(B437&lt;1,B437&gt;73415,INT(B437)&lt;&gt;B437),"Confira a data",IF(NOT(ISNUMBER(C437)),"Confira o valor",IF(C437&lt;=0,"Valor maior que zero",IF(G437="","Preencha o que vendeu","OK")))))))))</f>
        <v/>
      </c>
      <c r="J437" s="34" t="n">
        <f aca="false">IF(I437="OK",C437,0)</f>
        <v>0</v>
      </c>
      <c r="K437" s="34" t="str">
        <f aca="false">IF(OR(I437&lt;&gt;"OK",FinMes=""),"",IF(B437&gt;=FinMes,0,MAX(0,ROUND(E437-C437,2))))</f>
        <v/>
      </c>
    </row>
    <row r="438" customFormat="false" ht="25" hidden="false" customHeight="true" outlineLevel="0" collapsed="false">
      <c r="A438" s="31"/>
      <c r="B438" s="32"/>
      <c r="C438" s="33"/>
      <c r="D438" s="34" t="str">
        <f aca="false">IF(OR(I438&lt;&gt;"OK",FinMes=""),"",IF(B438&gt;=FinMes,0,MAX(0,ROUND(C438-E438,2))))</f>
        <v/>
      </c>
      <c r="E438" s="34" t="str">
        <f aca="false">IF(OR(I438&lt;&gt;"OK",FinMes=""),"",IF(B438&gt;=FinMes,0,SUMIFS(CobroValido,CobroVenta,A438,CobroFecha,"&lt;"&amp;FinMes)))</f>
        <v/>
      </c>
      <c r="F438" s="35"/>
      <c r="G438" s="35"/>
      <c r="H438" s="36" t="str">
        <f aca="false">IF(I438="","",IF(I438&lt;&gt;"OK","Confira os dados",IF(FinMes="","Escolha um período",IF(B438&gt;=FinMes,"Outro período",IF(K438&gt;0,"Recebimento excedente",IF(D438=0,"Recebida",IF(E438=0,"A receber","Parcial")))))))</f>
        <v/>
      </c>
      <c r="I438" s="36" t="str">
        <f aca="false">IF(COUNTA(A438:C438,F438:G438)=0,"",IF(A438="","Falta o código",IF(A438&lt;&gt;TRIM(A438),"Confira o código",IF(COUNTIFS(VentaID,A438)&gt;1,"Código repetido",IF(NOT(ISNUMBER(B438)),"Confira a data",IF(OR(B438&lt;1,B438&gt;73415,INT(B438)&lt;&gt;B438),"Confira a data",IF(NOT(ISNUMBER(C438)),"Confira o valor",IF(C438&lt;=0,"Valor maior que zero",IF(G438="","Preencha o que vendeu","OK")))))))))</f>
        <v/>
      </c>
      <c r="J438" s="34" t="n">
        <f aca="false">IF(I438="OK",C438,0)</f>
        <v>0</v>
      </c>
      <c r="K438" s="34" t="str">
        <f aca="false">IF(OR(I438&lt;&gt;"OK",FinMes=""),"",IF(B438&gt;=FinMes,0,MAX(0,ROUND(E438-C438,2))))</f>
        <v/>
      </c>
    </row>
    <row r="439" customFormat="false" ht="25" hidden="false" customHeight="true" outlineLevel="0" collapsed="false">
      <c r="A439" s="31"/>
      <c r="B439" s="32"/>
      <c r="C439" s="33"/>
      <c r="D439" s="34" t="str">
        <f aca="false">IF(OR(I439&lt;&gt;"OK",FinMes=""),"",IF(B439&gt;=FinMes,0,MAX(0,ROUND(C439-E439,2))))</f>
        <v/>
      </c>
      <c r="E439" s="34" t="str">
        <f aca="false">IF(OR(I439&lt;&gt;"OK",FinMes=""),"",IF(B439&gt;=FinMes,0,SUMIFS(CobroValido,CobroVenta,A439,CobroFecha,"&lt;"&amp;FinMes)))</f>
        <v/>
      </c>
      <c r="F439" s="35"/>
      <c r="G439" s="35"/>
      <c r="H439" s="36" t="str">
        <f aca="false">IF(I439="","",IF(I439&lt;&gt;"OK","Confira os dados",IF(FinMes="","Escolha um período",IF(B439&gt;=FinMes,"Outro período",IF(K439&gt;0,"Recebimento excedente",IF(D439=0,"Recebida",IF(E439=0,"A receber","Parcial")))))))</f>
        <v/>
      </c>
      <c r="I439" s="36" t="str">
        <f aca="false">IF(COUNTA(A439:C439,F439:G439)=0,"",IF(A439="","Falta o código",IF(A439&lt;&gt;TRIM(A439),"Confira o código",IF(COUNTIFS(VentaID,A439)&gt;1,"Código repetido",IF(NOT(ISNUMBER(B439)),"Confira a data",IF(OR(B439&lt;1,B439&gt;73415,INT(B439)&lt;&gt;B439),"Confira a data",IF(NOT(ISNUMBER(C439)),"Confira o valor",IF(C439&lt;=0,"Valor maior que zero",IF(G439="","Preencha o que vendeu","OK")))))))))</f>
        <v/>
      </c>
      <c r="J439" s="34" t="n">
        <f aca="false">IF(I439="OK",C439,0)</f>
        <v>0</v>
      </c>
      <c r="K439" s="34" t="str">
        <f aca="false">IF(OR(I439&lt;&gt;"OK",FinMes=""),"",IF(B439&gt;=FinMes,0,MAX(0,ROUND(E439-C439,2))))</f>
        <v/>
      </c>
    </row>
    <row r="440" customFormat="false" ht="25" hidden="false" customHeight="true" outlineLevel="0" collapsed="false">
      <c r="A440" s="31"/>
      <c r="B440" s="32"/>
      <c r="C440" s="33"/>
      <c r="D440" s="34" t="str">
        <f aca="false">IF(OR(I440&lt;&gt;"OK",FinMes=""),"",IF(B440&gt;=FinMes,0,MAX(0,ROUND(C440-E440,2))))</f>
        <v/>
      </c>
      <c r="E440" s="34" t="str">
        <f aca="false">IF(OR(I440&lt;&gt;"OK",FinMes=""),"",IF(B440&gt;=FinMes,0,SUMIFS(CobroValido,CobroVenta,A440,CobroFecha,"&lt;"&amp;FinMes)))</f>
        <v/>
      </c>
      <c r="F440" s="35"/>
      <c r="G440" s="35"/>
      <c r="H440" s="36" t="str">
        <f aca="false">IF(I440="","",IF(I440&lt;&gt;"OK","Confira os dados",IF(FinMes="","Escolha um período",IF(B440&gt;=FinMes,"Outro período",IF(K440&gt;0,"Recebimento excedente",IF(D440=0,"Recebida",IF(E440=0,"A receber","Parcial")))))))</f>
        <v/>
      </c>
      <c r="I440" s="36" t="str">
        <f aca="false">IF(COUNTA(A440:C440,F440:G440)=0,"",IF(A440="","Falta o código",IF(A440&lt;&gt;TRIM(A440),"Confira o código",IF(COUNTIFS(VentaID,A440)&gt;1,"Código repetido",IF(NOT(ISNUMBER(B440)),"Confira a data",IF(OR(B440&lt;1,B440&gt;73415,INT(B440)&lt;&gt;B440),"Confira a data",IF(NOT(ISNUMBER(C440)),"Confira o valor",IF(C440&lt;=0,"Valor maior que zero",IF(G440="","Preencha o que vendeu","OK")))))))))</f>
        <v/>
      </c>
      <c r="J440" s="34" t="n">
        <f aca="false">IF(I440="OK",C440,0)</f>
        <v>0</v>
      </c>
      <c r="K440" s="34" t="str">
        <f aca="false">IF(OR(I440&lt;&gt;"OK",FinMes=""),"",IF(B440&gt;=FinMes,0,MAX(0,ROUND(E440-C440,2))))</f>
        <v/>
      </c>
    </row>
    <row r="441" customFormat="false" ht="25" hidden="false" customHeight="true" outlineLevel="0" collapsed="false">
      <c r="A441" s="31"/>
      <c r="B441" s="32"/>
      <c r="C441" s="33"/>
      <c r="D441" s="34" t="str">
        <f aca="false">IF(OR(I441&lt;&gt;"OK",FinMes=""),"",IF(B441&gt;=FinMes,0,MAX(0,ROUND(C441-E441,2))))</f>
        <v/>
      </c>
      <c r="E441" s="34" t="str">
        <f aca="false">IF(OR(I441&lt;&gt;"OK",FinMes=""),"",IF(B441&gt;=FinMes,0,SUMIFS(CobroValido,CobroVenta,A441,CobroFecha,"&lt;"&amp;FinMes)))</f>
        <v/>
      </c>
      <c r="F441" s="35"/>
      <c r="G441" s="35"/>
      <c r="H441" s="36" t="str">
        <f aca="false">IF(I441="","",IF(I441&lt;&gt;"OK","Confira os dados",IF(FinMes="","Escolha um período",IF(B441&gt;=FinMes,"Outro período",IF(K441&gt;0,"Recebimento excedente",IF(D441=0,"Recebida",IF(E441=0,"A receber","Parcial")))))))</f>
        <v/>
      </c>
      <c r="I441" s="36" t="str">
        <f aca="false">IF(COUNTA(A441:C441,F441:G441)=0,"",IF(A441="","Falta o código",IF(A441&lt;&gt;TRIM(A441),"Confira o código",IF(COUNTIFS(VentaID,A441)&gt;1,"Código repetido",IF(NOT(ISNUMBER(B441)),"Confira a data",IF(OR(B441&lt;1,B441&gt;73415,INT(B441)&lt;&gt;B441),"Confira a data",IF(NOT(ISNUMBER(C441)),"Confira o valor",IF(C441&lt;=0,"Valor maior que zero",IF(G441="","Preencha o que vendeu","OK")))))))))</f>
        <v/>
      </c>
      <c r="J441" s="34" t="n">
        <f aca="false">IF(I441="OK",C441,0)</f>
        <v>0</v>
      </c>
      <c r="K441" s="34" t="str">
        <f aca="false">IF(OR(I441&lt;&gt;"OK",FinMes=""),"",IF(B441&gt;=FinMes,0,MAX(0,ROUND(E441-C441,2))))</f>
        <v/>
      </c>
    </row>
    <row r="442" customFormat="false" ht="25" hidden="false" customHeight="true" outlineLevel="0" collapsed="false">
      <c r="A442" s="31"/>
      <c r="B442" s="32"/>
      <c r="C442" s="33"/>
      <c r="D442" s="34" t="str">
        <f aca="false">IF(OR(I442&lt;&gt;"OK",FinMes=""),"",IF(B442&gt;=FinMes,0,MAX(0,ROUND(C442-E442,2))))</f>
        <v/>
      </c>
      <c r="E442" s="34" t="str">
        <f aca="false">IF(OR(I442&lt;&gt;"OK",FinMes=""),"",IF(B442&gt;=FinMes,0,SUMIFS(CobroValido,CobroVenta,A442,CobroFecha,"&lt;"&amp;FinMes)))</f>
        <v/>
      </c>
      <c r="F442" s="35"/>
      <c r="G442" s="35"/>
      <c r="H442" s="36" t="str">
        <f aca="false">IF(I442="","",IF(I442&lt;&gt;"OK","Confira os dados",IF(FinMes="","Escolha um período",IF(B442&gt;=FinMes,"Outro período",IF(K442&gt;0,"Recebimento excedente",IF(D442=0,"Recebida",IF(E442=0,"A receber","Parcial")))))))</f>
        <v/>
      </c>
      <c r="I442" s="36" t="str">
        <f aca="false">IF(COUNTA(A442:C442,F442:G442)=0,"",IF(A442="","Falta o código",IF(A442&lt;&gt;TRIM(A442),"Confira o código",IF(COUNTIFS(VentaID,A442)&gt;1,"Código repetido",IF(NOT(ISNUMBER(B442)),"Confira a data",IF(OR(B442&lt;1,B442&gt;73415,INT(B442)&lt;&gt;B442),"Confira a data",IF(NOT(ISNUMBER(C442)),"Confira o valor",IF(C442&lt;=0,"Valor maior que zero",IF(G442="","Preencha o que vendeu","OK")))))))))</f>
        <v/>
      </c>
      <c r="J442" s="34" t="n">
        <f aca="false">IF(I442="OK",C442,0)</f>
        <v>0</v>
      </c>
      <c r="K442" s="34" t="str">
        <f aca="false">IF(OR(I442&lt;&gt;"OK",FinMes=""),"",IF(B442&gt;=FinMes,0,MAX(0,ROUND(E442-C442,2))))</f>
        <v/>
      </c>
    </row>
    <row r="443" customFormat="false" ht="25" hidden="false" customHeight="true" outlineLevel="0" collapsed="false">
      <c r="A443" s="31"/>
      <c r="B443" s="32"/>
      <c r="C443" s="33"/>
      <c r="D443" s="34" t="str">
        <f aca="false">IF(OR(I443&lt;&gt;"OK",FinMes=""),"",IF(B443&gt;=FinMes,0,MAX(0,ROUND(C443-E443,2))))</f>
        <v/>
      </c>
      <c r="E443" s="34" t="str">
        <f aca="false">IF(OR(I443&lt;&gt;"OK",FinMes=""),"",IF(B443&gt;=FinMes,0,SUMIFS(CobroValido,CobroVenta,A443,CobroFecha,"&lt;"&amp;FinMes)))</f>
        <v/>
      </c>
      <c r="F443" s="35"/>
      <c r="G443" s="35"/>
      <c r="H443" s="36" t="str">
        <f aca="false">IF(I443="","",IF(I443&lt;&gt;"OK","Confira os dados",IF(FinMes="","Escolha um período",IF(B443&gt;=FinMes,"Outro período",IF(K443&gt;0,"Recebimento excedente",IF(D443=0,"Recebida",IF(E443=0,"A receber","Parcial")))))))</f>
        <v/>
      </c>
      <c r="I443" s="36" t="str">
        <f aca="false">IF(COUNTA(A443:C443,F443:G443)=0,"",IF(A443="","Falta o código",IF(A443&lt;&gt;TRIM(A443),"Confira o código",IF(COUNTIFS(VentaID,A443)&gt;1,"Código repetido",IF(NOT(ISNUMBER(B443)),"Confira a data",IF(OR(B443&lt;1,B443&gt;73415,INT(B443)&lt;&gt;B443),"Confira a data",IF(NOT(ISNUMBER(C443)),"Confira o valor",IF(C443&lt;=0,"Valor maior que zero",IF(G443="","Preencha o que vendeu","OK")))))))))</f>
        <v/>
      </c>
      <c r="J443" s="34" t="n">
        <f aca="false">IF(I443="OK",C443,0)</f>
        <v>0</v>
      </c>
      <c r="K443" s="34" t="str">
        <f aca="false">IF(OR(I443&lt;&gt;"OK",FinMes=""),"",IF(B443&gt;=FinMes,0,MAX(0,ROUND(E443-C443,2))))</f>
        <v/>
      </c>
    </row>
    <row r="444" customFormat="false" ht="25" hidden="false" customHeight="true" outlineLevel="0" collapsed="false">
      <c r="A444" s="31"/>
      <c r="B444" s="32"/>
      <c r="C444" s="33"/>
      <c r="D444" s="34" t="str">
        <f aca="false">IF(OR(I444&lt;&gt;"OK",FinMes=""),"",IF(B444&gt;=FinMes,0,MAX(0,ROUND(C444-E444,2))))</f>
        <v/>
      </c>
      <c r="E444" s="34" t="str">
        <f aca="false">IF(OR(I444&lt;&gt;"OK",FinMes=""),"",IF(B444&gt;=FinMes,0,SUMIFS(CobroValido,CobroVenta,A444,CobroFecha,"&lt;"&amp;FinMes)))</f>
        <v/>
      </c>
      <c r="F444" s="35"/>
      <c r="G444" s="35"/>
      <c r="H444" s="36" t="str">
        <f aca="false">IF(I444="","",IF(I444&lt;&gt;"OK","Confira os dados",IF(FinMes="","Escolha um período",IF(B444&gt;=FinMes,"Outro período",IF(K444&gt;0,"Recebimento excedente",IF(D444=0,"Recebida",IF(E444=0,"A receber","Parcial")))))))</f>
        <v/>
      </c>
      <c r="I444" s="36" t="str">
        <f aca="false">IF(COUNTA(A444:C444,F444:G444)=0,"",IF(A444="","Falta o código",IF(A444&lt;&gt;TRIM(A444),"Confira o código",IF(COUNTIFS(VentaID,A444)&gt;1,"Código repetido",IF(NOT(ISNUMBER(B444)),"Confira a data",IF(OR(B444&lt;1,B444&gt;73415,INT(B444)&lt;&gt;B444),"Confira a data",IF(NOT(ISNUMBER(C444)),"Confira o valor",IF(C444&lt;=0,"Valor maior que zero",IF(G444="","Preencha o que vendeu","OK")))))))))</f>
        <v/>
      </c>
      <c r="J444" s="34" t="n">
        <f aca="false">IF(I444="OK",C444,0)</f>
        <v>0</v>
      </c>
      <c r="K444" s="34" t="str">
        <f aca="false">IF(OR(I444&lt;&gt;"OK",FinMes=""),"",IF(B444&gt;=FinMes,0,MAX(0,ROUND(E444-C444,2))))</f>
        <v/>
      </c>
    </row>
    <row r="445" customFormat="false" ht="25" hidden="false" customHeight="true" outlineLevel="0" collapsed="false">
      <c r="A445" s="31"/>
      <c r="B445" s="32"/>
      <c r="C445" s="33"/>
      <c r="D445" s="34" t="str">
        <f aca="false">IF(OR(I445&lt;&gt;"OK",FinMes=""),"",IF(B445&gt;=FinMes,0,MAX(0,ROUND(C445-E445,2))))</f>
        <v/>
      </c>
      <c r="E445" s="34" t="str">
        <f aca="false">IF(OR(I445&lt;&gt;"OK",FinMes=""),"",IF(B445&gt;=FinMes,0,SUMIFS(CobroValido,CobroVenta,A445,CobroFecha,"&lt;"&amp;FinMes)))</f>
        <v/>
      </c>
      <c r="F445" s="35"/>
      <c r="G445" s="35"/>
      <c r="H445" s="36" t="str">
        <f aca="false">IF(I445="","",IF(I445&lt;&gt;"OK","Confira os dados",IF(FinMes="","Escolha um período",IF(B445&gt;=FinMes,"Outro período",IF(K445&gt;0,"Recebimento excedente",IF(D445=0,"Recebida",IF(E445=0,"A receber","Parcial")))))))</f>
        <v/>
      </c>
      <c r="I445" s="36" t="str">
        <f aca="false">IF(COUNTA(A445:C445,F445:G445)=0,"",IF(A445="","Falta o código",IF(A445&lt;&gt;TRIM(A445),"Confira o código",IF(COUNTIFS(VentaID,A445)&gt;1,"Código repetido",IF(NOT(ISNUMBER(B445)),"Confira a data",IF(OR(B445&lt;1,B445&gt;73415,INT(B445)&lt;&gt;B445),"Confira a data",IF(NOT(ISNUMBER(C445)),"Confira o valor",IF(C445&lt;=0,"Valor maior que zero",IF(G445="","Preencha o que vendeu","OK")))))))))</f>
        <v/>
      </c>
      <c r="J445" s="34" t="n">
        <f aca="false">IF(I445="OK",C445,0)</f>
        <v>0</v>
      </c>
      <c r="K445" s="34" t="str">
        <f aca="false">IF(OR(I445&lt;&gt;"OK",FinMes=""),"",IF(B445&gt;=FinMes,0,MAX(0,ROUND(E445-C445,2))))</f>
        <v/>
      </c>
    </row>
    <row r="446" customFormat="false" ht="25" hidden="false" customHeight="true" outlineLevel="0" collapsed="false">
      <c r="A446" s="31"/>
      <c r="B446" s="32"/>
      <c r="C446" s="33"/>
      <c r="D446" s="34" t="str">
        <f aca="false">IF(OR(I446&lt;&gt;"OK",FinMes=""),"",IF(B446&gt;=FinMes,0,MAX(0,ROUND(C446-E446,2))))</f>
        <v/>
      </c>
      <c r="E446" s="34" t="str">
        <f aca="false">IF(OR(I446&lt;&gt;"OK",FinMes=""),"",IF(B446&gt;=FinMes,0,SUMIFS(CobroValido,CobroVenta,A446,CobroFecha,"&lt;"&amp;FinMes)))</f>
        <v/>
      </c>
      <c r="F446" s="35"/>
      <c r="G446" s="35"/>
      <c r="H446" s="36" t="str">
        <f aca="false">IF(I446="","",IF(I446&lt;&gt;"OK","Confira os dados",IF(FinMes="","Escolha um período",IF(B446&gt;=FinMes,"Outro período",IF(K446&gt;0,"Recebimento excedente",IF(D446=0,"Recebida",IF(E446=0,"A receber","Parcial")))))))</f>
        <v/>
      </c>
      <c r="I446" s="36" t="str">
        <f aca="false">IF(COUNTA(A446:C446,F446:G446)=0,"",IF(A446="","Falta o código",IF(A446&lt;&gt;TRIM(A446),"Confira o código",IF(COUNTIFS(VentaID,A446)&gt;1,"Código repetido",IF(NOT(ISNUMBER(B446)),"Confira a data",IF(OR(B446&lt;1,B446&gt;73415,INT(B446)&lt;&gt;B446),"Confira a data",IF(NOT(ISNUMBER(C446)),"Confira o valor",IF(C446&lt;=0,"Valor maior que zero",IF(G446="","Preencha o que vendeu","OK")))))))))</f>
        <v/>
      </c>
      <c r="J446" s="34" t="n">
        <f aca="false">IF(I446="OK",C446,0)</f>
        <v>0</v>
      </c>
      <c r="K446" s="34" t="str">
        <f aca="false">IF(OR(I446&lt;&gt;"OK",FinMes=""),"",IF(B446&gt;=FinMes,0,MAX(0,ROUND(E446-C446,2))))</f>
        <v/>
      </c>
    </row>
    <row r="447" customFormat="false" ht="25" hidden="false" customHeight="true" outlineLevel="0" collapsed="false">
      <c r="A447" s="31"/>
      <c r="B447" s="32"/>
      <c r="C447" s="33"/>
      <c r="D447" s="34" t="str">
        <f aca="false">IF(OR(I447&lt;&gt;"OK",FinMes=""),"",IF(B447&gt;=FinMes,0,MAX(0,ROUND(C447-E447,2))))</f>
        <v/>
      </c>
      <c r="E447" s="34" t="str">
        <f aca="false">IF(OR(I447&lt;&gt;"OK",FinMes=""),"",IF(B447&gt;=FinMes,0,SUMIFS(CobroValido,CobroVenta,A447,CobroFecha,"&lt;"&amp;FinMes)))</f>
        <v/>
      </c>
      <c r="F447" s="35"/>
      <c r="G447" s="35"/>
      <c r="H447" s="36" t="str">
        <f aca="false">IF(I447="","",IF(I447&lt;&gt;"OK","Confira os dados",IF(FinMes="","Escolha um período",IF(B447&gt;=FinMes,"Outro período",IF(K447&gt;0,"Recebimento excedente",IF(D447=0,"Recebida",IF(E447=0,"A receber","Parcial")))))))</f>
        <v/>
      </c>
      <c r="I447" s="36" t="str">
        <f aca="false">IF(COUNTA(A447:C447,F447:G447)=0,"",IF(A447="","Falta o código",IF(A447&lt;&gt;TRIM(A447),"Confira o código",IF(COUNTIFS(VentaID,A447)&gt;1,"Código repetido",IF(NOT(ISNUMBER(B447)),"Confira a data",IF(OR(B447&lt;1,B447&gt;73415,INT(B447)&lt;&gt;B447),"Confira a data",IF(NOT(ISNUMBER(C447)),"Confira o valor",IF(C447&lt;=0,"Valor maior que zero",IF(G447="","Preencha o que vendeu","OK")))))))))</f>
        <v/>
      </c>
      <c r="J447" s="34" t="n">
        <f aca="false">IF(I447="OK",C447,0)</f>
        <v>0</v>
      </c>
      <c r="K447" s="34" t="str">
        <f aca="false">IF(OR(I447&lt;&gt;"OK",FinMes=""),"",IF(B447&gt;=FinMes,0,MAX(0,ROUND(E447-C447,2))))</f>
        <v/>
      </c>
    </row>
    <row r="448" customFormat="false" ht="25" hidden="false" customHeight="true" outlineLevel="0" collapsed="false">
      <c r="A448" s="31"/>
      <c r="B448" s="32"/>
      <c r="C448" s="33"/>
      <c r="D448" s="34" t="str">
        <f aca="false">IF(OR(I448&lt;&gt;"OK",FinMes=""),"",IF(B448&gt;=FinMes,0,MAX(0,ROUND(C448-E448,2))))</f>
        <v/>
      </c>
      <c r="E448" s="34" t="str">
        <f aca="false">IF(OR(I448&lt;&gt;"OK",FinMes=""),"",IF(B448&gt;=FinMes,0,SUMIFS(CobroValido,CobroVenta,A448,CobroFecha,"&lt;"&amp;FinMes)))</f>
        <v/>
      </c>
      <c r="F448" s="35"/>
      <c r="G448" s="35"/>
      <c r="H448" s="36" t="str">
        <f aca="false">IF(I448="","",IF(I448&lt;&gt;"OK","Confira os dados",IF(FinMes="","Escolha um período",IF(B448&gt;=FinMes,"Outro período",IF(K448&gt;0,"Recebimento excedente",IF(D448=0,"Recebida",IF(E448=0,"A receber","Parcial")))))))</f>
        <v/>
      </c>
      <c r="I448" s="36" t="str">
        <f aca="false">IF(COUNTA(A448:C448,F448:G448)=0,"",IF(A448="","Falta o código",IF(A448&lt;&gt;TRIM(A448),"Confira o código",IF(COUNTIFS(VentaID,A448)&gt;1,"Código repetido",IF(NOT(ISNUMBER(B448)),"Confira a data",IF(OR(B448&lt;1,B448&gt;73415,INT(B448)&lt;&gt;B448),"Confira a data",IF(NOT(ISNUMBER(C448)),"Confira o valor",IF(C448&lt;=0,"Valor maior que zero",IF(G448="","Preencha o que vendeu","OK")))))))))</f>
        <v/>
      </c>
      <c r="J448" s="34" t="n">
        <f aca="false">IF(I448="OK",C448,0)</f>
        <v>0</v>
      </c>
      <c r="K448" s="34" t="str">
        <f aca="false">IF(OR(I448&lt;&gt;"OK",FinMes=""),"",IF(B448&gt;=FinMes,0,MAX(0,ROUND(E448-C448,2))))</f>
        <v/>
      </c>
    </row>
    <row r="449" customFormat="false" ht="25" hidden="false" customHeight="true" outlineLevel="0" collapsed="false">
      <c r="A449" s="31"/>
      <c r="B449" s="32"/>
      <c r="C449" s="33"/>
      <c r="D449" s="34" t="str">
        <f aca="false">IF(OR(I449&lt;&gt;"OK",FinMes=""),"",IF(B449&gt;=FinMes,0,MAX(0,ROUND(C449-E449,2))))</f>
        <v/>
      </c>
      <c r="E449" s="34" t="str">
        <f aca="false">IF(OR(I449&lt;&gt;"OK",FinMes=""),"",IF(B449&gt;=FinMes,0,SUMIFS(CobroValido,CobroVenta,A449,CobroFecha,"&lt;"&amp;FinMes)))</f>
        <v/>
      </c>
      <c r="F449" s="35"/>
      <c r="G449" s="35"/>
      <c r="H449" s="36" t="str">
        <f aca="false">IF(I449="","",IF(I449&lt;&gt;"OK","Confira os dados",IF(FinMes="","Escolha um período",IF(B449&gt;=FinMes,"Outro período",IF(K449&gt;0,"Recebimento excedente",IF(D449=0,"Recebida",IF(E449=0,"A receber","Parcial")))))))</f>
        <v/>
      </c>
      <c r="I449" s="36" t="str">
        <f aca="false">IF(COUNTA(A449:C449,F449:G449)=0,"",IF(A449="","Falta o código",IF(A449&lt;&gt;TRIM(A449),"Confira o código",IF(COUNTIFS(VentaID,A449)&gt;1,"Código repetido",IF(NOT(ISNUMBER(B449)),"Confira a data",IF(OR(B449&lt;1,B449&gt;73415,INT(B449)&lt;&gt;B449),"Confira a data",IF(NOT(ISNUMBER(C449)),"Confira o valor",IF(C449&lt;=0,"Valor maior que zero",IF(G449="","Preencha o que vendeu","OK")))))))))</f>
        <v/>
      </c>
      <c r="J449" s="34" t="n">
        <f aca="false">IF(I449="OK",C449,0)</f>
        <v>0</v>
      </c>
      <c r="K449" s="34" t="str">
        <f aca="false">IF(OR(I449&lt;&gt;"OK",FinMes=""),"",IF(B449&gt;=FinMes,0,MAX(0,ROUND(E449-C449,2))))</f>
        <v/>
      </c>
    </row>
    <row r="450" customFormat="false" ht="25" hidden="false" customHeight="true" outlineLevel="0" collapsed="false">
      <c r="A450" s="31"/>
      <c r="B450" s="32"/>
      <c r="C450" s="33"/>
      <c r="D450" s="34" t="str">
        <f aca="false">IF(OR(I450&lt;&gt;"OK",FinMes=""),"",IF(B450&gt;=FinMes,0,MAX(0,ROUND(C450-E450,2))))</f>
        <v/>
      </c>
      <c r="E450" s="34" t="str">
        <f aca="false">IF(OR(I450&lt;&gt;"OK",FinMes=""),"",IF(B450&gt;=FinMes,0,SUMIFS(CobroValido,CobroVenta,A450,CobroFecha,"&lt;"&amp;FinMes)))</f>
        <v/>
      </c>
      <c r="F450" s="35"/>
      <c r="G450" s="35"/>
      <c r="H450" s="36" t="str">
        <f aca="false">IF(I450="","",IF(I450&lt;&gt;"OK","Confira os dados",IF(FinMes="","Escolha um período",IF(B450&gt;=FinMes,"Outro período",IF(K450&gt;0,"Recebimento excedente",IF(D450=0,"Recebida",IF(E450=0,"A receber","Parcial")))))))</f>
        <v/>
      </c>
      <c r="I450" s="36" t="str">
        <f aca="false">IF(COUNTA(A450:C450,F450:G450)=0,"",IF(A450="","Falta o código",IF(A450&lt;&gt;TRIM(A450),"Confira o código",IF(COUNTIFS(VentaID,A450)&gt;1,"Código repetido",IF(NOT(ISNUMBER(B450)),"Confira a data",IF(OR(B450&lt;1,B450&gt;73415,INT(B450)&lt;&gt;B450),"Confira a data",IF(NOT(ISNUMBER(C450)),"Confira o valor",IF(C450&lt;=0,"Valor maior que zero",IF(G450="","Preencha o que vendeu","OK")))))))))</f>
        <v/>
      </c>
      <c r="J450" s="34" t="n">
        <f aca="false">IF(I450="OK",C450,0)</f>
        <v>0</v>
      </c>
      <c r="K450" s="34" t="str">
        <f aca="false">IF(OR(I450&lt;&gt;"OK",FinMes=""),"",IF(B450&gt;=FinMes,0,MAX(0,ROUND(E450-C450,2))))</f>
        <v/>
      </c>
    </row>
    <row r="451" customFormat="false" ht="25" hidden="false" customHeight="true" outlineLevel="0" collapsed="false">
      <c r="A451" s="31"/>
      <c r="B451" s="32"/>
      <c r="C451" s="33"/>
      <c r="D451" s="34" t="str">
        <f aca="false">IF(OR(I451&lt;&gt;"OK",FinMes=""),"",IF(B451&gt;=FinMes,0,MAX(0,ROUND(C451-E451,2))))</f>
        <v/>
      </c>
      <c r="E451" s="34" t="str">
        <f aca="false">IF(OR(I451&lt;&gt;"OK",FinMes=""),"",IF(B451&gt;=FinMes,0,SUMIFS(CobroValido,CobroVenta,A451,CobroFecha,"&lt;"&amp;FinMes)))</f>
        <v/>
      </c>
      <c r="F451" s="35"/>
      <c r="G451" s="35"/>
      <c r="H451" s="36" t="str">
        <f aca="false">IF(I451="","",IF(I451&lt;&gt;"OK","Confira os dados",IF(FinMes="","Escolha um período",IF(B451&gt;=FinMes,"Outro período",IF(K451&gt;0,"Recebimento excedente",IF(D451=0,"Recebida",IF(E451=0,"A receber","Parcial")))))))</f>
        <v/>
      </c>
      <c r="I451" s="36" t="str">
        <f aca="false">IF(COUNTA(A451:C451,F451:G451)=0,"",IF(A451="","Falta o código",IF(A451&lt;&gt;TRIM(A451),"Confira o código",IF(COUNTIFS(VentaID,A451)&gt;1,"Código repetido",IF(NOT(ISNUMBER(B451)),"Confira a data",IF(OR(B451&lt;1,B451&gt;73415,INT(B451)&lt;&gt;B451),"Confira a data",IF(NOT(ISNUMBER(C451)),"Confira o valor",IF(C451&lt;=0,"Valor maior que zero",IF(G451="","Preencha o que vendeu","OK")))))))))</f>
        <v/>
      </c>
      <c r="J451" s="34" t="n">
        <f aca="false">IF(I451="OK",C451,0)</f>
        <v>0</v>
      </c>
      <c r="K451" s="34" t="str">
        <f aca="false">IF(OR(I451&lt;&gt;"OK",FinMes=""),"",IF(B451&gt;=FinMes,0,MAX(0,ROUND(E451-C451,2))))</f>
        <v/>
      </c>
    </row>
    <row r="452" customFormat="false" ht="25" hidden="false" customHeight="true" outlineLevel="0" collapsed="false">
      <c r="A452" s="31"/>
      <c r="B452" s="32"/>
      <c r="C452" s="33"/>
      <c r="D452" s="34" t="str">
        <f aca="false">IF(OR(I452&lt;&gt;"OK",FinMes=""),"",IF(B452&gt;=FinMes,0,MAX(0,ROUND(C452-E452,2))))</f>
        <v/>
      </c>
      <c r="E452" s="34" t="str">
        <f aca="false">IF(OR(I452&lt;&gt;"OK",FinMes=""),"",IF(B452&gt;=FinMes,0,SUMIFS(CobroValido,CobroVenta,A452,CobroFecha,"&lt;"&amp;FinMes)))</f>
        <v/>
      </c>
      <c r="F452" s="35"/>
      <c r="G452" s="35"/>
      <c r="H452" s="36" t="str">
        <f aca="false">IF(I452="","",IF(I452&lt;&gt;"OK","Confira os dados",IF(FinMes="","Escolha um período",IF(B452&gt;=FinMes,"Outro período",IF(K452&gt;0,"Recebimento excedente",IF(D452=0,"Recebida",IF(E452=0,"A receber","Parcial")))))))</f>
        <v/>
      </c>
      <c r="I452" s="36" t="str">
        <f aca="false">IF(COUNTA(A452:C452,F452:G452)=0,"",IF(A452="","Falta o código",IF(A452&lt;&gt;TRIM(A452),"Confira o código",IF(COUNTIFS(VentaID,A452)&gt;1,"Código repetido",IF(NOT(ISNUMBER(B452)),"Confira a data",IF(OR(B452&lt;1,B452&gt;73415,INT(B452)&lt;&gt;B452),"Confira a data",IF(NOT(ISNUMBER(C452)),"Confira o valor",IF(C452&lt;=0,"Valor maior que zero",IF(G452="","Preencha o que vendeu","OK")))))))))</f>
        <v/>
      </c>
      <c r="J452" s="34" t="n">
        <f aca="false">IF(I452="OK",C452,0)</f>
        <v>0</v>
      </c>
      <c r="K452" s="34" t="str">
        <f aca="false">IF(OR(I452&lt;&gt;"OK",FinMes=""),"",IF(B452&gt;=FinMes,0,MAX(0,ROUND(E452-C452,2))))</f>
        <v/>
      </c>
    </row>
    <row r="453" customFormat="false" ht="25" hidden="false" customHeight="true" outlineLevel="0" collapsed="false">
      <c r="A453" s="31"/>
      <c r="B453" s="32"/>
      <c r="C453" s="33"/>
      <c r="D453" s="34" t="str">
        <f aca="false">IF(OR(I453&lt;&gt;"OK",FinMes=""),"",IF(B453&gt;=FinMes,0,MAX(0,ROUND(C453-E453,2))))</f>
        <v/>
      </c>
      <c r="E453" s="34" t="str">
        <f aca="false">IF(OR(I453&lt;&gt;"OK",FinMes=""),"",IF(B453&gt;=FinMes,0,SUMIFS(CobroValido,CobroVenta,A453,CobroFecha,"&lt;"&amp;FinMes)))</f>
        <v/>
      </c>
      <c r="F453" s="35"/>
      <c r="G453" s="35"/>
      <c r="H453" s="36" t="str">
        <f aca="false">IF(I453="","",IF(I453&lt;&gt;"OK","Confira os dados",IF(FinMes="","Escolha um período",IF(B453&gt;=FinMes,"Outro período",IF(K453&gt;0,"Recebimento excedente",IF(D453=0,"Recebida",IF(E453=0,"A receber","Parcial")))))))</f>
        <v/>
      </c>
      <c r="I453" s="36" t="str">
        <f aca="false">IF(COUNTA(A453:C453,F453:G453)=0,"",IF(A453="","Falta o código",IF(A453&lt;&gt;TRIM(A453),"Confira o código",IF(COUNTIFS(VentaID,A453)&gt;1,"Código repetido",IF(NOT(ISNUMBER(B453)),"Confira a data",IF(OR(B453&lt;1,B453&gt;73415,INT(B453)&lt;&gt;B453),"Confira a data",IF(NOT(ISNUMBER(C453)),"Confira o valor",IF(C453&lt;=0,"Valor maior que zero",IF(G453="","Preencha o que vendeu","OK")))))))))</f>
        <v/>
      </c>
      <c r="J453" s="34" t="n">
        <f aca="false">IF(I453="OK",C453,0)</f>
        <v>0</v>
      </c>
      <c r="K453" s="34" t="str">
        <f aca="false">IF(OR(I453&lt;&gt;"OK",FinMes=""),"",IF(B453&gt;=FinMes,0,MAX(0,ROUND(E453-C453,2))))</f>
        <v/>
      </c>
    </row>
    <row r="454" customFormat="false" ht="25" hidden="false" customHeight="true" outlineLevel="0" collapsed="false">
      <c r="A454" s="31"/>
      <c r="B454" s="32"/>
      <c r="C454" s="33"/>
      <c r="D454" s="34" t="str">
        <f aca="false">IF(OR(I454&lt;&gt;"OK",FinMes=""),"",IF(B454&gt;=FinMes,0,MAX(0,ROUND(C454-E454,2))))</f>
        <v/>
      </c>
      <c r="E454" s="34" t="str">
        <f aca="false">IF(OR(I454&lt;&gt;"OK",FinMes=""),"",IF(B454&gt;=FinMes,0,SUMIFS(CobroValido,CobroVenta,A454,CobroFecha,"&lt;"&amp;FinMes)))</f>
        <v/>
      </c>
      <c r="F454" s="35"/>
      <c r="G454" s="35"/>
      <c r="H454" s="36" t="str">
        <f aca="false">IF(I454="","",IF(I454&lt;&gt;"OK","Confira os dados",IF(FinMes="","Escolha um período",IF(B454&gt;=FinMes,"Outro período",IF(K454&gt;0,"Recebimento excedente",IF(D454=0,"Recebida",IF(E454=0,"A receber","Parcial")))))))</f>
        <v/>
      </c>
      <c r="I454" s="36" t="str">
        <f aca="false">IF(COUNTA(A454:C454,F454:G454)=0,"",IF(A454="","Falta o código",IF(A454&lt;&gt;TRIM(A454),"Confira o código",IF(COUNTIFS(VentaID,A454)&gt;1,"Código repetido",IF(NOT(ISNUMBER(B454)),"Confira a data",IF(OR(B454&lt;1,B454&gt;73415,INT(B454)&lt;&gt;B454),"Confira a data",IF(NOT(ISNUMBER(C454)),"Confira o valor",IF(C454&lt;=0,"Valor maior que zero",IF(G454="","Preencha o que vendeu","OK")))))))))</f>
        <v/>
      </c>
      <c r="J454" s="34" t="n">
        <f aca="false">IF(I454="OK",C454,0)</f>
        <v>0</v>
      </c>
      <c r="K454" s="34" t="str">
        <f aca="false">IF(OR(I454&lt;&gt;"OK",FinMes=""),"",IF(B454&gt;=FinMes,0,MAX(0,ROUND(E454-C454,2))))</f>
        <v/>
      </c>
    </row>
    <row r="455" customFormat="false" ht="25" hidden="false" customHeight="true" outlineLevel="0" collapsed="false">
      <c r="A455" s="31"/>
      <c r="B455" s="32"/>
      <c r="C455" s="33"/>
      <c r="D455" s="34" t="str">
        <f aca="false">IF(OR(I455&lt;&gt;"OK",FinMes=""),"",IF(B455&gt;=FinMes,0,MAX(0,ROUND(C455-E455,2))))</f>
        <v/>
      </c>
      <c r="E455" s="34" t="str">
        <f aca="false">IF(OR(I455&lt;&gt;"OK",FinMes=""),"",IF(B455&gt;=FinMes,0,SUMIFS(CobroValido,CobroVenta,A455,CobroFecha,"&lt;"&amp;FinMes)))</f>
        <v/>
      </c>
      <c r="F455" s="35"/>
      <c r="G455" s="35"/>
      <c r="H455" s="36" t="str">
        <f aca="false">IF(I455="","",IF(I455&lt;&gt;"OK","Confira os dados",IF(FinMes="","Escolha um período",IF(B455&gt;=FinMes,"Outro período",IF(K455&gt;0,"Recebimento excedente",IF(D455=0,"Recebida",IF(E455=0,"A receber","Parcial")))))))</f>
        <v/>
      </c>
      <c r="I455" s="36" t="str">
        <f aca="false">IF(COUNTA(A455:C455,F455:G455)=0,"",IF(A455="","Falta o código",IF(A455&lt;&gt;TRIM(A455),"Confira o código",IF(COUNTIFS(VentaID,A455)&gt;1,"Código repetido",IF(NOT(ISNUMBER(B455)),"Confira a data",IF(OR(B455&lt;1,B455&gt;73415,INT(B455)&lt;&gt;B455),"Confira a data",IF(NOT(ISNUMBER(C455)),"Confira o valor",IF(C455&lt;=0,"Valor maior que zero",IF(G455="","Preencha o que vendeu","OK")))))))))</f>
        <v/>
      </c>
      <c r="J455" s="34" t="n">
        <f aca="false">IF(I455="OK",C455,0)</f>
        <v>0</v>
      </c>
      <c r="K455" s="34" t="str">
        <f aca="false">IF(OR(I455&lt;&gt;"OK",FinMes=""),"",IF(B455&gt;=FinMes,0,MAX(0,ROUND(E455-C455,2))))</f>
        <v/>
      </c>
    </row>
    <row r="456" customFormat="false" ht="25" hidden="false" customHeight="true" outlineLevel="0" collapsed="false">
      <c r="A456" s="31"/>
      <c r="B456" s="32"/>
      <c r="C456" s="33"/>
      <c r="D456" s="34" t="str">
        <f aca="false">IF(OR(I456&lt;&gt;"OK",FinMes=""),"",IF(B456&gt;=FinMes,0,MAX(0,ROUND(C456-E456,2))))</f>
        <v/>
      </c>
      <c r="E456" s="34" t="str">
        <f aca="false">IF(OR(I456&lt;&gt;"OK",FinMes=""),"",IF(B456&gt;=FinMes,0,SUMIFS(CobroValido,CobroVenta,A456,CobroFecha,"&lt;"&amp;FinMes)))</f>
        <v/>
      </c>
      <c r="F456" s="35"/>
      <c r="G456" s="35"/>
      <c r="H456" s="36" t="str">
        <f aca="false">IF(I456="","",IF(I456&lt;&gt;"OK","Confira os dados",IF(FinMes="","Escolha um período",IF(B456&gt;=FinMes,"Outro período",IF(K456&gt;0,"Recebimento excedente",IF(D456=0,"Recebida",IF(E456=0,"A receber","Parcial")))))))</f>
        <v/>
      </c>
      <c r="I456" s="36" t="str">
        <f aca="false">IF(COUNTA(A456:C456,F456:G456)=0,"",IF(A456="","Falta o código",IF(A456&lt;&gt;TRIM(A456),"Confira o código",IF(COUNTIFS(VentaID,A456)&gt;1,"Código repetido",IF(NOT(ISNUMBER(B456)),"Confira a data",IF(OR(B456&lt;1,B456&gt;73415,INT(B456)&lt;&gt;B456),"Confira a data",IF(NOT(ISNUMBER(C456)),"Confira o valor",IF(C456&lt;=0,"Valor maior que zero",IF(G456="","Preencha o que vendeu","OK")))))))))</f>
        <v/>
      </c>
      <c r="J456" s="34" t="n">
        <f aca="false">IF(I456="OK",C456,0)</f>
        <v>0</v>
      </c>
      <c r="K456" s="34" t="str">
        <f aca="false">IF(OR(I456&lt;&gt;"OK",FinMes=""),"",IF(B456&gt;=FinMes,0,MAX(0,ROUND(E456-C456,2))))</f>
        <v/>
      </c>
    </row>
    <row r="457" customFormat="false" ht="25" hidden="false" customHeight="true" outlineLevel="0" collapsed="false">
      <c r="A457" s="31"/>
      <c r="B457" s="32"/>
      <c r="C457" s="33"/>
      <c r="D457" s="34" t="str">
        <f aca="false">IF(OR(I457&lt;&gt;"OK",FinMes=""),"",IF(B457&gt;=FinMes,0,MAX(0,ROUND(C457-E457,2))))</f>
        <v/>
      </c>
      <c r="E457" s="34" t="str">
        <f aca="false">IF(OR(I457&lt;&gt;"OK",FinMes=""),"",IF(B457&gt;=FinMes,0,SUMIFS(CobroValido,CobroVenta,A457,CobroFecha,"&lt;"&amp;FinMes)))</f>
        <v/>
      </c>
      <c r="F457" s="35"/>
      <c r="G457" s="35"/>
      <c r="H457" s="36" t="str">
        <f aca="false">IF(I457="","",IF(I457&lt;&gt;"OK","Confira os dados",IF(FinMes="","Escolha um período",IF(B457&gt;=FinMes,"Outro período",IF(K457&gt;0,"Recebimento excedente",IF(D457=0,"Recebida",IF(E457=0,"A receber","Parcial")))))))</f>
        <v/>
      </c>
      <c r="I457" s="36" t="str">
        <f aca="false">IF(COUNTA(A457:C457,F457:G457)=0,"",IF(A457="","Falta o código",IF(A457&lt;&gt;TRIM(A457),"Confira o código",IF(COUNTIFS(VentaID,A457)&gt;1,"Código repetido",IF(NOT(ISNUMBER(B457)),"Confira a data",IF(OR(B457&lt;1,B457&gt;73415,INT(B457)&lt;&gt;B457),"Confira a data",IF(NOT(ISNUMBER(C457)),"Confira o valor",IF(C457&lt;=0,"Valor maior que zero",IF(G457="","Preencha o que vendeu","OK")))))))))</f>
        <v/>
      </c>
      <c r="J457" s="34" t="n">
        <f aca="false">IF(I457="OK",C457,0)</f>
        <v>0</v>
      </c>
      <c r="K457" s="34" t="str">
        <f aca="false">IF(OR(I457&lt;&gt;"OK",FinMes=""),"",IF(B457&gt;=FinMes,0,MAX(0,ROUND(E457-C457,2))))</f>
        <v/>
      </c>
    </row>
    <row r="458" customFormat="false" ht="25" hidden="false" customHeight="true" outlineLevel="0" collapsed="false">
      <c r="A458" s="31"/>
      <c r="B458" s="32"/>
      <c r="C458" s="33"/>
      <c r="D458" s="34" t="str">
        <f aca="false">IF(OR(I458&lt;&gt;"OK",FinMes=""),"",IF(B458&gt;=FinMes,0,MAX(0,ROUND(C458-E458,2))))</f>
        <v/>
      </c>
      <c r="E458" s="34" t="str">
        <f aca="false">IF(OR(I458&lt;&gt;"OK",FinMes=""),"",IF(B458&gt;=FinMes,0,SUMIFS(CobroValido,CobroVenta,A458,CobroFecha,"&lt;"&amp;FinMes)))</f>
        <v/>
      </c>
      <c r="F458" s="35"/>
      <c r="G458" s="35"/>
      <c r="H458" s="36" t="str">
        <f aca="false">IF(I458="","",IF(I458&lt;&gt;"OK","Confira os dados",IF(FinMes="","Escolha um período",IF(B458&gt;=FinMes,"Outro período",IF(K458&gt;0,"Recebimento excedente",IF(D458=0,"Recebida",IF(E458=0,"A receber","Parcial")))))))</f>
        <v/>
      </c>
      <c r="I458" s="36" t="str">
        <f aca="false">IF(COUNTA(A458:C458,F458:G458)=0,"",IF(A458="","Falta o código",IF(A458&lt;&gt;TRIM(A458),"Confira o código",IF(COUNTIFS(VentaID,A458)&gt;1,"Código repetido",IF(NOT(ISNUMBER(B458)),"Confira a data",IF(OR(B458&lt;1,B458&gt;73415,INT(B458)&lt;&gt;B458),"Confira a data",IF(NOT(ISNUMBER(C458)),"Confira o valor",IF(C458&lt;=0,"Valor maior que zero",IF(G458="","Preencha o que vendeu","OK")))))))))</f>
        <v/>
      </c>
      <c r="J458" s="34" t="n">
        <f aca="false">IF(I458="OK",C458,0)</f>
        <v>0</v>
      </c>
      <c r="K458" s="34" t="str">
        <f aca="false">IF(OR(I458&lt;&gt;"OK",FinMes=""),"",IF(B458&gt;=FinMes,0,MAX(0,ROUND(E458-C458,2))))</f>
        <v/>
      </c>
    </row>
    <row r="459" customFormat="false" ht="25" hidden="false" customHeight="true" outlineLevel="0" collapsed="false">
      <c r="A459" s="31"/>
      <c r="B459" s="32"/>
      <c r="C459" s="33"/>
      <c r="D459" s="34" t="str">
        <f aca="false">IF(OR(I459&lt;&gt;"OK",FinMes=""),"",IF(B459&gt;=FinMes,0,MAX(0,ROUND(C459-E459,2))))</f>
        <v/>
      </c>
      <c r="E459" s="34" t="str">
        <f aca="false">IF(OR(I459&lt;&gt;"OK",FinMes=""),"",IF(B459&gt;=FinMes,0,SUMIFS(CobroValido,CobroVenta,A459,CobroFecha,"&lt;"&amp;FinMes)))</f>
        <v/>
      </c>
      <c r="F459" s="35"/>
      <c r="G459" s="35"/>
      <c r="H459" s="36" t="str">
        <f aca="false">IF(I459="","",IF(I459&lt;&gt;"OK","Confira os dados",IF(FinMes="","Escolha um período",IF(B459&gt;=FinMes,"Outro período",IF(K459&gt;0,"Recebimento excedente",IF(D459=0,"Recebida",IF(E459=0,"A receber","Parcial")))))))</f>
        <v/>
      </c>
      <c r="I459" s="36" t="str">
        <f aca="false">IF(COUNTA(A459:C459,F459:G459)=0,"",IF(A459="","Falta o código",IF(A459&lt;&gt;TRIM(A459),"Confira o código",IF(COUNTIFS(VentaID,A459)&gt;1,"Código repetido",IF(NOT(ISNUMBER(B459)),"Confira a data",IF(OR(B459&lt;1,B459&gt;73415,INT(B459)&lt;&gt;B459),"Confira a data",IF(NOT(ISNUMBER(C459)),"Confira o valor",IF(C459&lt;=0,"Valor maior que zero",IF(G459="","Preencha o que vendeu","OK")))))))))</f>
        <v/>
      </c>
      <c r="J459" s="34" t="n">
        <f aca="false">IF(I459="OK",C459,0)</f>
        <v>0</v>
      </c>
      <c r="K459" s="34" t="str">
        <f aca="false">IF(OR(I459&lt;&gt;"OK",FinMes=""),"",IF(B459&gt;=FinMes,0,MAX(0,ROUND(E459-C459,2))))</f>
        <v/>
      </c>
    </row>
    <row r="460" customFormat="false" ht="25" hidden="false" customHeight="true" outlineLevel="0" collapsed="false">
      <c r="A460" s="31"/>
      <c r="B460" s="32"/>
      <c r="C460" s="33"/>
      <c r="D460" s="34" t="str">
        <f aca="false">IF(OR(I460&lt;&gt;"OK",FinMes=""),"",IF(B460&gt;=FinMes,0,MAX(0,ROUND(C460-E460,2))))</f>
        <v/>
      </c>
      <c r="E460" s="34" t="str">
        <f aca="false">IF(OR(I460&lt;&gt;"OK",FinMes=""),"",IF(B460&gt;=FinMes,0,SUMIFS(CobroValido,CobroVenta,A460,CobroFecha,"&lt;"&amp;FinMes)))</f>
        <v/>
      </c>
      <c r="F460" s="35"/>
      <c r="G460" s="35"/>
      <c r="H460" s="36" t="str">
        <f aca="false">IF(I460="","",IF(I460&lt;&gt;"OK","Confira os dados",IF(FinMes="","Escolha um período",IF(B460&gt;=FinMes,"Outro período",IF(K460&gt;0,"Recebimento excedente",IF(D460=0,"Recebida",IF(E460=0,"A receber","Parcial")))))))</f>
        <v/>
      </c>
      <c r="I460" s="36" t="str">
        <f aca="false">IF(COUNTA(A460:C460,F460:G460)=0,"",IF(A460="","Falta o código",IF(A460&lt;&gt;TRIM(A460),"Confira o código",IF(COUNTIFS(VentaID,A460)&gt;1,"Código repetido",IF(NOT(ISNUMBER(B460)),"Confira a data",IF(OR(B460&lt;1,B460&gt;73415,INT(B460)&lt;&gt;B460),"Confira a data",IF(NOT(ISNUMBER(C460)),"Confira o valor",IF(C460&lt;=0,"Valor maior que zero",IF(G460="","Preencha o que vendeu","OK")))))))))</f>
        <v/>
      </c>
      <c r="J460" s="34" t="n">
        <f aca="false">IF(I460="OK",C460,0)</f>
        <v>0</v>
      </c>
      <c r="K460" s="34" t="str">
        <f aca="false">IF(OR(I460&lt;&gt;"OK",FinMes=""),"",IF(B460&gt;=FinMes,0,MAX(0,ROUND(E460-C460,2))))</f>
        <v/>
      </c>
    </row>
    <row r="461" customFormat="false" ht="25" hidden="false" customHeight="true" outlineLevel="0" collapsed="false">
      <c r="A461" s="31"/>
      <c r="B461" s="32"/>
      <c r="C461" s="33"/>
      <c r="D461" s="34" t="str">
        <f aca="false">IF(OR(I461&lt;&gt;"OK",FinMes=""),"",IF(B461&gt;=FinMes,0,MAX(0,ROUND(C461-E461,2))))</f>
        <v/>
      </c>
      <c r="E461" s="34" t="str">
        <f aca="false">IF(OR(I461&lt;&gt;"OK",FinMes=""),"",IF(B461&gt;=FinMes,0,SUMIFS(CobroValido,CobroVenta,A461,CobroFecha,"&lt;"&amp;FinMes)))</f>
        <v/>
      </c>
      <c r="F461" s="35"/>
      <c r="G461" s="35"/>
      <c r="H461" s="36" t="str">
        <f aca="false">IF(I461="","",IF(I461&lt;&gt;"OK","Confira os dados",IF(FinMes="","Escolha um período",IF(B461&gt;=FinMes,"Outro período",IF(K461&gt;0,"Recebimento excedente",IF(D461=0,"Recebida",IF(E461=0,"A receber","Parcial")))))))</f>
        <v/>
      </c>
      <c r="I461" s="36" t="str">
        <f aca="false">IF(COUNTA(A461:C461,F461:G461)=0,"",IF(A461="","Falta o código",IF(A461&lt;&gt;TRIM(A461),"Confira o código",IF(COUNTIFS(VentaID,A461)&gt;1,"Código repetido",IF(NOT(ISNUMBER(B461)),"Confira a data",IF(OR(B461&lt;1,B461&gt;73415,INT(B461)&lt;&gt;B461),"Confira a data",IF(NOT(ISNUMBER(C461)),"Confira o valor",IF(C461&lt;=0,"Valor maior que zero",IF(G461="","Preencha o que vendeu","OK")))))))))</f>
        <v/>
      </c>
      <c r="J461" s="34" t="n">
        <f aca="false">IF(I461="OK",C461,0)</f>
        <v>0</v>
      </c>
      <c r="K461" s="34" t="str">
        <f aca="false">IF(OR(I461&lt;&gt;"OK",FinMes=""),"",IF(B461&gt;=FinMes,0,MAX(0,ROUND(E461-C461,2))))</f>
        <v/>
      </c>
    </row>
    <row r="462" customFormat="false" ht="25" hidden="false" customHeight="true" outlineLevel="0" collapsed="false">
      <c r="A462" s="31"/>
      <c r="B462" s="32"/>
      <c r="C462" s="33"/>
      <c r="D462" s="34" t="str">
        <f aca="false">IF(OR(I462&lt;&gt;"OK",FinMes=""),"",IF(B462&gt;=FinMes,0,MAX(0,ROUND(C462-E462,2))))</f>
        <v/>
      </c>
      <c r="E462" s="34" t="str">
        <f aca="false">IF(OR(I462&lt;&gt;"OK",FinMes=""),"",IF(B462&gt;=FinMes,0,SUMIFS(CobroValido,CobroVenta,A462,CobroFecha,"&lt;"&amp;FinMes)))</f>
        <v/>
      </c>
      <c r="F462" s="35"/>
      <c r="G462" s="35"/>
      <c r="H462" s="36" t="str">
        <f aca="false">IF(I462="","",IF(I462&lt;&gt;"OK","Confira os dados",IF(FinMes="","Escolha um período",IF(B462&gt;=FinMes,"Outro período",IF(K462&gt;0,"Recebimento excedente",IF(D462=0,"Recebida",IF(E462=0,"A receber","Parcial")))))))</f>
        <v/>
      </c>
      <c r="I462" s="36" t="str">
        <f aca="false">IF(COUNTA(A462:C462,F462:G462)=0,"",IF(A462="","Falta o código",IF(A462&lt;&gt;TRIM(A462),"Confira o código",IF(COUNTIFS(VentaID,A462)&gt;1,"Código repetido",IF(NOT(ISNUMBER(B462)),"Confira a data",IF(OR(B462&lt;1,B462&gt;73415,INT(B462)&lt;&gt;B462),"Confira a data",IF(NOT(ISNUMBER(C462)),"Confira o valor",IF(C462&lt;=0,"Valor maior que zero",IF(G462="","Preencha o que vendeu","OK")))))))))</f>
        <v/>
      </c>
      <c r="J462" s="34" t="n">
        <f aca="false">IF(I462="OK",C462,0)</f>
        <v>0</v>
      </c>
      <c r="K462" s="34" t="str">
        <f aca="false">IF(OR(I462&lt;&gt;"OK",FinMes=""),"",IF(B462&gt;=FinMes,0,MAX(0,ROUND(E462-C462,2))))</f>
        <v/>
      </c>
    </row>
    <row r="463" customFormat="false" ht="25" hidden="false" customHeight="true" outlineLevel="0" collapsed="false">
      <c r="A463" s="31"/>
      <c r="B463" s="32"/>
      <c r="C463" s="33"/>
      <c r="D463" s="34" t="str">
        <f aca="false">IF(OR(I463&lt;&gt;"OK",FinMes=""),"",IF(B463&gt;=FinMes,0,MAX(0,ROUND(C463-E463,2))))</f>
        <v/>
      </c>
      <c r="E463" s="34" t="str">
        <f aca="false">IF(OR(I463&lt;&gt;"OK",FinMes=""),"",IF(B463&gt;=FinMes,0,SUMIFS(CobroValido,CobroVenta,A463,CobroFecha,"&lt;"&amp;FinMes)))</f>
        <v/>
      </c>
      <c r="F463" s="35"/>
      <c r="G463" s="35"/>
      <c r="H463" s="36" t="str">
        <f aca="false">IF(I463="","",IF(I463&lt;&gt;"OK","Confira os dados",IF(FinMes="","Escolha um período",IF(B463&gt;=FinMes,"Outro período",IF(K463&gt;0,"Recebimento excedente",IF(D463=0,"Recebida",IF(E463=0,"A receber","Parcial")))))))</f>
        <v/>
      </c>
      <c r="I463" s="36" t="str">
        <f aca="false">IF(COUNTA(A463:C463,F463:G463)=0,"",IF(A463="","Falta o código",IF(A463&lt;&gt;TRIM(A463),"Confira o código",IF(COUNTIFS(VentaID,A463)&gt;1,"Código repetido",IF(NOT(ISNUMBER(B463)),"Confira a data",IF(OR(B463&lt;1,B463&gt;73415,INT(B463)&lt;&gt;B463),"Confira a data",IF(NOT(ISNUMBER(C463)),"Confira o valor",IF(C463&lt;=0,"Valor maior que zero",IF(G463="","Preencha o que vendeu","OK")))))))))</f>
        <v/>
      </c>
      <c r="J463" s="34" t="n">
        <f aca="false">IF(I463="OK",C463,0)</f>
        <v>0</v>
      </c>
      <c r="K463" s="34" t="str">
        <f aca="false">IF(OR(I463&lt;&gt;"OK",FinMes=""),"",IF(B463&gt;=FinMes,0,MAX(0,ROUND(E463-C463,2))))</f>
        <v/>
      </c>
    </row>
    <row r="464" customFormat="false" ht="25" hidden="false" customHeight="true" outlineLevel="0" collapsed="false">
      <c r="A464" s="31"/>
      <c r="B464" s="32"/>
      <c r="C464" s="33"/>
      <c r="D464" s="34" t="str">
        <f aca="false">IF(OR(I464&lt;&gt;"OK",FinMes=""),"",IF(B464&gt;=FinMes,0,MAX(0,ROUND(C464-E464,2))))</f>
        <v/>
      </c>
      <c r="E464" s="34" t="str">
        <f aca="false">IF(OR(I464&lt;&gt;"OK",FinMes=""),"",IF(B464&gt;=FinMes,0,SUMIFS(CobroValido,CobroVenta,A464,CobroFecha,"&lt;"&amp;FinMes)))</f>
        <v/>
      </c>
      <c r="F464" s="35"/>
      <c r="G464" s="35"/>
      <c r="H464" s="36" t="str">
        <f aca="false">IF(I464="","",IF(I464&lt;&gt;"OK","Confira os dados",IF(FinMes="","Escolha um período",IF(B464&gt;=FinMes,"Outro período",IF(K464&gt;0,"Recebimento excedente",IF(D464=0,"Recebida",IF(E464=0,"A receber","Parcial")))))))</f>
        <v/>
      </c>
      <c r="I464" s="36" t="str">
        <f aca="false">IF(COUNTA(A464:C464,F464:G464)=0,"",IF(A464="","Falta o código",IF(A464&lt;&gt;TRIM(A464),"Confira o código",IF(COUNTIFS(VentaID,A464)&gt;1,"Código repetido",IF(NOT(ISNUMBER(B464)),"Confira a data",IF(OR(B464&lt;1,B464&gt;73415,INT(B464)&lt;&gt;B464),"Confira a data",IF(NOT(ISNUMBER(C464)),"Confira o valor",IF(C464&lt;=0,"Valor maior que zero",IF(G464="","Preencha o que vendeu","OK")))))))))</f>
        <v/>
      </c>
      <c r="J464" s="34" t="n">
        <f aca="false">IF(I464="OK",C464,0)</f>
        <v>0</v>
      </c>
      <c r="K464" s="34" t="str">
        <f aca="false">IF(OR(I464&lt;&gt;"OK",FinMes=""),"",IF(B464&gt;=FinMes,0,MAX(0,ROUND(E464-C464,2))))</f>
        <v/>
      </c>
    </row>
    <row r="465" customFormat="false" ht="25" hidden="false" customHeight="true" outlineLevel="0" collapsed="false">
      <c r="A465" s="31"/>
      <c r="B465" s="32"/>
      <c r="C465" s="33"/>
      <c r="D465" s="34" t="str">
        <f aca="false">IF(OR(I465&lt;&gt;"OK",FinMes=""),"",IF(B465&gt;=FinMes,0,MAX(0,ROUND(C465-E465,2))))</f>
        <v/>
      </c>
      <c r="E465" s="34" t="str">
        <f aca="false">IF(OR(I465&lt;&gt;"OK",FinMes=""),"",IF(B465&gt;=FinMes,0,SUMIFS(CobroValido,CobroVenta,A465,CobroFecha,"&lt;"&amp;FinMes)))</f>
        <v/>
      </c>
      <c r="F465" s="35"/>
      <c r="G465" s="35"/>
      <c r="H465" s="36" t="str">
        <f aca="false">IF(I465="","",IF(I465&lt;&gt;"OK","Confira os dados",IF(FinMes="","Escolha um período",IF(B465&gt;=FinMes,"Outro período",IF(K465&gt;0,"Recebimento excedente",IF(D465=0,"Recebida",IF(E465=0,"A receber","Parcial")))))))</f>
        <v/>
      </c>
      <c r="I465" s="36" t="str">
        <f aca="false">IF(COUNTA(A465:C465,F465:G465)=0,"",IF(A465="","Falta o código",IF(A465&lt;&gt;TRIM(A465),"Confira o código",IF(COUNTIFS(VentaID,A465)&gt;1,"Código repetido",IF(NOT(ISNUMBER(B465)),"Confira a data",IF(OR(B465&lt;1,B465&gt;73415,INT(B465)&lt;&gt;B465),"Confira a data",IF(NOT(ISNUMBER(C465)),"Confira o valor",IF(C465&lt;=0,"Valor maior que zero",IF(G465="","Preencha o que vendeu","OK")))))))))</f>
        <v/>
      </c>
      <c r="J465" s="34" t="n">
        <f aca="false">IF(I465="OK",C465,0)</f>
        <v>0</v>
      </c>
      <c r="K465" s="34" t="str">
        <f aca="false">IF(OR(I465&lt;&gt;"OK",FinMes=""),"",IF(B465&gt;=FinMes,0,MAX(0,ROUND(E465-C465,2))))</f>
        <v/>
      </c>
    </row>
    <row r="466" customFormat="false" ht="25" hidden="false" customHeight="true" outlineLevel="0" collapsed="false">
      <c r="A466" s="31"/>
      <c r="B466" s="32"/>
      <c r="C466" s="33"/>
      <c r="D466" s="34" t="str">
        <f aca="false">IF(OR(I466&lt;&gt;"OK",FinMes=""),"",IF(B466&gt;=FinMes,0,MAX(0,ROUND(C466-E466,2))))</f>
        <v/>
      </c>
      <c r="E466" s="34" t="str">
        <f aca="false">IF(OR(I466&lt;&gt;"OK",FinMes=""),"",IF(B466&gt;=FinMes,0,SUMIFS(CobroValido,CobroVenta,A466,CobroFecha,"&lt;"&amp;FinMes)))</f>
        <v/>
      </c>
      <c r="F466" s="35"/>
      <c r="G466" s="35"/>
      <c r="H466" s="36" t="str">
        <f aca="false">IF(I466="","",IF(I466&lt;&gt;"OK","Confira os dados",IF(FinMes="","Escolha um período",IF(B466&gt;=FinMes,"Outro período",IF(K466&gt;0,"Recebimento excedente",IF(D466=0,"Recebida",IF(E466=0,"A receber","Parcial")))))))</f>
        <v/>
      </c>
      <c r="I466" s="36" t="str">
        <f aca="false">IF(COUNTA(A466:C466,F466:G466)=0,"",IF(A466="","Falta o código",IF(A466&lt;&gt;TRIM(A466),"Confira o código",IF(COUNTIFS(VentaID,A466)&gt;1,"Código repetido",IF(NOT(ISNUMBER(B466)),"Confira a data",IF(OR(B466&lt;1,B466&gt;73415,INT(B466)&lt;&gt;B466),"Confira a data",IF(NOT(ISNUMBER(C466)),"Confira o valor",IF(C466&lt;=0,"Valor maior que zero",IF(G466="","Preencha o que vendeu","OK")))))))))</f>
        <v/>
      </c>
      <c r="J466" s="34" t="n">
        <f aca="false">IF(I466="OK",C466,0)</f>
        <v>0</v>
      </c>
      <c r="K466" s="34" t="str">
        <f aca="false">IF(OR(I466&lt;&gt;"OK",FinMes=""),"",IF(B466&gt;=FinMes,0,MAX(0,ROUND(E466-C466,2))))</f>
        <v/>
      </c>
    </row>
    <row r="467" customFormat="false" ht="25" hidden="false" customHeight="true" outlineLevel="0" collapsed="false">
      <c r="A467" s="31"/>
      <c r="B467" s="32"/>
      <c r="C467" s="33"/>
      <c r="D467" s="34" t="str">
        <f aca="false">IF(OR(I467&lt;&gt;"OK",FinMes=""),"",IF(B467&gt;=FinMes,0,MAX(0,ROUND(C467-E467,2))))</f>
        <v/>
      </c>
      <c r="E467" s="34" t="str">
        <f aca="false">IF(OR(I467&lt;&gt;"OK",FinMes=""),"",IF(B467&gt;=FinMes,0,SUMIFS(CobroValido,CobroVenta,A467,CobroFecha,"&lt;"&amp;FinMes)))</f>
        <v/>
      </c>
      <c r="F467" s="35"/>
      <c r="G467" s="35"/>
      <c r="H467" s="36" t="str">
        <f aca="false">IF(I467="","",IF(I467&lt;&gt;"OK","Confira os dados",IF(FinMes="","Escolha um período",IF(B467&gt;=FinMes,"Outro período",IF(K467&gt;0,"Recebimento excedente",IF(D467=0,"Recebida",IF(E467=0,"A receber","Parcial")))))))</f>
        <v/>
      </c>
      <c r="I467" s="36" t="str">
        <f aca="false">IF(COUNTA(A467:C467,F467:G467)=0,"",IF(A467="","Falta o código",IF(A467&lt;&gt;TRIM(A467),"Confira o código",IF(COUNTIFS(VentaID,A467)&gt;1,"Código repetido",IF(NOT(ISNUMBER(B467)),"Confira a data",IF(OR(B467&lt;1,B467&gt;73415,INT(B467)&lt;&gt;B467),"Confira a data",IF(NOT(ISNUMBER(C467)),"Confira o valor",IF(C467&lt;=0,"Valor maior que zero",IF(G467="","Preencha o que vendeu","OK")))))))))</f>
        <v/>
      </c>
      <c r="J467" s="34" t="n">
        <f aca="false">IF(I467="OK",C467,0)</f>
        <v>0</v>
      </c>
      <c r="K467" s="34" t="str">
        <f aca="false">IF(OR(I467&lt;&gt;"OK",FinMes=""),"",IF(B467&gt;=FinMes,0,MAX(0,ROUND(E467-C467,2))))</f>
        <v/>
      </c>
    </row>
    <row r="468" customFormat="false" ht="25" hidden="false" customHeight="true" outlineLevel="0" collapsed="false">
      <c r="A468" s="31"/>
      <c r="B468" s="32"/>
      <c r="C468" s="33"/>
      <c r="D468" s="34" t="str">
        <f aca="false">IF(OR(I468&lt;&gt;"OK",FinMes=""),"",IF(B468&gt;=FinMes,0,MAX(0,ROUND(C468-E468,2))))</f>
        <v/>
      </c>
      <c r="E468" s="34" t="str">
        <f aca="false">IF(OR(I468&lt;&gt;"OK",FinMes=""),"",IF(B468&gt;=FinMes,0,SUMIFS(CobroValido,CobroVenta,A468,CobroFecha,"&lt;"&amp;FinMes)))</f>
        <v/>
      </c>
      <c r="F468" s="35"/>
      <c r="G468" s="35"/>
      <c r="H468" s="36" t="str">
        <f aca="false">IF(I468="","",IF(I468&lt;&gt;"OK","Confira os dados",IF(FinMes="","Escolha um período",IF(B468&gt;=FinMes,"Outro período",IF(K468&gt;0,"Recebimento excedente",IF(D468=0,"Recebida",IF(E468=0,"A receber","Parcial")))))))</f>
        <v/>
      </c>
      <c r="I468" s="36" t="str">
        <f aca="false">IF(COUNTA(A468:C468,F468:G468)=0,"",IF(A468="","Falta o código",IF(A468&lt;&gt;TRIM(A468),"Confira o código",IF(COUNTIFS(VentaID,A468)&gt;1,"Código repetido",IF(NOT(ISNUMBER(B468)),"Confira a data",IF(OR(B468&lt;1,B468&gt;73415,INT(B468)&lt;&gt;B468),"Confira a data",IF(NOT(ISNUMBER(C468)),"Confira o valor",IF(C468&lt;=0,"Valor maior que zero",IF(G468="","Preencha o que vendeu","OK")))))))))</f>
        <v/>
      </c>
      <c r="J468" s="34" t="n">
        <f aca="false">IF(I468="OK",C468,0)</f>
        <v>0</v>
      </c>
      <c r="K468" s="34" t="str">
        <f aca="false">IF(OR(I468&lt;&gt;"OK",FinMes=""),"",IF(B468&gt;=FinMes,0,MAX(0,ROUND(E468-C468,2))))</f>
        <v/>
      </c>
    </row>
    <row r="469" customFormat="false" ht="25" hidden="false" customHeight="true" outlineLevel="0" collapsed="false">
      <c r="A469" s="31"/>
      <c r="B469" s="32"/>
      <c r="C469" s="33"/>
      <c r="D469" s="34" t="str">
        <f aca="false">IF(OR(I469&lt;&gt;"OK",FinMes=""),"",IF(B469&gt;=FinMes,0,MAX(0,ROUND(C469-E469,2))))</f>
        <v/>
      </c>
      <c r="E469" s="34" t="str">
        <f aca="false">IF(OR(I469&lt;&gt;"OK",FinMes=""),"",IF(B469&gt;=FinMes,0,SUMIFS(CobroValido,CobroVenta,A469,CobroFecha,"&lt;"&amp;FinMes)))</f>
        <v/>
      </c>
      <c r="F469" s="35"/>
      <c r="G469" s="35"/>
      <c r="H469" s="36" t="str">
        <f aca="false">IF(I469="","",IF(I469&lt;&gt;"OK","Confira os dados",IF(FinMes="","Escolha um período",IF(B469&gt;=FinMes,"Outro período",IF(K469&gt;0,"Recebimento excedente",IF(D469=0,"Recebida",IF(E469=0,"A receber","Parcial")))))))</f>
        <v/>
      </c>
      <c r="I469" s="36" t="str">
        <f aca="false">IF(COUNTA(A469:C469,F469:G469)=0,"",IF(A469="","Falta o código",IF(A469&lt;&gt;TRIM(A469),"Confira o código",IF(COUNTIFS(VentaID,A469)&gt;1,"Código repetido",IF(NOT(ISNUMBER(B469)),"Confira a data",IF(OR(B469&lt;1,B469&gt;73415,INT(B469)&lt;&gt;B469),"Confira a data",IF(NOT(ISNUMBER(C469)),"Confira o valor",IF(C469&lt;=0,"Valor maior que zero",IF(G469="","Preencha o que vendeu","OK")))))))))</f>
        <v/>
      </c>
      <c r="J469" s="34" t="n">
        <f aca="false">IF(I469="OK",C469,0)</f>
        <v>0</v>
      </c>
      <c r="K469" s="34" t="str">
        <f aca="false">IF(OR(I469&lt;&gt;"OK",FinMes=""),"",IF(B469&gt;=FinMes,0,MAX(0,ROUND(E469-C469,2))))</f>
        <v/>
      </c>
    </row>
    <row r="470" customFormat="false" ht="25" hidden="false" customHeight="true" outlineLevel="0" collapsed="false">
      <c r="A470" s="31"/>
      <c r="B470" s="32"/>
      <c r="C470" s="33"/>
      <c r="D470" s="34" t="str">
        <f aca="false">IF(OR(I470&lt;&gt;"OK",FinMes=""),"",IF(B470&gt;=FinMes,0,MAX(0,ROUND(C470-E470,2))))</f>
        <v/>
      </c>
      <c r="E470" s="34" t="str">
        <f aca="false">IF(OR(I470&lt;&gt;"OK",FinMes=""),"",IF(B470&gt;=FinMes,0,SUMIFS(CobroValido,CobroVenta,A470,CobroFecha,"&lt;"&amp;FinMes)))</f>
        <v/>
      </c>
      <c r="F470" s="35"/>
      <c r="G470" s="35"/>
      <c r="H470" s="36" t="str">
        <f aca="false">IF(I470="","",IF(I470&lt;&gt;"OK","Confira os dados",IF(FinMes="","Escolha um período",IF(B470&gt;=FinMes,"Outro período",IF(K470&gt;0,"Recebimento excedente",IF(D470=0,"Recebida",IF(E470=0,"A receber","Parcial")))))))</f>
        <v/>
      </c>
      <c r="I470" s="36" t="str">
        <f aca="false">IF(COUNTA(A470:C470,F470:G470)=0,"",IF(A470="","Falta o código",IF(A470&lt;&gt;TRIM(A470),"Confira o código",IF(COUNTIFS(VentaID,A470)&gt;1,"Código repetido",IF(NOT(ISNUMBER(B470)),"Confira a data",IF(OR(B470&lt;1,B470&gt;73415,INT(B470)&lt;&gt;B470),"Confira a data",IF(NOT(ISNUMBER(C470)),"Confira o valor",IF(C470&lt;=0,"Valor maior que zero",IF(G470="","Preencha o que vendeu","OK")))))))))</f>
        <v/>
      </c>
      <c r="J470" s="34" t="n">
        <f aca="false">IF(I470="OK",C470,0)</f>
        <v>0</v>
      </c>
      <c r="K470" s="34" t="str">
        <f aca="false">IF(OR(I470&lt;&gt;"OK",FinMes=""),"",IF(B470&gt;=FinMes,0,MAX(0,ROUND(E470-C470,2))))</f>
        <v/>
      </c>
    </row>
    <row r="471" customFormat="false" ht="25" hidden="false" customHeight="true" outlineLevel="0" collapsed="false">
      <c r="A471" s="31"/>
      <c r="B471" s="32"/>
      <c r="C471" s="33"/>
      <c r="D471" s="34" t="str">
        <f aca="false">IF(OR(I471&lt;&gt;"OK",FinMes=""),"",IF(B471&gt;=FinMes,0,MAX(0,ROUND(C471-E471,2))))</f>
        <v/>
      </c>
      <c r="E471" s="34" t="str">
        <f aca="false">IF(OR(I471&lt;&gt;"OK",FinMes=""),"",IF(B471&gt;=FinMes,0,SUMIFS(CobroValido,CobroVenta,A471,CobroFecha,"&lt;"&amp;FinMes)))</f>
        <v/>
      </c>
      <c r="F471" s="35"/>
      <c r="G471" s="35"/>
      <c r="H471" s="36" t="str">
        <f aca="false">IF(I471="","",IF(I471&lt;&gt;"OK","Confira os dados",IF(FinMes="","Escolha um período",IF(B471&gt;=FinMes,"Outro período",IF(K471&gt;0,"Recebimento excedente",IF(D471=0,"Recebida",IF(E471=0,"A receber","Parcial")))))))</f>
        <v/>
      </c>
      <c r="I471" s="36" t="str">
        <f aca="false">IF(COUNTA(A471:C471,F471:G471)=0,"",IF(A471="","Falta o código",IF(A471&lt;&gt;TRIM(A471),"Confira o código",IF(COUNTIFS(VentaID,A471)&gt;1,"Código repetido",IF(NOT(ISNUMBER(B471)),"Confira a data",IF(OR(B471&lt;1,B471&gt;73415,INT(B471)&lt;&gt;B471),"Confira a data",IF(NOT(ISNUMBER(C471)),"Confira o valor",IF(C471&lt;=0,"Valor maior que zero",IF(G471="","Preencha o que vendeu","OK")))))))))</f>
        <v/>
      </c>
      <c r="J471" s="34" t="n">
        <f aca="false">IF(I471="OK",C471,0)</f>
        <v>0</v>
      </c>
      <c r="K471" s="34" t="str">
        <f aca="false">IF(OR(I471&lt;&gt;"OK",FinMes=""),"",IF(B471&gt;=FinMes,0,MAX(0,ROUND(E471-C471,2))))</f>
        <v/>
      </c>
    </row>
    <row r="472" customFormat="false" ht="25" hidden="false" customHeight="true" outlineLevel="0" collapsed="false">
      <c r="A472" s="31"/>
      <c r="B472" s="32"/>
      <c r="C472" s="33"/>
      <c r="D472" s="34" t="str">
        <f aca="false">IF(OR(I472&lt;&gt;"OK",FinMes=""),"",IF(B472&gt;=FinMes,0,MAX(0,ROUND(C472-E472,2))))</f>
        <v/>
      </c>
      <c r="E472" s="34" t="str">
        <f aca="false">IF(OR(I472&lt;&gt;"OK",FinMes=""),"",IF(B472&gt;=FinMes,0,SUMIFS(CobroValido,CobroVenta,A472,CobroFecha,"&lt;"&amp;FinMes)))</f>
        <v/>
      </c>
      <c r="F472" s="35"/>
      <c r="G472" s="35"/>
      <c r="H472" s="36" t="str">
        <f aca="false">IF(I472="","",IF(I472&lt;&gt;"OK","Confira os dados",IF(FinMes="","Escolha um período",IF(B472&gt;=FinMes,"Outro período",IF(K472&gt;0,"Recebimento excedente",IF(D472=0,"Recebida",IF(E472=0,"A receber","Parcial")))))))</f>
        <v/>
      </c>
      <c r="I472" s="36" t="str">
        <f aca="false">IF(COUNTA(A472:C472,F472:G472)=0,"",IF(A472="","Falta o código",IF(A472&lt;&gt;TRIM(A472),"Confira o código",IF(COUNTIFS(VentaID,A472)&gt;1,"Código repetido",IF(NOT(ISNUMBER(B472)),"Confira a data",IF(OR(B472&lt;1,B472&gt;73415,INT(B472)&lt;&gt;B472),"Confira a data",IF(NOT(ISNUMBER(C472)),"Confira o valor",IF(C472&lt;=0,"Valor maior que zero",IF(G472="","Preencha o que vendeu","OK")))))))))</f>
        <v/>
      </c>
      <c r="J472" s="34" t="n">
        <f aca="false">IF(I472="OK",C472,0)</f>
        <v>0</v>
      </c>
      <c r="K472" s="34" t="str">
        <f aca="false">IF(OR(I472&lt;&gt;"OK",FinMes=""),"",IF(B472&gt;=FinMes,0,MAX(0,ROUND(E472-C472,2))))</f>
        <v/>
      </c>
    </row>
    <row r="473" customFormat="false" ht="25" hidden="false" customHeight="true" outlineLevel="0" collapsed="false">
      <c r="A473" s="31"/>
      <c r="B473" s="32"/>
      <c r="C473" s="33"/>
      <c r="D473" s="34" t="str">
        <f aca="false">IF(OR(I473&lt;&gt;"OK",FinMes=""),"",IF(B473&gt;=FinMes,0,MAX(0,ROUND(C473-E473,2))))</f>
        <v/>
      </c>
      <c r="E473" s="34" t="str">
        <f aca="false">IF(OR(I473&lt;&gt;"OK",FinMes=""),"",IF(B473&gt;=FinMes,0,SUMIFS(CobroValido,CobroVenta,A473,CobroFecha,"&lt;"&amp;FinMes)))</f>
        <v/>
      </c>
      <c r="F473" s="35"/>
      <c r="G473" s="35"/>
      <c r="H473" s="36" t="str">
        <f aca="false">IF(I473="","",IF(I473&lt;&gt;"OK","Confira os dados",IF(FinMes="","Escolha um período",IF(B473&gt;=FinMes,"Outro período",IF(K473&gt;0,"Recebimento excedente",IF(D473=0,"Recebida",IF(E473=0,"A receber","Parcial")))))))</f>
        <v/>
      </c>
      <c r="I473" s="36" t="str">
        <f aca="false">IF(COUNTA(A473:C473,F473:G473)=0,"",IF(A473="","Falta o código",IF(A473&lt;&gt;TRIM(A473),"Confira o código",IF(COUNTIFS(VentaID,A473)&gt;1,"Código repetido",IF(NOT(ISNUMBER(B473)),"Confira a data",IF(OR(B473&lt;1,B473&gt;73415,INT(B473)&lt;&gt;B473),"Confira a data",IF(NOT(ISNUMBER(C473)),"Confira o valor",IF(C473&lt;=0,"Valor maior que zero",IF(G473="","Preencha o que vendeu","OK")))))))))</f>
        <v/>
      </c>
      <c r="J473" s="34" t="n">
        <f aca="false">IF(I473="OK",C473,0)</f>
        <v>0</v>
      </c>
      <c r="K473" s="34" t="str">
        <f aca="false">IF(OR(I473&lt;&gt;"OK",FinMes=""),"",IF(B473&gt;=FinMes,0,MAX(0,ROUND(E473-C473,2))))</f>
        <v/>
      </c>
    </row>
    <row r="474" customFormat="false" ht="25" hidden="false" customHeight="true" outlineLevel="0" collapsed="false">
      <c r="A474" s="31"/>
      <c r="B474" s="32"/>
      <c r="C474" s="33"/>
      <c r="D474" s="34" t="str">
        <f aca="false">IF(OR(I474&lt;&gt;"OK",FinMes=""),"",IF(B474&gt;=FinMes,0,MAX(0,ROUND(C474-E474,2))))</f>
        <v/>
      </c>
      <c r="E474" s="34" t="str">
        <f aca="false">IF(OR(I474&lt;&gt;"OK",FinMes=""),"",IF(B474&gt;=FinMes,0,SUMIFS(CobroValido,CobroVenta,A474,CobroFecha,"&lt;"&amp;FinMes)))</f>
        <v/>
      </c>
      <c r="F474" s="35"/>
      <c r="G474" s="35"/>
      <c r="H474" s="36" t="str">
        <f aca="false">IF(I474="","",IF(I474&lt;&gt;"OK","Confira os dados",IF(FinMes="","Escolha um período",IF(B474&gt;=FinMes,"Outro período",IF(K474&gt;0,"Recebimento excedente",IF(D474=0,"Recebida",IF(E474=0,"A receber","Parcial")))))))</f>
        <v/>
      </c>
      <c r="I474" s="36" t="str">
        <f aca="false">IF(COUNTA(A474:C474,F474:G474)=0,"",IF(A474="","Falta o código",IF(A474&lt;&gt;TRIM(A474),"Confira o código",IF(COUNTIFS(VentaID,A474)&gt;1,"Código repetido",IF(NOT(ISNUMBER(B474)),"Confira a data",IF(OR(B474&lt;1,B474&gt;73415,INT(B474)&lt;&gt;B474),"Confira a data",IF(NOT(ISNUMBER(C474)),"Confira o valor",IF(C474&lt;=0,"Valor maior que zero",IF(G474="","Preencha o que vendeu","OK")))))))))</f>
        <v/>
      </c>
      <c r="J474" s="34" t="n">
        <f aca="false">IF(I474="OK",C474,0)</f>
        <v>0</v>
      </c>
      <c r="K474" s="34" t="str">
        <f aca="false">IF(OR(I474&lt;&gt;"OK",FinMes=""),"",IF(B474&gt;=FinMes,0,MAX(0,ROUND(E474-C474,2))))</f>
        <v/>
      </c>
    </row>
    <row r="475" customFormat="false" ht="25" hidden="false" customHeight="true" outlineLevel="0" collapsed="false">
      <c r="A475" s="31"/>
      <c r="B475" s="32"/>
      <c r="C475" s="33"/>
      <c r="D475" s="34" t="str">
        <f aca="false">IF(OR(I475&lt;&gt;"OK",FinMes=""),"",IF(B475&gt;=FinMes,0,MAX(0,ROUND(C475-E475,2))))</f>
        <v/>
      </c>
      <c r="E475" s="34" t="str">
        <f aca="false">IF(OR(I475&lt;&gt;"OK",FinMes=""),"",IF(B475&gt;=FinMes,0,SUMIFS(CobroValido,CobroVenta,A475,CobroFecha,"&lt;"&amp;FinMes)))</f>
        <v/>
      </c>
      <c r="F475" s="35"/>
      <c r="G475" s="35"/>
      <c r="H475" s="36" t="str">
        <f aca="false">IF(I475="","",IF(I475&lt;&gt;"OK","Confira os dados",IF(FinMes="","Escolha um período",IF(B475&gt;=FinMes,"Outro período",IF(K475&gt;0,"Recebimento excedente",IF(D475=0,"Recebida",IF(E475=0,"A receber","Parcial")))))))</f>
        <v/>
      </c>
      <c r="I475" s="36" t="str">
        <f aca="false">IF(COUNTA(A475:C475,F475:G475)=0,"",IF(A475="","Falta o código",IF(A475&lt;&gt;TRIM(A475),"Confira o código",IF(COUNTIFS(VentaID,A475)&gt;1,"Código repetido",IF(NOT(ISNUMBER(B475)),"Confira a data",IF(OR(B475&lt;1,B475&gt;73415,INT(B475)&lt;&gt;B475),"Confira a data",IF(NOT(ISNUMBER(C475)),"Confira o valor",IF(C475&lt;=0,"Valor maior que zero",IF(G475="","Preencha o que vendeu","OK")))))))))</f>
        <v/>
      </c>
      <c r="J475" s="34" t="n">
        <f aca="false">IF(I475="OK",C475,0)</f>
        <v>0</v>
      </c>
      <c r="K475" s="34" t="str">
        <f aca="false">IF(OR(I475&lt;&gt;"OK",FinMes=""),"",IF(B475&gt;=FinMes,0,MAX(0,ROUND(E475-C475,2))))</f>
        <v/>
      </c>
    </row>
    <row r="476" customFormat="false" ht="25" hidden="false" customHeight="true" outlineLevel="0" collapsed="false">
      <c r="A476" s="31"/>
      <c r="B476" s="32"/>
      <c r="C476" s="33"/>
      <c r="D476" s="34" t="str">
        <f aca="false">IF(OR(I476&lt;&gt;"OK",FinMes=""),"",IF(B476&gt;=FinMes,0,MAX(0,ROUND(C476-E476,2))))</f>
        <v/>
      </c>
      <c r="E476" s="34" t="str">
        <f aca="false">IF(OR(I476&lt;&gt;"OK",FinMes=""),"",IF(B476&gt;=FinMes,0,SUMIFS(CobroValido,CobroVenta,A476,CobroFecha,"&lt;"&amp;FinMes)))</f>
        <v/>
      </c>
      <c r="F476" s="35"/>
      <c r="G476" s="35"/>
      <c r="H476" s="36" t="str">
        <f aca="false">IF(I476="","",IF(I476&lt;&gt;"OK","Confira os dados",IF(FinMes="","Escolha um período",IF(B476&gt;=FinMes,"Outro período",IF(K476&gt;0,"Recebimento excedente",IF(D476=0,"Recebida",IF(E476=0,"A receber","Parcial")))))))</f>
        <v/>
      </c>
      <c r="I476" s="36" t="str">
        <f aca="false">IF(COUNTA(A476:C476,F476:G476)=0,"",IF(A476="","Falta o código",IF(A476&lt;&gt;TRIM(A476),"Confira o código",IF(COUNTIFS(VentaID,A476)&gt;1,"Código repetido",IF(NOT(ISNUMBER(B476)),"Confira a data",IF(OR(B476&lt;1,B476&gt;73415,INT(B476)&lt;&gt;B476),"Confira a data",IF(NOT(ISNUMBER(C476)),"Confira o valor",IF(C476&lt;=0,"Valor maior que zero",IF(G476="","Preencha o que vendeu","OK")))))))))</f>
        <v/>
      </c>
      <c r="J476" s="34" t="n">
        <f aca="false">IF(I476="OK",C476,0)</f>
        <v>0</v>
      </c>
      <c r="K476" s="34" t="str">
        <f aca="false">IF(OR(I476&lt;&gt;"OK",FinMes=""),"",IF(B476&gt;=FinMes,0,MAX(0,ROUND(E476-C476,2))))</f>
        <v/>
      </c>
    </row>
    <row r="477" customFormat="false" ht="25" hidden="false" customHeight="true" outlineLevel="0" collapsed="false">
      <c r="A477" s="31"/>
      <c r="B477" s="32"/>
      <c r="C477" s="33"/>
      <c r="D477" s="34" t="str">
        <f aca="false">IF(OR(I477&lt;&gt;"OK",FinMes=""),"",IF(B477&gt;=FinMes,0,MAX(0,ROUND(C477-E477,2))))</f>
        <v/>
      </c>
      <c r="E477" s="34" t="str">
        <f aca="false">IF(OR(I477&lt;&gt;"OK",FinMes=""),"",IF(B477&gt;=FinMes,0,SUMIFS(CobroValido,CobroVenta,A477,CobroFecha,"&lt;"&amp;FinMes)))</f>
        <v/>
      </c>
      <c r="F477" s="35"/>
      <c r="G477" s="35"/>
      <c r="H477" s="36" t="str">
        <f aca="false">IF(I477="","",IF(I477&lt;&gt;"OK","Confira os dados",IF(FinMes="","Escolha um período",IF(B477&gt;=FinMes,"Outro período",IF(K477&gt;0,"Recebimento excedente",IF(D477=0,"Recebida",IF(E477=0,"A receber","Parcial")))))))</f>
        <v/>
      </c>
      <c r="I477" s="36" t="str">
        <f aca="false">IF(COUNTA(A477:C477,F477:G477)=0,"",IF(A477="","Falta o código",IF(A477&lt;&gt;TRIM(A477),"Confira o código",IF(COUNTIFS(VentaID,A477)&gt;1,"Código repetido",IF(NOT(ISNUMBER(B477)),"Confira a data",IF(OR(B477&lt;1,B477&gt;73415,INT(B477)&lt;&gt;B477),"Confira a data",IF(NOT(ISNUMBER(C477)),"Confira o valor",IF(C477&lt;=0,"Valor maior que zero",IF(G477="","Preencha o que vendeu","OK")))))))))</f>
        <v/>
      </c>
      <c r="J477" s="34" t="n">
        <f aca="false">IF(I477="OK",C477,0)</f>
        <v>0</v>
      </c>
      <c r="K477" s="34" t="str">
        <f aca="false">IF(OR(I477&lt;&gt;"OK",FinMes=""),"",IF(B477&gt;=FinMes,0,MAX(0,ROUND(E477-C477,2))))</f>
        <v/>
      </c>
    </row>
    <row r="478" customFormat="false" ht="25" hidden="false" customHeight="true" outlineLevel="0" collapsed="false">
      <c r="A478" s="31"/>
      <c r="B478" s="32"/>
      <c r="C478" s="33"/>
      <c r="D478" s="34" t="str">
        <f aca="false">IF(OR(I478&lt;&gt;"OK",FinMes=""),"",IF(B478&gt;=FinMes,0,MAX(0,ROUND(C478-E478,2))))</f>
        <v/>
      </c>
      <c r="E478" s="34" t="str">
        <f aca="false">IF(OR(I478&lt;&gt;"OK",FinMes=""),"",IF(B478&gt;=FinMes,0,SUMIFS(CobroValido,CobroVenta,A478,CobroFecha,"&lt;"&amp;FinMes)))</f>
        <v/>
      </c>
      <c r="F478" s="35"/>
      <c r="G478" s="35"/>
      <c r="H478" s="36" t="str">
        <f aca="false">IF(I478="","",IF(I478&lt;&gt;"OK","Confira os dados",IF(FinMes="","Escolha um período",IF(B478&gt;=FinMes,"Outro período",IF(K478&gt;0,"Recebimento excedente",IF(D478=0,"Recebida",IF(E478=0,"A receber","Parcial")))))))</f>
        <v/>
      </c>
      <c r="I478" s="36" t="str">
        <f aca="false">IF(COUNTA(A478:C478,F478:G478)=0,"",IF(A478="","Falta o código",IF(A478&lt;&gt;TRIM(A478),"Confira o código",IF(COUNTIFS(VentaID,A478)&gt;1,"Código repetido",IF(NOT(ISNUMBER(B478)),"Confira a data",IF(OR(B478&lt;1,B478&gt;73415,INT(B478)&lt;&gt;B478),"Confira a data",IF(NOT(ISNUMBER(C478)),"Confira o valor",IF(C478&lt;=0,"Valor maior que zero",IF(G478="","Preencha o que vendeu","OK")))))))))</f>
        <v/>
      </c>
      <c r="J478" s="34" t="n">
        <f aca="false">IF(I478="OK",C478,0)</f>
        <v>0</v>
      </c>
      <c r="K478" s="34" t="str">
        <f aca="false">IF(OR(I478&lt;&gt;"OK",FinMes=""),"",IF(B478&gt;=FinMes,0,MAX(0,ROUND(E478-C478,2))))</f>
        <v/>
      </c>
    </row>
    <row r="479" customFormat="false" ht="25" hidden="false" customHeight="true" outlineLevel="0" collapsed="false">
      <c r="A479" s="31"/>
      <c r="B479" s="32"/>
      <c r="C479" s="33"/>
      <c r="D479" s="34" t="str">
        <f aca="false">IF(OR(I479&lt;&gt;"OK",FinMes=""),"",IF(B479&gt;=FinMes,0,MAX(0,ROUND(C479-E479,2))))</f>
        <v/>
      </c>
      <c r="E479" s="34" t="str">
        <f aca="false">IF(OR(I479&lt;&gt;"OK",FinMes=""),"",IF(B479&gt;=FinMes,0,SUMIFS(CobroValido,CobroVenta,A479,CobroFecha,"&lt;"&amp;FinMes)))</f>
        <v/>
      </c>
      <c r="F479" s="35"/>
      <c r="G479" s="35"/>
      <c r="H479" s="36" t="str">
        <f aca="false">IF(I479="","",IF(I479&lt;&gt;"OK","Confira os dados",IF(FinMes="","Escolha um período",IF(B479&gt;=FinMes,"Outro período",IF(K479&gt;0,"Recebimento excedente",IF(D479=0,"Recebida",IF(E479=0,"A receber","Parcial")))))))</f>
        <v/>
      </c>
      <c r="I479" s="36" t="str">
        <f aca="false">IF(COUNTA(A479:C479,F479:G479)=0,"",IF(A479="","Falta o código",IF(A479&lt;&gt;TRIM(A479),"Confira o código",IF(COUNTIFS(VentaID,A479)&gt;1,"Código repetido",IF(NOT(ISNUMBER(B479)),"Confira a data",IF(OR(B479&lt;1,B479&gt;73415,INT(B479)&lt;&gt;B479),"Confira a data",IF(NOT(ISNUMBER(C479)),"Confira o valor",IF(C479&lt;=0,"Valor maior que zero",IF(G479="","Preencha o que vendeu","OK")))))))))</f>
        <v/>
      </c>
      <c r="J479" s="34" t="n">
        <f aca="false">IF(I479="OK",C479,0)</f>
        <v>0</v>
      </c>
      <c r="K479" s="34" t="str">
        <f aca="false">IF(OR(I479&lt;&gt;"OK",FinMes=""),"",IF(B479&gt;=FinMes,0,MAX(0,ROUND(E479-C479,2))))</f>
        <v/>
      </c>
    </row>
    <row r="480" customFormat="false" ht="25" hidden="false" customHeight="true" outlineLevel="0" collapsed="false">
      <c r="A480" s="31"/>
      <c r="B480" s="32"/>
      <c r="C480" s="33"/>
      <c r="D480" s="34" t="str">
        <f aca="false">IF(OR(I480&lt;&gt;"OK",FinMes=""),"",IF(B480&gt;=FinMes,0,MAX(0,ROUND(C480-E480,2))))</f>
        <v/>
      </c>
      <c r="E480" s="34" t="str">
        <f aca="false">IF(OR(I480&lt;&gt;"OK",FinMes=""),"",IF(B480&gt;=FinMes,0,SUMIFS(CobroValido,CobroVenta,A480,CobroFecha,"&lt;"&amp;FinMes)))</f>
        <v/>
      </c>
      <c r="F480" s="35"/>
      <c r="G480" s="35"/>
      <c r="H480" s="36" t="str">
        <f aca="false">IF(I480="","",IF(I480&lt;&gt;"OK","Confira os dados",IF(FinMes="","Escolha um período",IF(B480&gt;=FinMes,"Outro período",IF(K480&gt;0,"Recebimento excedente",IF(D480=0,"Recebida",IF(E480=0,"A receber","Parcial")))))))</f>
        <v/>
      </c>
      <c r="I480" s="36" t="str">
        <f aca="false">IF(COUNTA(A480:C480,F480:G480)=0,"",IF(A480="","Falta o código",IF(A480&lt;&gt;TRIM(A480),"Confira o código",IF(COUNTIFS(VentaID,A480)&gt;1,"Código repetido",IF(NOT(ISNUMBER(B480)),"Confira a data",IF(OR(B480&lt;1,B480&gt;73415,INT(B480)&lt;&gt;B480),"Confira a data",IF(NOT(ISNUMBER(C480)),"Confira o valor",IF(C480&lt;=0,"Valor maior que zero",IF(G480="","Preencha o que vendeu","OK")))))))))</f>
        <v/>
      </c>
      <c r="J480" s="34" t="n">
        <f aca="false">IF(I480="OK",C480,0)</f>
        <v>0</v>
      </c>
      <c r="K480" s="34" t="str">
        <f aca="false">IF(OR(I480&lt;&gt;"OK",FinMes=""),"",IF(B480&gt;=FinMes,0,MAX(0,ROUND(E480-C480,2))))</f>
        <v/>
      </c>
    </row>
    <row r="481" customFormat="false" ht="25" hidden="false" customHeight="true" outlineLevel="0" collapsed="false">
      <c r="A481" s="31"/>
      <c r="B481" s="32"/>
      <c r="C481" s="33"/>
      <c r="D481" s="34" t="str">
        <f aca="false">IF(OR(I481&lt;&gt;"OK",FinMes=""),"",IF(B481&gt;=FinMes,0,MAX(0,ROUND(C481-E481,2))))</f>
        <v/>
      </c>
      <c r="E481" s="34" t="str">
        <f aca="false">IF(OR(I481&lt;&gt;"OK",FinMes=""),"",IF(B481&gt;=FinMes,0,SUMIFS(CobroValido,CobroVenta,A481,CobroFecha,"&lt;"&amp;FinMes)))</f>
        <v/>
      </c>
      <c r="F481" s="35"/>
      <c r="G481" s="35"/>
      <c r="H481" s="36" t="str">
        <f aca="false">IF(I481="","",IF(I481&lt;&gt;"OK","Confira os dados",IF(FinMes="","Escolha um período",IF(B481&gt;=FinMes,"Outro período",IF(K481&gt;0,"Recebimento excedente",IF(D481=0,"Recebida",IF(E481=0,"A receber","Parcial")))))))</f>
        <v/>
      </c>
      <c r="I481" s="36" t="str">
        <f aca="false">IF(COUNTA(A481:C481,F481:G481)=0,"",IF(A481="","Falta o código",IF(A481&lt;&gt;TRIM(A481),"Confira o código",IF(COUNTIFS(VentaID,A481)&gt;1,"Código repetido",IF(NOT(ISNUMBER(B481)),"Confira a data",IF(OR(B481&lt;1,B481&gt;73415,INT(B481)&lt;&gt;B481),"Confira a data",IF(NOT(ISNUMBER(C481)),"Confira o valor",IF(C481&lt;=0,"Valor maior que zero",IF(G481="","Preencha o que vendeu","OK")))))))))</f>
        <v/>
      </c>
      <c r="J481" s="34" t="n">
        <f aca="false">IF(I481="OK",C481,0)</f>
        <v>0</v>
      </c>
      <c r="K481" s="34" t="str">
        <f aca="false">IF(OR(I481&lt;&gt;"OK",FinMes=""),"",IF(B481&gt;=FinMes,0,MAX(0,ROUND(E481-C481,2))))</f>
        <v/>
      </c>
    </row>
    <row r="482" customFormat="false" ht="25" hidden="false" customHeight="true" outlineLevel="0" collapsed="false">
      <c r="A482" s="31"/>
      <c r="B482" s="32"/>
      <c r="C482" s="33"/>
      <c r="D482" s="34" t="str">
        <f aca="false">IF(OR(I482&lt;&gt;"OK",FinMes=""),"",IF(B482&gt;=FinMes,0,MAX(0,ROUND(C482-E482,2))))</f>
        <v/>
      </c>
      <c r="E482" s="34" t="str">
        <f aca="false">IF(OR(I482&lt;&gt;"OK",FinMes=""),"",IF(B482&gt;=FinMes,0,SUMIFS(CobroValido,CobroVenta,A482,CobroFecha,"&lt;"&amp;FinMes)))</f>
        <v/>
      </c>
      <c r="F482" s="35"/>
      <c r="G482" s="35"/>
      <c r="H482" s="36" t="str">
        <f aca="false">IF(I482="","",IF(I482&lt;&gt;"OK","Confira os dados",IF(FinMes="","Escolha um período",IF(B482&gt;=FinMes,"Outro período",IF(K482&gt;0,"Recebimento excedente",IF(D482=0,"Recebida",IF(E482=0,"A receber","Parcial")))))))</f>
        <v/>
      </c>
      <c r="I482" s="36" t="str">
        <f aca="false">IF(COUNTA(A482:C482,F482:G482)=0,"",IF(A482="","Falta o código",IF(A482&lt;&gt;TRIM(A482),"Confira o código",IF(COUNTIFS(VentaID,A482)&gt;1,"Código repetido",IF(NOT(ISNUMBER(B482)),"Confira a data",IF(OR(B482&lt;1,B482&gt;73415,INT(B482)&lt;&gt;B482),"Confira a data",IF(NOT(ISNUMBER(C482)),"Confira o valor",IF(C482&lt;=0,"Valor maior que zero",IF(G482="","Preencha o que vendeu","OK")))))))))</f>
        <v/>
      </c>
      <c r="J482" s="34" t="n">
        <f aca="false">IF(I482="OK",C482,0)</f>
        <v>0</v>
      </c>
      <c r="K482" s="34" t="str">
        <f aca="false">IF(OR(I482&lt;&gt;"OK",FinMes=""),"",IF(B482&gt;=FinMes,0,MAX(0,ROUND(E482-C482,2))))</f>
        <v/>
      </c>
    </row>
    <row r="483" customFormat="false" ht="25" hidden="false" customHeight="true" outlineLevel="0" collapsed="false">
      <c r="A483" s="31"/>
      <c r="B483" s="32"/>
      <c r="C483" s="33"/>
      <c r="D483" s="34" t="str">
        <f aca="false">IF(OR(I483&lt;&gt;"OK",FinMes=""),"",IF(B483&gt;=FinMes,0,MAX(0,ROUND(C483-E483,2))))</f>
        <v/>
      </c>
      <c r="E483" s="34" t="str">
        <f aca="false">IF(OR(I483&lt;&gt;"OK",FinMes=""),"",IF(B483&gt;=FinMes,0,SUMIFS(CobroValido,CobroVenta,A483,CobroFecha,"&lt;"&amp;FinMes)))</f>
        <v/>
      </c>
      <c r="F483" s="35"/>
      <c r="G483" s="35"/>
      <c r="H483" s="36" t="str">
        <f aca="false">IF(I483="","",IF(I483&lt;&gt;"OK","Confira os dados",IF(FinMes="","Escolha um período",IF(B483&gt;=FinMes,"Outro período",IF(K483&gt;0,"Recebimento excedente",IF(D483=0,"Recebida",IF(E483=0,"A receber","Parcial")))))))</f>
        <v/>
      </c>
      <c r="I483" s="36" t="str">
        <f aca="false">IF(COUNTA(A483:C483,F483:G483)=0,"",IF(A483="","Falta o código",IF(A483&lt;&gt;TRIM(A483),"Confira o código",IF(COUNTIFS(VentaID,A483)&gt;1,"Código repetido",IF(NOT(ISNUMBER(B483)),"Confira a data",IF(OR(B483&lt;1,B483&gt;73415,INT(B483)&lt;&gt;B483),"Confira a data",IF(NOT(ISNUMBER(C483)),"Confira o valor",IF(C483&lt;=0,"Valor maior que zero",IF(G483="","Preencha o que vendeu","OK")))))))))</f>
        <v/>
      </c>
      <c r="J483" s="34" t="n">
        <f aca="false">IF(I483="OK",C483,0)</f>
        <v>0</v>
      </c>
      <c r="K483" s="34" t="str">
        <f aca="false">IF(OR(I483&lt;&gt;"OK",FinMes=""),"",IF(B483&gt;=FinMes,0,MAX(0,ROUND(E483-C483,2))))</f>
        <v/>
      </c>
    </row>
    <row r="484" customFormat="false" ht="25" hidden="false" customHeight="true" outlineLevel="0" collapsed="false">
      <c r="A484" s="31"/>
      <c r="B484" s="32"/>
      <c r="C484" s="33"/>
      <c r="D484" s="34" t="str">
        <f aca="false">IF(OR(I484&lt;&gt;"OK",FinMes=""),"",IF(B484&gt;=FinMes,0,MAX(0,ROUND(C484-E484,2))))</f>
        <v/>
      </c>
      <c r="E484" s="34" t="str">
        <f aca="false">IF(OR(I484&lt;&gt;"OK",FinMes=""),"",IF(B484&gt;=FinMes,0,SUMIFS(CobroValido,CobroVenta,A484,CobroFecha,"&lt;"&amp;FinMes)))</f>
        <v/>
      </c>
      <c r="F484" s="35"/>
      <c r="G484" s="35"/>
      <c r="H484" s="36" t="str">
        <f aca="false">IF(I484="","",IF(I484&lt;&gt;"OK","Confira os dados",IF(FinMes="","Escolha um período",IF(B484&gt;=FinMes,"Outro período",IF(K484&gt;0,"Recebimento excedente",IF(D484=0,"Recebida",IF(E484=0,"A receber","Parcial")))))))</f>
        <v/>
      </c>
      <c r="I484" s="36" t="str">
        <f aca="false">IF(COUNTA(A484:C484,F484:G484)=0,"",IF(A484="","Falta o código",IF(A484&lt;&gt;TRIM(A484),"Confira o código",IF(COUNTIFS(VentaID,A484)&gt;1,"Código repetido",IF(NOT(ISNUMBER(B484)),"Confira a data",IF(OR(B484&lt;1,B484&gt;73415,INT(B484)&lt;&gt;B484),"Confira a data",IF(NOT(ISNUMBER(C484)),"Confira o valor",IF(C484&lt;=0,"Valor maior que zero",IF(G484="","Preencha o que vendeu","OK")))))))))</f>
        <v/>
      </c>
      <c r="J484" s="34" t="n">
        <f aca="false">IF(I484="OK",C484,0)</f>
        <v>0</v>
      </c>
      <c r="K484" s="34" t="str">
        <f aca="false">IF(OR(I484&lt;&gt;"OK",FinMes=""),"",IF(B484&gt;=FinMes,0,MAX(0,ROUND(E484-C484,2))))</f>
        <v/>
      </c>
    </row>
    <row r="485" customFormat="false" ht="25" hidden="false" customHeight="true" outlineLevel="0" collapsed="false">
      <c r="A485" s="31"/>
      <c r="B485" s="32"/>
      <c r="C485" s="33"/>
      <c r="D485" s="34" t="str">
        <f aca="false">IF(OR(I485&lt;&gt;"OK",FinMes=""),"",IF(B485&gt;=FinMes,0,MAX(0,ROUND(C485-E485,2))))</f>
        <v/>
      </c>
      <c r="E485" s="34" t="str">
        <f aca="false">IF(OR(I485&lt;&gt;"OK",FinMes=""),"",IF(B485&gt;=FinMes,0,SUMIFS(CobroValido,CobroVenta,A485,CobroFecha,"&lt;"&amp;FinMes)))</f>
        <v/>
      </c>
      <c r="F485" s="35"/>
      <c r="G485" s="35"/>
      <c r="H485" s="36" t="str">
        <f aca="false">IF(I485="","",IF(I485&lt;&gt;"OK","Confira os dados",IF(FinMes="","Escolha um período",IF(B485&gt;=FinMes,"Outro período",IF(K485&gt;0,"Recebimento excedente",IF(D485=0,"Recebida",IF(E485=0,"A receber","Parcial")))))))</f>
        <v/>
      </c>
      <c r="I485" s="36" t="str">
        <f aca="false">IF(COUNTA(A485:C485,F485:G485)=0,"",IF(A485="","Falta o código",IF(A485&lt;&gt;TRIM(A485),"Confira o código",IF(COUNTIFS(VentaID,A485)&gt;1,"Código repetido",IF(NOT(ISNUMBER(B485)),"Confira a data",IF(OR(B485&lt;1,B485&gt;73415,INT(B485)&lt;&gt;B485),"Confira a data",IF(NOT(ISNUMBER(C485)),"Confira o valor",IF(C485&lt;=0,"Valor maior que zero",IF(G485="","Preencha o que vendeu","OK")))))))))</f>
        <v/>
      </c>
      <c r="J485" s="34" t="n">
        <f aca="false">IF(I485="OK",C485,0)</f>
        <v>0</v>
      </c>
      <c r="K485" s="34" t="str">
        <f aca="false">IF(OR(I485&lt;&gt;"OK",FinMes=""),"",IF(B485&gt;=FinMes,0,MAX(0,ROUND(E485-C485,2))))</f>
        <v/>
      </c>
    </row>
    <row r="486" customFormat="false" ht="25" hidden="false" customHeight="true" outlineLevel="0" collapsed="false">
      <c r="A486" s="31"/>
      <c r="B486" s="32"/>
      <c r="C486" s="33"/>
      <c r="D486" s="34" t="str">
        <f aca="false">IF(OR(I486&lt;&gt;"OK",FinMes=""),"",IF(B486&gt;=FinMes,0,MAX(0,ROUND(C486-E486,2))))</f>
        <v/>
      </c>
      <c r="E486" s="34" t="str">
        <f aca="false">IF(OR(I486&lt;&gt;"OK",FinMes=""),"",IF(B486&gt;=FinMes,0,SUMIFS(CobroValido,CobroVenta,A486,CobroFecha,"&lt;"&amp;FinMes)))</f>
        <v/>
      </c>
      <c r="F486" s="35"/>
      <c r="G486" s="35"/>
      <c r="H486" s="36" t="str">
        <f aca="false">IF(I486="","",IF(I486&lt;&gt;"OK","Confira os dados",IF(FinMes="","Escolha um período",IF(B486&gt;=FinMes,"Outro período",IF(K486&gt;0,"Recebimento excedente",IF(D486=0,"Recebida",IF(E486=0,"A receber","Parcial")))))))</f>
        <v/>
      </c>
      <c r="I486" s="36" t="str">
        <f aca="false">IF(COUNTA(A486:C486,F486:G486)=0,"",IF(A486="","Falta o código",IF(A486&lt;&gt;TRIM(A486),"Confira o código",IF(COUNTIFS(VentaID,A486)&gt;1,"Código repetido",IF(NOT(ISNUMBER(B486)),"Confira a data",IF(OR(B486&lt;1,B486&gt;73415,INT(B486)&lt;&gt;B486),"Confira a data",IF(NOT(ISNUMBER(C486)),"Confira o valor",IF(C486&lt;=0,"Valor maior que zero",IF(G486="","Preencha o que vendeu","OK")))))))))</f>
        <v/>
      </c>
      <c r="J486" s="34" t="n">
        <f aca="false">IF(I486="OK",C486,0)</f>
        <v>0</v>
      </c>
      <c r="K486" s="34" t="str">
        <f aca="false">IF(OR(I486&lt;&gt;"OK",FinMes=""),"",IF(B486&gt;=FinMes,0,MAX(0,ROUND(E486-C486,2))))</f>
        <v/>
      </c>
    </row>
    <row r="487" customFormat="false" ht="25" hidden="false" customHeight="true" outlineLevel="0" collapsed="false">
      <c r="A487" s="31"/>
      <c r="B487" s="32"/>
      <c r="C487" s="33"/>
      <c r="D487" s="34" t="str">
        <f aca="false">IF(OR(I487&lt;&gt;"OK",FinMes=""),"",IF(B487&gt;=FinMes,0,MAX(0,ROUND(C487-E487,2))))</f>
        <v/>
      </c>
      <c r="E487" s="34" t="str">
        <f aca="false">IF(OR(I487&lt;&gt;"OK",FinMes=""),"",IF(B487&gt;=FinMes,0,SUMIFS(CobroValido,CobroVenta,A487,CobroFecha,"&lt;"&amp;FinMes)))</f>
        <v/>
      </c>
      <c r="F487" s="35"/>
      <c r="G487" s="35"/>
      <c r="H487" s="36" t="str">
        <f aca="false">IF(I487="","",IF(I487&lt;&gt;"OK","Confira os dados",IF(FinMes="","Escolha um período",IF(B487&gt;=FinMes,"Outro período",IF(K487&gt;0,"Recebimento excedente",IF(D487=0,"Recebida",IF(E487=0,"A receber","Parcial")))))))</f>
        <v/>
      </c>
      <c r="I487" s="36" t="str">
        <f aca="false">IF(COUNTA(A487:C487,F487:G487)=0,"",IF(A487="","Falta o código",IF(A487&lt;&gt;TRIM(A487),"Confira o código",IF(COUNTIFS(VentaID,A487)&gt;1,"Código repetido",IF(NOT(ISNUMBER(B487)),"Confira a data",IF(OR(B487&lt;1,B487&gt;73415,INT(B487)&lt;&gt;B487),"Confira a data",IF(NOT(ISNUMBER(C487)),"Confira o valor",IF(C487&lt;=0,"Valor maior que zero",IF(G487="","Preencha o que vendeu","OK")))))))))</f>
        <v/>
      </c>
      <c r="J487" s="34" t="n">
        <f aca="false">IF(I487="OK",C487,0)</f>
        <v>0</v>
      </c>
      <c r="K487" s="34" t="str">
        <f aca="false">IF(OR(I487&lt;&gt;"OK",FinMes=""),"",IF(B487&gt;=FinMes,0,MAX(0,ROUND(E487-C487,2))))</f>
        <v/>
      </c>
    </row>
    <row r="488" customFormat="false" ht="25" hidden="false" customHeight="true" outlineLevel="0" collapsed="false">
      <c r="A488" s="31"/>
      <c r="B488" s="32"/>
      <c r="C488" s="33"/>
      <c r="D488" s="34" t="str">
        <f aca="false">IF(OR(I488&lt;&gt;"OK",FinMes=""),"",IF(B488&gt;=FinMes,0,MAX(0,ROUND(C488-E488,2))))</f>
        <v/>
      </c>
      <c r="E488" s="34" t="str">
        <f aca="false">IF(OR(I488&lt;&gt;"OK",FinMes=""),"",IF(B488&gt;=FinMes,0,SUMIFS(CobroValido,CobroVenta,A488,CobroFecha,"&lt;"&amp;FinMes)))</f>
        <v/>
      </c>
      <c r="F488" s="35"/>
      <c r="G488" s="35"/>
      <c r="H488" s="36" t="str">
        <f aca="false">IF(I488="","",IF(I488&lt;&gt;"OK","Confira os dados",IF(FinMes="","Escolha um período",IF(B488&gt;=FinMes,"Outro período",IF(K488&gt;0,"Recebimento excedente",IF(D488=0,"Recebida",IF(E488=0,"A receber","Parcial")))))))</f>
        <v/>
      </c>
      <c r="I488" s="36" t="str">
        <f aca="false">IF(COUNTA(A488:C488,F488:G488)=0,"",IF(A488="","Falta o código",IF(A488&lt;&gt;TRIM(A488),"Confira o código",IF(COUNTIFS(VentaID,A488)&gt;1,"Código repetido",IF(NOT(ISNUMBER(B488)),"Confira a data",IF(OR(B488&lt;1,B488&gt;73415,INT(B488)&lt;&gt;B488),"Confira a data",IF(NOT(ISNUMBER(C488)),"Confira o valor",IF(C488&lt;=0,"Valor maior que zero",IF(G488="","Preencha o que vendeu","OK")))))))))</f>
        <v/>
      </c>
      <c r="J488" s="34" t="n">
        <f aca="false">IF(I488="OK",C488,0)</f>
        <v>0</v>
      </c>
      <c r="K488" s="34" t="str">
        <f aca="false">IF(OR(I488&lt;&gt;"OK",FinMes=""),"",IF(B488&gt;=FinMes,0,MAX(0,ROUND(E488-C488,2))))</f>
        <v/>
      </c>
    </row>
    <row r="489" customFormat="false" ht="25" hidden="false" customHeight="true" outlineLevel="0" collapsed="false">
      <c r="A489" s="31"/>
      <c r="B489" s="32"/>
      <c r="C489" s="33"/>
      <c r="D489" s="34" t="str">
        <f aca="false">IF(OR(I489&lt;&gt;"OK",FinMes=""),"",IF(B489&gt;=FinMes,0,MAX(0,ROUND(C489-E489,2))))</f>
        <v/>
      </c>
      <c r="E489" s="34" t="str">
        <f aca="false">IF(OR(I489&lt;&gt;"OK",FinMes=""),"",IF(B489&gt;=FinMes,0,SUMIFS(CobroValido,CobroVenta,A489,CobroFecha,"&lt;"&amp;FinMes)))</f>
        <v/>
      </c>
      <c r="F489" s="35"/>
      <c r="G489" s="35"/>
      <c r="H489" s="36" t="str">
        <f aca="false">IF(I489="","",IF(I489&lt;&gt;"OK","Confira os dados",IF(FinMes="","Escolha um período",IF(B489&gt;=FinMes,"Outro período",IF(K489&gt;0,"Recebimento excedente",IF(D489=0,"Recebida",IF(E489=0,"A receber","Parcial")))))))</f>
        <v/>
      </c>
      <c r="I489" s="36" t="str">
        <f aca="false">IF(COUNTA(A489:C489,F489:G489)=0,"",IF(A489="","Falta o código",IF(A489&lt;&gt;TRIM(A489),"Confira o código",IF(COUNTIFS(VentaID,A489)&gt;1,"Código repetido",IF(NOT(ISNUMBER(B489)),"Confira a data",IF(OR(B489&lt;1,B489&gt;73415,INT(B489)&lt;&gt;B489),"Confira a data",IF(NOT(ISNUMBER(C489)),"Confira o valor",IF(C489&lt;=0,"Valor maior que zero",IF(G489="","Preencha o que vendeu","OK")))))))))</f>
        <v/>
      </c>
      <c r="J489" s="34" t="n">
        <f aca="false">IF(I489="OK",C489,0)</f>
        <v>0</v>
      </c>
      <c r="K489" s="34" t="str">
        <f aca="false">IF(OR(I489&lt;&gt;"OK",FinMes=""),"",IF(B489&gt;=FinMes,0,MAX(0,ROUND(E489-C489,2))))</f>
        <v/>
      </c>
    </row>
    <row r="490" customFormat="false" ht="25" hidden="false" customHeight="true" outlineLevel="0" collapsed="false">
      <c r="A490" s="31"/>
      <c r="B490" s="32"/>
      <c r="C490" s="33"/>
      <c r="D490" s="34" t="str">
        <f aca="false">IF(OR(I490&lt;&gt;"OK",FinMes=""),"",IF(B490&gt;=FinMes,0,MAX(0,ROUND(C490-E490,2))))</f>
        <v/>
      </c>
      <c r="E490" s="34" t="str">
        <f aca="false">IF(OR(I490&lt;&gt;"OK",FinMes=""),"",IF(B490&gt;=FinMes,0,SUMIFS(CobroValido,CobroVenta,A490,CobroFecha,"&lt;"&amp;FinMes)))</f>
        <v/>
      </c>
      <c r="F490" s="35"/>
      <c r="G490" s="35"/>
      <c r="H490" s="36" t="str">
        <f aca="false">IF(I490="","",IF(I490&lt;&gt;"OK","Confira os dados",IF(FinMes="","Escolha um período",IF(B490&gt;=FinMes,"Outro período",IF(K490&gt;0,"Recebimento excedente",IF(D490=0,"Recebida",IF(E490=0,"A receber","Parcial")))))))</f>
        <v/>
      </c>
      <c r="I490" s="36" t="str">
        <f aca="false">IF(COUNTA(A490:C490,F490:G490)=0,"",IF(A490="","Falta o código",IF(A490&lt;&gt;TRIM(A490),"Confira o código",IF(COUNTIFS(VentaID,A490)&gt;1,"Código repetido",IF(NOT(ISNUMBER(B490)),"Confira a data",IF(OR(B490&lt;1,B490&gt;73415,INT(B490)&lt;&gt;B490),"Confira a data",IF(NOT(ISNUMBER(C490)),"Confira o valor",IF(C490&lt;=0,"Valor maior que zero",IF(G490="","Preencha o que vendeu","OK")))))))))</f>
        <v/>
      </c>
      <c r="J490" s="34" t="n">
        <f aca="false">IF(I490="OK",C490,0)</f>
        <v>0</v>
      </c>
      <c r="K490" s="34" t="str">
        <f aca="false">IF(OR(I490&lt;&gt;"OK",FinMes=""),"",IF(B490&gt;=FinMes,0,MAX(0,ROUND(E490-C490,2))))</f>
        <v/>
      </c>
    </row>
    <row r="491" customFormat="false" ht="25" hidden="false" customHeight="true" outlineLevel="0" collapsed="false">
      <c r="A491" s="31"/>
      <c r="B491" s="32"/>
      <c r="C491" s="33"/>
      <c r="D491" s="34" t="str">
        <f aca="false">IF(OR(I491&lt;&gt;"OK",FinMes=""),"",IF(B491&gt;=FinMes,0,MAX(0,ROUND(C491-E491,2))))</f>
        <v/>
      </c>
      <c r="E491" s="34" t="str">
        <f aca="false">IF(OR(I491&lt;&gt;"OK",FinMes=""),"",IF(B491&gt;=FinMes,0,SUMIFS(CobroValido,CobroVenta,A491,CobroFecha,"&lt;"&amp;FinMes)))</f>
        <v/>
      </c>
      <c r="F491" s="35"/>
      <c r="G491" s="35"/>
      <c r="H491" s="36" t="str">
        <f aca="false">IF(I491="","",IF(I491&lt;&gt;"OK","Confira os dados",IF(FinMes="","Escolha um período",IF(B491&gt;=FinMes,"Outro período",IF(K491&gt;0,"Recebimento excedente",IF(D491=0,"Recebida",IF(E491=0,"A receber","Parcial")))))))</f>
        <v/>
      </c>
      <c r="I491" s="36" t="str">
        <f aca="false">IF(COUNTA(A491:C491,F491:G491)=0,"",IF(A491="","Falta o código",IF(A491&lt;&gt;TRIM(A491),"Confira o código",IF(COUNTIFS(VentaID,A491)&gt;1,"Código repetido",IF(NOT(ISNUMBER(B491)),"Confira a data",IF(OR(B491&lt;1,B491&gt;73415,INT(B491)&lt;&gt;B491),"Confira a data",IF(NOT(ISNUMBER(C491)),"Confira o valor",IF(C491&lt;=0,"Valor maior que zero",IF(G491="","Preencha o que vendeu","OK")))))))))</f>
        <v/>
      </c>
      <c r="J491" s="34" t="n">
        <f aca="false">IF(I491="OK",C491,0)</f>
        <v>0</v>
      </c>
      <c r="K491" s="34" t="str">
        <f aca="false">IF(OR(I491&lt;&gt;"OK",FinMes=""),"",IF(B491&gt;=FinMes,0,MAX(0,ROUND(E491-C491,2))))</f>
        <v/>
      </c>
    </row>
    <row r="492" customFormat="false" ht="25" hidden="false" customHeight="true" outlineLevel="0" collapsed="false">
      <c r="A492" s="31"/>
      <c r="B492" s="32"/>
      <c r="C492" s="33"/>
      <c r="D492" s="34" t="str">
        <f aca="false">IF(OR(I492&lt;&gt;"OK",FinMes=""),"",IF(B492&gt;=FinMes,0,MAX(0,ROUND(C492-E492,2))))</f>
        <v/>
      </c>
      <c r="E492" s="34" t="str">
        <f aca="false">IF(OR(I492&lt;&gt;"OK",FinMes=""),"",IF(B492&gt;=FinMes,0,SUMIFS(CobroValido,CobroVenta,A492,CobroFecha,"&lt;"&amp;FinMes)))</f>
        <v/>
      </c>
      <c r="F492" s="35"/>
      <c r="G492" s="35"/>
      <c r="H492" s="36" t="str">
        <f aca="false">IF(I492="","",IF(I492&lt;&gt;"OK","Confira os dados",IF(FinMes="","Escolha um período",IF(B492&gt;=FinMes,"Outro período",IF(K492&gt;0,"Recebimento excedente",IF(D492=0,"Recebida",IF(E492=0,"A receber","Parcial")))))))</f>
        <v/>
      </c>
      <c r="I492" s="36" t="str">
        <f aca="false">IF(COUNTA(A492:C492,F492:G492)=0,"",IF(A492="","Falta o código",IF(A492&lt;&gt;TRIM(A492),"Confira o código",IF(COUNTIFS(VentaID,A492)&gt;1,"Código repetido",IF(NOT(ISNUMBER(B492)),"Confira a data",IF(OR(B492&lt;1,B492&gt;73415,INT(B492)&lt;&gt;B492),"Confira a data",IF(NOT(ISNUMBER(C492)),"Confira o valor",IF(C492&lt;=0,"Valor maior que zero",IF(G492="","Preencha o que vendeu","OK")))))))))</f>
        <v/>
      </c>
      <c r="J492" s="34" t="n">
        <f aca="false">IF(I492="OK",C492,0)</f>
        <v>0</v>
      </c>
      <c r="K492" s="34" t="str">
        <f aca="false">IF(OR(I492&lt;&gt;"OK",FinMes=""),"",IF(B492&gt;=FinMes,0,MAX(0,ROUND(E492-C492,2))))</f>
        <v/>
      </c>
    </row>
    <row r="493" customFormat="false" ht="25" hidden="false" customHeight="true" outlineLevel="0" collapsed="false">
      <c r="A493" s="31"/>
      <c r="B493" s="32"/>
      <c r="C493" s="33"/>
      <c r="D493" s="34" t="str">
        <f aca="false">IF(OR(I493&lt;&gt;"OK",FinMes=""),"",IF(B493&gt;=FinMes,0,MAX(0,ROUND(C493-E493,2))))</f>
        <v/>
      </c>
      <c r="E493" s="34" t="str">
        <f aca="false">IF(OR(I493&lt;&gt;"OK",FinMes=""),"",IF(B493&gt;=FinMes,0,SUMIFS(CobroValido,CobroVenta,A493,CobroFecha,"&lt;"&amp;FinMes)))</f>
        <v/>
      </c>
      <c r="F493" s="35"/>
      <c r="G493" s="35"/>
      <c r="H493" s="36" t="str">
        <f aca="false">IF(I493="","",IF(I493&lt;&gt;"OK","Confira os dados",IF(FinMes="","Escolha um período",IF(B493&gt;=FinMes,"Outro período",IF(K493&gt;0,"Recebimento excedente",IF(D493=0,"Recebida",IF(E493=0,"A receber","Parcial")))))))</f>
        <v/>
      </c>
      <c r="I493" s="36" t="str">
        <f aca="false">IF(COUNTA(A493:C493,F493:G493)=0,"",IF(A493="","Falta o código",IF(A493&lt;&gt;TRIM(A493),"Confira o código",IF(COUNTIFS(VentaID,A493)&gt;1,"Código repetido",IF(NOT(ISNUMBER(B493)),"Confira a data",IF(OR(B493&lt;1,B493&gt;73415,INT(B493)&lt;&gt;B493),"Confira a data",IF(NOT(ISNUMBER(C493)),"Confira o valor",IF(C493&lt;=0,"Valor maior que zero",IF(G493="","Preencha o que vendeu","OK")))))))))</f>
        <v/>
      </c>
      <c r="J493" s="34" t="n">
        <f aca="false">IF(I493="OK",C493,0)</f>
        <v>0</v>
      </c>
      <c r="K493" s="34" t="str">
        <f aca="false">IF(OR(I493&lt;&gt;"OK",FinMes=""),"",IF(B493&gt;=FinMes,0,MAX(0,ROUND(E493-C493,2))))</f>
        <v/>
      </c>
    </row>
    <row r="494" customFormat="false" ht="25" hidden="false" customHeight="true" outlineLevel="0" collapsed="false">
      <c r="A494" s="31"/>
      <c r="B494" s="32"/>
      <c r="C494" s="33"/>
      <c r="D494" s="34" t="str">
        <f aca="false">IF(OR(I494&lt;&gt;"OK",FinMes=""),"",IF(B494&gt;=FinMes,0,MAX(0,ROUND(C494-E494,2))))</f>
        <v/>
      </c>
      <c r="E494" s="34" t="str">
        <f aca="false">IF(OR(I494&lt;&gt;"OK",FinMes=""),"",IF(B494&gt;=FinMes,0,SUMIFS(CobroValido,CobroVenta,A494,CobroFecha,"&lt;"&amp;FinMes)))</f>
        <v/>
      </c>
      <c r="F494" s="35"/>
      <c r="G494" s="35"/>
      <c r="H494" s="36" t="str">
        <f aca="false">IF(I494="","",IF(I494&lt;&gt;"OK","Confira os dados",IF(FinMes="","Escolha um período",IF(B494&gt;=FinMes,"Outro período",IF(K494&gt;0,"Recebimento excedente",IF(D494=0,"Recebida",IF(E494=0,"A receber","Parcial")))))))</f>
        <v/>
      </c>
      <c r="I494" s="36" t="str">
        <f aca="false">IF(COUNTA(A494:C494,F494:G494)=0,"",IF(A494="","Falta o código",IF(A494&lt;&gt;TRIM(A494),"Confira o código",IF(COUNTIFS(VentaID,A494)&gt;1,"Código repetido",IF(NOT(ISNUMBER(B494)),"Confira a data",IF(OR(B494&lt;1,B494&gt;73415,INT(B494)&lt;&gt;B494),"Confira a data",IF(NOT(ISNUMBER(C494)),"Confira o valor",IF(C494&lt;=0,"Valor maior que zero",IF(G494="","Preencha o que vendeu","OK")))))))))</f>
        <v/>
      </c>
      <c r="J494" s="34" t="n">
        <f aca="false">IF(I494="OK",C494,0)</f>
        <v>0</v>
      </c>
      <c r="K494" s="34" t="str">
        <f aca="false">IF(OR(I494&lt;&gt;"OK",FinMes=""),"",IF(B494&gt;=FinMes,0,MAX(0,ROUND(E494-C494,2))))</f>
        <v/>
      </c>
    </row>
    <row r="495" customFormat="false" ht="25" hidden="false" customHeight="true" outlineLevel="0" collapsed="false">
      <c r="A495" s="31"/>
      <c r="B495" s="32"/>
      <c r="C495" s="33"/>
      <c r="D495" s="34" t="str">
        <f aca="false">IF(OR(I495&lt;&gt;"OK",FinMes=""),"",IF(B495&gt;=FinMes,0,MAX(0,ROUND(C495-E495,2))))</f>
        <v/>
      </c>
      <c r="E495" s="34" t="str">
        <f aca="false">IF(OR(I495&lt;&gt;"OK",FinMes=""),"",IF(B495&gt;=FinMes,0,SUMIFS(CobroValido,CobroVenta,A495,CobroFecha,"&lt;"&amp;FinMes)))</f>
        <v/>
      </c>
      <c r="F495" s="35"/>
      <c r="G495" s="35"/>
      <c r="H495" s="36" t="str">
        <f aca="false">IF(I495="","",IF(I495&lt;&gt;"OK","Confira os dados",IF(FinMes="","Escolha um período",IF(B495&gt;=FinMes,"Outro período",IF(K495&gt;0,"Recebimento excedente",IF(D495=0,"Recebida",IF(E495=0,"A receber","Parcial")))))))</f>
        <v/>
      </c>
      <c r="I495" s="36" t="str">
        <f aca="false">IF(COUNTA(A495:C495,F495:G495)=0,"",IF(A495="","Falta o código",IF(A495&lt;&gt;TRIM(A495),"Confira o código",IF(COUNTIFS(VentaID,A495)&gt;1,"Código repetido",IF(NOT(ISNUMBER(B495)),"Confira a data",IF(OR(B495&lt;1,B495&gt;73415,INT(B495)&lt;&gt;B495),"Confira a data",IF(NOT(ISNUMBER(C495)),"Confira o valor",IF(C495&lt;=0,"Valor maior que zero",IF(G495="","Preencha o que vendeu","OK")))))))))</f>
        <v/>
      </c>
      <c r="J495" s="34" t="n">
        <f aca="false">IF(I495="OK",C495,0)</f>
        <v>0</v>
      </c>
      <c r="K495" s="34" t="str">
        <f aca="false">IF(OR(I495&lt;&gt;"OK",FinMes=""),"",IF(B495&gt;=FinMes,0,MAX(0,ROUND(E495-C495,2))))</f>
        <v/>
      </c>
    </row>
    <row r="496" customFormat="false" ht="25" hidden="false" customHeight="true" outlineLevel="0" collapsed="false">
      <c r="A496" s="31"/>
      <c r="B496" s="32"/>
      <c r="C496" s="33"/>
      <c r="D496" s="34" t="str">
        <f aca="false">IF(OR(I496&lt;&gt;"OK",FinMes=""),"",IF(B496&gt;=FinMes,0,MAX(0,ROUND(C496-E496,2))))</f>
        <v/>
      </c>
      <c r="E496" s="34" t="str">
        <f aca="false">IF(OR(I496&lt;&gt;"OK",FinMes=""),"",IF(B496&gt;=FinMes,0,SUMIFS(CobroValido,CobroVenta,A496,CobroFecha,"&lt;"&amp;FinMes)))</f>
        <v/>
      </c>
      <c r="F496" s="35"/>
      <c r="G496" s="35"/>
      <c r="H496" s="36" t="str">
        <f aca="false">IF(I496="","",IF(I496&lt;&gt;"OK","Confira os dados",IF(FinMes="","Escolha um período",IF(B496&gt;=FinMes,"Outro período",IF(K496&gt;0,"Recebimento excedente",IF(D496=0,"Recebida",IF(E496=0,"A receber","Parcial")))))))</f>
        <v/>
      </c>
      <c r="I496" s="36" t="str">
        <f aca="false">IF(COUNTA(A496:C496,F496:G496)=0,"",IF(A496="","Falta o código",IF(A496&lt;&gt;TRIM(A496),"Confira o código",IF(COUNTIFS(VentaID,A496)&gt;1,"Código repetido",IF(NOT(ISNUMBER(B496)),"Confira a data",IF(OR(B496&lt;1,B496&gt;73415,INT(B496)&lt;&gt;B496),"Confira a data",IF(NOT(ISNUMBER(C496)),"Confira o valor",IF(C496&lt;=0,"Valor maior que zero",IF(G496="","Preencha o que vendeu","OK")))))))))</f>
        <v/>
      </c>
      <c r="J496" s="34" t="n">
        <f aca="false">IF(I496="OK",C496,0)</f>
        <v>0</v>
      </c>
      <c r="K496" s="34" t="str">
        <f aca="false">IF(OR(I496&lt;&gt;"OK",FinMes=""),"",IF(B496&gt;=FinMes,0,MAX(0,ROUND(E496-C496,2))))</f>
        <v/>
      </c>
    </row>
    <row r="497" customFormat="false" ht="25" hidden="false" customHeight="true" outlineLevel="0" collapsed="false">
      <c r="A497" s="31"/>
      <c r="B497" s="32"/>
      <c r="C497" s="33"/>
      <c r="D497" s="34" t="str">
        <f aca="false">IF(OR(I497&lt;&gt;"OK",FinMes=""),"",IF(B497&gt;=FinMes,0,MAX(0,ROUND(C497-E497,2))))</f>
        <v/>
      </c>
      <c r="E497" s="34" t="str">
        <f aca="false">IF(OR(I497&lt;&gt;"OK",FinMes=""),"",IF(B497&gt;=FinMes,0,SUMIFS(CobroValido,CobroVenta,A497,CobroFecha,"&lt;"&amp;FinMes)))</f>
        <v/>
      </c>
      <c r="F497" s="35"/>
      <c r="G497" s="35"/>
      <c r="H497" s="36" t="str">
        <f aca="false">IF(I497="","",IF(I497&lt;&gt;"OK","Confira os dados",IF(FinMes="","Escolha um período",IF(B497&gt;=FinMes,"Outro período",IF(K497&gt;0,"Recebimento excedente",IF(D497=0,"Recebida",IF(E497=0,"A receber","Parcial")))))))</f>
        <v/>
      </c>
      <c r="I497" s="36" t="str">
        <f aca="false">IF(COUNTA(A497:C497,F497:G497)=0,"",IF(A497="","Falta o código",IF(A497&lt;&gt;TRIM(A497),"Confira o código",IF(COUNTIFS(VentaID,A497)&gt;1,"Código repetido",IF(NOT(ISNUMBER(B497)),"Confira a data",IF(OR(B497&lt;1,B497&gt;73415,INT(B497)&lt;&gt;B497),"Confira a data",IF(NOT(ISNUMBER(C497)),"Confira o valor",IF(C497&lt;=0,"Valor maior que zero",IF(G497="","Preencha o que vendeu","OK")))))))))</f>
        <v/>
      </c>
      <c r="J497" s="34" t="n">
        <f aca="false">IF(I497="OK",C497,0)</f>
        <v>0</v>
      </c>
      <c r="K497" s="34" t="str">
        <f aca="false">IF(OR(I497&lt;&gt;"OK",FinMes=""),"",IF(B497&gt;=FinMes,0,MAX(0,ROUND(E497-C497,2))))</f>
        <v/>
      </c>
    </row>
    <row r="498" customFormat="false" ht="25" hidden="false" customHeight="true" outlineLevel="0" collapsed="false">
      <c r="A498" s="31"/>
      <c r="B498" s="32"/>
      <c r="C498" s="33"/>
      <c r="D498" s="34" t="str">
        <f aca="false">IF(OR(I498&lt;&gt;"OK",FinMes=""),"",IF(B498&gt;=FinMes,0,MAX(0,ROUND(C498-E498,2))))</f>
        <v/>
      </c>
      <c r="E498" s="34" t="str">
        <f aca="false">IF(OR(I498&lt;&gt;"OK",FinMes=""),"",IF(B498&gt;=FinMes,0,SUMIFS(CobroValido,CobroVenta,A498,CobroFecha,"&lt;"&amp;FinMes)))</f>
        <v/>
      </c>
      <c r="F498" s="35"/>
      <c r="G498" s="35"/>
      <c r="H498" s="36" t="str">
        <f aca="false">IF(I498="","",IF(I498&lt;&gt;"OK","Confira os dados",IF(FinMes="","Escolha um período",IF(B498&gt;=FinMes,"Outro período",IF(K498&gt;0,"Recebimento excedente",IF(D498=0,"Recebida",IF(E498=0,"A receber","Parcial")))))))</f>
        <v/>
      </c>
      <c r="I498" s="36" t="str">
        <f aca="false">IF(COUNTA(A498:C498,F498:G498)=0,"",IF(A498="","Falta o código",IF(A498&lt;&gt;TRIM(A498),"Confira o código",IF(COUNTIFS(VentaID,A498)&gt;1,"Código repetido",IF(NOT(ISNUMBER(B498)),"Confira a data",IF(OR(B498&lt;1,B498&gt;73415,INT(B498)&lt;&gt;B498),"Confira a data",IF(NOT(ISNUMBER(C498)),"Confira o valor",IF(C498&lt;=0,"Valor maior que zero",IF(G498="","Preencha o que vendeu","OK")))))))))</f>
        <v/>
      </c>
      <c r="J498" s="34" t="n">
        <f aca="false">IF(I498="OK",C498,0)</f>
        <v>0</v>
      </c>
      <c r="K498" s="34" t="str">
        <f aca="false">IF(OR(I498&lt;&gt;"OK",FinMes=""),"",IF(B498&gt;=FinMes,0,MAX(0,ROUND(E498-C498,2))))</f>
        <v/>
      </c>
    </row>
    <row r="499" customFormat="false" ht="25" hidden="false" customHeight="true" outlineLevel="0" collapsed="false">
      <c r="A499" s="31"/>
      <c r="B499" s="32"/>
      <c r="C499" s="33"/>
      <c r="D499" s="34" t="str">
        <f aca="false">IF(OR(I499&lt;&gt;"OK",FinMes=""),"",IF(B499&gt;=FinMes,0,MAX(0,ROUND(C499-E499,2))))</f>
        <v/>
      </c>
      <c r="E499" s="34" t="str">
        <f aca="false">IF(OR(I499&lt;&gt;"OK",FinMes=""),"",IF(B499&gt;=FinMes,0,SUMIFS(CobroValido,CobroVenta,A499,CobroFecha,"&lt;"&amp;FinMes)))</f>
        <v/>
      </c>
      <c r="F499" s="35"/>
      <c r="G499" s="35"/>
      <c r="H499" s="36" t="str">
        <f aca="false">IF(I499="","",IF(I499&lt;&gt;"OK","Confira os dados",IF(FinMes="","Escolha um período",IF(B499&gt;=FinMes,"Outro período",IF(K499&gt;0,"Recebimento excedente",IF(D499=0,"Recebida",IF(E499=0,"A receber","Parcial")))))))</f>
        <v/>
      </c>
      <c r="I499" s="36" t="str">
        <f aca="false">IF(COUNTA(A499:C499,F499:G499)=0,"",IF(A499="","Falta o código",IF(A499&lt;&gt;TRIM(A499),"Confira o código",IF(COUNTIFS(VentaID,A499)&gt;1,"Código repetido",IF(NOT(ISNUMBER(B499)),"Confira a data",IF(OR(B499&lt;1,B499&gt;73415,INT(B499)&lt;&gt;B499),"Confira a data",IF(NOT(ISNUMBER(C499)),"Confira o valor",IF(C499&lt;=0,"Valor maior que zero",IF(G499="","Preencha o que vendeu","OK")))))))))</f>
        <v/>
      </c>
      <c r="J499" s="34" t="n">
        <f aca="false">IF(I499="OK",C499,0)</f>
        <v>0</v>
      </c>
      <c r="K499" s="34" t="str">
        <f aca="false">IF(OR(I499&lt;&gt;"OK",FinMes=""),"",IF(B499&gt;=FinMes,0,MAX(0,ROUND(E499-C499,2))))</f>
        <v/>
      </c>
    </row>
    <row r="500" customFormat="false" ht="25" hidden="false" customHeight="true" outlineLevel="0" collapsed="false">
      <c r="A500" s="31"/>
      <c r="B500" s="32"/>
      <c r="C500" s="33"/>
      <c r="D500" s="34" t="str">
        <f aca="false">IF(OR(I500&lt;&gt;"OK",FinMes=""),"",IF(B500&gt;=FinMes,0,MAX(0,ROUND(C500-E500,2))))</f>
        <v/>
      </c>
      <c r="E500" s="34" t="str">
        <f aca="false">IF(OR(I500&lt;&gt;"OK",FinMes=""),"",IF(B500&gt;=FinMes,0,SUMIFS(CobroValido,CobroVenta,A500,CobroFecha,"&lt;"&amp;FinMes)))</f>
        <v/>
      </c>
      <c r="F500" s="35"/>
      <c r="G500" s="35"/>
      <c r="H500" s="36" t="str">
        <f aca="false">IF(I500="","",IF(I500&lt;&gt;"OK","Confira os dados",IF(FinMes="","Escolha um período",IF(B500&gt;=FinMes,"Outro período",IF(K500&gt;0,"Recebimento excedente",IF(D500=0,"Recebida",IF(E500=0,"A receber","Parcial")))))))</f>
        <v/>
      </c>
      <c r="I500" s="36" t="str">
        <f aca="false">IF(COUNTA(A500:C500,F500:G500)=0,"",IF(A500="","Falta o código",IF(A500&lt;&gt;TRIM(A500),"Confira o código",IF(COUNTIFS(VentaID,A500)&gt;1,"Código repetido",IF(NOT(ISNUMBER(B500)),"Confira a data",IF(OR(B500&lt;1,B500&gt;73415,INT(B500)&lt;&gt;B500),"Confira a data",IF(NOT(ISNUMBER(C500)),"Confira o valor",IF(C500&lt;=0,"Valor maior que zero",IF(G500="","Preencha o que vendeu","OK")))))))))</f>
        <v/>
      </c>
      <c r="J500" s="34" t="n">
        <f aca="false">IF(I500="OK",C500,0)</f>
        <v>0</v>
      </c>
      <c r="K500" s="34" t="str">
        <f aca="false">IF(OR(I500&lt;&gt;"OK",FinMes=""),"",IF(B500&gt;=FinMes,0,MAX(0,ROUND(E500-C500,2))))</f>
        <v/>
      </c>
    </row>
    <row r="501" customFormat="false" ht="25" hidden="false" customHeight="true" outlineLevel="0" collapsed="false">
      <c r="A501" s="31"/>
      <c r="B501" s="32"/>
      <c r="C501" s="33"/>
      <c r="D501" s="34" t="str">
        <f aca="false">IF(OR(I501&lt;&gt;"OK",FinMes=""),"",IF(B501&gt;=FinMes,0,MAX(0,ROUND(C501-E501,2))))</f>
        <v/>
      </c>
      <c r="E501" s="34" t="str">
        <f aca="false">IF(OR(I501&lt;&gt;"OK",FinMes=""),"",IF(B501&gt;=FinMes,0,SUMIFS(CobroValido,CobroVenta,A501,CobroFecha,"&lt;"&amp;FinMes)))</f>
        <v/>
      </c>
      <c r="F501" s="35"/>
      <c r="G501" s="35"/>
      <c r="H501" s="36" t="str">
        <f aca="false">IF(I501="","",IF(I501&lt;&gt;"OK","Confira os dados",IF(FinMes="","Escolha um período",IF(B501&gt;=FinMes,"Outro período",IF(K501&gt;0,"Recebimento excedente",IF(D501=0,"Recebida",IF(E501=0,"A receber","Parcial")))))))</f>
        <v/>
      </c>
      <c r="I501" s="36" t="str">
        <f aca="false">IF(COUNTA(A501:C501,F501:G501)=0,"",IF(A501="","Falta o código",IF(A501&lt;&gt;TRIM(A501),"Confira o código",IF(COUNTIFS(VentaID,A501)&gt;1,"Código repetido",IF(NOT(ISNUMBER(B501)),"Confira a data",IF(OR(B501&lt;1,B501&gt;73415,INT(B501)&lt;&gt;B501),"Confira a data",IF(NOT(ISNUMBER(C501)),"Confira o valor",IF(C501&lt;=0,"Valor maior que zero",IF(G501="","Preencha o que vendeu","OK")))))))))</f>
        <v/>
      </c>
      <c r="J501" s="34" t="n">
        <f aca="false">IF(I501="OK",C501,0)</f>
        <v>0</v>
      </c>
      <c r="K501" s="34" t="str">
        <f aca="false">IF(OR(I501&lt;&gt;"OK",FinMes=""),"",IF(B501&gt;=FinMes,0,MAX(0,ROUND(E501-C501,2))))</f>
        <v/>
      </c>
    </row>
    <row r="502" customFormat="false" ht="25" hidden="false" customHeight="true" outlineLevel="0" collapsed="false">
      <c r="A502" s="31"/>
      <c r="B502" s="32"/>
      <c r="C502" s="33"/>
      <c r="D502" s="34" t="str">
        <f aca="false">IF(OR(I502&lt;&gt;"OK",FinMes=""),"",IF(B502&gt;=FinMes,0,MAX(0,ROUND(C502-E502,2))))</f>
        <v/>
      </c>
      <c r="E502" s="34" t="str">
        <f aca="false">IF(OR(I502&lt;&gt;"OK",FinMes=""),"",IF(B502&gt;=FinMes,0,SUMIFS(CobroValido,CobroVenta,A502,CobroFecha,"&lt;"&amp;FinMes)))</f>
        <v/>
      </c>
      <c r="F502" s="35"/>
      <c r="G502" s="35"/>
      <c r="H502" s="36" t="str">
        <f aca="false">IF(I502="","",IF(I502&lt;&gt;"OK","Confira os dados",IF(FinMes="","Escolha um período",IF(B502&gt;=FinMes,"Outro período",IF(K502&gt;0,"Recebimento excedente",IF(D502=0,"Recebida",IF(E502=0,"A receber","Parcial")))))))</f>
        <v/>
      </c>
      <c r="I502" s="36" t="str">
        <f aca="false">IF(COUNTA(A502:C502,F502:G502)=0,"",IF(A502="","Falta o código",IF(A502&lt;&gt;TRIM(A502),"Confira o código",IF(COUNTIFS(VentaID,A502)&gt;1,"Código repetido",IF(NOT(ISNUMBER(B502)),"Confira a data",IF(OR(B502&lt;1,B502&gt;73415,INT(B502)&lt;&gt;B502),"Confira a data",IF(NOT(ISNUMBER(C502)),"Confira o valor",IF(C502&lt;=0,"Valor maior que zero",IF(G502="","Preencha o que vendeu","OK")))))))))</f>
        <v/>
      </c>
      <c r="J502" s="34" t="n">
        <f aca="false">IF(I502="OK",C502,0)</f>
        <v>0</v>
      </c>
      <c r="K502" s="34" t="str">
        <f aca="false">IF(OR(I502&lt;&gt;"OK",FinMes=""),"",IF(B502&gt;=FinMes,0,MAX(0,ROUND(E502-C502,2))))</f>
        <v/>
      </c>
    </row>
    <row r="503" customFormat="false" ht="25" hidden="false" customHeight="true" outlineLevel="0" collapsed="false">
      <c r="A503" s="31"/>
      <c r="B503" s="32"/>
      <c r="C503" s="33"/>
      <c r="D503" s="34" t="str">
        <f aca="false">IF(OR(I503&lt;&gt;"OK",FinMes=""),"",IF(B503&gt;=FinMes,0,MAX(0,ROUND(C503-E503,2))))</f>
        <v/>
      </c>
      <c r="E503" s="34" t="str">
        <f aca="false">IF(OR(I503&lt;&gt;"OK",FinMes=""),"",IF(B503&gt;=FinMes,0,SUMIFS(CobroValido,CobroVenta,A503,CobroFecha,"&lt;"&amp;FinMes)))</f>
        <v/>
      </c>
      <c r="F503" s="35"/>
      <c r="G503" s="35"/>
      <c r="H503" s="36" t="str">
        <f aca="false">IF(I503="","",IF(I503&lt;&gt;"OK","Confira os dados",IF(FinMes="","Escolha um período",IF(B503&gt;=FinMes,"Outro período",IF(K503&gt;0,"Recebimento excedente",IF(D503=0,"Recebida",IF(E503=0,"A receber","Parcial")))))))</f>
        <v/>
      </c>
      <c r="I503" s="36" t="str">
        <f aca="false">IF(COUNTA(A503:C503,F503:G503)=0,"",IF(A503="","Falta o código",IF(A503&lt;&gt;TRIM(A503),"Confira o código",IF(COUNTIFS(VentaID,A503)&gt;1,"Código repetido",IF(NOT(ISNUMBER(B503)),"Confira a data",IF(OR(B503&lt;1,B503&gt;73415,INT(B503)&lt;&gt;B503),"Confira a data",IF(NOT(ISNUMBER(C503)),"Confira o valor",IF(C503&lt;=0,"Valor maior que zero",IF(G503="","Preencha o que vendeu","OK")))))))))</f>
        <v/>
      </c>
      <c r="J503" s="34" t="n">
        <f aca="false">IF(I503="OK",C503,0)</f>
        <v>0</v>
      </c>
      <c r="K503" s="34" t="str">
        <f aca="false">IF(OR(I503&lt;&gt;"OK",FinMes=""),"",IF(B503&gt;=FinMes,0,MAX(0,ROUND(E503-C503,2))))</f>
        <v/>
      </c>
    </row>
    <row r="504" customFormat="false" ht="25" hidden="false" customHeight="true" outlineLevel="0" collapsed="false">
      <c r="A504" s="31"/>
      <c r="B504" s="32"/>
      <c r="C504" s="33"/>
      <c r="D504" s="34" t="str">
        <f aca="false">IF(OR(I504&lt;&gt;"OK",FinMes=""),"",IF(B504&gt;=FinMes,0,MAX(0,ROUND(C504-E504,2))))</f>
        <v/>
      </c>
      <c r="E504" s="34" t="str">
        <f aca="false">IF(OR(I504&lt;&gt;"OK",FinMes=""),"",IF(B504&gt;=FinMes,0,SUMIFS(CobroValido,CobroVenta,A504,CobroFecha,"&lt;"&amp;FinMes)))</f>
        <v/>
      </c>
      <c r="F504" s="35"/>
      <c r="G504" s="35"/>
      <c r="H504" s="36" t="str">
        <f aca="false">IF(I504="","",IF(I504&lt;&gt;"OK","Confira os dados",IF(FinMes="","Escolha um período",IF(B504&gt;=FinMes,"Outro período",IF(K504&gt;0,"Recebimento excedente",IF(D504=0,"Recebida",IF(E504=0,"A receber","Parcial")))))))</f>
        <v/>
      </c>
      <c r="I504" s="36" t="str">
        <f aca="false">IF(COUNTA(A504:C504,F504:G504)=0,"",IF(A504="","Falta o código",IF(A504&lt;&gt;TRIM(A504),"Confira o código",IF(COUNTIFS(VentaID,A504)&gt;1,"Código repetido",IF(NOT(ISNUMBER(B504)),"Confira a data",IF(OR(B504&lt;1,B504&gt;73415,INT(B504)&lt;&gt;B504),"Confira a data",IF(NOT(ISNUMBER(C504)),"Confira o valor",IF(C504&lt;=0,"Valor maior que zero",IF(G504="","Preencha o que vendeu","OK")))))))))</f>
        <v/>
      </c>
      <c r="J504" s="34" t="n">
        <f aca="false">IF(I504="OK",C504,0)</f>
        <v>0</v>
      </c>
      <c r="K504" s="34" t="str">
        <f aca="false">IF(OR(I504&lt;&gt;"OK",FinMes=""),"",IF(B504&gt;=FinMes,0,MAX(0,ROUND(E504-C504,2))))</f>
        <v/>
      </c>
    </row>
    <row r="505" customFormat="false" ht="25" hidden="false" customHeight="true" outlineLevel="0" collapsed="false">
      <c r="A505" s="31"/>
      <c r="B505" s="32"/>
      <c r="C505" s="33"/>
      <c r="D505" s="34" t="str">
        <f aca="false">IF(OR(I505&lt;&gt;"OK",FinMes=""),"",IF(B505&gt;=FinMes,0,MAX(0,ROUND(C505-E505,2))))</f>
        <v/>
      </c>
      <c r="E505" s="34" t="str">
        <f aca="false">IF(OR(I505&lt;&gt;"OK",FinMes=""),"",IF(B505&gt;=FinMes,0,SUMIFS(CobroValido,CobroVenta,A505,CobroFecha,"&lt;"&amp;FinMes)))</f>
        <v/>
      </c>
      <c r="F505" s="35"/>
      <c r="G505" s="35"/>
      <c r="H505" s="36" t="str">
        <f aca="false">IF(I505="","",IF(I505&lt;&gt;"OK","Confira os dados",IF(FinMes="","Escolha um período",IF(B505&gt;=FinMes,"Outro período",IF(K505&gt;0,"Recebimento excedente",IF(D505=0,"Recebida",IF(E505=0,"A receber","Parcial")))))))</f>
        <v/>
      </c>
      <c r="I505" s="36" t="str">
        <f aca="false">IF(COUNTA(A505:C505,F505:G505)=0,"",IF(A505="","Falta o código",IF(A505&lt;&gt;TRIM(A505),"Confira o código",IF(COUNTIFS(VentaID,A505)&gt;1,"Código repetido",IF(NOT(ISNUMBER(B505)),"Confira a data",IF(OR(B505&lt;1,B505&gt;73415,INT(B505)&lt;&gt;B505),"Confira a data",IF(NOT(ISNUMBER(C505)),"Confira o valor",IF(C505&lt;=0,"Valor maior que zero",IF(G505="","Preencha o que vendeu","OK")))))))))</f>
        <v/>
      </c>
      <c r="J505" s="34" t="n">
        <f aca="false">IF(I505="OK",C505,0)</f>
        <v>0</v>
      </c>
      <c r="K505" s="34" t="str">
        <f aca="false">IF(OR(I505&lt;&gt;"OK",FinMes=""),"",IF(B505&gt;=FinMes,0,MAX(0,ROUND(E505-C505,2))))</f>
        <v/>
      </c>
    </row>
    <row r="506" customFormat="false" ht="25" hidden="false" customHeight="true" outlineLevel="0" collapsed="false">
      <c r="A506" s="31"/>
      <c r="B506" s="32"/>
      <c r="C506" s="33"/>
      <c r="D506" s="34" t="str">
        <f aca="false">IF(OR(I506&lt;&gt;"OK",FinMes=""),"",IF(B506&gt;=FinMes,0,MAX(0,ROUND(C506-E506,2))))</f>
        <v/>
      </c>
      <c r="E506" s="34" t="str">
        <f aca="false">IF(OR(I506&lt;&gt;"OK",FinMes=""),"",IF(B506&gt;=FinMes,0,SUMIFS(CobroValido,CobroVenta,A506,CobroFecha,"&lt;"&amp;FinMes)))</f>
        <v/>
      </c>
      <c r="F506" s="35"/>
      <c r="G506" s="35"/>
      <c r="H506" s="36" t="str">
        <f aca="false">IF(I506="","",IF(I506&lt;&gt;"OK","Confira os dados",IF(FinMes="","Escolha um período",IF(B506&gt;=FinMes,"Outro período",IF(K506&gt;0,"Recebimento excedente",IF(D506=0,"Recebida",IF(E506=0,"A receber","Parcial")))))))</f>
        <v/>
      </c>
      <c r="I506" s="36" t="str">
        <f aca="false">IF(COUNTA(A506:C506,F506:G506)=0,"",IF(A506="","Falta o código",IF(A506&lt;&gt;TRIM(A506),"Confira o código",IF(COUNTIFS(VentaID,A506)&gt;1,"Código repetido",IF(NOT(ISNUMBER(B506)),"Confira a data",IF(OR(B506&lt;1,B506&gt;73415,INT(B506)&lt;&gt;B506),"Confira a data",IF(NOT(ISNUMBER(C506)),"Confira o valor",IF(C506&lt;=0,"Valor maior que zero",IF(G506="","Preencha o que vendeu","OK")))))))))</f>
        <v/>
      </c>
      <c r="J506" s="34" t="n">
        <f aca="false">IF(I506="OK",C506,0)</f>
        <v>0</v>
      </c>
      <c r="K506" s="34" t="str">
        <f aca="false">IF(OR(I506&lt;&gt;"OK",FinMes=""),"",IF(B506&gt;=FinMes,0,MAX(0,ROUND(E506-C506,2))))</f>
        <v/>
      </c>
    </row>
    <row r="507" customFormat="false" ht="25" hidden="false" customHeight="true" outlineLevel="0" collapsed="false">
      <c r="A507" s="31"/>
      <c r="B507" s="32"/>
      <c r="C507" s="33"/>
      <c r="D507" s="34" t="str">
        <f aca="false">IF(OR(I507&lt;&gt;"OK",FinMes=""),"",IF(B507&gt;=FinMes,0,MAX(0,ROUND(C507-E507,2))))</f>
        <v/>
      </c>
      <c r="E507" s="34" t="str">
        <f aca="false">IF(OR(I507&lt;&gt;"OK",FinMes=""),"",IF(B507&gt;=FinMes,0,SUMIFS(CobroValido,CobroVenta,A507,CobroFecha,"&lt;"&amp;FinMes)))</f>
        <v/>
      </c>
      <c r="F507" s="35"/>
      <c r="G507" s="35"/>
      <c r="H507" s="36" t="str">
        <f aca="false">IF(I507="","",IF(I507&lt;&gt;"OK","Confira os dados",IF(FinMes="","Escolha um período",IF(B507&gt;=FinMes,"Outro período",IF(K507&gt;0,"Recebimento excedente",IF(D507=0,"Recebida",IF(E507=0,"A receber","Parcial")))))))</f>
        <v/>
      </c>
      <c r="I507" s="36" t="str">
        <f aca="false">IF(COUNTA(A507:C507,F507:G507)=0,"",IF(A507="","Falta o código",IF(A507&lt;&gt;TRIM(A507),"Confira o código",IF(COUNTIFS(VentaID,A507)&gt;1,"Código repetido",IF(NOT(ISNUMBER(B507)),"Confira a data",IF(OR(B507&lt;1,B507&gt;73415,INT(B507)&lt;&gt;B507),"Confira a data",IF(NOT(ISNUMBER(C507)),"Confira o valor",IF(C507&lt;=0,"Valor maior que zero",IF(G507="","Preencha o que vendeu","OK")))))))))</f>
        <v/>
      </c>
      <c r="J507" s="34" t="n">
        <f aca="false">IF(I507="OK",C507,0)</f>
        <v>0</v>
      </c>
      <c r="K507" s="34" t="str">
        <f aca="false">IF(OR(I507&lt;&gt;"OK",FinMes=""),"",IF(B507&gt;=FinMes,0,MAX(0,ROUND(E507-C507,2))))</f>
        <v/>
      </c>
    </row>
    <row r="508" customFormat="false" ht="25" hidden="false" customHeight="true" outlineLevel="0" collapsed="false">
      <c r="A508" s="31"/>
      <c r="B508" s="32"/>
      <c r="C508" s="33"/>
      <c r="D508" s="34" t="str">
        <f aca="false">IF(OR(I508&lt;&gt;"OK",FinMes=""),"",IF(B508&gt;=FinMes,0,MAX(0,ROUND(C508-E508,2))))</f>
        <v/>
      </c>
      <c r="E508" s="34" t="str">
        <f aca="false">IF(OR(I508&lt;&gt;"OK",FinMes=""),"",IF(B508&gt;=FinMes,0,SUMIFS(CobroValido,CobroVenta,A508,CobroFecha,"&lt;"&amp;FinMes)))</f>
        <v/>
      </c>
      <c r="F508" s="35"/>
      <c r="G508" s="35"/>
      <c r="H508" s="36" t="str">
        <f aca="false">IF(I508="","",IF(I508&lt;&gt;"OK","Confira os dados",IF(FinMes="","Escolha um período",IF(B508&gt;=FinMes,"Outro período",IF(K508&gt;0,"Recebimento excedente",IF(D508=0,"Recebida",IF(E508=0,"A receber","Parcial")))))))</f>
        <v/>
      </c>
      <c r="I508" s="36" t="str">
        <f aca="false">IF(COUNTA(A508:C508,F508:G508)=0,"",IF(A508="","Falta o código",IF(A508&lt;&gt;TRIM(A508),"Confira o código",IF(COUNTIFS(VentaID,A508)&gt;1,"Código repetido",IF(NOT(ISNUMBER(B508)),"Confira a data",IF(OR(B508&lt;1,B508&gt;73415,INT(B508)&lt;&gt;B508),"Confira a data",IF(NOT(ISNUMBER(C508)),"Confira o valor",IF(C508&lt;=0,"Valor maior que zero",IF(G508="","Preencha o que vendeu","OK")))))))))</f>
        <v/>
      </c>
      <c r="J508" s="34" t="n">
        <f aca="false">IF(I508="OK",C508,0)</f>
        <v>0</v>
      </c>
      <c r="K508" s="34" t="str">
        <f aca="false">IF(OR(I508&lt;&gt;"OK",FinMes=""),"",IF(B508&gt;=FinMes,0,MAX(0,ROUND(E508-C508,2))))</f>
        <v/>
      </c>
    </row>
    <row r="509" customFormat="false" ht="25" hidden="false" customHeight="true" outlineLevel="0" collapsed="false">
      <c r="A509" s="31"/>
      <c r="B509" s="32"/>
      <c r="C509" s="33"/>
      <c r="D509" s="34" t="str">
        <f aca="false">IF(OR(I509&lt;&gt;"OK",FinMes=""),"",IF(B509&gt;=FinMes,0,MAX(0,ROUND(C509-E509,2))))</f>
        <v/>
      </c>
      <c r="E509" s="34" t="str">
        <f aca="false">IF(OR(I509&lt;&gt;"OK",FinMes=""),"",IF(B509&gt;=FinMes,0,SUMIFS(CobroValido,CobroVenta,A509,CobroFecha,"&lt;"&amp;FinMes)))</f>
        <v/>
      </c>
      <c r="F509" s="35"/>
      <c r="G509" s="35"/>
      <c r="H509" s="36" t="str">
        <f aca="false">IF(I509="","",IF(I509&lt;&gt;"OK","Confira os dados",IF(FinMes="","Escolha um período",IF(B509&gt;=FinMes,"Outro período",IF(K509&gt;0,"Recebimento excedente",IF(D509=0,"Recebida",IF(E509=0,"A receber","Parcial")))))))</f>
        <v/>
      </c>
      <c r="I509" s="36" t="str">
        <f aca="false">IF(COUNTA(A509:C509,F509:G509)=0,"",IF(A509="","Falta o código",IF(A509&lt;&gt;TRIM(A509),"Confira o código",IF(COUNTIFS(VentaID,A509)&gt;1,"Código repetido",IF(NOT(ISNUMBER(B509)),"Confira a data",IF(OR(B509&lt;1,B509&gt;73415,INT(B509)&lt;&gt;B509),"Confira a data",IF(NOT(ISNUMBER(C509)),"Confira o valor",IF(C509&lt;=0,"Valor maior que zero",IF(G509="","Preencha o que vendeu","OK")))))))))</f>
        <v/>
      </c>
      <c r="J509" s="34" t="n">
        <f aca="false">IF(I509="OK",C509,0)</f>
        <v>0</v>
      </c>
      <c r="K509" s="34" t="str">
        <f aca="false">IF(OR(I509&lt;&gt;"OK",FinMes=""),"",IF(B509&gt;=FinMes,0,MAX(0,ROUND(E509-C509,2))))</f>
        <v/>
      </c>
    </row>
    <row r="510" customFormat="false" ht="25" hidden="false" customHeight="true" outlineLevel="0" collapsed="false">
      <c r="A510" s="31"/>
      <c r="B510" s="32"/>
      <c r="C510" s="33"/>
      <c r="D510" s="34" t="str">
        <f aca="false">IF(OR(I510&lt;&gt;"OK",FinMes=""),"",IF(B510&gt;=FinMes,0,MAX(0,ROUND(C510-E510,2))))</f>
        <v/>
      </c>
      <c r="E510" s="34" t="str">
        <f aca="false">IF(OR(I510&lt;&gt;"OK",FinMes=""),"",IF(B510&gt;=FinMes,0,SUMIFS(CobroValido,CobroVenta,A510,CobroFecha,"&lt;"&amp;FinMes)))</f>
        <v/>
      </c>
      <c r="F510" s="35"/>
      <c r="G510" s="35"/>
      <c r="H510" s="36" t="str">
        <f aca="false">IF(I510="","",IF(I510&lt;&gt;"OK","Confira os dados",IF(FinMes="","Escolha um período",IF(B510&gt;=FinMes,"Outro período",IF(K510&gt;0,"Recebimento excedente",IF(D510=0,"Recebida",IF(E510=0,"A receber","Parcial")))))))</f>
        <v/>
      </c>
      <c r="I510" s="36" t="str">
        <f aca="false">IF(COUNTA(A510:C510,F510:G510)=0,"",IF(A510="","Falta o código",IF(A510&lt;&gt;TRIM(A510),"Confira o código",IF(COUNTIFS(VentaID,A510)&gt;1,"Código repetido",IF(NOT(ISNUMBER(B510)),"Confira a data",IF(OR(B510&lt;1,B510&gt;73415,INT(B510)&lt;&gt;B510),"Confira a data",IF(NOT(ISNUMBER(C510)),"Confira o valor",IF(C510&lt;=0,"Valor maior que zero",IF(G510="","Preencha o que vendeu","OK")))))))))</f>
        <v/>
      </c>
      <c r="J510" s="34" t="n">
        <f aca="false">IF(I510="OK",C510,0)</f>
        <v>0</v>
      </c>
      <c r="K510" s="34" t="str">
        <f aca="false">IF(OR(I510&lt;&gt;"OK",FinMes=""),"",IF(B510&gt;=FinMes,0,MAX(0,ROUND(E510-C510,2))))</f>
        <v/>
      </c>
    </row>
    <row r="511" customFormat="false" ht="25" hidden="false" customHeight="true" outlineLevel="0" collapsed="false">
      <c r="A511" s="31"/>
      <c r="B511" s="32"/>
      <c r="C511" s="33"/>
      <c r="D511" s="34" t="str">
        <f aca="false">IF(OR(I511&lt;&gt;"OK",FinMes=""),"",IF(B511&gt;=FinMes,0,MAX(0,ROUND(C511-E511,2))))</f>
        <v/>
      </c>
      <c r="E511" s="34" t="str">
        <f aca="false">IF(OR(I511&lt;&gt;"OK",FinMes=""),"",IF(B511&gt;=FinMes,0,SUMIFS(CobroValido,CobroVenta,A511,CobroFecha,"&lt;"&amp;FinMes)))</f>
        <v/>
      </c>
      <c r="F511" s="35"/>
      <c r="G511" s="35"/>
      <c r="H511" s="36" t="str">
        <f aca="false">IF(I511="","",IF(I511&lt;&gt;"OK","Confira os dados",IF(FinMes="","Escolha um período",IF(B511&gt;=FinMes,"Outro período",IF(K511&gt;0,"Recebimento excedente",IF(D511=0,"Recebida",IF(E511=0,"A receber","Parcial")))))))</f>
        <v/>
      </c>
      <c r="I511" s="36" t="str">
        <f aca="false">IF(COUNTA(A511:C511,F511:G511)=0,"",IF(A511="","Falta o código",IF(A511&lt;&gt;TRIM(A511),"Confira o código",IF(COUNTIFS(VentaID,A511)&gt;1,"Código repetido",IF(NOT(ISNUMBER(B511)),"Confira a data",IF(OR(B511&lt;1,B511&gt;73415,INT(B511)&lt;&gt;B511),"Confira a data",IF(NOT(ISNUMBER(C511)),"Confira o valor",IF(C511&lt;=0,"Valor maior que zero",IF(G511="","Preencha o que vendeu","OK")))))))))</f>
        <v/>
      </c>
      <c r="J511" s="34" t="n">
        <f aca="false">IF(I511="OK",C511,0)</f>
        <v>0</v>
      </c>
      <c r="K511" s="34" t="str">
        <f aca="false">IF(OR(I511&lt;&gt;"OK",FinMes=""),"",IF(B511&gt;=FinMes,0,MAX(0,ROUND(E511-C511,2))))</f>
        <v/>
      </c>
    </row>
    <row r="512" customFormat="false" ht="25" hidden="false" customHeight="true" outlineLevel="0" collapsed="false">
      <c r="A512" s="31"/>
      <c r="B512" s="32"/>
      <c r="C512" s="33"/>
      <c r="D512" s="34" t="str">
        <f aca="false">IF(OR(I512&lt;&gt;"OK",FinMes=""),"",IF(B512&gt;=FinMes,0,MAX(0,ROUND(C512-E512,2))))</f>
        <v/>
      </c>
      <c r="E512" s="34" t="str">
        <f aca="false">IF(OR(I512&lt;&gt;"OK",FinMes=""),"",IF(B512&gt;=FinMes,0,SUMIFS(CobroValido,CobroVenta,A512,CobroFecha,"&lt;"&amp;FinMes)))</f>
        <v/>
      </c>
      <c r="F512" s="35"/>
      <c r="G512" s="35"/>
      <c r="H512" s="36" t="str">
        <f aca="false">IF(I512="","",IF(I512&lt;&gt;"OK","Confira os dados",IF(FinMes="","Escolha um período",IF(B512&gt;=FinMes,"Outro período",IF(K512&gt;0,"Recebimento excedente",IF(D512=0,"Recebida",IF(E512=0,"A receber","Parcial")))))))</f>
        <v/>
      </c>
      <c r="I512" s="36" t="str">
        <f aca="false">IF(COUNTA(A512:C512,F512:G512)=0,"",IF(A512="","Falta o código",IF(A512&lt;&gt;TRIM(A512),"Confira o código",IF(COUNTIFS(VentaID,A512)&gt;1,"Código repetido",IF(NOT(ISNUMBER(B512)),"Confira a data",IF(OR(B512&lt;1,B512&gt;73415,INT(B512)&lt;&gt;B512),"Confira a data",IF(NOT(ISNUMBER(C512)),"Confira o valor",IF(C512&lt;=0,"Valor maior que zero",IF(G512="","Preencha o que vendeu","OK")))))))))</f>
        <v/>
      </c>
      <c r="J512" s="34" t="n">
        <f aca="false">IF(I512="OK",C512,0)</f>
        <v>0</v>
      </c>
      <c r="K512" s="34" t="str">
        <f aca="false">IF(OR(I512&lt;&gt;"OK",FinMes=""),"",IF(B512&gt;=FinMes,0,MAX(0,ROUND(E512-C512,2))))</f>
        <v/>
      </c>
    </row>
    <row r="513" customFormat="false" ht="25" hidden="false" customHeight="true" outlineLevel="0" collapsed="false">
      <c r="A513" s="31"/>
      <c r="B513" s="32"/>
      <c r="C513" s="33"/>
      <c r="D513" s="34" t="str">
        <f aca="false">IF(OR(I513&lt;&gt;"OK",FinMes=""),"",IF(B513&gt;=FinMes,0,MAX(0,ROUND(C513-E513,2))))</f>
        <v/>
      </c>
      <c r="E513" s="34" t="str">
        <f aca="false">IF(OR(I513&lt;&gt;"OK",FinMes=""),"",IF(B513&gt;=FinMes,0,SUMIFS(CobroValido,CobroVenta,A513,CobroFecha,"&lt;"&amp;FinMes)))</f>
        <v/>
      </c>
      <c r="F513" s="35"/>
      <c r="G513" s="35"/>
      <c r="H513" s="36" t="str">
        <f aca="false">IF(I513="","",IF(I513&lt;&gt;"OK","Confira os dados",IF(FinMes="","Escolha um período",IF(B513&gt;=FinMes,"Outro período",IF(K513&gt;0,"Recebimento excedente",IF(D513=0,"Recebida",IF(E513=0,"A receber","Parcial")))))))</f>
        <v/>
      </c>
      <c r="I513" s="36" t="str">
        <f aca="false">IF(COUNTA(A513:C513,F513:G513)=0,"",IF(A513="","Falta o código",IF(A513&lt;&gt;TRIM(A513),"Confira o código",IF(COUNTIFS(VentaID,A513)&gt;1,"Código repetido",IF(NOT(ISNUMBER(B513)),"Confira a data",IF(OR(B513&lt;1,B513&gt;73415,INT(B513)&lt;&gt;B513),"Confira a data",IF(NOT(ISNUMBER(C513)),"Confira o valor",IF(C513&lt;=0,"Valor maior que zero",IF(G513="","Preencha o que vendeu","OK")))))))))</f>
        <v/>
      </c>
      <c r="J513" s="34" t="n">
        <f aca="false">IF(I513="OK",C513,0)</f>
        <v>0</v>
      </c>
      <c r="K513" s="34" t="str">
        <f aca="false">IF(OR(I513&lt;&gt;"OK",FinMes=""),"",IF(B513&gt;=FinMes,0,MAX(0,ROUND(E513-C513,2))))</f>
        <v/>
      </c>
    </row>
    <row r="514" customFormat="false" ht="25" hidden="false" customHeight="true" outlineLevel="0" collapsed="false">
      <c r="A514" s="31"/>
      <c r="B514" s="32"/>
      <c r="C514" s="33"/>
      <c r="D514" s="34" t="str">
        <f aca="false">IF(OR(I514&lt;&gt;"OK",FinMes=""),"",IF(B514&gt;=FinMes,0,MAX(0,ROUND(C514-E514,2))))</f>
        <v/>
      </c>
      <c r="E514" s="34" t="str">
        <f aca="false">IF(OR(I514&lt;&gt;"OK",FinMes=""),"",IF(B514&gt;=FinMes,0,SUMIFS(CobroValido,CobroVenta,A514,CobroFecha,"&lt;"&amp;FinMes)))</f>
        <v/>
      </c>
      <c r="F514" s="35"/>
      <c r="G514" s="35"/>
      <c r="H514" s="36" t="str">
        <f aca="false">IF(I514="","",IF(I514&lt;&gt;"OK","Confira os dados",IF(FinMes="","Escolha um período",IF(B514&gt;=FinMes,"Outro período",IF(K514&gt;0,"Recebimento excedente",IF(D514=0,"Recebida",IF(E514=0,"A receber","Parcial")))))))</f>
        <v/>
      </c>
      <c r="I514" s="36" t="str">
        <f aca="false">IF(COUNTA(A514:C514,F514:G514)=0,"",IF(A514="","Falta o código",IF(A514&lt;&gt;TRIM(A514),"Confira o código",IF(COUNTIFS(VentaID,A514)&gt;1,"Código repetido",IF(NOT(ISNUMBER(B514)),"Confira a data",IF(OR(B514&lt;1,B514&gt;73415,INT(B514)&lt;&gt;B514),"Confira a data",IF(NOT(ISNUMBER(C514)),"Confira o valor",IF(C514&lt;=0,"Valor maior que zero",IF(G514="","Preencha o que vendeu","OK")))))))))</f>
        <v/>
      </c>
      <c r="J514" s="34" t="n">
        <f aca="false">IF(I514="OK",C514,0)</f>
        <v>0</v>
      </c>
      <c r="K514" s="34" t="str">
        <f aca="false">IF(OR(I514&lt;&gt;"OK",FinMes=""),"",IF(B514&gt;=FinMes,0,MAX(0,ROUND(E514-C514,2))))</f>
        <v/>
      </c>
    </row>
    <row r="515" customFormat="false" ht="25" hidden="false" customHeight="true" outlineLevel="0" collapsed="false">
      <c r="A515" s="31"/>
      <c r="B515" s="32"/>
      <c r="C515" s="33"/>
      <c r="D515" s="34" t="str">
        <f aca="false">IF(OR(I515&lt;&gt;"OK",FinMes=""),"",IF(B515&gt;=FinMes,0,MAX(0,ROUND(C515-E515,2))))</f>
        <v/>
      </c>
      <c r="E515" s="34" t="str">
        <f aca="false">IF(OR(I515&lt;&gt;"OK",FinMes=""),"",IF(B515&gt;=FinMes,0,SUMIFS(CobroValido,CobroVenta,A515,CobroFecha,"&lt;"&amp;FinMes)))</f>
        <v/>
      </c>
      <c r="F515" s="35"/>
      <c r="G515" s="35"/>
      <c r="H515" s="36" t="str">
        <f aca="false">IF(I515="","",IF(I515&lt;&gt;"OK","Confira os dados",IF(FinMes="","Escolha um período",IF(B515&gt;=FinMes,"Outro período",IF(K515&gt;0,"Recebimento excedente",IF(D515=0,"Recebida",IF(E515=0,"A receber","Parcial")))))))</f>
        <v/>
      </c>
      <c r="I515" s="36" t="str">
        <f aca="false">IF(COUNTA(A515:C515,F515:G515)=0,"",IF(A515="","Falta o código",IF(A515&lt;&gt;TRIM(A515),"Confira o código",IF(COUNTIFS(VentaID,A515)&gt;1,"Código repetido",IF(NOT(ISNUMBER(B515)),"Confira a data",IF(OR(B515&lt;1,B515&gt;73415,INT(B515)&lt;&gt;B515),"Confira a data",IF(NOT(ISNUMBER(C515)),"Confira o valor",IF(C515&lt;=0,"Valor maior que zero",IF(G515="","Preencha o que vendeu","OK")))))))))</f>
        <v/>
      </c>
      <c r="J515" s="34" t="n">
        <f aca="false">IF(I515="OK",C515,0)</f>
        <v>0</v>
      </c>
      <c r="K515" s="34" t="str">
        <f aca="false">IF(OR(I515&lt;&gt;"OK",FinMes=""),"",IF(B515&gt;=FinMes,0,MAX(0,ROUND(E515-C515,2))))</f>
        <v/>
      </c>
    </row>
    <row r="516" customFormat="false" ht="25" hidden="false" customHeight="true" outlineLevel="0" collapsed="false">
      <c r="A516" s="31"/>
      <c r="B516" s="32"/>
      <c r="C516" s="33"/>
      <c r="D516" s="34" t="str">
        <f aca="false">IF(OR(I516&lt;&gt;"OK",FinMes=""),"",IF(B516&gt;=FinMes,0,MAX(0,ROUND(C516-E516,2))))</f>
        <v/>
      </c>
      <c r="E516" s="34" t="str">
        <f aca="false">IF(OR(I516&lt;&gt;"OK",FinMes=""),"",IF(B516&gt;=FinMes,0,SUMIFS(CobroValido,CobroVenta,A516,CobroFecha,"&lt;"&amp;FinMes)))</f>
        <v/>
      </c>
      <c r="F516" s="35"/>
      <c r="G516" s="35"/>
      <c r="H516" s="36" t="str">
        <f aca="false">IF(I516="","",IF(I516&lt;&gt;"OK","Confira os dados",IF(FinMes="","Escolha um período",IF(B516&gt;=FinMes,"Outro período",IF(K516&gt;0,"Recebimento excedente",IF(D516=0,"Recebida",IF(E516=0,"A receber","Parcial")))))))</f>
        <v/>
      </c>
      <c r="I516" s="36" t="str">
        <f aca="false">IF(COUNTA(A516:C516,F516:G516)=0,"",IF(A516="","Falta o código",IF(A516&lt;&gt;TRIM(A516),"Confira o código",IF(COUNTIFS(VentaID,A516)&gt;1,"Código repetido",IF(NOT(ISNUMBER(B516)),"Confira a data",IF(OR(B516&lt;1,B516&gt;73415,INT(B516)&lt;&gt;B516),"Confira a data",IF(NOT(ISNUMBER(C516)),"Confira o valor",IF(C516&lt;=0,"Valor maior que zero",IF(G516="","Preencha o que vendeu","OK")))))))))</f>
        <v/>
      </c>
      <c r="J516" s="34" t="n">
        <f aca="false">IF(I516="OK",C516,0)</f>
        <v>0</v>
      </c>
      <c r="K516" s="34" t="str">
        <f aca="false">IF(OR(I516&lt;&gt;"OK",FinMes=""),"",IF(B516&gt;=FinMes,0,MAX(0,ROUND(E516-C516,2))))</f>
        <v/>
      </c>
    </row>
    <row r="517" customFormat="false" ht="25" hidden="false" customHeight="true" outlineLevel="0" collapsed="false">
      <c r="A517" s="31"/>
      <c r="B517" s="32"/>
      <c r="C517" s="33"/>
      <c r="D517" s="34" t="str">
        <f aca="false">IF(OR(I517&lt;&gt;"OK",FinMes=""),"",IF(B517&gt;=FinMes,0,MAX(0,ROUND(C517-E517,2))))</f>
        <v/>
      </c>
      <c r="E517" s="34" t="str">
        <f aca="false">IF(OR(I517&lt;&gt;"OK",FinMes=""),"",IF(B517&gt;=FinMes,0,SUMIFS(CobroValido,CobroVenta,A517,CobroFecha,"&lt;"&amp;FinMes)))</f>
        <v/>
      </c>
      <c r="F517" s="35"/>
      <c r="G517" s="35"/>
      <c r="H517" s="36" t="str">
        <f aca="false">IF(I517="","",IF(I517&lt;&gt;"OK","Confira os dados",IF(FinMes="","Escolha um período",IF(B517&gt;=FinMes,"Outro período",IF(K517&gt;0,"Recebimento excedente",IF(D517=0,"Recebida",IF(E517=0,"A receber","Parcial")))))))</f>
        <v/>
      </c>
      <c r="I517" s="36" t="str">
        <f aca="false">IF(COUNTA(A517:C517,F517:G517)=0,"",IF(A517="","Falta o código",IF(A517&lt;&gt;TRIM(A517),"Confira o código",IF(COUNTIFS(VentaID,A517)&gt;1,"Código repetido",IF(NOT(ISNUMBER(B517)),"Confira a data",IF(OR(B517&lt;1,B517&gt;73415,INT(B517)&lt;&gt;B517),"Confira a data",IF(NOT(ISNUMBER(C517)),"Confira o valor",IF(C517&lt;=0,"Valor maior que zero",IF(G517="","Preencha o que vendeu","OK")))))))))</f>
        <v/>
      </c>
      <c r="J517" s="34" t="n">
        <f aca="false">IF(I517="OK",C517,0)</f>
        <v>0</v>
      </c>
      <c r="K517" s="34" t="str">
        <f aca="false">IF(OR(I517&lt;&gt;"OK",FinMes=""),"",IF(B517&gt;=FinMes,0,MAX(0,ROUND(E517-C517,2))))</f>
        <v/>
      </c>
    </row>
    <row r="518" customFormat="false" ht="25" hidden="false" customHeight="true" outlineLevel="0" collapsed="false">
      <c r="A518" s="31"/>
      <c r="B518" s="32"/>
      <c r="C518" s="33"/>
      <c r="D518" s="34" t="str">
        <f aca="false">IF(OR(I518&lt;&gt;"OK",FinMes=""),"",IF(B518&gt;=FinMes,0,MAX(0,ROUND(C518-E518,2))))</f>
        <v/>
      </c>
      <c r="E518" s="34" t="str">
        <f aca="false">IF(OR(I518&lt;&gt;"OK",FinMes=""),"",IF(B518&gt;=FinMes,0,SUMIFS(CobroValido,CobroVenta,A518,CobroFecha,"&lt;"&amp;FinMes)))</f>
        <v/>
      </c>
      <c r="F518" s="35"/>
      <c r="G518" s="35"/>
      <c r="H518" s="36" t="str">
        <f aca="false">IF(I518="","",IF(I518&lt;&gt;"OK","Confira os dados",IF(FinMes="","Escolha um período",IF(B518&gt;=FinMes,"Outro período",IF(K518&gt;0,"Recebimento excedente",IF(D518=0,"Recebida",IF(E518=0,"A receber","Parcial")))))))</f>
        <v/>
      </c>
      <c r="I518" s="36" t="str">
        <f aca="false">IF(COUNTA(A518:C518,F518:G518)=0,"",IF(A518="","Falta o código",IF(A518&lt;&gt;TRIM(A518),"Confira o código",IF(COUNTIFS(VentaID,A518)&gt;1,"Código repetido",IF(NOT(ISNUMBER(B518)),"Confira a data",IF(OR(B518&lt;1,B518&gt;73415,INT(B518)&lt;&gt;B518),"Confira a data",IF(NOT(ISNUMBER(C518)),"Confira o valor",IF(C518&lt;=0,"Valor maior que zero",IF(G518="","Preencha o que vendeu","OK")))))))))</f>
        <v/>
      </c>
      <c r="J518" s="34" t="n">
        <f aca="false">IF(I518="OK",C518,0)</f>
        <v>0</v>
      </c>
      <c r="K518" s="34" t="str">
        <f aca="false">IF(OR(I518&lt;&gt;"OK",FinMes=""),"",IF(B518&gt;=FinMes,0,MAX(0,ROUND(E518-C518,2))))</f>
        <v/>
      </c>
    </row>
    <row r="519" customFormat="false" ht="25" hidden="false" customHeight="true" outlineLevel="0" collapsed="false">
      <c r="A519" s="31"/>
      <c r="B519" s="32"/>
      <c r="C519" s="33"/>
      <c r="D519" s="34" t="str">
        <f aca="false">IF(OR(I519&lt;&gt;"OK",FinMes=""),"",IF(B519&gt;=FinMes,0,MAX(0,ROUND(C519-E519,2))))</f>
        <v/>
      </c>
      <c r="E519" s="34" t="str">
        <f aca="false">IF(OR(I519&lt;&gt;"OK",FinMes=""),"",IF(B519&gt;=FinMes,0,SUMIFS(CobroValido,CobroVenta,A519,CobroFecha,"&lt;"&amp;FinMes)))</f>
        <v/>
      </c>
      <c r="F519" s="35"/>
      <c r="G519" s="35"/>
      <c r="H519" s="36" t="str">
        <f aca="false">IF(I519="","",IF(I519&lt;&gt;"OK","Confira os dados",IF(FinMes="","Escolha um período",IF(B519&gt;=FinMes,"Outro período",IF(K519&gt;0,"Recebimento excedente",IF(D519=0,"Recebida",IF(E519=0,"A receber","Parcial")))))))</f>
        <v/>
      </c>
      <c r="I519" s="36" t="str">
        <f aca="false">IF(COUNTA(A519:C519,F519:G519)=0,"",IF(A519="","Falta o código",IF(A519&lt;&gt;TRIM(A519),"Confira o código",IF(COUNTIFS(VentaID,A519)&gt;1,"Código repetido",IF(NOT(ISNUMBER(B519)),"Confira a data",IF(OR(B519&lt;1,B519&gt;73415,INT(B519)&lt;&gt;B519),"Confira a data",IF(NOT(ISNUMBER(C519)),"Confira o valor",IF(C519&lt;=0,"Valor maior que zero",IF(G519="","Preencha o que vendeu","OK")))))))))</f>
        <v/>
      </c>
      <c r="J519" s="34" t="n">
        <f aca="false">IF(I519="OK",C519,0)</f>
        <v>0</v>
      </c>
      <c r="K519" s="34" t="str">
        <f aca="false">IF(OR(I519&lt;&gt;"OK",FinMes=""),"",IF(B519&gt;=FinMes,0,MAX(0,ROUND(E519-C519,2))))</f>
        <v/>
      </c>
    </row>
    <row r="520" customFormat="false" ht="25" hidden="false" customHeight="true" outlineLevel="0" collapsed="false">
      <c r="A520" s="31"/>
      <c r="B520" s="32"/>
      <c r="C520" s="33"/>
      <c r="D520" s="34" t="str">
        <f aca="false">IF(OR(I520&lt;&gt;"OK",FinMes=""),"",IF(B520&gt;=FinMes,0,MAX(0,ROUND(C520-E520,2))))</f>
        <v/>
      </c>
      <c r="E520" s="34" t="str">
        <f aca="false">IF(OR(I520&lt;&gt;"OK",FinMes=""),"",IF(B520&gt;=FinMes,0,SUMIFS(CobroValido,CobroVenta,A520,CobroFecha,"&lt;"&amp;FinMes)))</f>
        <v/>
      </c>
      <c r="F520" s="35"/>
      <c r="G520" s="35"/>
      <c r="H520" s="36" t="str">
        <f aca="false">IF(I520="","",IF(I520&lt;&gt;"OK","Confira os dados",IF(FinMes="","Escolha um período",IF(B520&gt;=FinMes,"Outro período",IF(K520&gt;0,"Recebimento excedente",IF(D520=0,"Recebida",IF(E520=0,"A receber","Parcial")))))))</f>
        <v/>
      </c>
      <c r="I520" s="36" t="str">
        <f aca="false">IF(COUNTA(A520:C520,F520:G520)=0,"",IF(A520="","Falta o código",IF(A520&lt;&gt;TRIM(A520),"Confira o código",IF(COUNTIFS(VentaID,A520)&gt;1,"Código repetido",IF(NOT(ISNUMBER(B520)),"Confira a data",IF(OR(B520&lt;1,B520&gt;73415,INT(B520)&lt;&gt;B520),"Confira a data",IF(NOT(ISNUMBER(C520)),"Confira o valor",IF(C520&lt;=0,"Valor maior que zero",IF(G520="","Preencha o que vendeu","OK")))))))))</f>
        <v/>
      </c>
      <c r="J520" s="34" t="n">
        <f aca="false">IF(I520="OK",C520,0)</f>
        <v>0</v>
      </c>
      <c r="K520" s="34" t="str">
        <f aca="false">IF(OR(I520&lt;&gt;"OK",FinMes=""),"",IF(B520&gt;=FinMes,0,MAX(0,ROUND(E520-C520,2))))</f>
        <v/>
      </c>
    </row>
    <row r="521" customFormat="false" ht="25" hidden="false" customHeight="true" outlineLevel="0" collapsed="false">
      <c r="A521" s="31"/>
      <c r="B521" s="32"/>
      <c r="C521" s="33"/>
      <c r="D521" s="34" t="str">
        <f aca="false">IF(OR(I521&lt;&gt;"OK",FinMes=""),"",IF(B521&gt;=FinMes,0,MAX(0,ROUND(C521-E521,2))))</f>
        <v/>
      </c>
      <c r="E521" s="34" t="str">
        <f aca="false">IF(OR(I521&lt;&gt;"OK",FinMes=""),"",IF(B521&gt;=FinMes,0,SUMIFS(CobroValido,CobroVenta,A521,CobroFecha,"&lt;"&amp;FinMes)))</f>
        <v/>
      </c>
      <c r="F521" s="35"/>
      <c r="G521" s="35"/>
      <c r="H521" s="36" t="str">
        <f aca="false">IF(I521="","",IF(I521&lt;&gt;"OK","Confira os dados",IF(FinMes="","Escolha um período",IF(B521&gt;=FinMes,"Outro período",IF(K521&gt;0,"Recebimento excedente",IF(D521=0,"Recebida",IF(E521=0,"A receber","Parcial")))))))</f>
        <v/>
      </c>
      <c r="I521" s="36" t="str">
        <f aca="false">IF(COUNTA(A521:C521,F521:G521)=0,"",IF(A521="","Falta o código",IF(A521&lt;&gt;TRIM(A521),"Confira o código",IF(COUNTIFS(VentaID,A521)&gt;1,"Código repetido",IF(NOT(ISNUMBER(B521)),"Confira a data",IF(OR(B521&lt;1,B521&gt;73415,INT(B521)&lt;&gt;B521),"Confira a data",IF(NOT(ISNUMBER(C521)),"Confira o valor",IF(C521&lt;=0,"Valor maior que zero",IF(G521="","Preencha o que vendeu","OK")))))))))</f>
        <v/>
      </c>
      <c r="J521" s="34" t="n">
        <f aca="false">IF(I521="OK",C521,0)</f>
        <v>0</v>
      </c>
      <c r="K521" s="34" t="str">
        <f aca="false">IF(OR(I521&lt;&gt;"OK",FinMes=""),"",IF(B521&gt;=FinMes,0,MAX(0,ROUND(E521-C521,2))))</f>
        <v/>
      </c>
    </row>
    <row r="522" customFormat="false" ht="25" hidden="false" customHeight="true" outlineLevel="0" collapsed="false">
      <c r="A522" s="31"/>
      <c r="B522" s="32"/>
      <c r="C522" s="33"/>
      <c r="D522" s="34" t="str">
        <f aca="false">IF(OR(I522&lt;&gt;"OK",FinMes=""),"",IF(B522&gt;=FinMes,0,MAX(0,ROUND(C522-E522,2))))</f>
        <v/>
      </c>
      <c r="E522" s="34" t="str">
        <f aca="false">IF(OR(I522&lt;&gt;"OK",FinMes=""),"",IF(B522&gt;=FinMes,0,SUMIFS(CobroValido,CobroVenta,A522,CobroFecha,"&lt;"&amp;FinMes)))</f>
        <v/>
      </c>
      <c r="F522" s="35"/>
      <c r="G522" s="35"/>
      <c r="H522" s="36" t="str">
        <f aca="false">IF(I522="","",IF(I522&lt;&gt;"OK","Confira os dados",IF(FinMes="","Escolha um período",IF(B522&gt;=FinMes,"Outro período",IF(K522&gt;0,"Recebimento excedente",IF(D522=0,"Recebida",IF(E522=0,"A receber","Parcial")))))))</f>
        <v/>
      </c>
      <c r="I522" s="36" t="str">
        <f aca="false">IF(COUNTA(A522:C522,F522:G522)=0,"",IF(A522="","Falta o código",IF(A522&lt;&gt;TRIM(A522),"Confira o código",IF(COUNTIFS(VentaID,A522)&gt;1,"Código repetido",IF(NOT(ISNUMBER(B522)),"Confira a data",IF(OR(B522&lt;1,B522&gt;73415,INT(B522)&lt;&gt;B522),"Confira a data",IF(NOT(ISNUMBER(C522)),"Confira o valor",IF(C522&lt;=0,"Valor maior que zero",IF(G522="","Preencha o que vendeu","OK")))))))))</f>
        <v/>
      </c>
      <c r="J522" s="34" t="n">
        <f aca="false">IF(I522="OK",C522,0)</f>
        <v>0</v>
      </c>
      <c r="K522" s="34" t="str">
        <f aca="false">IF(OR(I522&lt;&gt;"OK",FinMes=""),"",IF(B522&gt;=FinMes,0,MAX(0,ROUND(E522-C522,2))))</f>
        <v/>
      </c>
    </row>
    <row r="523" customFormat="false" ht="25" hidden="false" customHeight="true" outlineLevel="0" collapsed="false">
      <c r="A523" s="31"/>
      <c r="B523" s="32"/>
      <c r="C523" s="33"/>
      <c r="D523" s="34" t="str">
        <f aca="false">IF(OR(I523&lt;&gt;"OK",FinMes=""),"",IF(B523&gt;=FinMes,0,MAX(0,ROUND(C523-E523,2))))</f>
        <v/>
      </c>
      <c r="E523" s="34" t="str">
        <f aca="false">IF(OR(I523&lt;&gt;"OK",FinMes=""),"",IF(B523&gt;=FinMes,0,SUMIFS(CobroValido,CobroVenta,A523,CobroFecha,"&lt;"&amp;FinMes)))</f>
        <v/>
      </c>
      <c r="F523" s="35"/>
      <c r="G523" s="35"/>
      <c r="H523" s="36" t="str">
        <f aca="false">IF(I523="","",IF(I523&lt;&gt;"OK","Confira os dados",IF(FinMes="","Escolha um período",IF(B523&gt;=FinMes,"Outro período",IF(K523&gt;0,"Recebimento excedente",IF(D523=0,"Recebida",IF(E523=0,"A receber","Parcial")))))))</f>
        <v/>
      </c>
      <c r="I523" s="36" t="str">
        <f aca="false">IF(COUNTA(A523:C523,F523:G523)=0,"",IF(A523="","Falta o código",IF(A523&lt;&gt;TRIM(A523),"Confira o código",IF(COUNTIFS(VentaID,A523)&gt;1,"Código repetido",IF(NOT(ISNUMBER(B523)),"Confira a data",IF(OR(B523&lt;1,B523&gt;73415,INT(B523)&lt;&gt;B523),"Confira a data",IF(NOT(ISNUMBER(C523)),"Confira o valor",IF(C523&lt;=0,"Valor maior que zero",IF(G523="","Preencha o que vendeu","OK")))))))))</f>
        <v/>
      </c>
      <c r="J523" s="34" t="n">
        <f aca="false">IF(I523="OK",C523,0)</f>
        <v>0</v>
      </c>
      <c r="K523" s="34" t="str">
        <f aca="false">IF(OR(I523&lt;&gt;"OK",FinMes=""),"",IF(B523&gt;=FinMes,0,MAX(0,ROUND(E523-C523,2))))</f>
        <v/>
      </c>
    </row>
    <row r="524" customFormat="false" ht="25" hidden="false" customHeight="true" outlineLevel="0" collapsed="false">
      <c r="A524" s="31"/>
      <c r="B524" s="32"/>
      <c r="C524" s="33"/>
      <c r="D524" s="34" t="str">
        <f aca="false">IF(OR(I524&lt;&gt;"OK",FinMes=""),"",IF(B524&gt;=FinMes,0,MAX(0,ROUND(C524-E524,2))))</f>
        <v/>
      </c>
      <c r="E524" s="34" t="str">
        <f aca="false">IF(OR(I524&lt;&gt;"OK",FinMes=""),"",IF(B524&gt;=FinMes,0,SUMIFS(CobroValido,CobroVenta,A524,CobroFecha,"&lt;"&amp;FinMes)))</f>
        <v/>
      </c>
      <c r="F524" s="35"/>
      <c r="G524" s="35"/>
      <c r="H524" s="36" t="str">
        <f aca="false">IF(I524="","",IF(I524&lt;&gt;"OK","Confira os dados",IF(FinMes="","Escolha um período",IF(B524&gt;=FinMes,"Outro período",IF(K524&gt;0,"Recebimento excedente",IF(D524=0,"Recebida",IF(E524=0,"A receber","Parcial")))))))</f>
        <v/>
      </c>
      <c r="I524" s="36" t="str">
        <f aca="false">IF(COUNTA(A524:C524,F524:G524)=0,"",IF(A524="","Falta o código",IF(A524&lt;&gt;TRIM(A524),"Confira o código",IF(COUNTIFS(VentaID,A524)&gt;1,"Código repetido",IF(NOT(ISNUMBER(B524)),"Confira a data",IF(OR(B524&lt;1,B524&gt;73415,INT(B524)&lt;&gt;B524),"Confira a data",IF(NOT(ISNUMBER(C524)),"Confira o valor",IF(C524&lt;=0,"Valor maior que zero",IF(G524="","Preencha o que vendeu","OK")))))))))</f>
        <v/>
      </c>
      <c r="J524" s="34" t="n">
        <f aca="false">IF(I524="OK",C524,0)</f>
        <v>0</v>
      </c>
      <c r="K524" s="34" t="str">
        <f aca="false">IF(OR(I524&lt;&gt;"OK",FinMes=""),"",IF(B524&gt;=FinMes,0,MAX(0,ROUND(E524-C524,2))))</f>
        <v/>
      </c>
    </row>
    <row r="525" customFormat="false" ht="25" hidden="false" customHeight="true" outlineLevel="0" collapsed="false">
      <c r="A525" s="31"/>
      <c r="B525" s="32"/>
      <c r="C525" s="33"/>
      <c r="D525" s="34" t="str">
        <f aca="false">IF(OR(I525&lt;&gt;"OK",FinMes=""),"",IF(B525&gt;=FinMes,0,MAX(0,ROUND(C525-E525,2))))</f>
        <v/>
      </c>
      <c r="E525" s="34" t="str">
        <f aca="false">IF(OR(I525&lt;&gt;"OK",FinMes=""),"",IF(B525&gt;=FinMes,0,SUMIFS(CobroValido,CobroVenta,A525,CobroFecha,"&lt;"&amp;FinMes)))</f>
        <v/>
      </c>
      <c r="F525" s="35"/>
      <c r="G525" s="35"/>
      <c r="H525" s="36" t="str">
        <f aca="false">IF(I525="","",IF(I525&lt;&gt;"OK","Confira os dados",IF(FinMes="","Escolha um período",IF(B525&gt;=FinMes,"Outro período",IF(K525&gt;0,"Recebimento excedente",IF(D525=0,"Recebida",IF(E525=0,"A receber","Parcial")))))))</f>
        <v/>
      </c>
      <c r="I525" s="36" t="str">
        <f aca="false">IF(COUNTA(A525:C525,F525:G525)=0,"",IF(A525="","Falta o código",IF(A525&lt;&gt;TRIM(A525),"Confira o código",IF(COUNTIFS(VentaID,A525)&gt;1,"Código repetido",IF(NOT(ISNUMBER(B525)),"Confira a data",IF(OR(B525&lt;1,B525&gt;73415,INT(B525)&lt;&gt;B525),"Confira a data",IF(NOT(ISNUMBER(C525)),"Confira o valor",IF(C525&lt;=0,"Valor maior que zero",IF(G525="","Preencha o que vendeu","OK")))))))))</f>
        <v/>
      </c>
      <c r="J525" s="34" t="n">
        <f aca="false">IF(I525="OK",C525,0)</f>
        <v>0</v>
      </c>
      <c r="K525" s="34" t="str">
        <f aca="false">IF(OR(I525&lt;&gt;"OK",FinMes=""),"",IF(B525&gt;=FinMes,0,MAX(0,ROUND(E525-C525,2))))</f>
        <v/>
      </c>
    </row>
    <row r="526" customFormat="false" ht="25" hidden="false" customHeight="true" outlineLevel="0" collapsed="false">
      <c r="A526" s="31"/>
      <c r="B526" s="32"/>
      <c r="C526" s="33"/>
      <c r="D526" s="34" t="str">
        <f aca="false">IF(OR(I526&lt;&gt;"OK",FinMes=""),"",IF(B526&gt;=FinMes,0,MAX(0,ROUND(C526-E526,2))))</f>
        <v/>
      </c>
      <c r="E526" s="34" t="str">
        <f aca="false">IF(OR(I526&lt;&gt;"OK",FinMes=""),"",IF(B526&gt;=FinMes,0,SUMIFS(CobroValido,CobroVenta,A526,CobroFecha,"&lt;"&amp;FinMes)))</f>
        <v/>
      </c>
      <c r="F526" s="35"/>
      <c r="G526" s="35"/>
      <c r="H526" s="36" t="str">
        <f aca="false">IF(I526="","",IF(I526&lt;&gt;"OK","Confira os dados",IF(FinMes="","Escolha um período",IF(B526&gt;=FinMes,"Outro período",IF(K526&gt;0,"Recebimento excedente",IF(D526=0,"Recebida",IF(E526=0,"A receber","Parcial")))))))</f>
        <v/>
      </c>
      <c r="I526" s="36" t="str">
        <f aca="false">IF(COUNTA(A526:C526,F526:G526)=0,"",IF(A526="","Falta o código",IF(A526&lt;&gt;TRIM(A526),"Confira o código",IF(COUNTIFS(VentaID,A526)&gt;1,"Código repetido",IF(NOT(ISNUMBER(B526)),"Confira a data",IF(OR(B526&lt;1,B526&gt;73415,INT(B526)&lt;&gt;B526),"Confira a data",IF(NOT(ISNUMBER(C526)),"Confira o valor",IF(C526&lt;=0,"Valor maior que zero",IF(G526="","Preencha o que vendeu","OK")))))))))</f>
        <v/>
      </c>
      <c r="J526" s="34" t="n">
        <f aca="false">IF(I526="OK",C526,0)</f>
        <v>0</v>
      </c>
      <c r="K526" s="34" t="str">
        <f aca="false">IF(OR(I526&lt;&gt;"OK",FinMes=""),"",IF(B526&gt;=FinMes,0,MAX(0,ROUND(E526-C526,2))))</f>
        <v/>
      </c>
    </row>
    <row r="527" customFormat="false" ht="25" hidden="false" customHeight="true" outlineLevel="0" collapsed="false">
      <c r="A527" s="31"/>
      <c r="B527" s="32"/>
      <c r="C527" s="33"/>
      <c r="D527" s="34" t="str">
        <f aca="false">IF(OR(I527&lt;&gt;"OK",FinMes=""),"",IF(B527&gt;=FinMes,0,MAX(0,ROUND(C527-E527,2))))</f>
        <v/>
      </c>
      <c r="E527" s="34" t="str">
        <f aca="false">IF(OR(I527&lt;&gt;"OK",FinMes=""),"",IF(B527&gt;=FinMes,0,SUMIFS(CobroValido,CobroVenta,A527,CobroFecha,"&lt;"&amp;FinMes)))</f>
        <v/>
      </c>
      <c r="F527" s="35"/>
      <c r="G527" s="35"/>
      <c r="H527" s="36" t="str">
        <f aca="false">IF(I527="","",IF(I527&lt;&gt;"OK","Confira os dados",IF(FinMes="","Escolha um período",IF(B527&gt;=FinMes,"Outro período",IF(K527&gt;0,"Recebimento excedente",IF(D527=0,"Recebida",IF(E527=0,"A receber","Parcial")))))))</f>
        <v/>
      </c>
      <c r="I527" s="36" t="str">
        <f aca="false">IF(COUNTA(A527:C527,F527:G527)=0,"",IF(A527="","Falta o código",IF(A527&lt;&gt;TRIM(A527),"Confira o código",IF(COUNTIFS(VentaID,A527)&gt;1,"Código repetido",IF(NOT(ISNUMBER(B527)),"Confira a data",IF(OR(B527&lt;1,B527&gt;73415,INT(B527)&lt;&gt;B527),"Confira a data",IF(NOT(ISNUMBER(C527)),"Confira o valor",IF(C527&lt;=0,"Valor maior que zero",IF(G527="","Preencha o que vendeu","OK")))))))))</f>
        <v/>
      </c>
      <c r="J527" s="34" t="n">
        <f aca="false">IF(I527="OK",C527,0)</f>
        <v>0</v>
      </c>
      <c r="K527" s="34" t="str">
        <f aca="false">IF(OR(I527&lt;&gt;"OK",FinMes=""),"",IF(B527&gt;=FinMes,0,MAX(0,ROUND(E527-C527,2))))</f>
        <v/>
      </c>
    </row>
    <row r="528" customFormat="false" ht="25" hidden="false" customHeight="true" outlineLevel="0" collapsed="false">
      <c r="A528" s="31"/>
      <c r="B528" s="32"/>
      <c r="C528" s="33"/>
      <c r="D528" s="34" t="str">
        <f aca="false">IF(OR(I528&lt;&gt;"OK",FinMes=""),"",IF(B528&gt;=FinMes,0,MAX(0,ROUND(C528-E528,2))))</f>
        <v/>
      </c>
      <c r="E528" s="34" t="str">
        <f aca="false">IF(OR(I528&lt;&gt;"OK",FinMes=""),"",IF(B528&gt;=FinMes,0,SUMIFS(CobroValido,CobroVenta,A528,CobroFecha,"&lt;"&amp;FinMes)))</f>
        <v/>
      </c>
      <c r="F528" s="35"/>
      <c r="G528" s="35"/>
      <c r="H528" s="36" t="str">
        <f aca="false">IF(I528="","",IF(I528&lt;&gt;"OK","Confira os dados",IF(FinMes="","Escolha um período",IF(B528&gt;=FinMes,"Outro período",IF(K528&gt;0,"Recebimento excedente",IF(D528=0,"Recebida",IF(E528=0,"A receber","Parcial")))))))</f>
        <v/>
      </c>
      <c r="I528" s="36" t="str">
        <f aca="false">IF(COUNTA(A528:C528,F528:G528)=0,"",IF(A528="","Falta o código",IF(A528&lt;&gt;TRIM(A528),"Confira o código",IF(COUNTIFS(VentaID,A528)&gt;1,"Código repetido",IF(NOT(ISNUMBER(B528)),"Confira a data",IF(OR(B528&lt;1,B528&gt;73415,INT(B528)&lt;&gt;B528),"Confira a data",IF(NOT(ISNUMBER(C528)),"Confira o valor",IF(C528&lt;=0,"Valor maior que zero",IF(G528="","Preencha o que vendeu","OK")))))))))</f>
        <v/>
      </c>
      <c r="J528" s="34" t="n">
        <f aca="false">IF(I528="OK",C528,0)</f>
        <v>0</v>
      </c>
      <c r="K528" s="34" t="str">
        <f aca="false">IF(OR(I528&lt;&gt;"OK",FinMes=""),"",IF(B528&gt;=FinMes,0,MAX(0,ROUND(E528-C528,2))))</f>
        <v/>
      </c>
    </row>
    <row r="529" customFormat="false" ht="25" hidden="false" customHeight="true" outlineLevel="0" collapsed="false">
      <c r="A529" s="31"/>
      <c r="B529" s="32"/>
      <c r="C529" s="33"/>
      <c r="D529" s="34" t="str">
        <f aca="false">IF(OR(I529&lt;&gt;"OK",FinMes=""),"",IF(B529&gt;=FinMes,0,MAX(0,ROUND(C529-E529,2))))</f>
        <v/>
      </c>
      <c r="E529" s="34" t="str">
        <f aca="false">IF(OR(I529&lt;&gt;"OK",FinMes=""),"",IF(B529&gt;=FinMes,0,SUMIFS(CobroValido,CobroVenta,A529,CobroFecha,"&lt;"&amp;FinMes)))</f>
        <v/>
      </c>
      <c r="F529" s="35"/>
      <c r="G529" s="35"/>
      <c r="H529" s="36" t="str">
        <f aca="false">IF(I529="","",IF(I529&lt;&gt;"OK","Confira os dados",IF(FinMes="","Escolha um período",IF(B529&gt;=FinMes,"Outro período",IF(K529&gt;0,"Recebimento excedente",IF(D529=0,"Recebida",IF(E529=0,"A receber","Parcial")))))))</f>
        <v/>
      </c>
      <c r="I529" s="36" t="str">
        <f aca="false">IF(COUNTA(A529:C529,F529:G529)=0,"",IF(A529="","Falta o código",IF(A529&lt;&gt;TRIM(A529),"Confira o código",IF(COUNTIFS(VentaID,A529)&gt;1,"Código repetido",IF(NOT(ISNUMBER(B529)),"Confira a data",IF(OR(B529&lt;1,B529&gt;73415,INT(B529)&lt;&gt;B529),"Confira a data",IF(NOT(ISNUMBER(C529)),"Confira o valor",IF(C529&lt;=0,"Valor maior que zero",IF(G529="","Preencha o que vendeu","OK")))))))))</f>
        <v/>
      </c>
      <c r="J529" s="34" t="n">
        <f aca="false">IF(I529="OK",C529,0)</f>
        <v>0</v>
      </c>
      <c r="K529" s="34" t="str">
        <f aca="false">IF(OR(I529&lt;&gt;"OK",FinMes=""),"",IF(B529&gt;=FinMes,0,MAX(0,ROUND(E529-C529,2))))</f>
        <v/>
      </c>
    </row>
    <row r="530" customFormat="false" ht="25" hidden="false" customHeight="true" outlineLevel="0" collapsed="false">
      <c r="A530" s="31"/>
      <c r="B530" s="32"/>
      <c r="C530" s="33"/>
      <c r="D530" s="34" t="str">
        <f aca="false">IF(OR(I530&lt;&gt;"OK",FinMes=""),"",IF(B530&gt;=FinMes,0,MAX(0,ROUND(C530-E530,2))))</f>
        <v/>
      </c>
      <c r="E530" s="34" t="str">
        <f aca="false">IF(OR(I530&lt;&gt;"OK",FinMes=""),"",IF(B530&gt;=FinMes,0,SUMIFS(CobroValido,CobroVenta,A530,CobroFecha,"&lt;"&amp;FinMes)))</f>
        <v/>
      </c>
      <c r="F530" s="35"/>
      <c r="G530" s="35"/>
      <c r="H530" s="36" t="str">
        <f aca="false">IF(I530="","",IF(I530&lt;&gt;"OK","Confira os dados",IF(FinMes="","Escolha um período",IF(B530&gt;=FinMes,"Outro período",IF(K530&gt;0,"Recebimento excedente",IF(D530=0,"Recebida",IF(E530=0,"A receber","Parcial")))))))</f>
        <v/>
      </c>
      <c r="I530" s="36" t="str">
        <f aca="false">IF(COUNTA(A530:C530,F530:G530)=0,"",IF(A530="","Falta o código",IF(A530&lt;&gt;TRIM(A530),"Confira o código",IF(COUNTIFS(VentaID,A530)&gt;1,"Código repetido",IF(NOT(ISNUMBER(B530)),"Confira a data",IF(OR(B530&lt;1,B530&gt;73415,INT(B530)&lt;&gt;B530),"Confira a data",IF(NOT(ISNUMBER(C530)),"Confira o valor",IF(C530&lt;=0,"Valor maior que zero",IF(G530="","Preencha o que vendeu","OK")))))))))</f>
        <v/>
      </c>
      <c r="J530" s="34" t="n">
        <f aca="false">IF(I530="OK",C530,0)</f>
        <v>0</v>
      </c>
      <c r="K530" s="34" t="str">
        <f aca="false">IF(OR(I530&lt;&gt;"OK",FinMes=""),"",IF(B530&gt;=FinMes,0,MAX(0,ROUND(E530-C530,2))))</f>
        <v/>
      </c>
    </row>
    <row r="531" customFormat="false" ht="25" hidden="false" customHeight="true" outlineLevel="0" collapsed="false">
      <c r="A531" s="31"/>
      <c r="B531" s="32"/>
      <c r="C531" s="33"/>
      <c r="D531" s="34" t="str">
        <f aca="false">IF(OR(I531&lt;&gt;"OK",FinMes=""),"",IF(B531&gt;=FinMes,0,MAX(0,ROUND(C531-E531,2))))</f>
        <v/>
      </c>
      <c r="E531" s="34" t="str">
        <f aca="false">IF(OR(I531&lt;&gt;"OK",FinMes=""),"",IF(B531&gt;=FinMes,0,SUMIFS(CobroValido,CobroVenta,A531,CobroFecha,"&lt;"&amp;FinMes)))</f>
        <v/>
      </c>
      <c r="F531" s="35"/>
      <c r="G531" s="35"/>
      <c r="H531" s="36" t="str">
        <f aca="false">IF(I531="","",IF(I531&lt;&gt;"OK","Confira os dados",IF(FinMes="","Escolha um período",IF(B531&gt;=FinMes,"Outro período",IF(K531&gt;0,"Recebimento excedente",IF(D531=0,"Recebida",IF(E531=0,"A receber","Parcial")))))))</f>
        <v/>
      </c>
      <c r="I531" s="36" t="str">
        <f aca="false">IF(COUNTA(A531:C531,F531:G531)=0,"",IF(A531="","Falta o código",IF(A531&lt;&gt;TRIM(A531),"Confira o código",IF(COUNTIFS(VentaID,A531)&gt;1,"Código repetido",IF(NOT(ISNUMBER(B531)),"Confira a data",IF(OR(B531&lt;1,B531&gt;73415,INT(B531)&lt;&gt;B531),"Confira a data",IF(NOT(ISNUMBER(C531)),"Confira o valor",IF(C531&lt;=0,"Valor maior que zero",IF(G531="","Preencha o que vendeu","OK")))))))))</f>
        <v/>
      </c>
      <c r="J531" s="34" t="n">
        <f aca="false">IF(I531="OK",C531,0)</f>
        <v>0</v>
      </c>
      <c r="K531" s="34" t="str">
        <f aca="false">IF(OR(I531&lt;&gt;"OK",FinMes=""),"",IF(B531&gt;=FinMes,0,MAX(0,ROUND(E531-C531,2))))</f>
        <v/>
      </c>
    </row>
    <row r="532" customFormat="false" ht="25" hidden="false" customHeight="true" outlineLevel="0" collapsed="false">
      <c r="A532" s="31"/>
      <c r="B532" s="32"/>
      <c r="C532" s="33"/>
      <c r="D532" s="34" t="str">
        <f aca="false">IF(OR(I532&lt;&gt;"OK",FinMes=""),"",IF(B532&gt;=FinMes,0,MAX(0,ROUND(C532-E532,2))))</f>
        <v/>
      </c>
      <c r="E532" s="34" t="str">
        <f aca="false">IF(OR(I532&lt;&gt;"OK",FinMes=""),"",IF(B532&gt;=FinMes,0,SUMIFS(CobroValido,CobroVenta,A532,CobroFecha,"&lt;"&amp;FinMes)))</f>
        <v/>
      </c>
      <c r="F532" s="35"/>
      <c r="G532" s="35"/>
      <c r="H532" s="36" t="str">
        <f aca="false">IF(I532="","",IF(I532&lt;&gt;"OK","Confira os dados",IF(FinMes="","Escolha um período",IF(B532&gt;=FinMes,"Outro período",IF(K532&gt;0,"Recebimento excedente",IF(D532=0,"Recebida",IF(E532=0,"A receber","Parcial")))))))</f>
        <v/>
      </c>
      <c r="I532" s="36" t="str">
        <f aca="false">IF(COUNTA(A532:C532,F532:G532)=0,"",IF(A532="","Falta o código",IF(A532&lt;&gt;TRIM(A532),"Confira o código",IF(COUNTIFS(VentaID,A532)&gt;1,"Código repetido",IF(NOT(ISNUMBER(B532)),"Confira a data",IF(OR(B532&lt;1,B532&gt;73415,INT(B532)&lt;&gt;B532),"Confira a data",IF(NOT(ISNUMBER(C532)),"Confira o valor",IF(C532&lt;=0,"Valor maior que zero",IF(G532="","Preencha o que vendeu","OK")))))))))</f>
        <v/>
      </c>
      <c r="J532" s="34" t="n">
        <f aca="false">IF(I532="OK",C532,0)</f>
        <v>0</v>
      </c>
      <c r="K532" s="34" t="str">
        <f aca="false">IF(OR(I532&lt;&gt;"OK",FinMes=""),"",IF(B532&gt;=FinMes,0,MAX(0,ROUND(E532-C532,2))))</f>
        <v/>
      </c>
    </row>
    <row r="533" customFormat="false" ht="25" hidden="false" customHeight="true" outlineLevel="0" collapsed="false">
      <c r="A533" s="31"/>
      <c r="B533" s="32"/>
      <c r="C533" s="33"/>
      <c r="D533" s="34" t="str">
        <f aca="false">IF(OR(I533&lt;&gt;"OK",FinMes=""),"",IF(B533&gt;=FinMes,0,MAX(0,ROUND(C533-E533,2))))</f>
        <v/>
      </c>
      <c r="E533" s="34" t="str">
        <f aca="false">IF(OR(I533&lt;&gt;"OK",FinMes=""),"",IF(B533&gt;=FinMes,0,SUMIFS(CobroValido,CobroVenta,A533,CobroFecha,"&lt;"&amp;FinMes)))</f>
        <v/>
      </c>
      <c r="F533" s="35"/>
      <c r="G533" s="35"/>
      <c r="H533" s="36" t="str">
        <f aca="false">IF(I533="","",IF(I533&lt;&gt;"OK","Confira os dados",IF(FinMes="","Escolha um período",IF(B533&gt;=FinMes,"Outro período",IF(K533&gt;0,"Recebimento excedente",IF(D533=0,"Recebida",IF(E533=0,"A receber","Parcial")))))))</f>
        <v/>
      </c>
      <c r="I533" s="36" t="str">
        <f aca="false">IF(COUNTA(A533:C533,F533:G533)=0,"",IF(A533="","Falta o código",IF(A533&lt;&gt;TRIM(A533),"Confira o código",IF(COUNTIFS(VentaID,A533)&gt;1,"Código repetido",IF(NOT(ISNUMBER(B533)),"Confira a data",IF(OR(B533&lt;1,B533&gt;73415,INT(B533)&lt;&gt;B533),"Confira a data",IF(NOT(ISNUMBER(C533)),"Confira o valor",IF(C533&lt;=0,"Valor maior que zero",IF(G533="","Preencha o que vendeu","OK")))))))))</f>
        <v/>
      </c>
      <c r="J533" s="34" t="n">
        <f aca="false">IF(I533="OK",C533,0)</f>
        <v>0</v>
      </c>
      <c r="K533" s="34" t="str">
        <f aca="false">IF(OR(I533&lt;&gt;"OK",FinMes=""),"",IF(B533&gt;=FinMes,0,MAX(0,ROUND(E533-C533,2))))</f>
        <v/>
      </c>
    </row>
    <row r="534" customFormat="false" ht="25" hidden="false" customHeight="true" outlineLevel="0" collapsed="false">
      <c r="A534" s="31"/>
      <c r="B534" s="32"/>
      <c r="C534" s="33"/>
      <c r="D534" s="34" t="str">
        <f aca="false">IF(OR(I534&lt;&gt;"OK",FinMes=""),"",IF(B534&gt;=FinMes,0,MAX(0,ROUND(C534-E534,2))))</f>
        <v/>
      </c>
      <c r="E534" s="34" t="str">
        <f aca="false">IF(OR(I534&lt;&gt;"OK",FinMes=""),"",IF(B534&gt;=FinMes,0,SUMIFS(CobroValido,CobroVenta,A534,CobroFecha,"&lt;"&amp;FinMes)))</f>
        <v/>
      </c>
      <c r="F534" s="35"/>
      <c r="G534" s="35"/>
      <c r="H534" s="36" t="str">
        <f aca="false">IF(I534="","",IF(I534&lt;&gt;"OK","Confira os dados",IF(FinMes="","Escolha um período",IF(B534&gt;=FinMes,"Outro período",IF(K534&gt;0,"Recebimento excedente",IF(D534=0,"Recebida",IF(E534=0,"A receber","Parcial")))))))</f>
        <v/>
      </c>
      <c r="I534" s="36" t="str">
        <f aca="false">IF(COUNTA(A534:C534,F534:G534)=0,"",IF(A534="","Falta o código",IF(A534&lt;&gt;TRIM(A534),"Confira o código",IF(COUNTIFS(VentaID,A534)&gt;1,"Código repetido",IF(NOT(ISNUMBER(B534)),"Confira a data",IF(OR(B534&lt;1,B534&gt;73415,INT(B534)&lt;&gt;B534),"Confira a data",IF(NOT(ISNUMBER(C534)),"Confira o valor",IF(C534&lt;=0,"Valor maior que zero",IF(G534="","Preencha o que vendeu","OK")))))))))</f>
        <v/>
      </c>
      <c r="J534" s="34" t="n">
        <f aca="false">IF(I534="OK",C534,0)</f>
        <v>0</v>
      </c>
      <c r="K534" s="34" t="str">
        <f aca="false">IF(OR(I534&lt;&gt;"OK",FinMes=""),"",IF(B534&gt;=FinMes,0,MAX(0,ROUND(E534-C534,2))))</f>
        <v/>
      </c>
    </row>
    <row r="535" customFormat="false" ht="25" hidden="false" customHeight="true" outlineLevel="0" collapsed="false">
      <c r="A535" s="31"/>
      <c r="B535" s="32"/>
      <c r="C535" s="33"/>
      <c r="D535" s="34" t="str">
        <f aca="false">IF(OR(I535&lt;&gt;"OK",FinMes=""),"",IF(B535&gt;=FinMes,0,MAX(0,ROUND(C535-E535,2))))</f>
        <v/>
      </c>
      <c r="E535" s="34" t="str">
        <f aca="false">IF(OR(I535&lt;&gt;"OK",FinMes=""),"",IF(B535&gt;=FinMes,0,SUMIFS(CobroValido,CobroVenta,A535,CobroFecha,"&lt;"&amp;FinMes)))</f>
        <v/>
      </c>
      <c r="F535" s="35"/>
      <c r="G535" s="35"/>
      <c r="H535" s="36" t="str">
        <f aca="false">IF(I535="","",IF(I535&lt;&gt;"OK","Confira os dados",IF(FinMes="","Escolha um período",IF(B535&gt;=FinMes,"Outro período",IF(K535&gt;0,"Recebimento excedente",IF(D535=0,"Recebida",IF(E535=0,"A receber","Parcial")))))))</f>
        <v/>
      </c>
      <c r="I535" s="36" t="str">
        <f aca="false">IF(COUNTA(A535:C535,F535:G535)=0,"",IF(A535="","Falta o código",IF(A535&lt;&gt;TRIM(A535),"Confira o código",IF(COUNTIFS(VentaID,A535)&gt;1,"Código repetido",IF(NOT(ISNUMBER(B535)),"Confira a data",IF(OR(B535&lt;1,B535&gt;73415,INT(B535)&lt;&gt;B535),"Confira a data",IF(NOT(ISNUMBER(C535)),"Confira o valor",IF(C535&lt;=0,"Valor maior que zero",IF(G535="","Preencha o que vendeu","OK")))))))))</f>
        <v/>
      </c>
      <c r="J535" s="34" t="n">
        <f aca="false">IF(I535="OK",C535,0)</f>
        <v>0</v>
      </c>
      <c r="K535" s="34" t="str">
        <f aca="false">IF(OR(I535&lt;&gt;"OK",FinMes=""),"",IF(B535&gt;=FinMes,0,MAX(0,ROUND(E535-C535,2))))</f>
        <v/>
      </c>
    </row>
    <row r="536" customFormat="false" ht="25" hidden="false" customHeight="true" outlineLevel="0" collapsed="false">
      <c r="A536" s="31"/>
      <c r="B536" s="32"/>
      <c r="C536" s="33"/>
      <c r="D536" s="34" t="str">
        <f aca="false">IF(OR(I536&lt;&gt;"OK",FinMes=""),"",IF(B536&gt;=FinMes,0,MAX(0,ROUND(C536-E536,2))))</f>
        <v/>
      </c>
      <c r="E536" s="34" t="str">
        <f aca="false">IF(OR(I536&lt;&gt;"OK",FinMes=""),"",IF(B536&gt;=FinMes,0,SUMIFS(CobroValido,CobroVenta,A536,CobroFecha,"&lt;"&amp;FinMes)))</f>
        <v/>
      </c>
      <c r="F536" s="35"/>
      <c r="G536" s="35"/>
      <c r="H536" s="36" t="str">
        <f aca="false">IF(I536="","",IF(I536&lt;&gt;"OK","Confira os dados",IF(FinMes="","Escolha um período",IF(B536&gt;=FinMes,"Outro período",IF(K536&gt;0,"Recebimento excedente",IF(D536=0,"Recebida",IF(E536=0,"A receber","Parcial")))))))</f>
        <v/>
      </c>
      <c r="I536" s="36" t="str">
        <f aca="false">IF(COUNTA(A536:C536,F536:G536)=0,"",IF(A536="","Falta o código",IF(A536&lt;&gt;TRIM(A536),"Confira o código",IF(COUNTIFS(VentaID,A536)&gt;1,"Código repetido",IF(NOT(ISNUMBER(B536)),"Confira a data",IF(OR(B536&lt;1,B536&gt;73415,INT(B536)&lt;&gt;B536),"Confira a data",IF(NOT(ISNUMBER(C536)),"Confira o valor",IF(C536&lt;=0,"Valor maior que zero",IF(G536="","Preencha o que vendeu","OK")))))))))</f>
        <v/>
      </c>
      <c r="J536" s="34" t="n">
        <f aca="false">IF(I536="OK",C536,0)</f>
        <v>0</v>
      </c>
      <c r="K536" s="34" t="str">
        <f aca="false">IF(OR(I536&lt;&gt;"OK",FinMes=""),"",IF(B536&gt;=FinMes,0,MAX(0,ROUND(E536-C536,2))))</f>
        <v/>
      </c>
    </row>
    <row r="537" customFormat="false" ht="25" hidden="false" customHeight="true" outlineLevel="0" collapsed="false">
      <c r="A537" s="31"/>
      <c r="B537" s="32"/>
      <c r="C537" s="33"/>
      <c r="D537" s="34" t="str">
        <f aca="false">IF(OR(I537&lt;&gt;"OK",FinMes=""),"",IF(B537&gt;=FinMes,0,MAX(0,ROUND(C537-E537,2))))</f>
        <v/>
      </c>
      <c r="E537" s="34" t="str">
        <f aca="false">IF(OR(I537&lt;&gt;"OK",FinMes=""),"",IF(B537&gt;=FinMes,0,SUMIFS(CobroValido,CobroVenta,A537,CobroFecha,"&lt;"&amp;FinMes)))</f>
        <v/>
      </c>
      <c r="F537" s="35"/>
      <c r="G537" s="35"/>
      <c r="H537" s="36" t="str">
        <f aca="false">IF(I537="","",IF(I537&lt;&gt;"OK","Confira os dados",IF(FinMes="","Escolha um período",IF(B537&gt;=FinMes,"Outro período",IF(K537&gt;0,"Recebimento excedente",IF(D537=0,"Recebida",IF(E537=0,"A receber","Parcial")))))))</f>
        <v/>
      </c>
      <c r="I537" s="36" t="str">
        <f aca="false">IF(COUNTA(A537:C537,F537:G537)=0,"",IF(A537="","Falta o código",IF(A537&lt;&gt;TRIM(A537),"Confira o código",IF(COUNTIFS(VentaID,A537)&gt;1,"Código repetido",IF(NOT(ISNUMBER(B537)),"Confira a data",IF(OR(B537&lt;1,B537&gt;73415,INT(B537)&lt;&gt;B537),"Confira a data",IF(NOT(ISNUMBER(C537)),"Confira o valor",IF(C537&lt;=0,"Valor maior que zero",IF(G537="","Preencha o que vendeu","OK")))))))))</f>
        <v/>
      </c>
      <c r="J537" s="34" t="n">
        <f aca="false">IF(I537="OK",C537,0)</f>
        <v>0</v>
      </c>
      <c r="K537" s="34" t="str">
        <f aca="false">IF(OR(I537&lt;&gt;"OK",FinMes=""),"",IF(B537&gt;=FinMes,0,MAX(0,ROUND(E537-C537,2))))</f>
        <v/>
      </c>
    </row>
    <row r="538" customFormat="false" ht="25" hidden="false" customHeight="true" outlineLevel="0" collapsed="false">
      <c r="A538" s="31"/>
      <c r="B538" s="32"/>
      <c r="C538" s="33"/>
      <c r="D538" s="34" t="str">
        <f aca="false">IF(OR(I538&lt;&gt;"OK",FinMes=""),"",IF(B538&gt;=FinMes,0,MAX(0,ROUND(C538-E538,2))))</f>
        <v/>
      </c>
      <c r="E538" s="34" t="str">
        <f aca="false">IF(OR(I538&lt;&gt;"OK",FinMes=""),"",IF(B538&gt;=FinMes,0,SUMIFS(CobroValido,CobroVenta,A538,CobroFecha,"&lt;"&amp;FinMes)))</f>
        <v/>
      </c>
      <c r="F538" s="35"/>
      <c r="G538" s="35"/>
      <c r="H538" s="36" t="str">
        <f aca="false">IF(I538="","",IF(I538&lt;&gt;"OK","Confira os dados",IF(FinMes="","Escolha um período",IF(B538&gt;=FinMes,"Outro período",IF(K538&gt;0,"Recebimento excedente",IF(D538=0,"Recebida",IF(E538=0,"A receber","Parcial")))))))</f>
        <v/>
      </c>
      <c r="I538" s="36" t="str">
        <f aca="false">IF(COUNTA(A538:C538,F538:G538)=0,"",IF(A538="","Falta o código",IF(A538&lt;&gt;TRIM(A538),"Confira o código",IF(COUNTIFS(VentaID,A538)&gt;1,"Código repetido",IF(NOT(ISNUMBER(B538)),"Confira a data",IF(OR(B538&lt;1,B538&gt;73415,INT(B538)&lt;&gt;B538),"Confira a data",IF(NOT(ISNUMBER(C538)),"Confira o valor",IF(C538&lt;=0,"Valor maior que zero",IF(G538="","Preencha o que vendeu","OK")))))))))</f>
        <v/>
      </c>
      <c r="J538" s="34" t="n">
        <f aca="false">IF(I538="OK",C538,0)</f>
        <v>0</v>
      </c>
      <c r="K538" s="34" t="str">
        <f aca="false">IF(OR(I538&lt;&gt;"OK",FinMes=""),"",IF(B538&gt;=FinMes,0,MAX(0,ROUND(E538-C538,2))))</f>
        <v/>
      </c>
    </row>
    <row r="539" customFormat="false" ht="25" hidden="false" customHeight="true" outlineLevel="0" collapsed="false">
      <c r="A539" s="31"/>
      <c r="B539" s="32"/>
      <c r="C539" s="33"/>
      <c r="D539" s="34" t="str">
        <f aca="false">IF(OR(I539&lt;&gt;"OK",FinMes=""),"",IF(B539&gt;=FinMes,0,MAX(0,ROUND(C539-E539,2))))</f>
        <v/>
      </c>
      <c r="E539" s="34" t="str">
        <f aca="false">IF(OR(I539&lt;&gt;"OK",FinMes=""),"",IF(B539&gt;=FinMes,0,SUMIFS(CobroValido,CobroVenta,A539,CobroFecha,"&lt;"&amp;FinMes)))</f>
        <v/>
      </c>
      <c r="F539" s="35"/>
      <c r="G539" s="35"/>
      <c r="H539" s="36" t="str">
        <f aca="false">IF(I539="","",IF(I539&lt;&gt;"OK","Confira os dados",IF(FinMes="","Escolha um período",IF(B539&gt;=FinMes,"Outro período",IF(K539&gt;0,"Recebimento excedente",IF(D539=0,"Recebida",IF(E539=0,"A receber","Parcial")))))))</f>
        <v/>
      </c>
      <c r="I539" s="36" t="str">
        <f aca="false">IF(COUNTA(A539:C539,F539:G539)=0,"",IF(A539="","Falta o código",IF(A539&lt;&gt;TRIM(A539),"Confira o código",IF(COUNTIFS(VentaID,A539)&gt;1,"Código repetido",IF(NOT(ISNUMBER(B539)),"Confira a data",IF(OR(B539&lt;1,B539&gt;73415,INT(B539)&lt;&gt;B539),"Confira a data",IF(NOT(ISNUMBER(C539)),"Confira o valor",IF(C539&lt;=0,"Valor maior que zero",IF(G539="","Preencha o que vendeu","OK")))))))))</f>
        <v/>
      </c>
      <c r="J539" s="34" t="n">
        <f aca="false">IF(I539="OK",C539,0)</f>
        <v>0</v>
      </c>
      <c r="K539" s="34" t="str">
        <f aca="false">IF(OR(I539&lt;&gt;"OK",FinMes=""),"",IF(B539&gt;=FinMes,0,MAX(0,ROUND(E539-C539,2))))</f>
        <v/>
      </c>
    </row>
    <row r="540" customFormat="false" ht="25" hidden="false" customHeight="true" outlineLevel="0" collapsed="false">
      <c r="A540" s="31"/>
      <c r="B540" s="32"/>
      <c r="C540" s="33"/>
      <c r="D540" s="34" t="str">
        <f aca="false">IF(OR(I540&lt;&gt;"OK",FinMes=""),"",IF(B540&gt;=FinMes,0,MAX(0,ROUND(C540-E540,2))))</f>
        <v/>
      </c>
      <c r="E540" s="34" t="str">
        <f aca="false">IF(OR(I540&lt;&gt;"OK",FinMes=""),"",IF(B540&gt;=FinMes,0,SUMIFS(CobroValido,CobroVenta,A540,CobroFecha,"&lt;"&amp;FinMes)))</f>
        <v/>
      </c>
      <c r="F540" s="35"/>
      <c r="G540" s="35"/>
      <c r="H540" s="36" t="str">
        <f aca="false">IF(I540="","",IF(I540&lt;&gt;"OK","Confira os dados",IF(FinMes="","Escolha um período",IF(B540&gt;=FinMes,"Outro período",IF(K540&gt;0,"Recebimento excedente",IF(D540=0,"Recebida",IF(E540=0,"A receber","Parcial")))))))</f>
        <v/>
      </c>
      <c r="I540" s="36" t="str">
        <f aca="false">IF(COUNTA(A540:C540,F540:G540)=0,"",IF(A540="","Falta o código",IF(A540&lt;&gt;TRIM(A540),"Confira o código",IF(COUNTIFS(VentaID,A540)&gt;1,"Código repetido",IF(NOT(ISNUMBER(B540)),"Confira a data",IF(OR(B540&lt;1,B540&gt;73415,INT(B540)&lt;&gt;B540),"Confira a data",IF(NOT(ISNUMBER(C540)),"Confira o valor",IF(C540&lt;=0,"Valor maior que zero",IF(G540="","Preencha o que vendeu","OK")))))))))</f>
        <v/>
      </c>
      <c r="J540" s="34" t="n">
        <f aca="false">IF(I540="OK",C540,0)</f>
        <v>0</v>
      </c>
      <c r="K540" s="34" t="str">
        <f aca="false">IF(OR(I540&lt;&gt;"OK",FinMes=""),"",IF(B540&gt;=FinMes,0,MAX(0,ROUND(E540-C540,2))))</f>
        <v/>
      </c>
    </row>
    <row r="541" customFormat="false" ht="25" hidden="false" customHeight="true" outlineLevel="0" collapsed="false">
      <c r="A541" s="31"/>
      <c r="B541" s="32"/>
      <c r="C541" s="33"/>
      <c r="D541" s="34" t="str">
        <f aca="false">IF(OR(I541&lt;&gt;"OK",FinMes=""),"",IF(B541&gt;=FinMes,0,MAX(0,ROUND(C541-E541,2))))</f>
        <v/>
      </c>
      <c r="E541" s="34" t="str">
        <f aca="false">IF(OR(I541&lt;&gt;"OK",FinMes=""),"",IF(B541&gt;=FinMes,0,SUMIFS(CobroValido,CobroVenta,A541,CobroFecha,"&lt;"&amp;FinMes)))</f>
        <v/>
      </c>
      <c r="F541" s="35"/>
      <c r="G541" s="35"/>
      <c r="H541" s="36" t="str">
        <f aca="false">IF(I541="","",IF(I541&lt;&gt;"OK","Confira os dados",IF(FinMes="","Escolha um período",IF(B541&gt;=FinMes,"Outro período",IF(K541&gt;0,"Recebimento excedente",IF(D541=0,"Recebida",IF(E541=0,"A receber","Parcial")))))))</f>
        <v/>
      </c>
      <c r="I541" s="36" t="str">
        <f aca="false">IF(COUNTA(A541:C541,F541:G541)=0,"",IF(A541="","Falta o código",IF(A541&lt;&gt;TRIM(A541),"Confira o código",IF(COUNTIFS(VentaID,A541)&gt;1,"Código repetido",IF(NOT(ISNUMBER(B541)),"Confira a data",IF(OR(B541&lt;1,B541&gt;73415,INT(B541)&lt;&gt;B541),"Confira a data",IF(NOT(ISNUMBER(C541)),"Confira o valor",IF(C541&lt;=0,"Valor maior que zero",IF(G541="","Preencha o que vendeu","OK")))))))))</f>
        <v/>
      </c>
      <c r="J541" s="34" t="n">
        <f aca="false">IF(I541="OK",C541,0)</f>
        <v>0</v>
      </c>
      <c r="K541" s="34" t="str">
        <f aca="false">IF(OR(I541&lt;&gt;"OK",FinMes=""),"",IF(B541&gt;=FinMes,0,MAX(0,ROUND(E541-C541,2))))</f>
        <v/>
      </c>
    </row>
    <row r="542" customFormat="false" ht="25" hidden="false" customHeight="true" outlineLevel="0" collapsed="false">
      <c r="A542" s="31"/>
      <c r="B542" s="32"/>
      <c r="C542" s="33"/>
      <c r="D542" s="34" t="str">
        <f aca="false">IF(OR(I542&lt;&gt;"OK",FinMes=""),"",IF(B542&gt;=FinMes,0,MAX(0,ROUND(C542-E542,2))))</f>
        <v/>
      </c>
      <c r="E542" s="34" t="str">
        <f aca="false">IF(OR(I542&lt;&gt;"OK",FinMes=""),"",IF(B542&gt;=FinMes,0,SUMIFS(CobroValido,CobroVenta,A542,CobroFecha,"&lt;"&amp;FinMes)))</f>
        <v/>
      </c>
      <c r="F542" s="35"/>
      <c r="G542" s="35"/>
      <c r="H542" s="36" t="str">
        <f aca="false">IF(I542="","",IF(I542&lt;&gt;"OK","Confira os dados",IF(FinMes="","Escolha um período",IF(B542&gt;=FinMes,"Outro período",IF(K542&gt;0,"Recebimento excedente",IF(D542=0,"Recebida",IF(E542=0,"A receber","Parcial")))))))</f>
        <v/>
      </c>
      <c r="I542" s="36" t="str">
        <f aca="false">IF(COUNTA(A542:C542,F542:G542)=0,"",IF(A542="","Falta o código",IF(A542&lt;&gt;TRIM(A542),"Confira o código",IF(COUNTIFS(VentaID,A542)&gt;1,"Código repetido",IF(NOT(ISNUMBER(B542)),"Confira a data",IF(OR(B542&lt;1,B542&gt;73415,INT(B542)&lt;&gt;B542),"Confira a data",IF(NOT(ISNUMBER(C542)),"Confira o valor",IF(C542&lt;=0,"Valor maior que zero",IF(G542="","Preencha o que vendeu","OK")))))))))</f>
        <v/>
      </c>
      <c r="J542" s="34" t="n">
        <f aca="false">IF(I542="OK",C542,0)</f>
        <v>0</v>
      </c>
      <c r="K542" s="34" t="str">
        <f aca="false">IF(OR(I542&lt;&gt;"OK",FinMes=""),"",IF(B542&gt;=FinMes,0,MAX(0,ROUND(E542-C542,2))))</f>
        <v/>
      </c>
    </row>
    <row r="543" customFormat="false" ht="25" hidden="false" customHeight="true" outlineLevel="0" collapsed="false">
      <c r="A543" s="31"/>
      <c r="B543" s="32"/>
      <c r="C543" s="33"/>
      <c r="D543" s="34" t="str">
        <f aca="false">IF(OR(I543&lt;&gt;"OK",FinMes=""),"",IF(B543&gt;=FinMes,0,MAX(0,ROUND(C543-E543,2))))</f>
        <v/>
      </c>
      <c r="E543" s="34" t="str">
        <f aca="false">IF(OR(I543&lt;&gt;"OK",FinMes=""),"",IF(B543&gt;=FinMes,0,SUMIFS(CobroValido,CobroVenta,A543,CobroFecha,"&lt;"&amp;FinMes)))</f>
        <v/>
      </c>
      <c r="F543" s="35"/>
      <c r="G543" s="35"/>
      <c r="H543" s="36" t="str">
        <f aca="false">IF(I543="","",IF(I543&lt;&gt;"OK","Confira os dados",IF(FinMes="","Escolha um período",IF(B543&gt;=FinMes,"Outro período",IF(K543&gt;0,"Recebimento excedente",IF(D543=0,"Recebida",IF(E543=0,"A receber","Parcial")))))))</f>
        <v/>
      </c>
      <c r="I543" s="36" t="str">
        <f aca="false">IF(COUNTA(A543:C543,F543:G543)=0,"",IF(A543="","Falta o código",IF(A543&lt;&gt;TRIM(A543),"Confira o código",IF(COUNTIFS(VentaID,A543)&gt;1,"Código repetido",IF(NOT(ISNUMBER(B543)),"Confira a data",IF(OR(B543&lt;1,B543&gt;73415,INT(B543)&lt;&gt;B543),"Confira a data",IF(NOT(ISNUMBER(C543)),"Confira o valor",IF(C543&lt;=0,"Valor maior que zero",IF(G543="","Preencha o que vendeu","OK")))))))))</f>
        <v/>
      </c>
      <c r="J543" s="34" t="n">
        <f aca="false">IF(I543="OK",C543,0)</f>
        <v>0</v>
      </c>
      <c r="K543" s="34" t="str">
        <f aca="false">IF(OR(I543&lt;&gt;"OK",FinMes=""),"",IF(B543&gt;=FinMes,0,MAX(0,ROUND(E543-C543,2))))</f>
        <v/>
      </c>
    </row>
    <row r="544" customFormat="false" ht="25" hidden="false" customHeight="true" outlineLevel="0" collapsed="false">
      <c r="A544" s="31"/>
      <c r="B544" s="32"/>
      <c r="C544" s="33"/>
      <c r="D544" s="34" t="str">
        <f aca="false">IF(OR(I544&lt;&gt;"OK",FinMes=""),"",IF(B544&gt;=FinMes,0,MAX(0,ROUND(C544-E544,2))))</f>
        <v/>
      </c>
      <c r="E544" s="34" t="str">
        <f aca="false">IF(OR(I544&lt;&gt;"OK",FinMes=""),"",IF(B544&gt;=FinMes,0,SUMIFS(CobroValido,CobroVenta,A544,CobroFecha,"&lt;"&amp;FinMes)))</f>
        <v/>
      </c>
      <c r="F544" s="35"/>
      <c r="G544" s="35"/>
      <c r="H544" s="36" t="str">
        <f aca="false">IF(I544="","",IF(I544&lt;&gt;"OK","Confira os dados",IF(FinMes="","Escolha um período",IF(B544&gt;=FinMes,"Outro período",IF(K544&gt;0,"Recebimento excedente",IF(D544=0,"Recebida",IF(E544=0,"A receber","Parcial")))))))</f>
        <v/>
      </c>
      <c r="I544" s="36" t="str">
        <f aca="false">IF(COUNTA(A544:C544,F544:G544)=0,"",IF(A544="","Falta o código",IF(A544&lt;&gt;TRIM(A544),"Confira o código",IF(COUNTIFS(VentaID,A544)&gt;1,"Código repetido",IF(NOT(ISNUMBER(B544)),"Confira a data",IF(OR(B544&lt;1,B544&gt;73415,INT(B544)&lt;&gt;B544),"Confira a data",IF(NOT(ISNUMBER(C544)),"Confira o valor",IF(C544&lt;=0,"Valor maior que zero",IF(G544="","Preencha o que vendeu","OK")))))))))</f>
        <v/>
      </c>
      <c r="J544" s="34" t="n">
        <f aca="false">IF(I544="OK",C544,0)</f>
        <v>0</v>
      </c>
      <c r="K544" s="34" t="str">
        <f aca="false">IF(OR(I544&lt;&gt;"OK",FinMes=""),"",IF(B544&gt;=FinMes,0,MAX(0,ROUND(E544-C544,2))))</f>
        <v/>
      </c>
    </row>
    <row r="545" customFormat="false" ht="25" hidden="false" customHeight="true" outlineLevel="0" collapsed="false">
      <c r="A545" s="31"/>
      <c r="B545" s="32"/>
      <c r="C545" s="33"/>
      <c r="D545" s="34" t="str">
        <f aca="false">IF(OR(I545&lt;&gt;"OK",FinMes=""),"",IF(B545&gt;=FinMes,0,MAX(0,ROUND(C545-E545,2))))</f>
        <v/>
      </c>
      <c r="E545" s="34" t="str">
        <f aca="false">IF(OR(I545&lt;&gt;"OK",FinMes=""),"",IF(B545&gt;=FinMes,0,SUMIFS(CobroValido,CobroVenta,A545,CobroFecha,"&lt;"&amp;FinMes)))</f>
        <v/>
      </c>
      <c r="F545" s="35"/>
      <c r="G545" s="35"/>
      <c r="H545" s="36" t="str">
        <f aca="false">IF(I545="","",IF(I545&lt;&gt;"OK","Confira os dados",IF(FinMes="","Escolha um período",IF(B545&gt;=FinMes,"Outro período",IF(K545&gt;0,"Recebimento excedente",IF(D545=0,"Recebida",IF(E545=0,"A receber","Parcial")))))))</f>
        <v/>
      </c>
      <c r="I545" s="36" t="str">
        <f aca="false">IF(COUNTA(A545:C545,F545:G545)=0,"",IF(A545="","Falta o código",IF(A545&lt;&gt;TRIM(A545),"Confira o código",IF(COUNTIFS(VentaID,A545)&gt;1,"Código repetido",IF(NOT(ISNUMBER(B545)),"Confira a data",IF(OR(B545&lt;1,B545&gt;73415,INT(B545)&lt;&gt;B545),"Confira a data",IF(NOT(ISNUMBER(C545)),"Confira o valor",IF(C545&lt;=0,"Valor maior que zero",IF(G545="","Preencha o que vendeu","OK")))))))))</f>
        <v/>
      </c>
      <c r="J545" s="34" t="n">
        <f aca="false">IF(I545="OK",C545,0)</f>
        <v>0</v>
      </c>
      <c r="K545" s="34" t="str">
        <f aca="false">IF(OR(I545&lt;&gt;"OK",FinMes=""),"",IF(B545&gt;=FinMes,0,MAX(0,ROUND(E545-C545,2))))</f>
        <v/>
      </c>
    </row>
    <row r="546" customFormat="false" ht="25" hidden="false" customHeight="true" outlineLevel="0" collapsed="false">
      <c r="A546" s="31"/>
      <c r="B546" s="32"/>
      <c r="C546" s="33"/>
      <c r="D546" s="34" t="str">
        <f aca="false">IF(OR(I546&lt;&gt;"OK",FinMes=""),"",IF(B546&gt;=FinMes,0,MAX(0,ROUND(C546-E546,2))))</f>
        <v/>
      </c>
      <c r="E546" s="34" t="str">
        <f aca="false">IF(OR(I546&lt;&gt;"OK",FinMes=""),"",IF(B546&gt;=FinMes,0,SUMIFS(CobroValido,CobroVenta,A546,CobroFecha,"&lt;"&amp;FinMes)))</f>
        <v/>
      </c>
      <c r="F546" s="35"/>
      <c r="G546" s="35"/>
      <c r="H546" s="36" t="str">
        <f aca="false">IF(I546="","",IF(I546&lt;&gt;"OK","Confira os dados",IF(FinMes="","Escolha um período",IF(B546&gt;=FinMes,"Outro período",IF(K546&gt;0,"Recebimento excedente",IF(D546=0,"Recebida",IF(E546=0,"A receber","Parcial")))))))</f>
        <v/>
      </c>
      <c r="I546" s="36" t="str">
        <f aca="false">IF(COUNTA(A546:C546,F546:G546)=0,"",IF(A546="","Falta o código",IF(A546&lt;&gt;TRIM(A546),"Confira o código",IF(COUNTIFS(VentaID,A546)&gt;1,"Código repetido",IF(NOT(ISNUMBER(B546)),"Confira a data",IF(OR(B546&lt;1,B546&gt;73415,INT(B546)&lt;&gt;B546),"Confira a data",IF(NOT(ISNUMBER(C546)),"Confira o valor",IF(C546&lt;=0,"Valor maior que zero",IF(G546="","Preencha o que vendeu","OK")))))))))</f>
        <v/>
      </c>
      <c r="J546" s="34" t="n">
        <f aca="false">IF(I546="OK",C546,0)</f>
        <v>0</v>
      </c>
      <c r="K546" s="34" t="str">
        <f aca="false">IF(OR(I546&lt;&gt;"OK",FinMes=""),"",IF(B546&gt;=FinMes,0,MAX(0,ROUND(E546-C546,2))))</f>
        <v/>
      </c>
    </row>
    <row r="547" customFormat="false" ht="25" hidden="false" customHeight="true" outlineLevel="0" collapsed="false">
      <c r="A547" s="31"/>
      <c r="B547" s="32"/>
      <c r="C547" s="33"/>
      <c r="D547" s="34" t="str">
        <f aca="false">IF(OR(I547&lt;&gt;"OK",FinMes=""),"",IF(B547&gt;=FinMes,0,MAX(0,ROUND(C547-E547,2))))</f>
        <v/>
      </c>
      <c r="E547" s="34" t="str">
        <f aca="false">IF(OR(I547&lt;&gt;"OK",FinMes=""),"",IF(B547&gt;=FinMes,0,SUMIFS(CobroValido,CobroVenta,A547,CobroFecha,"&lt;"&amp;FinMes)))</f>
        <v/>
      </c>
      <c r="F547" s="35"/>
      <c r="G547" s="35"/>
      <c r="H547" s="36" t="str">
        <f aca="false">IF(I547="","",IF(I547&lt;&gt;"OK","Confira os dados",IF(FinMes="","Escolha um período",IF(B547&gt;=FinMes,"Outro período",IF(K547&gt;0,"Recebimento excedente",IF(D547=0,"Recebida",IF(E547=0,"A receber","Parcial")))))))</f>
        <v/>
      </c>
      <c r="I547" s="36" t="str">
        <f aca="false">IF(COUNTA(A547:C547,F547:G547)=0,"",IF(A547="","Falta o código",IF(A547&lt;&gt;TRIM(A547),"Confira o código",IF(COUNTIFS(VentaID,A547)&gt;1,"Código repetido",IF(NOT(ISNUMBER(B547)),"Confira a data",IF(OR(B547&lt;1,B547&gt;73415,INT(B547)&lt;&gt;B547),"Confira a data",IF(NOT(ISNUMBER(C547)),"Confira o valor",IF(C547&lt;=0,"Valor maior que zero",IF(G547="","Preencha o que vendeu","OK")))))))))</f>
        <v/>
      </c>
      <c r="J547" s="34" t="n">
        <f aca="false">IF(I547="OK",C547,0)</f>
        <v>0</v>
      </c>
      <c r="K547" s="34" t="str">
        <f aca="false">IF(OR(I547&lt;&gt;"OK",FinMes=""),"",IF(B547&gt;=FinMes,0,MAX(0,ROUND(E547-C547,2))))</f>
        <v/>
      </c>
    </row>
    <row r="548" customFormat="false" ht="25" hidden="false" customHeight="true" outlineLevel="0" collapsed="false">
      <c r="A548" s="31"/>
      <c r="B548" s="32"/>
      <c r="C548" s="33"/>
      <c r="D548" s="34" t="str">
        <f aca="false">IF(OR(I548&lt;&gt;"OK",FinMes=""),"",IF(B548&gt;=FinMes,0,MAX(0,ROUND(C548-E548,2))))</f>
        <v/>
      </c>
      <c r="E548" s="34" t="str">
        <f aca="false">IF(OR(I548&lt;&gt;"OK",FinMes=""),"",IF(B548&gt;=FinMes,0,SUMIFS(CobroValido,CobroVenta,A548,CobroFecha,"&lt;"&amp;FinMes)))</f>
        <v/>
      </c>
      <c r="F548" s="35"/>
      <c r="G548" s="35"/>
      <c r="H548" s="36" t="str">
        <f aca="false">IF(I548="","",IF(I548&lt;&gt;"OK","Confira os dados",IF(FinMes="","Escolha um período",IF(B548&gt;=FinMes,"Outro período",IF(K548&gt;0,"Recebimento excedente",IF(D548=0,"Recebida",IF(E548=0,"A receber","Parcial")))))))</f>
        <v/>
      </c>
      <c r="I548" s="36" t="str">
        <f aca="false">IF(COUNTA(A548:C548,F548:G548)=0,"",IF(A548="","Falta o código",IF(A548&lt;&gt;TRIM(A548),"Confira o código",IF(COUNTIFS(VentaID,A548)&gt;1,"Código repetido",IF(NOT(ISNUMBER(B548)),"Confira a data",IF(OR(B548&lt;1,B548&gt;73415,INT(B548)&lt;&gt;B548),"Confira a data",IF(NOT(ISNUMBER(C548)),"Confira o valor",IF(C548&lt;=0,"Valor maior que zero",IF(G548="","Preencha o que vendeu","OK")))))))))</f>
        <v/>
      </c>
      <c r="J548" s="34" t="n">
        <f aca="false">IF(I548="OK",C548,0)</f>
        <v>0</v>
      </c>
      <c r="K548" s="34" t="str">
        <f aca="false">IF(OR(I548&lt;&gt;"OK",FinMes=""),"",IF(B548&gt;=FinMes,0,MAX(0,ROUND(E548-C548,2))))</f>
        <v/>
      </c>
    </row>
    <row r="549" customFormat="false" ht="25" hidden="false" customHeight="true" outlineLevel="0" collapsed="false">
      <c r="A549" s="31"/>
      <c r="B549" s="32"/>
      <c r="C549" s="33"/>
      <c r="D549" s="34" t="str">
        <f aca="false">IF(OR(I549&lt;&gt;"OK",FinMes=""),"",IF(B549&gt;=FinMes,0,MAX(0,ROUND(C549-E549,2))))</f>
        <v/>
      </c>
      <c r="E549" s="34" t="str">
        <f aca="false">IF(OR(I549&lt;&gt;"OK",FinMes=""),"",IF(B549&gt;=FinMes,0,SUMIFS(CobroValido,CobroVenta,A549,CobroFecha,"&lt;"&amp;FinMes)))</f>
        <v/>
      </c>
      <c r="F549" s="35"/>
      <c r="G549" s="35"/>
      <c r="H549" s="36" t="str">
        <f aca="false">IF(I549="","",IF(I549&lt;&gt;"OK","Confira os dados",IF(FinMes="","Escolha um período",IF(B549&gt;=FinMes,"Outro período",IF(K549&gt;0,"Recebimento excedente",IF(D549=0,"Recebida",IF(E549=0,"A receber","Parcial")))))))</f>
        <v/>
      </c>
      <c r="I549" s="36" t="str">
        <f aca="false">IF(COUNTA(A549:C549,F549:G549)=0,"",IF(A549="","Falta o código",IF(A549&lt;&gt;TRIM(A549),"Confira o código",IF(COUNTIFS(VentaID,A549)&gt;1,"Código repetido",IF(NOT(ISNUMBER(B549)),"Confira a data",IF(OR(B549&lt;1,B549&gt;73415,INT(B549)&lt;&gt;B549),"Confira a data",IF(NOT(ISNUMBER(C549)),"Confira o valor",IF(C549&lt;=0,"Valor maior que zero",IF(G549="","Preencha o que vendeu","OK")))))))))</f>
        <v/>
      </c>
      <c r="J549" s="34" t="n">
        <f aca="false">IF(I549="OK",C549,0)</f>
        <v>0</v>
      </c>
      <c r="K549" s="34" t="str">
        <f aca="false">IF(OR(I549&lt;&gt;"OK",FinMes=""),"",IF(B549&gt;=FinMes,0,MAX(0,ROUND(E549-C549,2))))</f>
        <v/>
      </c>
    </row>
    <row r="550" customFormat="false" ht="25" hidden="false" customHeight="true" outlineLevel="0" collapsed="false">
      <c r="A550" s="31"/>
      <c r="B550" s="32"/>
      <c r="C550" s="33"/>
      <c r="D550" s="34" t="str">
        <f aca="false">IF(OR(I550&lt;&gt;"OK",FinMes=""),"",IF(B550&gt;=FinMes,0,MAX(0,ROUND(C550-E550,2))))</f>
        <v/>
      </c>
      <c r="E550" s="34" t="str">
        <f aca="false">IF(OR(I550&lt;&gt;"OK",FinMes=""),"",IF(B550&gt;=FinMes,0,SUMIFS(CobroValido,CobroVenta,A550,CobroFecha,"&lt;"&amp;FinMes)))</f>
        <v/>
      </c>
      <c r="F550" s="35"/>
      <c r="G550" s="35"/>
      <c r="H550" s="36" t="str">
        <f aca="false">IF(I550="","",IF(I550&lt;&gt;"OK","Confira os dados",IF(FinMes="","Escolha um período",IF(B550&gt;=FinMes,"Outro período",IF(K550&gt;0,"Recebimento excedente",IF(D550=0,"Recebida",IF(E550=0,"A receber","Parcial")))))))</f>
        <v/>
      </c>
      <c r="I550" s="36" t="str">
        <f aca="false">IF(COUNTA(A550:C550,F550:G550)=0,"",IF(A550="","Falta o código",IF(A550&lt;&gt;TRIM(A550),"Confira o código",IF(COUNTIFS(VentaID,A550)&gt;1,"Código repetido",IF(NOT(ISNUMBER(B550)),"Confira a data",IF(OR(B550&lt;1,B550&gt;73415,INT(B550)&lt;&gt;B550),"Confira a data",IF(NOT(ISNUMBER(C550)),"Confira o valor",IF(C550&lt;=0,"Valor maior que zero",IF(G550="","Preencha o que vendeu","OK")))))))))</f>
        <v/>
      </c>
      <c r="J550" s="34" t="n">
        <f aca="false">IF(I550="OK",C550,0)</f>
        <v>0</v>
      </c>
      <c r="K550" s="34" t="str">
        <f aca="false">IF(OR(I550&lt;&gt;"OK",FinMes=""),"",IF(B550&gt;=FinMes,0,MAX(0,ROUND(E550-C550,2))))</f>
        <v/>
      </c>
    </row>
    <row r="551" customFormat="false" ht="25" hidden="false" customHeight="true" outlineLevel="0" collapsed="false">
      <c r="A551" s="31"/>
      <c r="B551" s="32"/>
      <c r="C551" s="33"/>
      <c r="D551" s="34" t="str">
        <f aca="false">IF(OR(I551&lt;&gt;"OK",FinMes=""),"",IF(B551&gt;=FinMes,0,MAX(0,ROUND(C551-E551,2))))</f>
        <v/>
      </c>
      <c r="E551" s="34" t="str">
        <f aca="false">IF(OR(I551&lt;&gt;"OK",FinMes=""),"",IF(B551&gt;=FinMes,0,SUMIFS(CobroValido,CobroVenta,A551,CobroFecha,"&lt;"&amp;FinMes)))</f>
        <v/>
      </c>
      <c r="F551" s="35"/>
      <c r="G551" s="35"/>
      <c r="H551" s="36" t="str">
        <f aca="false">IF(I551="","",IF(I551&lt;&gt;"OK","Confira os dados",IF(FinMes="","Escolha um período",IF(B551&gt;=FinMes,"Outro período",IF(K551&gt;0,"Recebimento excedente",IF(D551=0,"Recebida",IF(E551=0,"A receber","Parcial")))))))</f>
        <v/>
      </c>
      <c r="I551" s="36" t="str">
        <f aca="false">IF(COUNTA(A551:C551,F551:G551)=0,"",IF(A551="","Falta o código",IF(A551&lt;&gt;TRIM(A551),"Confira o código",IF(COUNTIFS(VentaID,A551)&gt;1,"Código repetido",IF(NOT(ISNUMBER(B551)),"Confira a data",IF(OR(B551&lt;1,B551&gt;73415,INT(B551)&lt;&gt;B551),"Confira a data",IF(NOT(ISNUMBER(C551)),"Confira o valor",IF(C551&lt;=0,"Valor maior que zero",IF(G551="","Preencha o que vendeu","OK")))))))))</f>
        <v/>
      </c>
      <c r="J551" s="34" t="n">
        <f aca="false">IF(I551="OK",C551,0)</f>
        <v>0</v>
      </c>
      <c r="K551" s="34" t="str">
        <f aca="false">IF(OR(I551&lt;&gt;"OK",FinMes=""),"",IF(B551&gt;=FinMes,0,MAX(0,ROUND(E551-C551,2))))</f>
        <v/>
      </c>
    </row>
    <row r="552" customFormat="false" ht="25" hidden="false" customHeight="true" outlineLevel="0" collapsed="false">
      <c r="A552" s="31"/>
      <c r="B552" s="32"/>
      <c r="C552" s="33"/>
      <c r="D552" s="34" t="str">
        <f aca="false">IF(OR(I552&lt;&gt;"OK",FinMes=""),"",IF(B552&gt;=FinMes,0,MAX(0,ROUND(C552-E552,2))))</f>
        <v/>
      </c>
      <c r="E552" s="34" t="str">
        <f aca="false">IF(OR(I552&lt;&gt;"OK",FinMes=""),"",IF(B552&gt;=FinMes,0,SUMIFS(CobroValido,CobroVenta,A552,CobroFecha,"&lt;"&amp;FinMes)))</f>
        <v/>
      </c>
      <c r="F552" s="35"/>
      <c r="G552" s="35"/>
      <c r="H552" s="36" t="str">
        <f aca="false">IF(I552="","",IF(I552&lt;&gt;"OK","Confira os dados",IF(FinMes="","Escolha um período",IF(B552&gt;=FinMes,"Outro período",IF(K552&gt;0,"Recebimento excedente",IF(D552=0,"Recebida",IF(E552=0,"A receber","Parcial")))))))</f>
        <v/>
      </c>
      <c r="I552" s="36" t="str">
        <f aca="false">IF(COUNTA(A552:C552,F552:G552)=0,"",IF(A552="","Falta o código",IF(A552&lt;&gt;TRIM(A552),"Confira o código",IF(COUNTIFS(VentaID,A552)&gt;1,"Código repetido",IF(NOT(ISNUMBER(B552)),"Confira a data",IF(OR(B552&lt;1,B552&gt;73415,INT(B552)&lt;&gt;B552),"Confira a data",IF(NOT(ISNUMBER(C552)),"Confira o valor",IF(C552&lt;=0,"Valor maior que zero",IF(G552="","Preencha o que vendeu","OK")))))))))</f>
        <v/>
      </c>
      <c r="J552" s="34" t="n">
        <f aca="false">IF(I552="OK",C552,0)</f>
        <v>0</v>
      </c>
      <c r="K552" s="34" t="str">
        <f aca="false">IF(OR(I552&lt;&gt;"OK",FinMes=""),"",IF(B552&gt;=FinMes,0,MAX(0,ROUND(E552-C552,2))))</f>
        <v/>
      </c>
    </row>
    <row r="553" customFormat="false" ht="25" hidden="false" customHeight="true" outlineLevel="0" collapsed="false">
      <c r="A553" s="31"/>
      <c r="B553" s="32"/>
      <c r="C553" s="33"/>
      <c r="D553" s="34" t="str">
        <f aca="false">IF(OR(I553&lt;&gt;"OK",FinMes=""),"",IF(B553&gt;=FinMes,0,MAX(0,ROUND(C553-E553,2))))</f>
        <v/>
      </c>
      <c r="E553" s="34" t="str">
        <f aca="false">IF(OR(I553&lt;&gt;"OK",FinMes=""),"",IF(B553&gt;=FinMes,0,SUMIFS(CobroValido,CobroVenta,A553,CobroFecha,"&lt;"&amp;FinMes)))</f>
        <v/>
      </c>
      <c r="F553" s="35"/>
      <c r="G553" s="35"/>
      <c r="H553" s="36" t="str">
        <f aca="false">IF(I553="","",IF(I553&lt;&gt;"OK","Confira os dados",IF(FinMes="","Escolha um período",IF(B553&gt;=FinMes,"Outro período",IF(K553&gt;0,"Recebimento excedente",IF(D553=0,"Recebida",IF(E553=0,"A receber","Parcial")))))))</f>
        <v/>
      </c>
      <c r="I553" s="36" t="str">
        <f aca="false">IF(COUNTA(A553:C553,F553:G553)=0,"",IF(A553="","Falta o código",IF(A553&lt;&gt;TRIM(A553),"Confira o código",IF(COUNTIFS(VentaID,A553)&gt;1,"Código repetido",IF(NOT(ISNUMBER(B553)),"Confira a data",IF(OR(B553&lt;1,B553&gt;73415,INT(B553)&lt;&gt;B553),"Confira a data",IF(NOT(ISNUMBER(C553)),"Confira o valor",IF(C553&lt;=0,"Valor maior que zero",IF(G553="","Preencha o que vendeu","OK")))))))))</f>
        <v/>
      </c>
      <c r="J553" s="34" t="n">
        <f aca="false">IF(I553="OK",C553,0)</f>
        <v>0</v>
      </c>
      <c r="K553" s="34" t="str">
        <f aca="false">IF(OR(I553&lt;&gt;"OK",FinMes=""),"",IF(B553&gt;=FinMes,0,MAX(0,ROUND(E553-C553,2))))</f>
        <v/>
      </c>
    </row>
    <row r="554" customFormat="false" ht="25" hidden="false" customHeight="true" outlineLevel="0" collapsed="false">
      <c r="A554" s="31"/>
      <c r="B554" s="32"/>
      <c r="C554" s="33"/>
      <c r="D554" s="34" t="str">
        <f aca="false">IF(OR(I554&lt;&gt;"OK",FinMes=""),"",IF(B554&gt;=FinMes,0,MAX(0,ROUND(C554-E554,2))))</f>
        <v/>
      </c>
      <c r="E554" s="34" t="str">
        <f aca="false">IF(OR(I554&lt;&gt;"OK",FinMes=""),"",IF(B554&gt;=FinMes,0,SUMIFS(CobroValido,CobroVenta,A554,CobroFecha,"&lt;"&amp;FinMes)))</f>
        <v/>
      </c>
      <c r="F554" s="35"/>
      <c r="G554" s="35"/>
      <c r="H554" s="36" t="str">
        <f aca="false">IF(I554="","",IF(I554&lt;&gt;"OK","Confira os dados",IF(FinMes="","Escolha um período",IF(B554&gt;=FinMes,"Outro período",IF(K554&gt;0,"Recebimento excedente",IF(D554=0,"Recebida",IF(E554=0,"A receber","Parcial")))))))</f>
        <v/>
      </c>
      <c r="I554" s="36" t="str">
        <f aca="false">IF(COUNTA(A554:C554,F554:G554)=0,"",IF(A554="","Falta o código",IF(A554&lt;&gt;TRIM(A554),"Confira o código",IF(COUNTIFS(VentaID,A554)&gt;1,"Código repetido",IF(NOT(ISNUMBER(B554)),"Confira a data",IF(OR(B554&lt;1,B554&gt;73415,INT(B554)&lt;&gt;B554),"Confira a data",IF(NOT(ISNUMBER(C554)),"Confira o valor",IF(C554&lt;=0,"Valor maior que zero",IF(G554="","Preencha o que vendeu","OK")))))))))</f>
        <v/>
      </c>
      <c r="J554" s="34" t="n">
        <f aca="false">IF(I554="OK",C554,0)</f>
        <v>0</v>
      </c>
      <c r="K554" s="34" t="str">
        <f aca="false">IF(OR(I554&lt;&gt;"OK",FinMes=""),"",IF(B554&gt;=FinMes,0,MAX(0,ROUND(E554-C554,2))))</f>
        <v/>
      </c>
    </row>
    <row r="555" customFormat="false" ht="25" hidden="false" customHeight="true" outlineLevel="0" collapsed="false">
      <c r="A555" s="31"/>
      <c r="B555" s="32"/>
      <c r="C555" s="33"/>
      <c r="D555" s="34" t="str">
        <f aca="false">IF(OR(I555&lt;&gt;"OK",FinMes=""),"",IF(B555&gt;=FinMes,0,MAX(0,ROUND(C555-E555,2))))</f>
        <v/>
      </c>
      <c r="E555" s="34" t="str">
        <f aca="false">IF(OR(I555&lt;&gt;"OK",FinMes=""),"",IF(B555&gt;=FinMes,0,SUMIFS(CobroValido,CobroVenta,A555,CobroFecha,"&lt;"&amp;FinMes)))</f>
        <v/>
      </c>
      <c r="F555" s="35"/>
      <c r="G555" s="35"/>
      <c r="H555" s="36" t="str">
        <f aca="false">IF(I555="","",IF(I555&lt;&gt;"OK","Confira os dados",IF(FinMes="","Escolha um período",IF(B555&gt;=FinMes,"Outro período",IF(K555&gt;0,"Recebimento excedente",IF(D555=0,"Recebida",IF(E555=0,"A receber","Parcial")))))))</f>
        <v/>
      </c>
      <c r="I555" s="36" t="str">
        <f aca="false">IF(COUNTA(A555:C555,F555:G555)=0,"",IF(A555="","Falta o código",IF(A555&lt;&gt;TRIM(A555),"Confira o código",IF(COUNTIFS(VentaID,A555)&gt;1,"Código repetido",IF(NOT(ISNUMBER(B555)),"Confira a data",IF(OR(B555&lt;1,B555&gt;73415,INT(B555)&lt;&gt;B555),"Confira a data",IF(NOT(ISNUMBER(C555)),"Confira o valor",IF(C555&lt;=0,"Valor maior que zero",IF(G555="","Preencha o que vendeu","OK")))))))))</f>
        <v/>
      </c>
      <c r="J555" s="34" t="n">
        <f aca="false">IF(I555="OK",C555,0)</f>
        <v>0</v>
      </c>
      <c r="K555" s="34" t="str">
        <f aca="false">IF(OR(I555&lt;&gt;"OK",FinMes=""),"",IF(B555&gt;=FinMes,0,MAX(0,ROUND(E555-C555,2))))</f>
        <v/>
      </c>
    </row>
    <row r="556" customFormat="false" ht="25" hidden="false" customHeight="true" outlineLevel="0" collapsed="false">
      <c r="A556" s="31"/>
      <c r="B556" s="32"/>
      <c r="C556" s="33"/>
      <c r="D556" s="34" t="str">
        <f aca="false">IF(OR(I556&lt;&gt;"OK",FinMes=""),"",IF(B556&gt;=FinMes,0,MAX(0,ROUND(C556-E556,2))))</f>
        <v/>
      </c>
      <c r="E556" s="34" t="str">
        <f aca="false">IF(OR(I556&lt;&gt;"OK",FinMes=""),"",IF(B556&gt;=FinMes,0,SUMIFS(CobroValido,CobroVenta,A556,CobroFecha,"&lt;"&amp;FinMes)))</f>
        <v/>
      </c>
      <c r="F556" s="35"/>
      <c r="G556" s="35"/>
      <c r="H556" s="36" t="str">
        <f aca="false">IF(I556="","",IF(I556&lt;&gt;"OK","Confira os dados",IF(FinMes="","Escolha um período",IF(B556&gt;=FinMes,"Outro período",IF(K556&gt;0,"Recebimento excedente",IF(D556=0,"Recebida",IF(E556=0,"A receber","Parcial")))))))</f>
        <v/>
      </c>
      <c r="I556" s="36" t="str">
        <f aca="false">IF(COUNTA(A556:C556,F556:G556)=0,"",IF(A556="","Falta o código",IF(A556&lt;&gt;TRIM(A556),"Confira o código",IF(COUNTIFS(VentaID,A556)&gt;1,"Código repetido",IF(NOT(ISNUMBER(B556)),"Confira a data",IF(OR(B556&lt;1,B556&gt;73415,INT(B556)&lt;&gt;B556),"Confira a data",IF(NOT(ISNUMBER(C556)),"Confira o valor",IF(C556&lt;=0,"Valor maior que zero",IF(G556="","Preencha o que vendeu","OK")))))))))</f>
        <v/>
      </c>
      <c r="J556" s="34" t="n">
        <f aca="false">IF(I556="OK",C556,0)</f>
        <v>0</v>
      </c>
      <c r="K556" s="34" t="str">
        <f aca="false">IF(OR(I556&lt;&gt;"OK",FinMes=""),"",IF(B556&gt;=FinMes,0,MAX(0,ROUND(E556-C556,2))))</f>
        <v/>
      </c>
    </row>
    <row r="557" customFormat="false" ht="25" hidden="false" customHeight="true" outlineLevel="0" collapsed="false">
      <c r="A557" s="31"/>
      <c r="B557" s="32"/>
      <c r="C557" s="33"/>
      <c r="D557" s="34" t="str">
        <f aca="false">IF(OR(I557&lt;&gt;"OK",FinMes=""),"",IF(B557&gt;=FinMes,0,MAX(0,ROUND(C557-E557,2))))</f>
        <v/>
      </c>
      <c r="E557" s="34" t="str">
        <f aca="false">IF(OR(I557&lt;&gt;"OK",FinMes=""),"",IF(B557&gt;=FinMes,0,SUMIFS(CobroValido,CobroVenta,A557,CobroFecha,"&lt;"&amp;FinMes)))</f>
        <v/>
      </c>
      <c r="F557" s="35"/>
      <c r="G557" s="35"/>
      <c r="H557" s="36" t="str">
        <f aca="false">IF(I557="","",IF(I557&lt;&gt;"OK","Confira os dados",IF(FinMes="","Escolha um período",IF(B557&gt;=FinMes,"Outro período",IF(K557&gt;0,"Recebimento excedente",IF(D557=0,"Recebida",IF(E557=0,"A receber","Parcial")))))))</f>
        <v/>
      </c>
      <c r="I557" s="36" t="str">
        <f aca="false">IF(COUNTA(A557:C557,F557:G557)=0,"",IF(A557="","Falta o código",IF(A557&lt;&gt;TRIM(A557),"Confira o código",IF(COUNTIFS(VentaID,A557)&gt;1,"Código repetido",IF(NOT(ISNUMBER(B557)),"Confira a data",IF(OR(B557&lt;1,B557&gt;73415,INT(B557)&lt;&gt;B557),"Confira a data",IF(NOT(ISNUMBER(C557)),"Confira o valor",IF(C557&lt;=0,"Valor maior que zero",IF(G557="","Preencha o que vendeu","OK")))))))))</f>
        <v/>
      </c>
      <c r="J557" s="34" t="n">
        <f aca="false">IF(I557="OK",C557,0)</f>
        <v>0</v>
      </c>
      <c r="K557" s="34" t="str">
        <f aca="false">IF(OR(I557&lt;&gt;"OK",FinMes=""),"",IF(B557&gt;=FinMes,0,MAX(0,ROUND(E557-C557,2))))</f>
        <v/>
      </c>
    </row>
    <row r="558" customFormat="false" ht="25" hidden="false" customHeight="true" outlineLevel="0" collapsed="false">
      <c r="A558" s="31"/>
      <c r="B558" s="32"/>
      <c r="C558" s="33"/>
      <c r="D558" s="34" t="str">
        <f aca="false">IF(OR(I558&lt;&gt;"OK",FinMes=""),"",IF(B558&gt;=FinMes,0,MAX(0,ROUND(C558-E558,2))))</f>
        <v/>
      </c>
      <c r="E558" s="34" t="str">
        <f aca="false">IF(OR(I558&lt;&gt;"OK",FinMes=""),"",IF(B558&gt;=FinMes,0,SUMIFS(CobroValido,CobroVenta,A558,CobroFecha,"&lt;"&amp;FinMes)))</f>
        <v/>
      </c>
      <c r="F558" s="35"/>
      <c r="G558" s="35"/>
      <c r="H558" s="36" t="str">
        <f aca="false">IF(I558="","",IF(I558&lt;&gt;"OK","Confira os dados",IF(FinMes="","Escolha um período",IF(B558&gt;=FinMes,"Outro período",IF(K558&gt;0,"Recebimento excedente",IF(D558=0,"Recebida",IF(E558=0,"A receber","Parcial")))))))</f>
        <v/>
      </c>
      <c r="I558" s="36" t="str">
        <f aca="false">IF(COUNTA(A558:C558,F558:G558)=0,"",IF(A558="","Falta o código",IF(A558&lt;&gt;TRIM(A558),"Confira o código",IF(COUNTIFS(VentaID,A558)&gt;1,"Código repetido",IF(NOT(ISNUMBER(B558)),"Confira a data",IF(OR(B558&lt;1,B558&gt;73415,INT(B558)&lt;&gt;B558),"Confira a data",IF(NOT(ISNUMBER(C558)),"Confira o valor",IF(C558&lt;=0,"Valor maior que zero",IF(G558="","Preencha o que vendeu","OK")))))))))</f>
        <v/>
      </c>
      <c r="J558" s="34" t="n">
        <f aca="false">IF(I558="OK",C558,0)</f>
        <v>0</v>
      </c>
      <c r="K558" s="34" t="str">
        <f aca="false">IF(OR(I558&lt;&gt;"OK",FinMes=""),"",IF(B558&gt;=FinMes,0,MAX(0,ROUND(E558-C558,2))))</f>
        <v/>
      </c>
    </row>
    <row r="559" customFormat="false" ht="25" hidden="false" customHeight="true" outlineLevel="0" collapsed="false">
      <c r="A559" s="31"/>
      <c r="B559" s="32"/>
      <c r="C559" s="33"/>
      <c r="D559" s="34" t="str">
        <f aca="false">IF(OR(I559&lt;&gt;"OK",FinMes=""),"",IF(B559&gt;=FinMes,0,MAX(0,ROUND(C559-E559,2))))</f>
        <v/>
      </c>
      <c r="E559" s="34" t="str">
        <f aca="false">IF(OR(I559&lt;&gt;"OK",FinMes=""),"",IF(B559&gt;=FinMes,0,SUMIFS(CobroValido,CobroVenta,A559,CobroFecha,"&lt;"&amp;FinMes)))</f>
        <v/>
      </c>
      <c r="F559" s="35"/>
      <c r="G559" s="35"/>
      <c r="H559" s="36" t="str">
        <f aca="false">IF(I559="","",IF(I559&lt;&gt;"OK","Confira os dados",IF(FinMes="","Escolha um período",IF(B559&gt;=FinMes,"Outro período",IF(K559&gt;0,"Recebimento excedente",IF(D559=0,"Recebida",IF(E559=0,"A receber","Parcial")))))))</f>
        <v/>
      </c>
      <c r="I559" s="36" t="str">
        <f aca="false">IF(COUNTA(A559:C559,F559:G559)=0,"",IF(A559="","Falta o código",IF(A559&lt;&gt;TRIM(A559),"Confira o código",IF(COUNTIFS(VentaID,A559)&gt;1,"Código repetido",IF(NOT(ISNUMBER(B559)),"Confira a data",IF(OR(B559&lt;1,B559&gt;73415,INT(B559)&lt;&gt;B559),"Confira a data",IF(NOT(ISNUMBER(C559)),"Confira o valor",IF(C559&lt;=0,"Valor maior que zero",IF(G559="","Preencha o que vendeu","OK")))))))))</f>
        <v/>
      </c>
      <c r="J559" s="34" t="n">
        <f aca="false">IF(I559="OK",C559,0)</f>
        <v>0</v>
      </c>
      <c r="K559" s="34" t="str">
        <f aca="false">IF(OR(I559&lt;&gt;"OK",FinMes=""),"",IF(B559&gt;=FinMes,0,MAX(0,ROUND(E559-C559,2))))</f>
        <v/>
      </c>
    </row>
    <row r="560" customFormat="false" ht="25" hidden="false" customHeight="true" outlineLevel="0" collapsed="false">
      <c r="A560" s="31"/>
      <c r="B560" s="32"/>
      <c r="C560" s="33"/>
      <c r="D560" s="34" t="str">
        <f aca="false">IF(OR(I560&lt;&gt;"OK",FinMes=""),"",IF(B560&gt;=FinMes,0,MAX(0,ROUND(C560-E560,2))))</f>
        <v/>
      </c>
      <c r="E560" s="34" t="str">
        <f aca="false">IF(OR(I560&lt;&gt;"OK",FinMes=""),"",IF(B560&gt;=FinMes,0,SUMIFS(CobroValido,CobroVenta,A560,CobroFecha,"&lt;"&amp;FinMes)))</f>
        <v/>
      </c>
      <c r="F560" s="35"/>
      <c r="G560" s="35"/>
      <c r="H560" s="36" t="str">
        <f aca="false">IF(I560="","",IF(I560&lt;&gt;"OK","Confira os dados",IF(FinMes="","Escolha um período",IF(B560&gt;=FinMes,"Outro período",IF(K560&gt;0,"Recebimento excedente",IF(D560=0,"Recebida",IF(E560=0,"A receber","Parcial")))))))</f>
        <v/>
      </c>
      <c r="I560" s="36" t="str">
        <f aca="false">IF(COUNTA(A560:C560,F560:G560)=0,"",IF(A560="","Falta o código",IF(A560&lt;&gt;TRIM(A560),"Confira o código",IF(COUNTIFS(VentaID,A560)&gt;1,"Código repetido",IF(NOT(ISNUMBER(B560)),"Confira a data",IF(OR(B560&lt;1,B560&gt;73415,INT(B560)&lt;&gt;B560),"Confira a data",IF(NOT(ISNUMBER(C560)),"Confira o valor",IF(C560&lt;=0,"Valor maior que zero",IF(G560="","Preencha o que vendeu","OK")))))))))</f>
        <v/>
      </c>
      <c r="J560" s="34" t="n">
        <f aca="false">IF(I560="OK",C560,0)</f>
        <v>0</v>
      </c>
      <c r="K560" s="34" t="str">
        <f aca="false">IF(OR(I560&lt;&gt;"OK",FinMes=""),"",IF(B560&gt;=FinMes,0,MAX(0,ROUND(E560-C560,2))))</f>
        <v/>
      </c>
    </row>
    <row r="561" customFormat="false" ht="25" hidden="false" customHeight="true" outlineLevel="0" collapsed="false">
      <c r="A561" s="31"/>
      <c r="B561" s="32"/>
      <c r="C561" s="33"/>
      <c r="D561" s="34" t="str">
        <f aca="false">IF(OR(I561&lt;&gt;"OK",FinMes=""),"",IF(B561&gt;=FinMes,0,MAX(0,ROUND(C561-E561,2))))</f>
        <v/>
      </c>
      <c r="E561" s="34" t="str">
        <f aca="false">IF(OR(I561&lt;&gt;"OK",FinMes=""),"",IF(B561&gt;=FinMes,0,SUMIFS(CobroValido,CobroVenta,A561,CobroFecha,"&lt;"&amp;FinMes)))</f>
        <v/>
      </c>
      <c r="F561" s="35"/>
      <c r="G561" s="35"/>
      <c r="H561" s="36" t="str">
        <f aca="false">IF(I561="","",IF(I561&lt;&gt;"OK","Confira os dados",IF(FinMes="","Escolha um período",IF(B561&gt;=FinMes,"Outro período",IF(K561&gt;0,"Recebimento excedente",IF(D561=0,"Recebida",IF(E561=0,"A receber","Parcial")))))))</f>
        <v/>
      </c>
      <c r="I561" s="36" t="str">
        <f aca="false">IF(COUNTA(A561:C561,F561:G561)=0,"",IF(A561="","Falta o código",IF(A561&lt;&gt;TRIM(A561),"Confira o código",IF(COUNTIFS(VentaID,A561)&gt;1,"Código repetido",IF(NOT(ISNUMBER(B561)),"Confira a data",IF(OR(B561&lt;1,B561&gt;73415,INT(B561)&lt;&gt;B561),"Confira a data",IF(NOT(ISNUMBER(C561)),"Confira o valor",IF(C561&lt;=0,"Valor maior que zero",IF(G561="","Preencha o que vendeu","OK")))))))))</f>
        <v/>
      </c>
      <c r="J561" s="34" t="n">
        <f aca="false">IF(I561="OK",C561,0)</f>
        <v>0</v>
      </c>
      <c r="K561" s="34" t="str">
        <f aca="false">IF(OR(I561&lt;&gt;"OK",FinMes=""),"",IF(B561&gt;=FinMes,0,MAX(0,ROUND(E561-C561,2))))</f>
        <v/>
      </c>
    </row>
    <row r="562" customFormat="false" ht="25" hidden="false" customHeight="true" outlineLevel="0" collapsed="false">
      <c r="A562" s="31"/>
      <c r="B562" s="32"/>
      <c r="C562" s="33"/>
      <c r="D562" s="34" t="str">
        <f aca="false">IF(OR(I562&lt;&gt;"OK",FinMes=""),"",IF(B562&gt;=FinMes,0,MAX(0,ROUND(C562-E562,2))))</f>
        <v/>
      </c>
      <c r="E562" s="34" t="str">
        <f aca="false">IF(OR(I562&lt;&gt;"OK",FinMes=""),"",IF(B562&gt;=FinMes,0,SUMIFS(CobroValido,CobroVenta,A562,CobroFecha,"&lt;"&amp;FinMes)))</f>
        <v/>
      </c>
      <c r="F562" s="35"/>
      <c r="G562" s="35"/>
      <c r="H562" s="36" t="str">
        <f aca="false">IF(I562="","",IF(I562&lt;&gt;"OK","Confira os dados",IF(FinMes="","Escolha um período",IF(B562&gt;=FinMes,"Outro período",IF(K562&gt;0,"Recebimento excedente",IF(D562=0,"Recebida",IF(E562=0,"A receber","Parcial")))))))</f>
        <v/>
      </c>
      <c r="I562" s="36" t="str">
        <f aca="false">IF(COUNTA(A562:C562,F562:G562)=0,"",IF(A562="","Falta o código",IF(A562&lt;&gt;TRIM(A562),"Confira o código",IF(COUNTIFS(VentaID,A562)&gt;1,"Código repetido",IF(NOT(ISNUMBER(B562)),"Confira a data",IF(OR(B562&lt;1,B562&gt;73415,INT(B562)&lt;&gt;B562),"Confira a data",IF(NOT(ISNUMBER(C562)),"Confira o valor",IF(C562&lt;=0,"Valor maior que zero",IF(G562="","Preencha o que vendeu","OK")))))))))</f>
        <v/>
      </c>
      <c r="J562" s="34" t="n">
        <f aca="false">IF(I562="OK",C562,0)</f>
        <v>0</v>
      </c>
      <c r="K562" s="34" t="str">
        <f aca="false">IF(OR(I562&lt;&gt;"OK",FinMes=""),"",IF(B562&gt;=FinMes,0,MAX(0,ROUND(E562-C562,2))))</f>
        <v/>
      </c>
    </row>
    <row r="563" customFormat="false" ht="25" hidden="false" customHeight="true" outlineLevel="0" collapsed="false">
      <c r="A563" s="31"/>
      <c r="B563" s="32"/>
      <c r="C563" s="33"/>
      <c r="D563" s="34" t="str">
        <f aca="false">IF(OR(I563&lt;&gt;"OK",FinMes=""),"",IF(B563&gt;=FinMes,0,MAX(0,ROUND(C563-E563,2))))</f>
        <v/>
      </c>
      <c r="E563" s="34" t="str">
        <f aca="false">IF(OR(I563&lt;&gt;"OK",FinMes=""),"",IF(B563&gt;=FinMes,0,SUMIFS(CobroValido,CobroVenta,A563,CobroFecha,"&lt;"&amp;FinMes)))</f>
        <v/>
      </c>
      <c r="F563" s="35"/>
      <c r="G563" s="35"/>
      <c r="H563" s="36" t="str">
        <f aca="false">IF(I563="","",IF(I563&lt;&gt;"OK","Confira os dados",IF(FinMes="","Escolha um período",IF(B563&gt;=FinMes,"Outro período",IF(K563&gt;0,"Recebimento excedente",IF(D563=0,"Recebida",IF(E563=0,"A receber","Parcial")))))))</f>
        <v/>
      </c>
      <c r="I563" s="36" t="str">
        <f aca="false">IF(COUNTA(A563:C563,F563:G563)=0,"",IF(A563="","Falta o código",IF(A563&lt;&gt;TRIM(A563),"Confira o código",IF(COUNTIFS(VentaID,A563)&gt;1,"Código repetido",IF(NOT(ISNUMBER(B563)),"Confira a data",IF(OR(B563&lt;1,B563&gt;73415,INT(B563)&lt;&gt;B563),"Confira a data",IF(NOT(ISNUMBER(C563)),"Confira o valor",IF(C563&lt;=0,"Valor maior que zero",IF(G563="","Preencha o que vendeu","OK")))))))))</f>
        <v/>
      </c>
      <c r="J563" s="34" t="n">
        <f aca="false">IF(I563="OK",C563,0)</f>
        <v>0</v>
      </c>
      <c r="K563" s="34" t="str">
        <f aca="false">IF(OR(I563&lt;&gt;"OK",FinMes=""),"",IF(B563&gt;=FinMes,0,MAX(0,ROUND(E563-C563,2))))</f>
        <v/>
      </c>
    </row>
    <row r="564" customFormat="false" ht="25" hidden="false" customHeight="true" outlineLevel="0" collapsed="false">
      <c r="A564" s="31"/>
      <c r="B564" s="32"/>
      <c r="C564" s="33"/>
      <c r="D564" s="34" t="str">
        <f aca="false">IF(OR(I564&lt;&gt;"OK",FinMes=""),"",IF(B564&gt;=FinMes,0,MAX(0,ROUND(C564-E564,2))))</f>
        <v/>
      </c>
      <c r="E564" s="34" t="str">
        <f aca="false">IF(OR(I564&lt;&gt;"OK",FinMes=""),"",IF(B564&gt;=FinMes,0,SUMIFS(CobroValido,CobroVenta,A564,CobroFecha,"&lt;"&amp;FinMes)))</f>
        <v/>
      </c>
      <c r="F564" s="35"/>
      <c r="G564" s="35"/>
      <c r="H564" s="36" t="str">
        <f aca="false">IF(I564="","",IF(I564&lt;&gt;"OK","Confira os dados",IF(FinMes="","Escolha um período",IF(B564&gt;=FinMes,"Outro período",IF(K564&gt;0,"Recebimento excedente",IF(D564=0,"Recebida",IF(E564=0,"A receber","Parcial")))))))</f>
        <v/>
      </c>
      <c r="I564" s="36" t="str">
        <f aca="false">IF(COUNTA(A564:C564,F564:G564)=0,"",IF(A564="","Falta o código",IF(A564&lt;&gt;TRIM(A564),"Confira o código",IF(COUNTIFS(VentaID,A564)&gt;1,"Código repetido",IF(NOT(ISNUMBER(B564)),"Confira a data",IF(OR(B564&lt;1,B564&gt;73415,INT(B564)&lt;&gt;B564),"Confira a data",IF(NOT(ISNUMBER(C564)),"Confira o valor",IF(C564&lt;=0,"Valor maior que zero",IF(G564="","Preencha o que vendeu","OK")))))))))</f>
        <v/>
      </c>
      <c r="J564" s="34" t="n">
        <f aca="false">IF(I564="OK",C564,0)</f>
        <v>0</v>
      </c>
      <c r="K564" s="34" t="str">
        <f aca="false">IF(OR(I564&lt;&gt;"OK",FinMes=""),"",IF(B564&gt;=FinMes,0,MAX(0,ROUND(E564-C564,2))))</f>
        <v/>
      </c>
    </row>
    <row r="565" customFormat="false" ht="25" hidden="false" customHeight="true" outlineLevel="0" collapsed="false">
      <c r="A565" s="31"/>
      <c r="B565" s="32"/>
      <c r="C565" s="33"/>
      <c r="D565" s="34" t="str">
        <f aca="false">IF(OR(I565&lt;&gt;"OK",FinMes=""),"",IF(B565&gt;=FinMes,0,MAX(0,ROUND(C565-E565,2))))</f>
        <v/>
      </c>
      <c r="E565" s="34" t="str">
        <f aca="false">IF(OR(I565&lt;&gt;"OK",FinMes=""),"",IF(B565&gt;=FinMes,0,SUMIFS(CobroValido,CobroVenta,A565,CobroFecha,"&lt;"&amp;FinMes)))</f>
        <v/>
      </c>
      <c r="F565" s="35"/>
      <c r="G565" s="35"/>
      <c r="H565" s="36" t="str">
        <f aca="false">IF(I565="","",IF(I565&lt;&gt;"OK","Confira os dados",IF(FinMes="","Escolha um período",IF(B565&gt;=FinMes,"Outro período",IF(K565&gt;0,"Recebimento excedente",IF(D565=0,"Recebida",IF(E565=0,"A receber","Parcial")))))))</f>
        <v/>
      </c>
      <c r="I565" s="36" t="str">
        <f aca="false">IF(COUNTA(A565:C565,F565:G565)=0,"",IF(A565="","Falta o código",IF(A565&lt;&gt;TRIM(A565),"Confira o código",IF(COUNTIFS(VentaID,A565)&gt;1,"Código repetido",IF(NOT(ISNUMBER(B565)),"Confira a data",IF(OR(B565&lt;1,B565&gt;73415,INT(B565)&lt;&gt;B565),"Confira a data",IF(NOT(ISNUMBER(C565)),"Confira o valor",IF(C565&lt;=0,"Valor maior que zero",IF(G565="","Preencha o que vendeu","OK")))))))))</f>
        <v/>
      </c>
      <c r="J565" s="34" t="n">
        <f aca="false">IF(I565="OK",C565,0)</f>
        <v>0</v>
      </c>
      <c r="K565" s="34" t="str">
        <f aca="false">IF(OR(I565&lt;&gt;"OK",FinMes=""),"",IF(B565&gt;=FinMes,0,MAX(0,ROUND(E565-C565,2))))</f>
        <v/>
      </c>
    </row>
    <row r="566" customFormat="false" ht="25" hidden="false" customHeight="true" outlineLevel="0" collapsed="false">
      <c r="A566" s="31"/>
      <c r="B566" s="32"/>
      <c r="C566" s="33"/>
      <c r="D566" s="34" t="str">
        <f aca="false">IF(OR(I566&lt;&gt;"OK",FinMes=""),"",IF(B566&gt;=FinMes,0,MAX(0,ROUND(C566-E566,2))))</f>
        <v/>
      </c>
      <c r="E566" s="34" t="str">
        <f aca="false">IF(OR(I566&lt;&gt;"OK",FinMes=""),"",IF(B566&gt;=FinMes,0,SUMIFS(CobroValido,CobroVenta,A566,CobroFecha,"&lt;"&amp;FinMes)))</f>
        <v/>
      </c>
      <c r="F566" s="35"/>
      <c r="G566" s="35"/>
      <c r="H566" s="36" t="str">
        <f aca="false">IF(I566="","",IF(I566&lt;&gt;"OK","Confira os dados",IF(FinMes="","Escolha um período",IF(B566&gt;=FinMes,"Outro período",IF(K566&gt;0,"Recebimento excedente",IF(D566=0,"Recebida",IF(E566=0,"A receber","Parcial")))))))</f>
        <v/>
      </c>
      <c r="I566" s="36" t="str">
        <f aca="false">IF(COUNTA(A566:C566,F566:G566)=0,"",IF(A566="","Falta o código",IF(A566&lt;&gt;TRIM(A566),"Confira o código",IF(COUNTIFS(VentaID,A566)&gt;1,"Código repetido",IF(NOT(ISNUMBER(B566)),"Confira a data",IF(OR(B566&lt;1,B566&gt;73415,INT(B566)&lt;&gt;B566),"Confira a data",IF(NOT(ISNUMBER(C566)),"Confira o valor",IF(C566&lt;=0,"Valor maior que zero",IF(G566="","Preencha o que vendeu","OK")))))))))</f>
        <v/>
      </c>
      <c r="J566" s="34" t="n">
        <f aca="false">IF(I566="OK",C566,0)</f>
        <v>0</v>
      </c>
      <c r="K566" s="34" t="str">
        <f aca="false">IF(OR(I566&lt;&gt;"OK",FinMes=""),"",IF(B566&gt;=FinMes,0,MAX(0,ROUND(E566-C566,2))))</f>
        <v/>
      </c>
    </row>
    <row r="567" customFormat="false" ht="25" hidden="false" customHeight="true" outlineLevel="0" collapsed="false">
      <c r="A567" s="31"/>
      <c r="B567" s="32"/>
      <c r="C567" s="33"/>
      <c r="D567" s="34" t="str">
        <f aca="false">IF(OR(I567&lt;&gt;"OK",FinMes=""),"",IF(B567&gt;=FinMes,0,MAX(0,ROUND(C567-E567,2))))</f>
        <v/>
      </c>
      <c r="E567" s="34" t="str">
        <f aca="false">IF(OR(I567&lt;&gt;"OK",FinMes=""),"",IF(B567&gt;=FinMes,0,SUMIFS(CobroValido,CobroVenta,A567,CobroFecha,"&lt;"&amp;FinMes)))</f>
        <v/>
      </c>
      <c r="F567" s="35"/>
      <c r="G567" s="35"/>
      <c r="H567" s="36" t="str">
        <f aca="false">IF(I567="","",IF(I567&lt;&gt;"OK","Confira os dados",IF(FinMes="","Escolha um período",IF(B567&gt;=FinMes,"Outro período",IF(K567&gt;0,"Recebimento excedente",IF(D567=0,"Recebida",IF(E567=0,"A receber","Parcial")))))))</f>
        <v/>
      </c>
      <c r="I567" s="36" t="str">
        <f aca="false">IF(COUNTA(A567:C567,F567:G567)=0,"",IF(A567="","Falta o código",IF(A567&lt;&gt;TRIM(A567),"Confira o código",IF(COUNTIFS(VentaID,A567)&gt;1,"Código repetido",IF(NOT(ISNUMBER(B567)),"Confira a data",IF(OR(B567&lt;1,B567&gt;73415,INT(B567)&lt;&gt;B567),"Confira a data",IF(NOT(ISNUMBER(C567)),"Confira o valor",IF(C567&lt;=0,"Valor maior que zero",IF(G567="","Preencha o que vendeu","OK")))))))))</f>
        <v/>
      </c>
      <c r="J567" s="34" t="n">
        <f aca="false">IF(I567="OK",C567,0)</f>
        <v>0</v>
      </c>
      <c r="K567" s="34" t="str">
        <f aca="false">IF(OR(I567&lt;&gt;"OK",FinMes=""),"",IF(B567&gt;=FinMes,0,MAX(0,ROUND(E567-C567,2))))</f>
        <v/>
      </c>
    </row>
    <row r="568" customFormat="false" ht="25" hidden="false" customHeight="true" outlineLevel="0" collapsed="false">
      <c r="A568" s="31"/>
      <c r="B568" s="32"/>
      <c r="C568" s="33"/>
      <c r="D568" s="34" t="str">
        <f aca="false">IF(OR(I568&lt;&gt;"OK",FinMes=""),"",IF(B568&gt;=FinMes,0,MAX(0,ROUND(C568-E568,2))))</f>
        <v/>
      </c>
      <c r="E568" s="34" t="str">
        <f aca="false">IF(OR(I568&lt;&gt;"OK",FinMes=""),"",IF(B568&gt;=FinMes,0,SUMIFS(CobroValido,CobroVenta,A568,CobroFecha,"&lt;"&amp;FinMes)))</f>
        <v/>
      </c>
      <c r="F568" s="35"/>
      <c r="G568" s="35"/>
      <c r="H568" s="36" t="str">
        <f aca="false">IF(I568="","",IF(I568&lt;&gt;"OK","Confira os dados",IF(FinMes="","Escolha um período",IF(B568&gt;=FinMes,"Outro período",IF(K568&gt;0,"Recebimento excedente",IF(D568=0,"Recebida",IF(E568=0,"A receber","Parcial")))))))</f>
        <v/>
      </c>
      <c r="I568" s="36" t="str">
        <f aca="false">IF(COUNTA(A568:C568,F568:G568)=0,"",IF(A568="","Falta o código",IF(A568&lt;&gt;TRIM(A568),"Confira o código",IF(COUNTIFS(VentaID,A568)&gt;1,"Código repetido",IF(NOT(ISNUMBER(B568)),"Confira a data",IF(OR(B568&lt;1,B568&gt;73415,INT(B568)&lt;&gt;B568),"Confira a data",IF(NOT(ISNUMBER(C568)),"Confira o valor",IF(C568&lt;=0,"Valor maior que zero",IF(G568="","Preencha o que vendeu","OK")))))))))</f>
        <v/>
      </c>
      <c r="J568" s="34" t="n">
        <f aca="false">IF(I568="OK",C568,0)</f>
        <v>0</v>
      </c>
      <c r="K568" s="34" t="str">
        <f aca="false">IF(OR(I568&lt;&gt;"OK",FinMes=""),"",IF(B568&gt;=FinMes,0,MAX(0,ROUND(E568-C568,2))))</f>
        <v/>
      </c>
    </row>
    <row r="569" customFormat="false" ht="25" hidden="false" customHeight="true" outlineLevel="0" collapsed="false">
      <c r="A569" s="31"/>
      <c r="B569" s="32"/>
      <c r="C569" s="33"/>
      <c r="D569" s="34" t="str">
        <f aca="false">IF(OR(I569&lt;&gt;"OK",FinMes=""),"",IF(B569&gt;=FinMes,0,MAX(0,ROUND(C569-E569,2))))</f>
        <v/>
      </c>
      <c r="E569" s="34" t="str">
        <f aca="false">IF(OR(I569&lt;&gt;"OK",FinMes=""),"",IF(B569&gt;=FinMes,0,SUMIFS(CobroValido,CobroVenta,A569,CobroFecha,"&lt;"&amp;FinMes)))</f>
        <v/>
      </c>
      <c r="F569" s="35"/>
      <c r="G569" s="35"/>
      <c r="H569" s="36" t="str">
        <f aca="false">IF(I569="","",IF(I569&lt;&gt;"OK","Confira os dados",IF(FinMes="","Escolha um período",IF(B569&gt;=FinMes,"Outro período",IF(K569&gt;0,"Recebimento excedente",IF(D569=0,"Recebida",IF(E569=0,"A receber","Parcial")))))))</f>
        <v/>
      </c>
      <c r="I569" s="36" t="str">
        <f aca="false">IF(COUNTA(A569:C569,F569:G569)=0,"",IF(A569="","Falta o código",IF(A569&lt;&gt;TRIM(A569),"Confira o código",IF(COUNTIFS(VentaID,A569)&gt;1,"Código repetido",IF(NOT(ISNUMBER(B569)),"Confira a data",IF(OR(B569&lt;1,B569&gt;73415,INT(B569)&lt;&gt;B569),"Confira a data",IF(NOT(ISNUMBER(C569)),"Confira o valor",IF(C569&lt;=0,"Valor maior que zero",IF(G569="","Preencha o que vendeu","OK")))))))))</f>
        <v/>
      </c>
      <c r="J569" s="34" t="n">
        <f aca="false">IF(I569="OK",C569,0)</f>
        <v>0</v>
      </c>
      <c r="K569" s="34" t="str">
        <f aca="false">IF(OR(I569&lt;&gt;"OK",FinMes=""),"",IF(B569&gt;=FinMes,0,MAX(0,ROUND(E569-C569,2))))</f>
        <v/>
      </c>
    </row>
    <row r="570" customFormat="false" ht="25" hidden="false" customHeight="true" outlineLevel="0" collapsed="false">
      <c r="A570" s="31"/>
      <c r="B570" s="32"/>
      <c r="C570" s="33"/>
      <c r="D570" s="34" t="str">
        <f aca="false">IF(OR(I570&lt;&gt;"OK",FinMes=""),"",IF(B570&gt;=FinMes,0,MAX(0,ROUND(C570-E570,2))))</f>
        <v/>
      </c>
      <c r="E570" s="34" t="str">
        <f aca="false">IF(OR(I570&lt;&gt;"OK",FinMes=""),"",IF(B570&gt;=FinMes,0,SUMIFS(CobroValido,CobroVenta,A570,CobroFecha,"&lt;"&amp;FinMes)))</f>
        <v/>
      </c>
      <c r="F570" s="35"/>
      <c r="G570" s="35"/>
      <c r="H570" s="36" t="str">
        <f aca="false">IF(I570="","",IF(I570&lt;&gt;"OK","Confira os dados",IF(FinMes="","Escolha um período",IF(B570&gt;=FinMes,"Outro período",IF(K570&gt;0,"Recebimento excedente",IF(D570=0,"Recebida",IF(E570=0,"A receber","Parcial")))))))</f>
        <v/>
      </c>
      <c r="I570" s="36" t="str">
        <f aca="false">IF(COUNTA(A570:C570,F570:G570)=0,"",IF(A570="","Falta o código",IF(A570&lt;&gt;TRIM(A570),"Confira o código",IF(COUNTIFS(VentaID,A570)&gt;1,"Código repetido",IF(NOT(ISNUMBER(B570)),"Confira a data",IF(OR(B570&lt;1,B570&gt;73415,INT(B570)&lt;&gt;B570),"Confira a data",IF(NOT(ISNUMBER(C570)),"Confira o valor",IF(C570&lt;=0,"Valor maior que zero",IF(G570="","Preencha o que vendeu","OK")))))))))</f>
        <v/>
      </c>
      <c r="J570" s="34" t="n">
        <f aca="false">IF(I570="OK",C570,0)</f>
        <v>0</v>
      </c>
      <c r="K570" s="34" t="str">
        <f aca="false">IF(OR(I570&lt;&gt;"OK",FinMes=""),"",IF(B570&gt;=FinMes,0,MAX(0,ROUND(E570-C570,2))))</f>
        <v/>
      </c>
    </row>
    <row r="571" customFormat="false" ht="25" hidden="false" customHeight="true" outlineLevel="0" collapsed="false">
      <c r="A571" s="31"/>
      <c r="B571" s="32"/>
      <c r="C571" s="33"/>
      <c r="D571" s="34" t="str">
        <f aca="false">IF(OR(I571&lt;&gt;"OK",FinMes=""),"",IF(B571&gt;=FinMes,0,MAX(0,ROUND(C571-E571,2))))</f>
        <v/>
      </c>
      <c r="E571" s="34" t="str">
        <f aca="false">IF(OR(I571&lt;&gt;"OK",FinMes=""),"",IF(B571&gt;=FinMes,0,SUMIFS(CobroValido,CobroVenta,A571,CobroFecha,"&lt;"&amp;FinMes)))</f>
        <v/>
      </c>
      <c r="F571" s="35"/>
      <c r="G571" s="35"/>
      <c r="H571" s="36" t="str">
        <f aca="false">IF(I571="","",IF(I571&lt;&gt;"OK","Confira os dados",IF(FinMes="","Escolha um período",IF(B571&gt;=FinMes,"Outro período",IF(K571&gt;0,"Recebimento excedente",IF(D571=0,"Recebida",IF(E571=0,"A receber","Parcial")))))))</f>
        <v/>
      </c>
      <c r="I571" s="36" t="str">
        <f aca="false">IF(COUNTA(A571:C571,F571:G571)=0,"",IF(A571="","Falta o código",IF(A571&lt;&gt;TRIM(A571),"Confira o código",IF(COUNTIFS(VentaID,A571)&gt;1,"Código repetido",IF(NOT(ISNUMBER(B571)),"Confira a data",IF(OR(B571&lt;1,B571&gt;73415,INT(B571)&lt;&gt;B571),"Confira a data",IF(NOT(ISNUMBER(C571)),"Confira o valor",IF(C571&lt;=0,"Valor maior que zero",IF(G571="","Preencha o que vendeu","OK")))))))))</f>
        <v/>
      </c>
      <c r="J571" s="34" t="n">
        <f aca="false">IF(I571="OK",C571,0)</f>
        <v>0</v>
      </c>
      <c r="K571" s="34" t="str">
        <f aca="false">IF(OR(I571&lt;&gt;"OK",FinMes=""),"",IF(B571&gt;=FinMes,0,MAX(0,ROUND(E571-C571,2))))</f>
        <v/>
      </c>
    </row>
    <row r="572" customFormat="false" ht="25" hidden="false" customHeight="true" outlineLevel="0" collapsed="false">
      <c r="A572" s="31"/>
      <c r="B572" s="32"/>
      <c r="C572" s="33"/>
      <c r="D572" s="34" t="str">
        <f aca="false">IF(OR(I572&lt;&gt;"OK",FinMes=""),"",IF(B572&gt;=FinMes,0,MAX(0,ROUND(C572-E572,2))))</f>
        <v/>
      </c>
      <c r="E572" s="34" t="str">
        <f aca="false">IF(OR(I572&lt;&gt;"OK",FinMes=""),"",IF(B572&gt;=FinMes,0,SUMIFS(CobroValido,CobroVenta,A572,CobroFecha,"&lt;"&amp;FinMes)))</f>
        <v/>
      </c>
      <c r="F572" s="35"/>
      <c r="G572" s="35"/>
      <c r="H572" s="36" t="str">
        <f aca="false">IF(I572="","",IF(I572&lt;&gt;"OK","Confira os dados",IF(FinMes="","Escolha um período",IF(B572&gt;=FinMes,"Outro período",IF(K572&gt;0,"Recebimento excedente",IF(D572=0,"Recebida",IF(E572=0,"A receber","Parcial")))))))</f>
        <v/>
      </c>
      <c r="I572" s="36" t="str">
        <f aca="false">IF(COUNTA(A572:C572,F572:G572)=0,"",IF(A572="","Falta o código",IF(A572&lt;&gt;TRIM(A572),"Confira o código",IF(COUNTIFS(VentaID,A572)&gt;1,"Código repetido",IF(NOT(ISNUMBER(B572)),"Confira a data",IF(OR(B572&lt;1,B572&gt;73415,INT(B572)&lt;&gt;B572),"Confira a data",IF(NOT(ISNUMBER(C572)),"Confira o valor",IF(C572&lt;=0,"Valor maior que zero",IF(G572="","Preencha o que vendeu","OK")))))))))</f>
        <v/>
      </c>
      <c r="J572" s="34" t="n">
        <f aca="false">IF(I572="OK",C572,0)</f>
        <v>0</v>
      </c>
      <c r="K572" s="34" t="str">
        <f aca="false">IF(OR(I572&lt;&gt;"OK",FinMes=""),"",IF(B572&gt;=FinMes,0,MAX(0,ROUND(E572-C572,2))))</f>
        <v/>
      </c>
    </row>
    <row r="573" customFormat="false" ht="25" hidden="false" customHeight="true" outlineLevel="0" collapsed="false">
      <c r="A573" s="31"/>
      <c r="B573" s="32"/>
      <c r="C573" s="33"/>
      <c r="D573" s="34" t="str">
        <f aca="false">IF(OR(I573&lt;&gt;"OK",FinMes=""),"",IF(B573&gt;=FinMes,0,MAX(0,ROUND(C573-E573,2))))</f>
        <v/>
      </c>
      <c r="E573" s="34" t="str">
        <f aca="false">IF(OR(I573&lt;&gt;"OK",FinMes=""),"",IF(B573&gt;=FinMes,0,SUMIFS(CobroValido,CobroVenta,A573,CobroFecha,"&lt;"&amp;FinMes)))</f>
        <v/>
      </c>
      <c r="F573" s="35"/>
      <c r="G573" s="35"/>
      <c r="H573" s="36" t="str">
        <f aca="false">IF(I573="","",IF(I573&lt;&gt;"OK","Confira os dados",IF(FinMes="","Escolha um período",IF(B573&gt;=FinMes,"Outro período",IF(K573&gt;0,"Recebimento excedente",IF(D573=0,"Recebida",IF(E573=0,"A receber","Parcial")))))))</f>
        <v/>
      </c>
      <c r="I573" s="36" t="str">
        <f aca="false">IF(COUNTA(A573:C573,F573:G573)=0,"",IF(A573="","Falta o código",IF(A573&lt;&gt;TRIM(A573),"Confira o código",IF(COUNTIFS(VentaID,A573)&gt;1,"Código repetido",IF(NOT(ISNUMBER(B573)),"Confira a data",IF(OR(B573&lt;1,B573&gt;73415,INT(B573)&lt;&gt;B573),"Confira a data",IF(NOT(ISNUMBER(C573)),"Confira o valor",IF(C573&lt;=0,"Valor maior que zero",IF(G573="","Preencha o que vendeu","OK")))))))))</f>
        <v/>
      </c>
      <c r="J573" s="34" t="n">
        <f aca="false">IF(I573="OK",C573,0)</f>
        <v>0</v>
      </c>
      <c r="K573" s="34" t="str">
        <f aca="false">IF(OR(I573&lt;&gt;"OK",FinMes=""),"",IF(B573&gt;=FinMes,0,MAX(0,ROUND(E573-C573,2))))</f>
        <v/>
      </c>
    </row>
    <row r="574" customFormat="false" ht="25" hidden="false" customHeight="true" outlineLevel="0" collapsed="false">
      <c r="A574" s="31"/>
      <c r="B574" s="32"/>
      <c r="C574" s="33"/>
      <c r="D574" s="34" t="str">
        <f aca="false">IF(OR(I574&lt;&gt;"OK",FinMes=""),"",IF(B574&gt;=FinMes,0,MAX(0,ROUND(C574-E574,2))))</f>
        <v/>
      </c>
      <c r="E574" s="34" t="str">
        <f aca="false">IF(OR(I574&lt;&gt;"OK",FinMes=""),"",IF(B574&gt;=FinMes,0,SUMIFS(CobroValido,CobroVenta,A574,CobroFecha,"&lt;"&amp;FinMes)))</f>
        <v/>
      </c>
      <c r="F574" s="35"/>
      <c r="G574" s="35"/>
      <c r="H574" s="36" t="str">
        <f aca="false">IF(I574="","",IF(I574&lt;&gt;"OK","Confira os dados",IF(FinMes="","Escolha um período",IF(B574&gt;=FinMes,"Outro período",IF(K574&gt;0,"Recebimento excedente",IF(D574=0,"Recebida",IF(E574=0,"A receber","Parcial")))))))</f>
        <v/>
      </c>
      <c r="I574" s="36" t="str">
        <f aca="false">IF(COUNTA(A574:C574,F574:G574)=0,"",IF(A574="","Falta o código",IF(A574&lt;&gt;TRIM(A574),"Confira o código",IF(COUNTIFS(VentaID,A574)&gt;1,"Código repetido",IF(NOT(ISNUMBER(B574)),"Confira a data",IF(OR(B574&lt;1,B574&gt;73415,INT(B574)&lt;&gt;B574),"Confira a data",IF(NOT(ISNUMBER(C574)),"Confira o valor",IF(C574&lt;=0,"Valor maior que zero",IF(G574="","Preencha o que vendeu","OK")))))))))</f>
        <v/>
      </c>
      <c r="J574" s="34" t="n">
        <f aca="false">IF(I574="OK",C574,0)</f>
        <v>0</v>
      </c>
      <c r="K574" s="34" t="str">
        <f aca="false">IF(OR(I574&lt;&gt;"OK",FinMes=""),"",IF(B574&gt;=FinMes,0,MAX(0,ROUND(E574-C574,2))))</f>
        <v/>
      </c>
    </row>
    <row r="575" customFormat="false" ht="25" hidden="false" customHeight="true" outlineLevel="0" collapsed="false">
      <c r="A575" s="31"/>
      <c r="B575" s="32"/>
      <c r="C575" s="33"/>
      <c r="D575" s="34" t="str">
        <f aca="false">IF(OR(I575&lt;&gt;"OK",FinMes=""),"",IF(B575&gt;=FinMes,0,MAX(0,ROUND(C575-E575,2))))</f>
        <v/>
      </c>
      <c r="E575" s="34" t="str">
        <f aca="false">IF(OR(I575&lt;&gt;"OK",FinMes=""),"",IF(B575&gt;=FinMes,0,SUMIFS(CobroValido,CobroVenta,A575,CobroFecha,"&lt;"&amp;FinMes)))</f>
        <v/>
      </c>
      <c r="F575" s="35"/>
      <c r="G575" s="35"/>
      <c r="H575" s="36" t="str">
        <f aca="false">IF(I575="","",IF(I575&lt;&gt;"OK","Confira os dados",IF(FinMes="","Escolha um período",IF(B575&gt;=FinMes,"Outro período",IF(K575&gt;0,"Recebimento excedente",IF(D575=0,"Recebida",IF(E575=0,"A receber","Parcial")))))))</f>
        <v/>
      </c>
      <c r="I575" s="36" t="str">
        <f aca="false">IF(COUNTA(A575:C575,F575:G575)=0,"",IF(A575="","Falta o código",IF(A575&lt;&gt;TRIM(A575),"Confira o código",IF(COUNTIFS(VentaID,A575)&gt;1,"Código repetido",IF(NOT(ISNUMBER(B575)),"Confira a data",IF(OR(B575&lt;1,B575&gt;73415,INT(B575)&lt;&gt;B575),"Confira a data",IF(NOT(ISNUMBER(C575)),"Confira o valor",IF(C575&lt;=0,"Valor maior que zero",IF(G575="","Preencha o que vendeu","OK")))))))))</f>
        <v/>
      </c>
      <c r="J575" s="34" t="n">
        <f aca="false">IF(I575="OK",C575,0)</f>
        <v>0</v>
      </c>
      <c r="K575" s="34" t="str">
        <f aca="false">IF(OR(I575&lt;&gt;"OK",FinMes=""),"",IF(B575&gt;=FinMes,0,MAX(0,ROUND(E575-C575,2))))</f>
        <v/>
      </c>
    </row>
    <row r="576" customFormat="false" ht="25" hidden="false" customHeight="true" outlineLevel="0" collapsed="false">
      <c r="A576" s="31"/>
      <c r="B576" s="32"/>
      <c r="C576" s="33"/>
      <c r="D576" s="34" t="str">
        <f aca="false">IF(OR(I576&lt;&gt;"OK",FinMes=""),"",IF(B576&gt;=FinMes,0,MAX(0,ROUND(C576-E576,2))))</f>
        <v/>
      </c>
      <c r="E576" s="34" t="str">
        <f aca="false">IF(OR(I576&lt;&gt;"OK",FinMes=""),"",IF(B576&gt;=FinMes,0,SUMIFS(CobroValido,CobroVenta,A576,CobroFecha,"&lt;"&amp;FinMes)))</f>
        <v/>
      </c>
      <c r="F576" s="35"/>
      <c r="G576" s="35"/>
      <c r="H576" s="36" t="str">
        <f aca="false">IF(I576="","",IF(I576&lt;&gt;"OK","Confira os dados",IF(FinMes="","Escolha um período",IF(B576&gt;=FinMes,"Outro período",IF(K576&gt;0,"Recebimento excedente",IF(D576=0,"Recebida",IF(E576=0,"A receber","Parcial")))))))</f>
        <v/>
      </c>
      <c r="I576" s="36" t="str">
        <f aca="false">IF(COUNTA(A576:C576,F576:G576)=0,"",IF(A576="","Falta o código",IF(A576&lt;&gt;TRIM(A576),"Confira o código",IF(COUNTIFS(VentaID,A576)&gt;1,"Código repetido",IF(NOT(ISNUMBER(B576)),"Confira a data",IF(OR(B576&lt;1,B576&gt;73415,INT(B576)&lt;&gt;B576),"Confira a data",IF(NOT(ISNUMBER(C576)),"Confira o valor",IF(C576&lt;=0,"Valor maior que zero",IF(G576="","Preencha o que vendeu","OK")))))))))</f>
        <v/>
      </c>
      <c r="J576" s="34" t="n">
        <f aca="false">IF(I576="OK",C576,0)</f>
        <v>0</v>
      </c>
      <c r="K576" s="34" t="str">
        <f aca="false">IF(OR(I576&lt;&gt;"OK",FinMes=""),"",IF(B576&gt;=FinMes,0,MAX(0,ROUND(E576-C576,2))))</f>
        <v/>
      </c>
    </row>
    <row r="577" customFormat="false" ht="25" hidden="false" customHeight="true" outlineLevel="0" collapsed="false">
      <c r="A577" s="31"/>
      <c r="B577" s="32"/>
      <c r="C577" s="33"/>
      <c r="D577" s="34" t="str">
        <f aca="false">IF(OR(I577&lt;&gt;"OK",FinMes=""),"",IF(B577&gt;=FinMes,0,MAX(0,ROUND(C577-E577,2))))</f>
        <v/>
      </c>
      <c r="E577" s="34" t="str">
        <f aca="false">IF(OR(I577&lt;&gt;"OK",FinMes=""),"",IF(B577&gt;=FinMes,0,SUMIFS(CobroValido,CobroVenta,A577,CobroFecha,"&lt;"&amp;FinMes)))</f>
        <v/>
      </c>
      <c r="F577" s="35"/>
      <c r="G577" s="35"/>
      <c r="H577" s="36" t="str">
        <f aca="false">IF(I577="","",IF(I577&lt;&gt;"OK","Confira os dados",IF(FinMes="","Escolha um período",IF(B577&gt;=FinMes,"Outro período",IF(K577&gt;0,"Recebimento excedente",IF(D577=0,"Recebida",IF(E577=0,"A receber","Parcial")))))))</f>
        <v/>
      </c>
      <c r="I577" s="36" t="str">
        <f aca="false">IF(COUNTA(A577:C577,F577:G577)=0,"",IF(A577="","Falta o código",IF(A577&lt;&gt;TRIM(A577),"Confira o código",IF(COUNTIFS(VentaID,A577)&gt;1,"Código repetido",IF(NOT(ISNUMBER(B577)),"Confira a data",IF(OR(B577&lt;1,B577&gt;73415,INT(B577)&lt;&gt;B577),"Confira a data",IF(NOT(ISNUMBER(C577)),"Confira o valor",IF(C577&lt;=0,"Valor maior que zero",IF(G577="","Preencha o que vendeu","OK")))))))))</f>
        <v/>
      </c>
      <c r="J577" s="34" t="n">
        <f aca="false">IF(I577="OK",C577,0)</f>
        <v>0</v>
      </c>
      <c r="K577" s="34" t="str">
        <f aca="false">IF(OR(I577&lt;&gt;"OK",FinMes=""),"",IF(B577&gt;=FinMes,0,MAX(0,ROUND(E577-C577,2))))</f>
        <v/>
      </c>
    </row>
    <row r="578" customFormat="false" ht="25" hidden="false" customHeight="true" outlineLevel="0" collapsed="false">
      <c r="A578" s="31"/>
      <c r="B578" s="32"/>
      <c r="C578" s="33"/>
      <c r="D578" s="34" t="str">
        <f aca="false">IF(OR(I578&lt;&gt;"OK",FinMes=""),"",IF(B578&gt;=FinMes,0,MAX(0,ROUND(C578-E578,2))))</f>
        <v/>
      </c>
      <c r="E578" s="34" t="str">
        <f aca="false">IF(OR(I578&lt;&gt;"OK",FinMes=""),"",IF(B578&gt;=FinMes,0,SUMIFS(CobroValido,CobroVenta,A578,CobroFecha,"&lt;"&amp;FinMes)))</f>
        <v/>
      </c>
      <c r="F578" s="35"/>
      <c r="G578" s="35"/>
      <c r="H578" s="36" t="str">
        <f aca="false">IF(I578="","",IF(I578&lt;&gt;"OK","Confira os dados",IF(FinMes="","Escolha um período",IF(B578&gt;=FinMes,"Outro período",IF(K578&gt;0,"Recebimento excedente",IF(D578=0,"Recebida",IF(E578=0,"A receber","Parcial")))))))</f>
        <v/>
      </c>
      <c r="I578" s="36" t="str">
        <f aca="false">IF(COUNTA(A578:C578,F578:G578)=0,"",IF(A578="","Falta o código",IF(A578&lt;&gt;TRIM(A578),"Confira o código",IF(COUNTIFS(VentaID,A578)&gt;1,"Código repetido",IF(NOT(ISNUMBER(B578)),"Confira a data",IF(OR(B578&lt;1,B578&gt;73415,INT(B578)&lt;&gt;B578),"Confira a data",IF(NOT(ISNUMBER(C578)),"Confira o valor",IF(C578&lt;=0,"Valor maior que zero",IF(G578="","Preencha o que vendeu","OK")))))))))</f>
        <v/>
      </c>
      <c r="J578" s="34" t="n">
        <f aca="false">IF(I578="OK",C578,0)</f>
        <v>0</v>
      </c>
      <c r="K578" s="34" t="str">
        <f aca="false">IF(OR(I578&lt;&gt;"OK",FinMes=""),"",IF(B578&gt;=FinMes,0,MAX(0,ROUND(E578-C578,2))))</f>
        <v/>
      </c>
    </row>
    <row r="579" customFormat="false" ht="25" hidden="false" customHeight="true" outlineLevel="0" collapsed="false">
      <c r="A579" s="31"/>
      <c r="B579" s="32"/>
      <c r="C579" s="33"/>
      <c r="D579" s="34" t="str">
        <f aca="false">IF(OR(I579&lt;&gt;"OK",FinMes=""),"",IF(B579&gt;=FinMes,0,MAX(0,ROUND(C579-E579,2))))</f>
        <v/>
      </c>
      <c r="E579" s="34" t="str">
        <f aca="false">IF(OR(I579&lt;&gt;"OK",FinMes=""),"",IF(B579&gt;=FinMes,0,SUMIFS(CobroValido,CobroVenta,A579,CobroFecha,"&lt;"&amp;FinMes)))</f>
        <v/>
      </c>
      <c r="F579" s="35"/>
      <c r="G579" s="35"/>
      <c r="H579" s="36" t="str">
        <f aca="false">IF(I579="","",IF(I579&lt;&gt;"OK","Confira os dados",IF(FinMes="","Escolha um período",IF(B579&gt;=FinMes,"Outro período",IF(K579&gt;0,"Recebimento excedente",IF(D579=0,"Recebida",IF(E579=0,"A receber","Parcial")))))))</f>
        <v/>
      </c>
      <c r="I579" s="36" t="str">
        <f aca="false">IF(COUNTA(A579:C579,F579:G579)=0,"",IF(A579="","Falta o código",IF(A579&lt;&gt;TRIM(A579),"Confira o código",IF(COUNTIFS(VentaID,A579)&gt;1,"Código repetido",IF(NOT(ISNUMBER(B579)),"Confira a data",IF(OR(B579&lt;1,B579&gt;73415,INT(B579)&lt;&gt;B579),"Confira a data",IF(NOT(ISNUMBER(C579)),"Confira o valor",IF(C579&lt;=0,"Valor maior que zero",IF(G579="","Preencha o que vendeu","OK")))))))))</f>
        <v/>
      </c>
      <c r="J579" s="34" t="n">
        <f aca="false">IF(I579="OK",C579,0)</f>
        <v>0</v>
      </c>
      <c r="K579" s="34" t="str">
        <f aca="false">IF(OR(I579&lt;&gt;"OK",FinMes=""),"",IF(B579&gt;=FinMes,0,MAX(0,ROUND(E579-C579,2))))</f>
        <v/>
      </c>
    </row>
    <row r="580" customFormat="false" ht="25" hidden="false" customHeight="true" outlineLevel="0" collapsed="false">
      <c r="A580" s="31"/>
      <c r="B580" s="32"/>
      <c r="C580" s="33"/>
      <c r="D580" s="34" t="str">
        <f aca="false">IF(OR(I580&lt;&gt;"OK",FinMes=""),"",IF(B580&gt;=FinMes,0,MAX(0,ROUND(C580-E580,2))))</f>
        <v/>
      </c>
      <c r="E580" s="34" t="str">
        <f aca="false">IF(OR(I580&lt;&gt;"OK",FinMes=""),"",IF(B580&gt;=FinMes,0,SUMIFS(CobroValido,CobroVenta,A580,CobroFecha,"&lt;"&amp;FinMes)))</f>
        <v/>
      </c>
      <c r="F580" s="35"/>
      <c r="G580" s="35"/>
      <c r="H580" s="36" t="str">
        <f aca="false">IF(I580="","",IF(I580&lt;&gt;"OK","Confira os dados",IF(FinMes="","Escolha um período",IF(B580&gt;=FinMes,"Outro período",IF(K580&gt;0,"Recebimento excedente",IF(D580=0,"Recebida",IF(E580=0,"A receber","Parcial")))))))</f>
        <v/>
      </c>
      <c r="I580" s="36" t="str">
        <f aca="false">IF(COUNTA(A580:C580,F580:G580)=0,"",IF(A580="","Falta o código",IF(A580&lt;&gt;TRIM(A580),"Confira o código",IF(COUNTIFS(VentaID,A580)&gt;1,"Código repetido",IF(NOT(ISNUMBER(B580)),"Confira a data",IF(OR(B580&lt;1,B580&gt;73415,INT(B580)&lt;&gt;B580),"Confira a data",IF(NOT(ISNUMBER(C580)),"Confira o valor",IF(C580&lt;=0,"Valor maior que zero",IF(G580="","Preencha o que vendeu","OK")))))))))</f>
        <v/>
      </c>
      <c r="J580" s="34" t="n">
        <f aca="false">IF(I580="OK",C580,0)</f>
        <v>0</v>
      </c>
      <c r="K580" s="34" t="str">
        <f aca="false">IF(OR(I580&lt;&gt;"OK",FinMes=""),"",IF(B580&gt;=FinMes,0,MAX(0,ROUND(E580-C580,2))))</f>
        <v/>
      </c>
    </row>
    <row r="581" customFormat="false" ht="25" hidden="false" customHeight="true" outlineLevel="0" collapsed="false">
      <c r="A581" s="31"/>
      <c r="B581" s="32"/>
      <c r="C581" s="33"/>
      <c r="D581" s="34" t="str">
        <f aca="false">IF(OR(I581&lt;&gt;"OK",FinMes=""),"",IF(B581&gt;=FinMes,0,MAX(0,ROUND(C581-E581,2))))</f>
        <v/>
      </c>
      <c r="E581" s="34" t="str">
        <f aca="false">IF(OR(I581&lt;&gt;"OK",FinMes=""),"",IF(B581&gt;=FinMes,0,SUMIFS(CobroValido,CobroVenta,A581,CobroFecha,"&lt;"&amp;FinMes)))</f>
        <v/>
      </c>
      <c r="F581" s="35"/>
      <c r="G581" s="35"/>
      <c r="H581" s="36" t="str">
        <f aca="false">IF(I581="","",IF(I581&lt;&gt;"OK","Confira os dados",IF(FinMes="","Escolha um período",IF(B581&gt;=FinMes,"Outro período",IF(K581&gt;0,"Recebimento excedente",IF(D581=0,"Recebida",IF(E581=0,"A receber","Parcial")))))))</f>
        <v/>
      </c>
      <c r="I581" s="36" t="str">
        <f aca="false">IF(COUNTA(A581:C581,F581:G581)=0,"",IF(A581="","Falta o código",IF(A581&lt;&gt;TRIM(A581),"Confira o código",IF(COUNTIFS(VentaID,A581)&gt;1,"Código repetido",IF(NOT(ISNUMBER(B581)),"Confira a data",IF(OR(B581&lt;1,B581&gt;73415,INT(B581)&lt;&gt;B581),"Confira a data",IF(NOT(ISNUMBER(C581)),"Confira o valor",IF(C581&lt;=0,"Valor maior que zero",IF(G581="","Preencha o que vendeu","OK")))))))))</f>
        <v/>
      </c>
      <c r="J581" s="34" t="n">
        <f aca="false">IF(I581="OK",C581,0)</f>
        <v>0</v>
      </c>
      <c r="K581" s="34" t="str">
        <f aca="false">IF(OR(I581&lt;&gt;"OK",FinMes=""),"",IF(B581&gt;=FinMes,0,MAX(0,ROUND(E581-C581,2))))</f>
        <v/>
      </c>
    </row>
    <row r="582" customFormat="false" ht="25" hidden="false" customHeight="true" outlineLevel="0" collapsed="false">
      <c r="A582" s="31"/>
      <c r="B582" s="32"/>
      <c r="C582" s="33"/>
      <c r="D582" s="34" t="str">
        <f aca="false">IF(OR(I582&lt;&gt;"OK",FinMes=""),"",IF(B582&gt;=FinMes,0,MAX(0,ROUND(C582-E582,2))))</f>
        <v/>
      </c>
      <c r="E582" s="34" t="str">
        <f aca="false">IF(OR(I582&lt;&gt;"OK",FinMes=""),"",IF(B582&gt;=FinMes,0,SUMIFS(CobroValido,CobroVenta,A582,CobroFecha,"&lt;"&amp;FinMes)))</f>
        <v/>
      </c>
      <c r="F582" s="35"/>
      <c r="G582" s="35"/>
      <c r="H582" s="36" t="str">
        <f aca="false">IF(I582="","",IF(I582&lt;&gt;"OK","Confira os dados",IF(FinMes="","Escolha um período",IF(B582&gt;=FinMes,"Outro período",IF(K582&gt;0,"Recebimento excedente",IF(D582=0,"Recebida",IF(E582=0,"A receber","Parcial")))))))</f>
        <v/>
      </c>
      <c r="I582" s="36" t="str">
        <f aca="false">IF(COUNTA(A582:C582,F582:G582)=0,"",IF(A582="","Falta o código",IF(A582&lt;&gt;TRIM(A582),"Confira o código",IF(COUNTIFS(VentaID,A582)&gt;1,"Código repetido",IF(NOT(ISNUMBER(B582)),"Confira a data",IF(OR(B582&lt;1,B582&gt;73415,INT(B582)&lt;&gt;B582),"Confira a data",IF(NOT(ISNUMBER(C582)),"Confira o valor",IF(C582&lt;=0,"Valor maior que zero",IF(G582="","Preencha o que vendeu","OK")))))))))</f>
        <v/>
      </c>
      <c r="J582" s="34" t="n">
        <f aca="false">IF(I582="OK",C582,0)</f>
        <v>0</v>
      </c>
      <c r="K582" s="34" t="str">
        <f aca="false">IF(OR(I582&lt;&gt;"OK",FinMes=""),"",IF(B582&gt;=FinMes,0,MAX(0,ROUND(E582-C582,2))))</f>
        <v/>
      </c>
    </row>
    <row r="583" customFormat="false" ht="25" hidden="false" customHeight="true" outlineLevel="0" collapsed="false">
      <c r="A583" s="31"/>
      <c r="B583" s="32"/>
      <c r="C583" s="33"/>
      <c r="D583" s="34" t="str">
        <f aca="false">IF(OR(I583&lt;&gt;"OK",FinMes=""),"",IF(B583&gt;=FinMes,0,MAX(0,ROUND(C583-E583,2))))</f>
        <v/>
      </c>
      <c r="E583" s="34" t="str">
        <f aca="false">IF(OR(I583&lt;&gt;"OK",FinMes=""),"",IF(B583&gt;=FinMes,0,SUMIFS(CobroValido,CobroVenta,A583,CobroFecha,"&lt;"&amp;FinMes)))</f>
        <v/>
      </c>
      <c r="F583" s="35"/>
      <c r="G583" s="35"/>
      <c r="H583" s="36" t="str">
        <f aca="false">IF(I583="","",IF(I583&lt;&gt;"OK","Confira os dados",IF(FinMes="","Escolha um período",IF(B583&gt;=FinMes,"Outro período",IF(K583&gt;0,"Recebimento excedente",IF(D583=0,"Recebida",IF(E583=0,"A receber","Parcial")))))))</f>
        <v/>
      </c>
      <c r="I583" s="36" t="str">
        <f aca="false">IF(COUNTA(A583:C583,F583:G583)=0,"",IF(A583="","Falta o código",IF(A583&lt;&gt;TRIM(A583),"Confira o código",IF(COUNTIFS(VentaID,A583)&gt;1,"Código repetido",IF(NOT(ISNUMBER(B583)),"Confira a data",IF(OR(B583&lt;1,B583&gt;73415,INT(B583)&lt;&gt;B583),"Confira a data",IF(NOT(ISNUMBER(C583)),"Confira o valor",IF(C583&lt;=0,"Valor maior que zero",IF(G583="","Preencha o que vendeu","OK")))))))))</f>
        <v/>
      </c>
      <c r="J583" s="34" t="n">
        <f aca="false">IF(I583="OK",C583,0)</f>
        <v>0</v>
      </c>
      <c r="K583" s="34" t="str">
        <f aca="false">IF(OR(I583&lt;&gt;"OK",FinMes=""),"",IF(B583&gt;=FinMes,0,MAX(0,ROUND(E583-C583,2))))</f>
        <v/>
      </c>
    </row>
    <row r="584" customFormat="false" ht="25" hidden="false" customHeight="true" outlineLevel="0" collapsed="false">
      <c r="A584" s="31"/>
      <c r="B584" s="32"/>
      <c r="C584" s="33"/>
      <c r="D584" s="34" t="str">
        <f aca="false">IF(OR(I584&lt;&gt;"OK",FinMes=""),"",IF(B584&gt;=FinMes,0,MAX(0,ROUND(C584-E584,2))))</f>
        <v/>
      </c>
      <c r="E584" s="34" t="str">
        <f aca="false">IF(OR(I584&lt;&gt;"OK",FinMes=""),"",IF(B584&gt;=FinMes,0,SUMIFS(CobroValido,CobroVenta,A584,CobroFecha,"&lt;"&amp;FinMes)))</f>
        <v/>
      </c>
      <c r="F584" s="35"/>
      <c r="G584" s="35"/>
      <c r="H584" s="36" t="str">
        <f aca="false">IF(I584="","",IF(I584&lt;&gt;"OK","Confira os dados",IF(FinMes="","Escolha um período",IF(B584&gt;=FinMes,"Outro período",IF(K584&gt;0,"Recebimento excedente",IF(D584=0,"Recebida",IF(E584=0,"A receber","Parcial")))))))</f>
        <v/>
      </c>
      <c r="I584" s="36" t="str">
        <f aca="false">IF(COUNTA(A584:C584,F584:G584)=0,"",IF(A584="","Falta o código",IF(A584&lt;&gt;TRIM(A584),"Confira o código",IF(COUNTIFS(VentaID,A584)&gt;1,"Código repetido",IF(NOT(ISNUMBER(B584)),"Confira a data",IF(OR(B584&lt;1,B584&gt;73415,INT(B584)&lt;&gt;B584),"Confira a data",IF(NOT(ISNUMBER(C584)),"Confira o valor",IF(C584&lt;=0,"Valor maior que zero",IF(G584="","Preencha o que vendeu","OK")))))))))</f>
        <v/>
      </c>
      <c r="J584" s="34" t="n">
        <f aca="false">IF(I584="OK",C584,0)</f>
        <v>0</v>
      </c>
      <c r="K584" s="34" t="str">
        <f aca="false">IF(OR(I584&lt;&gt;"OK",FinMes=""),"",IF(B584&gt;=FinMes,0,MAX(0,ROUND(E584-C584,2))))</f>
        <v/>
      </c>
    </row>
    <row r="585" customFormat="false" ht="25" hidden="false" customHeight="true" outlineLevel="0" collapsed="false">
      <c r="A585" s="31"/>
      <c r="B585" s="32"/>
      <c r="C585" s="33"/>
      <c r="D585" s="34" t="str">
        <f aca="false">IF(OR(I585&lt;&gt;"OK",FinMes=""),"",IF(B585&gt;=FinMes,0,MAX(0,ROUND(C585-E585,2))))</f>
        <v/>
      </c>
      <c r="E585" s="34" t="str">
        <f aca="false">IF(OR(I585&lt;&gt;"OK",FinMes=""),"",IF(B585&gt;=FinMes,0,SUMIFS(CobroValido,CobroVenta,A585,CobroFecha,"&lt;"&amp;FinMes)))</f>
        <v/>
      </c>
      <c r="F585" s="35"/>
      <c r="G585" s="35"/>
      <c r="H585" s="36" t="str">
        <f aca="false">IF(I585="","",IF(I585&lt;&gt;"OK","Confira os dados",IF(FinMes="","Escolha um período",IF(B585&gt;=FinMes,"Outro período",IF(K585&gt;0,"Recebimento excedente",IF(D585=0,"Recebida",IF(E585=0,"A receber","Parcial")))))))</f>
        <v/>
      </c>
      <c r="I585" s="36" t="str">
        <f aca="false">IF(COUNTA(A585:C585,F585:G585)=0,"",IF(A585="","Falta o código",IF(A585&lt;&gt;TRIM(A585),"Confira o código",IF(COUNTIFS(VentaID,A585)&gt;1,"Código repetido",IF(NOT(ISNUMBER(B585)),"Confira a data",IF(OR(B585&lt;1,B585&gt;73415,INT(B585)&lt;&gt;B585),"Confira a data",IF(NOT(ISNUMBER(C585)),"Confira o valor",IF(C585&lt;=0,"Valor maior que zero",IF(G585="","Preencha o que vendeu","OK")))))))))</f>
        <v/>
      </c>
      <c r="J585" s="34" t="n">
        <f aca="false">IF(I585="OK",C585,0)</f>
        <v>0</v>
      </c>
      <c r="K585" s="34" t="str">
        <f aca="false">IF(OR(I585&lt;&gt;"OK",FinMes=""),"",IF(B585&gt;=FinMes,0,MAX(0,ROUND(E585-C585,2))))</f>
        <v/>
      </c>
    </row>
    <row r="586" customFormat="false" ht="25" hidden="false" customHeight="true" outlineLevel="0" collapsed="false">
      <c r="A586" s="31"/>
      <c r="B586" s="32"/>
      <c r="C586" s="33"/>
      <c r="D586" s="34" t="str">
        <f aca="false">IF(OR(I586&lt;&gt;"OK",FinMes=""),"",IF(B586&gt;=FinMes,0,MAX(0,ROUND(C586-E586,2))))</f>
        <v/>
      </c>
      <c r="E586" s="34" t="str">
        <f aca="false">IF(OR(I586&lt;&gt;"OK",FinMes=""),"",IF(B586&gt;=FinMes,0,SUMIFS(CobroValido,CobroVenta,A586,CobroFecha,"&lt;"&amp;FinMes)))</f>
        <v/>
      </c>
      <c r="F586" s="35"/>
      <c r="G586" s="35"/>
      <c r="H586" s="36" t="str">
        <f aca="false">IF(I586="","",IF(I586&lt;&gt;"OK","Confira os dados",IF(FinMes="","Escolha um período",IF(B586&gt;=FinMes,"Outro período",IF(K586&gt;0,"Recebimento excedente",IF(D586=0,"Recebida",IF(E586=0,"A receber","Parcial")))))))</f>
        <v/>
      </c>
      <c r="I586" s="36" t="str">
        <f aca="false">IF(COUNTA(A586:C586,F586:G586)=0,"",IF(A586="","Falta o código",IF(A586&lt;&gt;TRIM(A586),"Confira o código",IF(COUNTIFS(VentaID,A586)&gt;1,"Código repetido",IF(NOT(ISNUMBER(B586)),"Confira a data",IF(OR(B586&lt;1,B586&gt;73415,INT(B586)&lt;&gt;B586),"Confira a data",IF(NOT(ISNUMBER(C586)),"Confira o valor",IF(C586&lt;=0,"Valor maior que zero",IF(G586="","Preencha o que vendeu","OK")))))))))</f>
        <v/>
      </c>
      <c r="J586" s="34" t="n">
        <f aca="false">IF(I586="OK",C586,0)</f>
        <v>0</v>
      </c>
      <c r="K586" s="34" t="str">
        <f aca="false">IF(OR(I586&lt;&gt;"OK",FinMes=""),"",IF(B586&gt;=FinMes,0,MAX(0,ROUND(E586-C586,2))))</f>
        <v/>
      </c>
    </row>
    <row r="587" customFormat="false" ht="25" hidden="false" customHeight="true" outlineLevel="0" collapsed="false">
      <c r="A587" s="31"/>
      <c r="B587" s="32"/>
      <c r="C587" s="33"/>
      <c r="D587" s="34" t="str">
        <f aca="false">IF(OR(I587&lt;&gt;"OK",FinMes=""),"",IF(B587&gt;=FinMes,0,MAX(0,ROUND(C587-E587,2))))</f>
        <v/>
      </c>
      <c r="E587" s="34" t="str">
        <f aca="false">IF(OR(I587&lt;&gt;"OK",FinMes=""),"",IF(B587&gt;=FinMes,0,SUMIFS(CobroValido,CobroVenta,A587,CobroFecha,"&lt;"&amp;FinMes)))</f>
        <v/>
      </c>
      <c r="F587" s="35"/>
      <c r="G587" s="35"/>
      <c r="H587" s="36" t="str">
        <f aca="false">IF(I587="","",IF(I587&lt;&gt;"OK","Confira os dados",IF(FinMes="","Escolha um período",IF(B587&gt;=FinMes,"Outro período",IF(K587&gt;0,"Recebimento excedente",IF(D587=0,"Recebida",IF(E587=0,"A receber","Parcial")))))))</f>
        <v/>
      </c>
      <c r="I587" s="36" t="str">
        <f aca="false">IF(COUNTA(A587:C587,F587:G587)=0,"",IF(A587="","Falta o código",IF(A587&lt;&gt;TRIM(A587),"Confira o código",IF(COUNTIFS(VentaID,A587)&gt;1,"Código repetido",IF(NOT(ISNUMBER(B587)),"Confira a data",IF(OR(B587&lt;1,B587&gt;73415,INT(B587)&lt;&gt;B587),"Confira a data",IF(NOT(ISNUMBER(C587)),"Confira o valor",IF(C587&lt;=0,"Valor maior que zero",IF(G587="","Preencha o que vendeu","OK")))))))))</f>
        <v/>
      </c>
      <c r="J587" s="34" t="n">
        <f aca="false">IF(I587="OK",C587,0)</f>
        <v>0</v>
      </c>
      <c r="K587" s="34" t="str">
        <f aca="false">IF(OR(I587&lt;&gt;"OK",FinMes=""),"",IF(B587&gt;=FinMes,0,MAX(0,ROUND(E587-C587,2))))</f>
        <v/>
      </c>
    </row>
    <row r="588" customFormat="false" ht="25" hidden="false" customHeight="true" outlineLevel="0" collapsed="false">
      <c r="A588" s="31"/>
      <c r="B588" s="32"/>
      <c r="C588" s="33"/>
      <c r="D588" s="34" t="str">
        <f aca="false">IF(OR(I588&lt;&gt;"OK",FinMes=""),"",IF(B588&gt;=FinMes,0,MAX(0,ROUND(C588-E588,2))))</f>
        <v/>
      </c>
      <c r="E588" s="34" t="str">
        <f aca="false">IF(OR(I588&lt;&gt;"OK",FinMes=""),"",IF(B588&gt;=FinMes,0,SUMIFS(CobroValido,CobroVenta,A588,CobroFecha,"&lt;"&amp;FinMes)))</f>
        <v/>
      </c>
      <c r="F588" s="35"/>
      <c r="G588" s="35"/>
      <c r="H588" s="36" t="str">
        <f aca="false">IF(I588="","",IF(I588&lt;&gt;"OK","Confira os dados",IF(FinMes="","Escolha um período",IF(B588&gt;=FinMes,"Outro período",IF(K588&gt;0,"Recebimento excedente",IF(D588=0,"Recebida",IF(E588=0,"A receber","Parcial")))))))</f>
        <v/>
      </c>
      <c r="I588" s="36" t="str">
        <f aca="false">IF(COUNTA(A588:C588,F588:G588)=0,"",IF(A588="","Falta o código",IF(A588&lt;&gt;TRIM(A588),"Confira o código",IF(COUNTIFS(VentaID,A588)&gt;1,"Código repetido",IF(NOT(ISNUMBER(B588)),"Confira a data",IF(OR(B588&lt;1,B588&gt;73415,INT(B588)&lt;&gt;B588),"Confira a data",IF(NOT(ISNUMBER(C588)),"Confira o valor",IF(C588&lt;=0,"Valor maior que zero",IF(G588="","Preencha o que vendeu","OK")))))))))</f>
        <v/>
      </c>
      <c r="J588" s="34" t="n">
        <f aca="false">IF(I588="OK",C588,0)</f>
        <v>0</v>
      </c>
      <c r="K588" s="34" t="str">
        <f aca="false">IF(OR(I588&lt;&gt;"OK",FinMes=""),"",IF(B588&gt;=FinMes,0,MAX(0,ROUND(E588-C588,2))))</f>
        <v/>
      </c>
    </row>
    <row r="589" customFormat="false" ht="25" hidden="false" customHeight="true" outlineLevel="0" collapsed="false">
      <c r="A589" s="31"/>
      <c r="B589" s="32"/>
      <c r="C589" s="33"/>
      <c r="D589" s="34" t="str">
        <f aca="false">IF(OR(I589&lt;&gt;"OK",FinMes=""),"",IF(B589&gt;=FinMes,0,MAX(0,ROUND(C589-E589,2))))</f>
        <v/>
      </c>
      <c r="E589" s="34" t="str">
        <f aca="false">IF(OR(I589&lt;&gt;"OK",FinMes=""),"",IF(B589&gt;=FinMes,0,SUMIFS(CobroValido,CobroVenta,A589,CobroFecha,"&lt;"&amp;FinMes)))</f>
        <v/>
      </c>
      <c r="F589" s="35"/>
      <c r="G589" s="35"/>
      <c r="H589" s="36" t="str">
        <f aca="false">IF(I589="","",IF(I589&lt;&gt;"OK","Confira os dados",IF(FinMes="","Escolha um período",IF(B589&gt;=FinMes,"Outro período",IF(K589&gt;0,"Recebimento excedente",IF(D589=0,"Recebida",IF(E589=0,"A receber","Parcial")))))))</f>
        <v/>
      </c>
      <c r="I589" s="36" t="str">
        <f aca="false">IF(COUNTA(A589:C589,F589:G589)=0,"",IF(A589="","Falta o código",IF(A589&lt;&gt;TRIM(A589),"Confira o código",IF(COUNTIFS(VentaID,A589)&gt;1,"Código repetido",IF(NOT(ISNUMBER(B589)),"Confira a data",IF(OR(B589&lt;1,B589&gt;73415,INT(B589)&lt;&gt;B589),"Confira a data",IF(NOT(ISNUMBER(C589)),"Confira o valor",IF(C589&lt;=0,"Valor maior que zero",IF(G589="","Preencha o que vendeu","OK")))))))))</f>
        <v/>
      </c>
      <c r="J589" s="34" t="n">
        <f aca="false">IF(I589="OK",C589,0)</f>
        <v>0</v>
      </c>
      <c r="K589" s="34" t="str">
        <f aca="false">IF(OR(I589&lt;&gt;"OK",FinMes=""),"",IF(B589&gt;=FinMes,0,MAX(0,ROUND(E589-C589,2))))</f>
        <v/>
      </c>
    </row>
    <row r="590" customFormat="false" ht="25" hidden="false" customHeight="true" outlineLevel="0" collapsed="false">
      <c r="A590" s="31"/>
      <c r="B590" s="32"/>
      <c r="C590" s="33"/>
      <c r="D590" s="34" t="str">
        <f aca="false">IF(OR(I590&lt;&gt;"OK",FinMes=""),"",IF(B590&gt;=FinMes,0,MAX(0,ROUND(C590-E590,2))))</f>
        <v/>
      </c>
      <c r="E590" s="34" t="str">
        <f aca="false">IF(OR(I590&lt;&gt;"OK",FinMes=""),"",IF(B590&gt;=FinMes,0,SUMIFS(CobroValido,CobroVenta,A590,CobroFecha,"&lt;"&amp;FinMes)))</f>
        <v/>
      </c>
      <c r="F590" s="35"/>
      <c r="G590" s="35"/>
      <c r="H590" s="36" t="str">
        <f aca="false">IF(I590="","",IF(I590&lt;&gt;"OK","Confira os dados",IF(FinMes="","Escolha um período",IF(B590&gt;=FinMes,"Outro período",IF(K590&gt;0,"Recebimento excedente",IF(D590=0,"Recebida",IF(E590=0,"A receber","Parcial")))))))</f>
        <v/>
      </c>
      <c r="I590" s="36" t="str">
        <f aca="false">IF(COUNTA(A590:C590,F590:G590)=0,"",IF(A590="","Falta o código",IF(A590&lt;&gt;TRIM(A590),"Confira o código",IF(COUNTIFS(VentaID,A590)&gt;1,"Código repetido",IF(NOT(ISNUMBER(B590)),"Confira a data",IF(OR(B590&lt;1,B590&gt;73415,INT(B590)&lt;&gt;B590),"Confira a data",IF(NOT(ISNUMBER(C590)),"Confira o valor",IF(C590&lt;=0,"Valor maior que zero",IF(G590="","Preencha o que vendeu","OK")))))))))</f>
        <v/>
      </c>
      <c r="J590" s="34" t="n">
        <f aca="false">IF(I590="OK",C590,0)</f>
        <v>0</v>
      </c>
      <c r="K590" s="34" t="str">
        <f aca="false">IF(OR(I590&lt;&gt;"OK",FinMes=""),"",IF(B590&gt;=FinMes,0,MAX(0,ROUND(E590-C590,2))))</f>
        <v/>
      </c>
    </row>
    <row r="591" customFormat="false" ht="25" hidden="false" customHeight="true" outlineLevel="0" collapsed="false">
      <c r="A591" s="31"/>
      <c r="B591" s="32"/>
      <c r="C591" s="33"/>
      <c r="D591" s="34" t="str">
        <f aca="false">IF(OR(I591&lt;&gt;"OK",FinMes=""),"",IF(B591&gt;=FinMes,0,MAX(0,ROUND(C591-E591,2))))</f>
        <v/>
      </c>
      <c r="E591" s="34" t="str">
        <f aca="false">IF(OR(I591&lt;&gt;"OK",FinMes=""),"",IF(B591&gt;=FinMes,0,SUMIFS(CobroValido,CobroVenta,A591,CobroFecha,"&lt;"&amp;FinMes)))</f>
        <v/>
      </c>
      <c r="F591" s="35"/>
      <c r="G591" s="35"/>
      <c r="H591" s="36" t="str">
        <f aca="false">IF(I591="","",IF(I591&lt;&gt;"OK","Confira os dados",IF(FinMes="","Escolha um período",IF(B591&gt;=FinMes,"Outro período",IF(K591&gt;0,"Recebimento excedente",IF(D591=0,"Recebida",IF(E591=0,"A receber","Parcial")))))))</f>
        <v/>
      </c>
      <c r="I591" s="36" t="str">
        <f aca="false">IF(COUNTA(A591:C591,F591:G591)=0,"",IF(A591="","Falta o código",IF(A591&lt;&gt;TRIM(A591),"Confira o código",IF(COUNTIFS(VentaID,A591)&gt;1,"Código repetido",IF(NOT(ISNUMBER(B591)),"Confira a data",IF(OR(B591&lt;1,B591&gt;73415,INT(B591)&lt;&gt;B591),"Confira a data",IF(NOT(ISNUMBER(C591)),"Confira o valor",IF(C591&lt;=0,"Valor maior que zero",IF(G591="","Preencha o que vendeu","OK")))))))))</f>
        <v/>
      </c>
      <c r="J591" s="34" t="n">
        <f aca="false">IF(I591="OK",C591,0)</f>
        <v>0</v>
      </c>
      <c r="K591" s="34" t="str">
        <f aca="false">IF(OR(I591&lt;&gt;"OK",FinMes=""),"",IF(B591&gt;=FinMes,0,MAX(0,ROUND(E591-C591,2))))</f>
        <v/>
      </c>
    </row>
    <row r="592" customFormat="false" ht="25" hidden="false" customHeight="true" outlineLevel="0" collapsed="false">
      <c r="A592" s="31"/>
      <c r="B592" s="32"/>
      <c r="C592" s="33"/>
      <c r="D592" s="34" t="str">
        <f aca="false">IF(OR(I592&lt;&gt;"OK",FinMes=""),"",IF(B592&gt;=FinMes,0,MAX(0,ROUND(C592-E592,2))))</f>
        <v/>
      </c>
      <c r="E592" s="34" t="str">
        <f aca="false">IF(OR(I592&lt;&gt;"OK",FinMes=""),"",IF(B592&gt;=FinMes,0,SUMIFS(CobroValido,CobroVenta,A592,CobroFecha,"&lt;"&amp;FinMes)))</f>
        <v/>
      </c>
      <c r="F592" s="35"/>
      <c r="G592" s="35"/>
      <c r="H592" s="36" t="str">
        <f aca="false">IF(I592="","",IF(I592&lt;&gt;"OK","Confira os dados",IF(FinMes="","Escolha um período",IF(B592&gt;=FinMes,"Outro período",IF(K592&gt;0,"Recebimento excedente",IF(D592=0,"Recebida",IF(E592=0,"A receber","Parcial")))))))</f>
        <v/>
      </c>
      <c r="I592" s="36" t="str">
        <f aca="false">IF(COUNTA(A592:C592,F592:G592)=0,"",IF(A592="","Falta o código",IF(A592&lt;&gt;TRIM(A592),"Confira o código",IF(COUNTIFS(VentaID,A592)&gt;1,"Código repetido",IF(NOT(ISNUMBER(B592)),"Confira a data",IF(OR(B592&lt;1,B592&gt;73415,INT(B592)&lt;&gt;B592),"Confira a data",IF(NOT(ISNUMBER(C592)),"Confira o valor",IF(C592&lt;=0,"Valor maior que zero",IF(G592="","Preencha o que vendeu","OK")))))))))</f>
        <v/>
      </c>
      <c r="J592" s="34" t="n">
        <f aca="false">IF(I592="OK",C592,0)</f>
        <v>0</v>
      </c>
      <c r="K592" s="34" t="str">
        <f aca="false">IF(OR(I592&lt;&gt;"OK",FinMes=""),"",IF(B592&gt;=FinMes,0,MAX(0,ROUND(E592-C592,2))))</f>
        <v/>
      </c>
    </row>
    <row r="593" customFormat="false" ht="25" hidden="false" customHeight="true" outlineLevel="0" collapsed="false">
      <c r="A593" s="31"/>
      <c r="B593" s="32"/>
      <c r="C593" s="33"/>
      <c r="D593" s="34" t="str">
        <f aca="false">IF(OR(I593&lt;&gt;"OK",FinMes=""),"",IF(B593&gt;=FinMes,0,MAX(0,ROUND(C593-E593,2))))</f>
        <v/>
      </c>
      <c r="E593" s="34" t="str">
        <f aca="false">IF(OR(I593&lt;&gt;"OK",FinMes=""),"",IF(B593&gt;=FinMes,0,SUMIFS(CobroValido,CobroVenta,A593,CobroFecha,"&lt;"&amp;FinMes)))</f>
        <v/>
      </c>
      <c r="F593" s="35"/>
      <c r="G593" s="35"/>
      <c r="H593" s="36" t="str">
        <f aca="false">IF(I593="","",IF(I593&lt;&gt;"OK","Confira os dados",IF(FinMes="","Escolha um período",IF(B593&gt;=FinMes,"Outro período",IF(K593&gt;0,"Recebimento excedente",IF(D593=0,"Recebida",IF(E593=0,"A receber","Parcial")))))))</f>
        <v/>
      </c>
      <c r="I593" s="36" t="str">
        <f aca="false">IF(COUNTA(A593:C593,F593:G593)=0,"",IF(A593="","Falta o código",IF(A593&lt;&gt;TRIM(A593),"Confira o código",IF(COUNTIFS(VentaID,A593)&gt;1,"Código repetido",IF(NOT(ISNUMBER(B593)),"Confira a data",IF(OR(B593&lt;1,B593&gt;73415,INT(B593)&lt;&gt;B593),"Confira a data",IF(NOT(ISNUMBER(C593)),"Confira o valor",IF(C593&lt;=0,"Valor maior que zero",IF(G593="","Preencha o que vendeu","OK")))))))))</f>
        <v/>
      </c>
      <c r="J593" s="34" t="n">
        <f aca="false">IF(I593="OK",C593,0)</f>
        <v>0</v>
      </c>
      <c r="K593" s="34" t="str">
        <f aca="false">IF(OR(I593&lt;&gt;"OK",FinMes=""),"",IF(B593&gt;=FinMes,0,MAX(0,ROUND(E593-C593,2))))</f>
        <v/>
      </c>
    </row>
    <row r="594" customFormat="false" ht="25" hidden="false" customHeight="true" outlineLevel="0" collapsed="false">
      <c r="A594" s="31"/>
      <c r="B594" s="32"/>
      <c r="C594" s="33"/>
      <c r="D594" s="34" t="str">
        <f aca="false">IF(OR(I594&lt;&gt;"OK",FinMes=""),"",IF(B594&gt;=FinMes,0,MAX(0,ROUND(C594-E594,2))))</f>
        <v/>
      </c>
      <c r="E594" s="34" t="str">
        <f aca="false">IF(OR(I594&lt;&gt;"OK",FinMes=""),"",IF(B594&gt;=FinMes,0,SUMIFS(CobroValido,CobroVenta,A594,CobroFecha,"&lt;"&amp;FinMes)))</f>
        <v/>
      </c>
      <c r="F594" s="35"/>
      <c r="G594" s="35"/>
      <c r="H594" s="36" t="str">
        <f aca="false">IF(I594="","",IF(I594&lt;&gt;"OK","Confira os dados",IF(FinMes="","Escolha um período",IF(B594&gt;=FinMes,"Outro período",IF(K594&gt;0,"Recebimento excedente",IF(D594=0,"Recebida",IF(E594=0,"A receber","Parcial")))))))</f>
        <v/>
      </c>
      <c r="I594" s="36" t="str">
        <f aca="false">IF(COUNTA(A594:C594,F594:G594)=0,"",IF(A594="","Falta o código",IF(A594&lt;&gt;TRIM(A594),"Confira o código",IF(COUNTIFS(VentaID,A594)&gt;1,"Código repetido",IF(NOT(ISNUMBER(B594)),"Confira a data",IF(OR(B594&lt;1,B594&gt;73415,INT(B594)&lt;&gt;B594),"Confira a data",IF(NOT(ISNUMBER(C594)),"Confira o valor",IF(C594&lt;=0,"Valor maior que zero",IF(G594="","Preencha o que vendeu","OK")))))))))</f>
        <v/>
      </c>
      <c r="J594" s="34" t="n">
        <f aca="false">IF(I594="OK",C594,0)</f>
        <v>0</v>
      </c>
      <c r="K594" s="34" t="str">
        <f aca="false">IF(OR(I594&lt;&gt;"OK",FinMes=""),"",IF(B594&gt;=FinMes,0,MAX(0,ROUND(E594-C594,2))))</f>
        <v/>
      </c>
    </row>
    <row r="595" customFormat="false" ht="25" hidden="false" customHeight="true" outlineLevel="0" collapsed="false">
      <c r="A595" s="31"/>
      <c r="B595" s="32"/>
      <c r="C595" s="33"/>
      <c r="D595" s="34" t="str">
        <f aca="false">IF(OR(I595&lt;&gt;"OK",FinMes=""),"",IF(B595&gt;=FinMes,0,MAX(0,ROUND(C595-E595,2))))</f>
        <v/>
      </c>
      <c r="E595" s="34" t="str">
        <f aca="false">IF(OR(I595&lt;&gt;"OK",FinMes=""),"",IF(B595&gt;=FinMes,0,SUMIFS(CobroValido,CobroVenta,A595,CobroFecha,"&lt;"&amp;FinMes)))</f>
        <v/>
      </c>
      <c r="F595" s="35"/>
      <c r="G595" s="35"/>
      <c r="H595" s="36" t="str">
        <f aca="false">IF(I595="","",IF(I595&lt;&gt;"OK","Confira os dados",IF(FinMes="","Escolha um período",IF(B595&gt;=FinMes,"Outro período",IF(K595&gt;0,"Recebimento excedente",IF(D595=0,"Recebida",IF(E595=0,"A receber","Parcial")))))))</f>
        <v/>
      </c>
      <c r="I595" s="36" t="str">
        <f aca="false">IF(COUNTA(A595:C595,F595:G595)=0,"",IF(A595="","Falta o código",IF(A595&lt;&gt;TRIM(A595),"Confira o código",IF(COUNTIFS(VentaID,A595)&gt;1,"Código repetido",IF(NOT(ISNUMBER(B595)),"Confira a data",IF(OR(B595&lt;1,B595&gt;73415,INT(B595)&lt;&gt;B595),"Confira a data",IF(NOT(ISNUMBER(C595)),"Confira o valor",IF(C595&lt;=0,"Valor maior que zero",IF(G595="","Preencha o que vendeu","OK")))))))))</f>
        <v/>
      </c>
      <c r="J595" s="34" t="n">
        <f aca="false">IF(I595="OK",C595,0)</f>
        <v>0</v>
      </c>
      <c r="K595" s="34" t="str">
        <f aca="false">IF(OR(I595&lt;&gt;"OK",FinMes=""),"",IF(B595&gt;=FinMes,0,MAX(0,ROUND(E595-C595,2))))</f>
        <v/>
      </c>
    </row>
    <row r="596" customFormat="false" ht="25" hidden="false" customHeight="true" outlineLevel="0" collapsed="false">
      <c r="A596" s="31"/>
      <c r="B596" s="32"/>
      <c r="C596" s="33"/>
      <c r="D596" s="34" t="str">
        <f aca="false">IF(OR(I596&lt;&gt;"OK",FinMes=""),"",IF(B596&gt;=FinMes,0,MAX(0,ROUND(C596-E596,2))))</f>
        <v/>
      </c>
      <c r="E596" s="34" t="str">
        <f aca="false">IF(OR(I596&lt;&gt;"OK",FinMes=""),"",IF(B596&gt;=FinMes,0,SUMIFS(CobroValido,CobroVenta,A596,CobroFecha,"&lt;"&amp;FinMes)))</f>
        <v/>
      </c>
      <c r="F596" s="35"/>
      <c r="G596" s="35"/>
      <c r="H596" s="36" t="str">
        <f aca="false">IF(I596="","",IF(I596&lt;&gt;"OK","Confira os dados",IF(FinMes="","Escolha um período",IF(B596&gt;=FinMes,"Outro período",IF(K596&gt;0,"Recebimento excedente",IF(D596=0,"Recebida",IF(E596=0,"A receber","Parcial")))))))</f>
        <v/>
      </c>
      <c r="I596" s="36" t="str">
        <f aca="false">IF(COUNTA(A596:C596,F596:G596)=0,"",IF(A596="","Falta o código",IF(A596&lt;&gt;TRIM(A596),"Confira o código",IF(COUNTIFS(VentaID,A596)&gt;1,"Código repetido",IF(NOT(ISNUMBER(B596)),"Confira a data",IF(OR(B596&lt;1,B596&gt;73415,INT(B596)&lt;&gt;B596),"Confira a data",IF(NOT(ISNUMBER(C596)),"Confira o valor",IF(C596&lt;=0,"Valor maior que zero",IF(G596="","Preencha o que vendeu","OK")))))))))</f>
        <v/>
      </c>
      <c r="J596" s="34" t="n">
        <f aca="false">IF(I596="OK",C596,0)</f>
        <v>0</v>
      </c>
      <c r="K596" s="34" t="str">
        <f aca="false">IF(OR(I596&lt;&gt;"OK",FinMes=""),"",IF(B596&gt;=FinMes,0,MAX(0,ROUND(E596-C596,2))))</f>
        <v/>
      </c>
    </row>
    <row r="597" customFormat="false" ht="25" hidden="false" customHeight="true" outlineLevel="0" collapsed="false">
      <c r="A597" s="31"/>
      <c r="B597" s="32"/>
      <c r="C597" s="33"/>
      <c r="D597" s="34" t="str">
        <f aca="false">IF(OR(I597&lt;&gt;"OK",FinMes=""),"",IF(B597&gt;=FinMes,0,MAX(0,ROUND(C597-E597,2))))</f>
        <v/>
      </c>
      <c r="E597" s="34" t="str">
        <f aca="false">IF(OR(I597&lt;&gt;"OK",FinMes=""),"",IF(B597&gt;=FinMes,0,SUMIFS(CobroValido,CobroVenta,A597,CobroFecha,"&lt;"&amp;FinMes)))</f>
        <v/>
      </c>
      <c r="F597" s="35"/>
      <c r="G597" s="35"/>
      <c r="H597" s="36" t="str">
        <f aca="false">IF(I597="","",IF(I597&lt;&gt;"OK","Confira os dados",IF(FinMes="","Escolha um período",IF(B597&gt;=FinMes,"Outro período",IF(K597&gt;0,"Recebimento excedente",IF(D597=0,"Recebida",IF(E597=0,"A receber","Parcial")))))))</f>
        <v/>
      </c>
      <c r="I597" s="36" t="str">
        <f aca="false">IF(COUNTA(A597:C597,F597:G597)=0,"",IF(A597="","Falta o código",IF(A597&lt;&gt;TRIM(A597),"Confira o código",IF(COUNTIFS(VentaID,A597)&gt;1,"Código repetido",IF(NOT(ISNUMBER(B597)),"Confira a data",IF(OR(B597&lt;1,B597&gt;73415,INT(B597)&lt;&gt;B597),"Confira a data",IF(NOT(ISNUMBER(C597)),"Confira o valor",IF(C597&lt;=0,"Valor maior que zero",IF(G597="","Preencha o que vendeu","OK")))))))))</f>
        <v/>
      </c>
      <c r="J597" s="34" t="n">
        <f aca="false">IF(I597="OK",C597,0)</f>
        <v>0</v>
      </c>
      <c r="K597" s="34" t="str">
        <f aca="false">IF(OR(I597&lt;&gt;"OK",FinMes=""),"",IF(B597&gt;=FinMes,0,MAX(0,ROUND(E597-C597,2))))</f>
        <v/>
      </c>
    </row>
    <row r="598" customFormat="false" ht="25" hidden="false" customHeight="true" outlineLevel="0" collapsed="false">
      <c r="A598" s="31"/>
      <c r="B598" s="32"/>
      <c r="C598" s="33"/>
      <c r="D598" s="34" t="str">
        <f aca="false">IF(OR(I598&lt;&gt;"OK",FinMes=""),"",IF(B598&gt;=FinMes,0,MAX(0,ROUND(C598-E598,2))))</f>
        <v/>
      </c>
      <c r="E598" s="34" t="str">
        <f aca="false">IF(OR(I598&lt;&gt;"OK",FinMes=""),"",IF(B598&gt;=FinMes,0,SUMIFS(CobroValido,CobroVenta,A598,CobroFecha,"&lt;"&amp;FinMes)))</f>
        <v/>
      </c>
      <c r="F598" s="35"/>
      <c r="G598" s="35"/>
      <c r="H598" s="36" t="str">
        <f aca="false">IF(I598="","",IF(I598&lt;&gt;"OK","Confira os dados",IF(FinMes="","Escolha um período",IF(B598&gt;=FinMes,"Outro período",IF(K598&gt;0,"Recebimento excedente",IF(D598=0,"Recebida",IF(E598=0,"A receber","Parcial")))))))</f>
        <v/>
      </c>
      <c r="I598" s="36" t="str">
        <f aca="false">IF(COUNTA(A598:C598,F598:G598)=0,"",IF(A598="","Falta o código",IF(A598&lt;&gt;TRIM(A598),"Confira o código",IF(COUNTIFS(VentaID,A598)&gt;1,"Código repetido",IF(NOT(ISNUMBER(B598)),"Confira a data",IF(OR(B598&lt;1,B598&gt;73415,INT(B598)&lt;&gt;B598),"Confira a data",IF(NOT(ISNUMBER(C598)),"Confira o valor",IF(C598&lt;=0,"Valor maior que zero",IF(G598="","Preencha o que vendeu","OK")))))))))</f>
        <v/>
      </c>
      <c r="J598" s="34" t="n">
        <f aca="false">IF(I598="OK",C598,0)</f>
        <v>0</v>
      </c>
      <c r="K598" s="34" t="str">
        <f aca="false">IF(OR(I598&lt;&gt;"OK",FinMes=""),"",IF(B598&gt;=FinMes,0,MAX(0,ROUND(E598-C598,2))))</f>
        <v/>
      </c>
    </row>
    <row r="599" customFormat="false" ht="25" hidden="false" customHeight="true" outlineLevel="0" collapsed="false">
      <c r="A599" s="31"/>
      <c r="B599" s="32"/>
      <c r="C599" s="33"/>
      <c r="D599" s="34" t="str">
        <f aca="false">IF(OR(I599&lt;&gt;"OK",FinMes=""),"",IF(B599&gt;=FinMes,0,MAX(0,ROUND(C599-E599,2))))</f>
        <v/>
      </c>
      <c r="E599" s="34" t="str">
        <f aca="false">IF(OR(I599&lt;&gt;"OK",FinMes=""),"",IF(B599&gt;=FinMes,0,SUMIFS(CobroValido,CobroVenta,A599,CobroFecha,"&lt;"&amp;FinMes)))</f>
        <v/>
      </c>
      <c r="F599" s="35"/>
      <c r="G599" s="35"/>
      <c r="H599" s="36" t="str">
        <f aca="false">IF(I599="","",IF(I599&lt;&gt;"OK","Confira os dados",IF(FinMes="","Escolha um período",IF(B599&gt;=FinMes,"Outro período",IF(K599&gt;0,"Recebimento excedente",IF(D599=0,"Recebida",IF(E599=0,"A receber","Parcial")))))))</f>
        <v/>
      </c>
      <c r="I599" s="36" t="str">
        <f aca="false">IF(COUNTA(A599:C599,F599:G599)=0,"",IF(A599="","Falta o código",IF(A599&lt;&gt;TRIM(A599),"Confira o código",IF(COUNTIFS(VentaID,A599)&gt;1,"Código repetido",IF(NOT(ISNUMBER(B599)),"Confira a data",IF(OR(B599&lt;1,B599&gt;73415,INT(B599)&lt;&gt;B599),"Confira a data",IF(NOT(ISNUMBER(C599)),"Confira o valor",IF(C599&lt;=0,"Valor maior que zero",IF(G599="","Preencha o que vendeu","OK")))))))))</f>
        <v/>
      </c>
      <c r="J599" s="34" t="n">
        <f aca="false">IF(I599="OK",C599,0)</f>
        <v>0</v>
      </c>
      <c r="K599" s="34" t="str">
        <f aca="false">IF(OR(I599&lt;&gt;"OK",FinMes=""),"",IF(B599&gt;=FinMes,0,MAX(0,ROUND(E599-C599,2))))</f>
        <v/>
      </c>
    </row>
    <row r="600" customFormat="false" ht="25" hidden="false" customHeight="true" outlineLevel="0" collapsed="false">
      <c r="A600" s="31"/>
      <c r="B600" s="32"/>
      <c r="C600" s="33"/>
      <c r="D600" s="34" t="str">
        <f aca="false">IF(OR(I600&lt;&gt;"OK",FinMes=""),"",IF(B600&gt;=FinMes,0,MAX(0,ROUND(C600-E600,2))))</f>
        <v/>
      </c>
      <c r="E600" s="34" t="str">
        <f aca="false">IF(OR(I600&lt;&gt;"OK",FinMes=""),"",IF(B600&gt;=FinMes,0,SUMIFS(CobroValido,CobroVenta,A600,CobroFecha,"&lt;"&amp;FinMes)))</f>
        <v/>
      </c>
      <c r="F600" s="35"/>
      <c r="G600" s="35"/>
      <c r="H600" s="36" t="str">
        <f aca="false">IF(I600="","",IF(I600&lt;&gt;"OK","Confira os dados",IF(FinMes="","Escolha um período",IF(B600&gt;=FinMes,"Outro período",IF(K600&gt;0,"Recebimento excedente",IF(D600=0,"Recebida",IF(E600=0,"A receber","Parcial")))))))</f>
        <v/>
      </c>
      <c r="I600" s="36" t="str">
        <f aca="false">IF(COUNTA(A600:C600,F600:G600)=0,"",IF(A600="","Falta o código",IF(A600&lt;&gt;TRIM(A600),"Confira o código",IF(COUNTIFS(VentaID,A600)&gt;1,"Código repetido",IF(NOT(ISNUMBER(B600)),"Confira a data",IF(OR(B600&lt;1,B600&gt;73415,INT(B600)&lt;&gt;B600),"Confira a data",IF(NOT(ISNUMBER(C600)),"Confira o valor",IF(C600&lt;=0,"Valor maior que zero",IF(G600="","Preencha o que vendeu","OK")))))))))</f>
        <v/>
      </c>
      <c r="J600" s="34" t="n">
        <f aca="false">IF(I600="OK",C600,0)</f>
        <v>0</v>
      </c>
      <c r="K600" s="34" t="str">
        <f aca="false">IF(OR(I600&lt;&gt;"OK",FinMes=""),"",IF(B600&gt;=FinMes,0,MAX(0,ROUND(E600-C600,2))))</f>
        <v/>
      </c>
    </row>
    <row r="601" customFormat="false" ht="25" hidden="false" customHeight="true" outlineLevel="0" collapsed="false">
      <c r="A601" s="31"/>
      <c r="B601" s="32"/>
      <c r="C601" s="33"/>
      <c r="D601" s="34" t="str">
        <f aca="false">IF(OR(I601&lt;&gt;"OK",FinMes=""),"",IF(B601&gt;=FinMes,0,MAX(0,ROUND(C601-E601,2))))</f>
        <v/>
      </c>
      <c r="E601" s="34" t="str">
        <f aca="false">IF(OR(I601&lt;&gt;"OK",FinMes=""),"",IF(B601&gt;=FinMes,0,SUMIFS(CobroValido,CobroVenta,A601,CobroFecha,"&lt;"&amp;FinMes)))</f>
        <v/>
      </c>
      <c r="F601" s="35"/>
      <c r="G601" s="35"/>
      <c r="H601" s="36" t="str">
        <f aca="false">IF(I601="","",IF(I601&lt;&gt;"OK","Confira os dados",IF(FinMes="","Escolha um período",IF(B601&gt;=FinMes,"Outro período",IF(K601&gt;0,"Recebimento excedente",IF(D601=0,"Recebida",IF(E601=0,"A receber","Parcial")))))))</f>
        <v/>
      </c>
      <c r="I601" s="36" t="str">
        <f aca="false">IF(COUNTA(A601:C601,F601:G601)=0,"",IF(A601="","Falta o código",IF(A601&lt;&gt;TRIM(A601),"Confira o código",IF(COUNTIFS(VentaID,A601)&gt;1,"Código repetido",IF(NOT(ISNUMBER(B601)),"Confira a data",IF(OR(B601&lt;1,B601&gt;73415,INT(B601)&lt;&gt;B601),"Confira a data",IF(NOT(ISNUMBER(C601)),"Confira o valor",IF(C601&lt;=0,"Valor maior que zero",IF(G601="","Preencha o que vendeu","OK")))))))))</f>
        <v/>
      </c>
      <c r="J601" s="34" t="n">
        <f aca="false">IF(I601="OK",C601,0)</f>
        <v>0</v>
      </c>
      <c r="K601" s="34" t="str">
        <f aca="false">IF(OR(I601&lt;&gt;"OK",FinMes=""),"",IF(B601&gt;=FinMes,0,MAX(0,ROUND(E601-C601,2))))</f>
        <v/>
      </c>
    </row>
    <row r="602" customFormat="false" ht="25" hidden="false" customHeight="true" outlineLevel="0" collapsed="false">
      <c r="A602" s="31"/>
      <c r="B602" s="32"/>
      <c r="C602" s="33"/>
      <c r="D602" s="34" t="str">
        <f aca="false">IF(OR(I602&lt;&gt;"OK",FinMes=""),"",IF(B602&gt;=FinMes,0,MAX(0,ROUND(C602-E602,2))))</f>
        <v/>
      </c>
      <c r="E602" s="34" t="str">
        <f aca="false">IF(OR(I602&lt;&gt;"OK",FinMes=""),"",IF(B602&gt;=FinMes,0,SUMIFS(CobroValido,CobroVenta,A602,CobroFecha,"&lt;"&amp;FinMes)))</f>
        <v/>
      </c>
      <c r="F602" s="35"/>
      <c r="G602" s="35"/>
      <c r="H602" s="36" t="str">
        <f aca="false">IF(I602="","",IF(I602&lt;&gt;"OK","Confira os dados",IF(FinMes="","Escolha um período",IF(B602&gt;=FinMes,"Outro período",IF(K602&gt;0,"Recebimento excedente",IF(D602=0,"Recebida",IF(E602=0,"A receber","Parcial")))))))</f>
        <v/>
      </c>
      <c r="I602" s="36" t="str">
        <f aca="false">IF(COUNTA(A602:C602,F602:G602)=0,"",IF(A602="","Falta o código",IF(A602&lt;&gt;TRIM(A602),"Confira o código",IF(COUNTIFS(VentaID,A602)&gt;1,"Código repetido",IF(NOT(ISNUMBER(B602)),"Confira a data",IF(OR(B602&lt;1,B602&gt;73415,INT(B602)&lt;&gt;B602),"Confira a data",IF(NOT(ISNUMBER(C602)),"Confira o valor",IF(C602&lt;=0,"Valor maior que zero",IF(G602="","Preencha o que vendeu","OK")))))))))</f>
        <v/>
      </c>
      <c r="J602" s="34" t="n">
        <f aca="false">IF(I602="OK",C602,0)</f>
        <v>0</v>
      </c>
      <c r="K602" s="34" t="str">
        <f aca="false">IF(OR(I602&lt;&gt;"OK",FinMes=""),"",IF(B602&gt;=FinMes,0,MAX(0,ROUND(E602-C602,2))))</f>
        <v/>
      </c>
    </row>
    <row r="603" customFormat="false" ht="25" hidden="false" customHeight="true" outlineLevel="0" collapsed="false">
      <c r="A603" s="31"/>
      <c r="B603" s="32"/>
      <c r="C603" s="33"/>
      <c r="D603" s="34" t="str">
        <f aca="false">IF(OR(I603&lt;&gt;"OK",FinMes=""),"",IF(B603&gt;=FinMes,0,MAX(0,ROUND(C603-E603,2))))</f>
        <v/>
      </c>
      <c r="E603" s="34" t="str">
        <f aca="false">IF(OR(I603&lt;&gt;"OK",FinMes=""),"",IF(B603&gt;=FinMes,0,SUMIFS(CobroValido,CobroVenta,A603,CobroFecha,"&lt;"&amp;FinMes)))</f>
        <v/>
      </c>
      <c r="F603" s="35"/>
      <c r="G603" s="35"/>
      <c r="H603" s="36" t="str">
        <f aca="false">IF(I603="","",IF(I603&lt;&gt;"OK","Confira os dados",IF(FinMes="","Escolha um período",IF(B603&gt;=FinMes,"Outro período",IF(K603&gt;0,"Recebimento excedente",IF(D603=0,"Recebida",IF(E603=0,"A receber","Parcial")))))))</f>
        <v/>
      </c>
      <c r="I603" s="36" t="str">
        <f aca="false">IF(COUNTA(A603:C603,F603:G603)=0,"",IF(A603="","Falta o código",IF(A603&lt;&gt;TRIM(A603),"Confira o código",IF(COUNTIFS(VentaID,A603)&gt;1,"Código repetido",IF(NOT(ISNUMBER(B603)),"Confira a data",IF(OR(B603&lt;1,B603&gt;73415,INT(B603)&lt;&gt;B603),"Confira a data",IF(NOT(ISNUMBER(C603)),"Confira o valor",IF(C603&lt;=0,"Valor maior que zero",IF(G603="","Preencha o que vendeu","OK")))))))))</f>
        <v/>
      </c>
      <c r="J603" s="34" t="n">
        <f aca="false">IF(I603="OK",C603,0)</f>
        <v>0</v>
      </c>
      <c r="K603" s="34" t="str">
        <f aca="false">IF(OR(I603&lt;&gt;"OK",FinMes=""),"",IF(B603&gt;=FinMes,0,MAX(0,ROUND(E603-C603,2))))</f>
        <v/>
      </c>
    </row>
    <row r="604" customFormat="false" ht="25" hidden="false" customHeight="true" outlineLevel="0" collapsed="false">
      <c r="A604" s="31"/>
      <c r="B604" s="32"/>
      <c r="C604" s="33"/>
      <c r="D604" s="34" t="str">
        <f aca="false">IF(OR(I604&lt;&gt;"OK",FinMes=""),"",IF(B604&gt;=FinMes,0,MAX(0,ROUND(C604-E604,2))))</f>
        <v/>
      </c>
      <c r="E604" s="34" t="str">
        <f aca="false">IF(OR(I604&lt;&gt;"OK",FinMes=""),"",IF(B604&gt;=FinMes,0,SUMIFS(CobroValido,CobroVenta,A604,CobroFecha,"&lt;"&amp;FinMes)))</f>
        <v/>
      </c>
      <c r="F604" s="35"/>
      <c r="G604" s="35"/>
      <c r="H604" s="36" t="str">
        <f aca="false">IF(I604="","",IF(I604&lt;&gt;"OK","Confira os dados",IF(FinMes="","Escolha um período",IF(B604&gt;=FinMes,"Outro período",IF(K604&gt;0,"Recebimento excedente",IF(D604=0,"Recebida",IF(E604=0,"A receber","Parcial")))))))</f>
        <v/>
      </c>
      <c r="I604" s="36" t="str">
        <f aca="false">IF(COUNTA(A604:C604,F604:G604)=0,"",IF(A604="","Falta o código",IF(A604&lt;&gt;TRIM(A604),"Confira o código",IF(COUNTIFS(VentaID,A604)&gt;1,"Código repetido",IF(NOT(ISNUMBER(B604)),"Confira a data",IF(OR(B604&lt;1,B604&gt;73415,INT(B604)&lt;&gt;B604),"Confira a data",IF(NOT(ISNUMBER(C604)),"Confira o valor",IF(C604&lt;=0,"Valor maior que zero",IF(G604="","Preencha o que vendeu","OK")))))))))</f>
        <v/>
      </c>
      <c r="J604" s="34" t="n">
        <f aca="false">IF(I604="OK",C604,0)</f>
        <v>0</v>
      </c>
      <c r="K604" s="34" t="str">
        <f aca="false">IF(OR(I604&lt;&gt;"OK",FinMes=""),"",IF(B604&gt;=FinMes,0,MAX(0,ROUND(E604-C604,2))))</f>
        <v/>
      </c>
    </row>
    <row r="605" customFormat="false" ht="25" hidden="false" customHeight="true" outlineLevel="0" collapsed="false">
      <c r="A605" s="31"/>
      <c r="B605" s="32"/>
      <c r="C605" s="33"/>
      <c r="D605" s="34" t="str">
        <f aca="false">IF(OR(I605&lt;&gt;"OK",FinMes=""),"",IF(B605&gt;=FinMes,0,MAX(0,ROUND(C605-E605,2))))</f>
        <v/>
      </c>
      <c r="E605" s="34" t="str">
        <f aca="false">IF(OR(I605&lt;&gt;"OK",FinMes=""),"",IF(B605&gt;=FinMes,0,SUMIFS(CobroValido,CobroVenta,A605,CobroFecha,"&lt;"&amp;FinMes)))</f>
        <v/>
      </c>
      <c r="F605" s="35"/>
      <c r="G605" s="35"/>
      <c r="H605" s="36" t="str">
        <f aca="false">IF(I605="","",IF(I605&lt;&gt;"OK","Confira os dados",IF(FinMes="","Escolha um período",IF(B605&gt;=FinMes,"Outro período",IF(K605&gt;0,"Recebimento excedente",IF(D605=0,"Recebida",IF(E605=0,"A receber","Parcial")))))))</f>
        <v/>
      </c>
      <c r="I605" s="36" t="str">
        <f aca="false">IF(COUNTA(A605:C605,F605:G605)=0,"",IF(A605="","Falta o código",IF(A605&lt;&gt;TRIM(A605),"Confira o código",IF(COUNTIFS(VentaID,A605)&gt;1,"Código repetido",IF(NOT(ISNUMBER(B605)),"Confira a data",IF(OR(B605&lt;1,B605&gt;73415,INT(B605)&lt;&gt;B605),"Confira a data",IF(NOT(ISNUMBER(C605)),"Confira o valor",IF(C605&lt;=0,"Valor maior que zero",IF(G605="","Preencha o que vendeu","OK")))))))))</f>
        <v/>
      </c>
      <c r="J605" s="34" t="n">
        <f aca="false">IF(I605="OK",C605,0)</f>
        <v>0</v>
      </c>
      <c r="K605" s="34" t="str">
        <f aca="false">IF(OR(I605&lt;&gt;"OK",FinMes=""),"",IF(B605&gt;=FinMes,0,MAX(0,ROUND(E605-C605,2))))</f>
        <v/>
      </c>
    </row>
    <row r="606" customFormat="false" ht="25" hidden="false" customHeight="true" outlineLevel="0" collapsed="false">
      <c r="A606" s="31"/>
      <c r="B606" s="32"/>
      <c r="C606" s="33"/>
      <c r="D606" s="34" t="str">
        <f aca="false">IF(OR(I606&lt;&gt;"OK",FinMes=""),"",IF(B606&gt;=FinMes,0,MAX(0,ROUND(C606-E606,2))))</f>
        <v/>
      </c>
      <c r="E606" s="34" t="str">
        <f aca="false">IF(OR(I606&lt;&gt;"OK",FinMes=""),"",IF(B606&gt;=FinMes,0,SUMIFS(CobroValido,CobroVenta,A606,CobroFecha,"&lt;"&amp;FinMes)))</f>
        <v/>
      </c>
      <c r="F606" s="35"/>
      <c r="G606" s="35"/>
      <c r="H606" s="36" t="str">
        <f aca="false">IF(I606="","",IF(I606&lt;&gt;"OK","Confira os dados",IF(FinMes="","Escolha um período",IF(B606&gt;=FinMes,"Outro período",IF(K606&gt;0,"Recebimento excedente",IF(D606=0,"Recebida",IF(E606=0,"A receber","Parcial")))))))</f>
        <v/>
      </c>
      <c r="I606" s="36" t="str">
        <f aca="false">IF(COUNTA(A606:C606,F606:G606)=0,"",IF(A606="","Falta o código",IF(A606&lt;&gt;TRIM(A606),"Confira o código",IF(COUNTIFS(VentaID,A606)&gt;1,"Código repetido",IF(NOT(ISNUMBER(B606)),"Confira a data",IF(OR(B606&lt;1,B606&gt;73415,INT(B606)&lt;&gt;B606),"Confira a data",IF(NOT(ISNUMBER(C606)),"Confira o valor",IF(C606&lt;=0,"Valor maior que zero",IF(G606="","Preencha o que vendeu","OK")))))))))</f>
        <v/>
      </c>
      <c r="J606" s="34" t="n">
        <f aca="false">IF(I606="OK",C606,0)</f>
        <v>0</v>
      </c>
      <c r="K606" s="34" t="str">
        <f aca="false">IF(OR(I606&lt;&gt;"OK",FinMes=""),"",IF(B606&gt;=FinMes,0,MAX(0,ROUND(E606-C606,2))))</f>
        <v/>
      </c>
    </row>
    <row r="607" customFormat="false" ht="25" hidden="false" customHeight="true" outlineLevel="0" collapsed="false">
      <c r="A607" s="31"/>
      <c r="B607" s="32"/>
      <c r="C607" s="33"/>
      <c r="D607" s="34" t="str">
        <f aca="false">IF(OR(I607&lt;&gt;"OK",FinMes=""),"",IF(B607&gt;=FinMes,0,MAX(0,ROUND(C607-E607,2))))</f>
        <v/>
      </c>
      <c r="E607" s="34" t="str">
        <f aca="false">IF(OR(I607&lt;&gt;"OK",FinMes=""),"",IF(B607&gt;=FinMes,0,SUMIFS(CobroValido,CobroVenta,A607,CobroFecha,"&lt;"&amp;FinMes)))</f>
        <v/>
      </c>
      <c r="F607" s="35"/>
      <c r="G607" s="35"/>
      <c r="H607" s="36" t="str">
        <f aca="false">IF(I607="","",IF(I607&lt;&gt;"OK","Confira os dados",IF(FinMes="","Escolha um período",IF(B607&gt;=FinMes,"Outro período",IF(K607&gt;0,"Recebimento excedente",IF(D607=0,"Recebida",IF(E607=0,"A receber","Parcial")))))))</f>
        <v/>
      </c>
      <c r="I607" s="36" t="str">
        <f aca="false">IF(COUNTA(A607:C607,F607:G607)=0,"",IF(A607="","Falta o código",IF(A607&lt;&gt;TRIM(A607),"Confira o código",IF(COUNTIFS(VentaID,A607)&gt;1,"Código repetido",IF(NOT(ISNUMBER(B607)),"Confira a data",IF(OR(B607&lt;1,B607&gt;73415,INT(B607)&lt;&gt;B607),"Confira a data",IF(NOT(ISNUMBER(C607)),"Confira o valor",IF(C607&lt;=0,"Valor maior que zero",IF(G607="","Preencha o que vendeu","OK")))))))))</f>
        <v/>
      </c>
      <c r="J607" s="34" t="n">
        <f aca="false">IF(I607="OK",C607,0)</f>
        <v>0</v>
      </c>
      <c r="K607" s="34" t="str">
        <f aca="false">IF(OR(I607&lt;&gt;"OK",FinMes=""),"",IF(B607&gt;=FinMes,0,MAX(0,ROUND(E607-C607,2))))</f>
        <v/>
      </c>
    </row>
    <row r="608" customFormat="false" ht="25" hidden="false" customHeight="true" outlineLevel="0" collapsed="false">
      <c r="A608" s="31"/>
      <c r="B608" s="32"/>
      <c r="C608" s="33"/>
      <c r="D608" s="34" t="str">
        <f aca="false">IF(OR(I608&lt;&gt;"OK",FinMes=""),"",IF(B608&gt;=FinMes,0,MAX(0,ROUND(C608-E608,2))))</f>
        <v/>
      </c>
      <c r="E608" s="34" t="str">
        <f aca="false">IF(OR(I608&lt;&gt;"OK",FinMes=""),"",IF(B608&gt;=FinMes,0,SUMIFS(CobroValido,CobroVenta,A608,CobroFecha,"&lt;"&amp;FinMes)))</f>
        <v/>
      </c>
      <c r="F608" s="35"/>
      <c r="G608" s="35"/>
      <c r="H608" s="36" t="str">
        <f aca="false">IF(I608="","",IF(I608&lt;&gt;"OK","Confira os dados",IF(FinMes="","Escolha um período",IF(B608&gt;=FinMes,"Outro período",IF(K608&gt;0,"Recebimento excedente",IF(D608=0,"Recebida",IF(E608=0,"A receber","Parcial")))))))</f>
        <v/>
      </c>
      <c r="I608" s="36" t="str">
        <f aca="false">IF(COUNTA(A608:C608,F608:G608)=0,"",IF(A608="","Falta o código",IF(A608&lt;&gt;TRIM(A608),"Confira o código",IF(COUNTIFS(VentaID,A608)&gt;1,"Código repetido",IF(NOT(ISNUMBER(B608)),"Confira a data",IF(OR(B608&lt;1,B608&gt;73415,INT(B608)&lt;&gt;B608),"Confira a data",IF(NOT(ISNUMBER(C608)),"Confira o valor",IF(C608&lt;=0,"Valor maior que zero",IF(G608="","Preencha o que vendeu","OK")))))))))</f>
        <v/>
      </c>
      <c r="J608" s="34" t="n">
        <f aca="false">IF(I608="OK",C608,0)</f>
        <v>0</v>
      </c>
      <c r="K608" s="34" t="str">
        <f aca="false">IF(OR(I608&lt;&gt;"OK",FinMes=""),"",IF(B608&gt;=FinMes,0,MAX(0,ROUND(E608-C608,2))))</f>
        <v/>
      </c>
    </row>
    <row r="609" customFormat="false" ht="25" hidden="false" customHeight="true" outlineLevel="0" collapsed="false">
      <c r="A609" s="31"/>
      <c r="B609" s="32"/>
      <c r="C609" s="33"/>
      <c r="D609" s="34" t="str">
        <f aca="false">IF(OR(I609&lt;&gt;"OK",FinMes=""),"",IF(B609&gt;=FinMes,0,MAX(0,ROUND(C609-E609,2))))</f>
        <v/>
      </c>
      <c r="E609" s="34" t="str">
        <f aca="false">IF(OR(I609&lt;&gt;"OK",FinMes=""),"",IF(B609&gt;=FinMes,0,SUMIFS(CobroValido,CobroVenta,A609,CobroFecha,"&lt;"&amp;FinMes)))</f>
        <v/>
      </c>
      <c r="F609" s="35"/>
      <c r="G609" s="35"/>
      <c r="H609" s="36" t="str">
        <f aca="false">IF(I609="","",IF(I609&lt;&gt;"OK","Confira os dados",IF(FinMes="","Escolha um período",IF(B609&gt;=FinMes,"Outro período",IF(K609&gt;0,"Recebimento excedente",IF(D609=0,"Recebida",IF(E609=0,"A receber","Parcial")))))))</f>
        <v/>
      </c>
      <c r="I609" s="36" t="str">
        <f aca="false">IF(COUNTA(A609:C609,F609:G609)=0,"",IF(A609="","Falta o código",IF(A609&lt;&gt;TRIM(A609),"Confira o código",IF(COUNTIFS(VentaID,A609)&gt;1,"Código repetido",IF(NOT(ISNUMBER(B609)),"Confira a data",IF(OR(B609&lt;1,B609&gt;73415,INT(B609)&lt;&gt;B609),"Confira a data",IF(NOT(ISNUMBER(C609)),"Confira o valor",IF(C609&lt;=0,"Valor maior que zero",IF(G609="","Preencha o que vendeu","OK")))))))))</f>
        <v/>
      </c>
      <c r="J609" s="34" t="n">
        <f aca="false">IF(I609="OK",C609,0)</f>
        <v>0</v>
      </c>
      <c r="K609" s="34" t="str">
        <f aca="false">IF(OR(I609&lt;&gt;"OK",FinMes=""),"",IF(B609&gt;=FinMes,0,MAX(0,ROUND(E609-C609,2))))</f>
        <v/>
      </c>
    </row>
    <row r="610" customFormat="false" ht="25" hidden="false" customHeight="true" outlineLevel="0" collapsed="false">
      <c r="A610" s="31"/>
      <c r="B610" s="32"/>
      <c r="C610" s="33"/>
      <c r="D610" s="34" t="str">
        <f aca="false">IF(OR(I610&lt;&gt;"OK",FinMes=""),"",IF(B610&gt;=FinMes,0,MAX(0,ROUND(C610-E610,2))))</f>
        <v/>
      </c>
      <c r="E610" s="34" t="str">
        <f aca="false">IF(OR(I610&lt;&gt;"OK",FinMes=""),"",IF(B610&gt;=FinMes,0,SUMIFS(CobroValido,CobroVenta,A610,CobroFecha,"&lt;"&amp;FinMes)))</f>
        <v/>
      </c>
      <c r="F610" s="35"/>
      <c r="G610" s="35"/>
      <c r="H610" s="36" t="str">
        <f aca="false">IF(I610="","",IF(I610&lt;&gt;"OK","Confira os dados",IF(FinMes="","Escolha um período",IF(B610&gt;=FinMes,"Outro período",IF(K610&gt;0,"Recebimento excedente",IF(D610=0,"Recebida",IF(E610=0,"A receber","Parcial")))))))</f>
        <v/>
      </c>
      <c r="I610" s="36" t="str">
        <f aca="false">IF(COUNTA(A610:C610,F610:G610)=0,"",IF(A610="","Falta o código",IF(A610&lt;&gt;TRIM(A610),"Confira o código",IF(COUNTIFS(VentaID,A610)&gt;1,"Código repetido",IF(NOT(ISNUMBER(B610)),"Confira a data",IF(OR(B610&lt;1,B610&gt;73415,INT(B610)&lt;&gt;B610),"Confira a data",IF(NOT(ISNUMBER(C610)),"Confira o valor",IF(C610&lt;=0,"Valor maior que zero",IF(G610="","Preencha o que vendeu","OK")))))))))</f>
        <v/>
      </c>
      <c r="J610" s="34" t="n">
        <f aca="false">IF(I610="OK",C610,0)</f>
        <v>0</v>
      </c>
      <c r="K610" s="34" t="str">
        <f aca="false">IF(OR(I610&lt;&gt;"OK",FinMes=""),"",IF(B610&gt;=FinMes,0,MAX(0,ROUND(E610-C610,2))))</f>
        <v/>
      </c>
    </row>
    <row r="611" customFormat="false" ht="25" hidden="false" customHeight="true" outlineLevel="0" collapsed="false">
      <c r="A611" s="31"/>
      <c r="B611" s="32"/>
      <c r="C611" s="33"/>
      <c r="D611" s="34" t="str">
        <f aca="false">IF(OR(I611&lt;&gt;"OK",FinMes=""),"",IF(B611&gt;=FinMes,0,MAX(0,ROUND(C611-E611,2))))</f>
        <v/>
      </c>
      <c r="E611" s="34" t="str">
        <f aca="false">IF(OR(I611&lt;&gt;"OK",FinMes=""),"",IF(B611&gt;=FinMes,0,SUMIFS(CobroValido,CobroVenta,A611,CobroFecha,"&lt;"&amp;FinMes)))</f>
        <v/>
      </c>
      <c r="F611" s="35"/>
      <c r="G611" s="35"/>
      <c r="H611" s="36" t="str">
        <f aca="false">IF(I611="","",IF(I611&lt;&gt;"OK","Confira os dados",IF(FinMes="","Escolha um período",IF(B611&gt;=FinMes,"Outro período",IF(K611&gt;0,"Recebimento excedente",IF(D611=0,"Recebida",IF(E611=0,"A receber","Parcial")))))))</f>
        <v/>
      </c>
      <c r="I611" s="36" t="str">
        <f aca="false">IF(COUNTA(A611:C611,F611:G611)=0,"",IF(A611="","Falta o código",IF(A611&lt;&gt;TRIM(A611),"Confira o código",IF(COUNTIFS(VentaID,A611)&gt;1,"Código repetido",IF(NOT(ISNUMBER(B611)),"Confira a data",IF(OR(B611&lt;1,B611&gt;73415,INT(B611)&lt;&gt;B611),"Confira a data",IF(NOT(ISNUMBER(C611)),"Confira o valor",IF(C611&lt;=0,"Valor maior que zero",IF(G611="","Preencha o que vendeu","OK")))))))))</f>
        <v/>
      </c>
      <c r="J611" s="34" t="n">
        <f aca="false">IF(I611="OK",C611,0)</f>
        <v>0</v>
      </c>
      <c r="K611" s="34" t="str">
        <f aca="false">IF(OR(I611&lt;&gt;"OK",FinMes=""),"",IF(B611&gt;=FinMes,0,MAX(0,ROUND(E611-C611,2))))</f>
        <v/>
      </c>
    </row>
    <row r="612" customFormat="false" ht="25" hidden="false" customHeight="true" outlineLevel="0" collapsed="false">
      <c r="A612" s="31"/>
      <c r="B612" s="32"/>
      <c r="C612" s="33"/>
      <c r="D612" s="34" t="str">
        <f aca="false">IF(OR(I612&lt;&gt;"OK",FinMes=""),"",IF(B612&gt;=FinMes,0,MAX(0,ROUND(C612-E612,2))))</f>
        <v/>
      </c>
      <c r="E612" s="34" t="str">
        <f aca="false">IF(OR(I612&lt;&gt;"OK",FinMes=""),"",IF(B612&gt;=FinMes,0,SUMIFS(CobroValido,CobroVenta,A612,CobroFecha,"&lt;"&amp;FinMes)))</f>
        <v/>
      </c>
      <c r="F612" s="35"/>
      <c r="G612" s="35"/>
      <c r="H612" s="36" t="str">
        <f aca="false">IF(I612="","",IF(I612&lt;&gt;"OK","Confira os dados",IF(FinMes="","Escolha um período",IF(B612&gt;=FinMes,"Outro período",IF(K612&gt;0,"Recebimento excedente",IF(D612=0,"Recebida",IF(E612=0,"A receber","Parcial")))))))</f>
        <v/>
      </c>
      <c r="I612" s="36" t="str">
        <f aca="false">IF(COUNTA(A612:C612,F612:G612)=0,"",IF(A612="","Falta o código",IF(A612&lt;&gt;TRIM(A612),"Confira o código",IF(COUNTIFS(VentaID,A612)&gt;1,"Código repetido",IF(NOT(ISNUMBER(B612)),"Confira a data",IF(OR(B612&lt;1,B612&gt;73415,INT(B612)&lt;&gt;B612),"Confira a data",IF(NOT(ISNUMBER(C612)),"Confira o valor",IF(C612&lt;=0,"Valor maior que zero",IF(G612="","Preencha o que vendeu","OK")))))))))</f>
        <v/>
      </c>
      <c r="J612" s="34" t="n">
        <f aca="false">IF(I612="OK",C612,0)</f>
        <v>0</v>
      </c>
      <c r="K612" s="34" t="str">
        <f aca="false">IF(OR(I612&lt;&gt;"OK",FinMes=""),"",IF(B612&gt;=FinMes,0,MAX(0,ROUND(E612-C612,2))))</f>
        <v/>
      </c>
    </row>
    <row r="613" customFormat="false" ht="25" hidden="false" customHeight="true" outlineLevel="0" collapsed="false">
      <c r="A613" s="31"/>
      <c r="B613" s="32"/>
      <c r="C613" s="33"/>
      <c r="D613" s="34" t="str">
        <f aca="false">IF(OR(I613&lt;&gt;"OK",FinMes=""),"",IF(B613&gt;=FinMes,0,MAX(0,ROUND(C613-E613,2))))</f>
        <v/>
      </c>
      <c r="E613" s="34" t="str">
        <f aca="false">IF(OR(I613&lt;&gt;"OK",FinMes=""),"",IF(B613&gt;=FinMes,0,SUMIFS(CobroValido,CobroVenta,A613,CobroFecha,"&lt;"&amp;FinMes)))</f>
        <v/>
      </c>
      <c r="F613" s="35"/>
      <c r="G613" s="35"/>
      <c r="H613" s="36" t="str">
        <f aca="false">IF(I613="","",IF(I613&lt;&gt;"OK","Confira os dados",IF(FinMes="","Escolha um período",IF(B613&gt;=FinMes,"Outro período",IF(K613&gt;0,"Recebimento excedente",IF(D613=0,"Recebida",IF(E613=0,"A receber","Parcial")))))))</f>
        <v/>
      </c>
      <c r="I613" s="36" t="str">
        <f aca="false">IF(COUNTA(A613:C613,F613:G613)=0,"",IF(A613="","Falta o código",IF(A613&lt;&gt;TRIM(A613),"Confira o código",IF(COUNTIFS(VentaID,A613)&gt;1,"Código repetido",IF(NOT(ISNUMBER(B613)),"Confira a data",IF(OR(B613&lt;1,B613&gt;73415,INT(B613)&lt;&gt;B613),"Confira a data",IF(NOT(ISNUMBER(C613)),"Confira o valor",IF(C613&lt;=0,"Valor maior que zero",IF(G613="","Preencha o que vendeu","OK")))))))))</f>
        <v/>
      </c>
      <c r="J613" s="34" t="n">
        <f aca="false">IF(I613="OK",C613,0)</f>
        <v>0</v>
      </c>
      <c r="K613" s="34" t="str">
        <f aca="false">IF(OR(I613&lt;&gt;"OK",FinMes=""),"",IF(B613&gt;=FinMes,0,MAX(0,ROUND(E613-C613,2))))</f>
        <v/>
      </c>
    </row>
    <row r="614" customFormat="false" ht="25" hidden="false" customHeight="true" outlineLevel="0" collapsed="false">
      <c r="A614" s="31"/>
      <c r="B614" s="32"/>
      <c r="C614" s="33"/>
      <c r="D614" s="34" t="str">
        <f aca="false">IF(OR(I614&lt;&gt;"OK",FinMes=""),"",IF(B614&gt;=FinMes,0,MAX(0,ROUND(C614-E614,2))))</f>
        <v/>
      </c>
      <c r="E614" s="34" t="str">
        <f aca="false">IF(OR(I614&lt;&gt;"OK",FinMes=""),"",IF(B614&gt;=FinMes,0,SUMIFS(CobroValido,CobroVenta,A614,CobroFecha,"&lt;"&amp;FinMes)))</f>
        <v/>
      </c>
      <c r="F614" s="35"/>
      <c r="G614" s="35"/>
      <c r="H614" s="36" t="str">
        <f aca="false">IF(I614="","",IF(I614&lt;&gt;"OK","Confira os dados",IF(FinMes="","Escolha um período",IF(B614&gt;=FinMes,"Outro período",IF(K614&gt;0,"Recebimento excedente",IF(D614=0,"Recebida",IF(E614=0,"A receber","Parcial")))))))</f>
        <v/>
      </c>
      <c r="I614" s="36" t="str">
        <f aca="false">IF(COUNTA(A614:C614,F614:G614)=0,"",IF(A614="","Falta o código",IF(A614&lt;&gt;TRIM(A614),"Confira o código",IF(COUNTIFS(VentaID,A614)&gt;1,"Código repetido",IF(NOT(ISNUMBER(B614)),"Confira a data",IF(OR(B614&lt;1,B614&gt;73415,INT(B614)&lt;&gt;B614),"Confira a data",IF(NOT(ISNUMBER(C614)),"Confira o valor",IF(C614&lt;=0,"Valor maior que zero",IF(G614="","Preencha o que vendeu","OK")))))))))</f>
        <v/>
      </c>
      <c r="J614" s="34" t="n">
        <f aca="false">IF(I614="OK",C614,0)</f>
        <v>0</v>
      </c>
      <c r="K614" s="34" t="str">
        <f aca="false">IF(OR(I614&lt;&gt;"OK",FinMes=""),"",IF(B614&gt;=FinMes,0,MAX(0,ROUND(E614-C614,2))))</f>
        <v/>
      </c>
    </row>
    <row r="615" customFormat="false" ht="25" hidden="false" customHeight="true" outlineLevel="0" collapsed="false">
      <c r="A615" s="31"/>
      <c r="B615" s="32"/>
      <c r="C615" s="33"/>
      <c r="D615" s="34" t="str">
        <f aca="false">IF(OR(I615&lt;&gt;"OK",FinMes=""),"",IF(B615&gt;=FinMes,0,MAX(0,ROUND(C615-E615,2))))</f>
        <v/>
      </c>
      <c r="E615" s="34" t="str">
        <f aca="false">IF(OR(I615&lt;&gt;"OK",FinMes=""),"",IF(B615&gt;=FinMes,0,SUMIFS(CobroValido,CobroVenta,A615,CobroFecha,"&lt;"&amp;FinMes)))</f>
        <v/>
      </c>
      <c r="F615" s="35"/>
      <c r="G615" s="35"/>
      <c r="H615" s="36" t="str">
        <f aca="false">IF(I615="","",IF(I615&lt;&gt;"OK","Confira os dados",IF(FinMes="","Escolha um período",IF(B615&gt;=FinMes,"Outro período",IF(K615&gt;0,"Recebimento excedente",IF(D615=0,"Recebida",IF(E615=0,"A receber","Parcial")))))))</f>
        <v/>
      </c>
      <c r="I615" s="36" t="str">
        <f aca="false">IF(COUNTA(A615:C615,F615:G615)=0,"",IF(A615="","Falta o código",IF(A615&lt;&gt;TRIM(A615),"Confira o código",IF(COUNTIFS(VentaID,A615)&gt;1,"Código repetido",IF(NOT(ISNUMBER(B615)),"Confira a data",IF(OR(B615&lt;1,B615&gt;73415,INT(B615)&lt;&gt;B615),"Confira a data",IF(NOT(ISNUMBER(C615)),"Confira o valor",IF(C615&lt;=0,"Valor maior que zero",IF(G615="","Preencha o que vendeu","OK")))))))))</f>
        <v/>
      </c>
      <c r="J615" s="34" t="n">
        <f aca="false">IF(I615="OK",C615,0)</f>
        <v>0</v>
      </c>
      <c r="K615" s="34" t="str">
        <f aca="false">IF(OR(I615&lt;&gt;"OK",FinMes=""),"",IF(B615&gt;=FinMes,0,MAX(0,ROUND(E615-C615,2))))</f>
        <v/>
      </c>
    </row>
    <row r="616" customFormat="false" ht="25" hidden="false" customHeight="true" outlineLevel="0" collapsed="false">
      <c r="A616" s="31"/>
      <c r="B616" s="32"/>
      <c r="C616" s="33"/>
      <c r="D616" s="34" t="str">
        <f aca="false">IF(OR(I616&lt;&gt;"OK",FinMes=""),"",IF(B616&gt;=FinMes,0,MAX(0,ROUND(C616-E616,2))))</f>
        <v/>
      </c>
      <c r="E616" s="34" t="str">
        <f aca="false">IF(OR(I616&lt;&gt;"OK",FinMes=""),"",IF(B616&gt;=FinMes,0,SUMIFS(CobroValido,CobroVenta,A616,CobroFecha,"&lt;"&amp;FinMes)))</f>
        <v/>
      </c>
      <c r="F616" s="35"/>
      <c r="G616" s="35"/>
      <c r="H616" s="36" t="str">
        <f aca="false">IF(I616="","",IF(I616&lt;&gt;"OK","Confira os dados",IF(FinMes="","Escolha um período",IF(B616&gt;=FinMes,"Outro período",IF(K616&gt;0,"Recebimento excedente",IF(D616=0,"Recebida",IF(E616=0,"A receber","Parcial")))))))</f>
        <v/>
      </c>
      <c r="I616" s="36" t="str">
        <f aca="false">IF(COUNTA(A616:C616,F616:G616)=0,"",IF(A616="","Falta o código",IF(A616&lt;&gt;TRIM(A616),"Confira o código",IF(COUNTIFS(VentaID,A616)&gt;1,"Código repetido",IF(NOT(ISNUMBER(B616)),"Confira a data",IF(OR(B616&lt;1,B616&gt;73415,INT(B616)&lt;&gt;B616),"Confira a data",IF(NOT(ISNUMBER(C616)),"Confira o valor",IF(C616&lt;=0,"Valor maior que zero",IF(G616="","Preencha o que vendeu","OK")))))))))</f>
        <v/>
      </c>
      <c r="J616" s="34" t="n">
        <f aca="false">IF(I616="OK",C616,0)</f>
        <v>0</v>
      </c>
      <c r="K616" s="34" t="str">
        <f aca="false">IF(OR(I616&lt;&gt;"OK",FinMes=""),"",IF(B616&gt;=FinMes,0,MAX(0,ROUND(E616-C616,2))))</f>
        <v/>
      </c>
    </row>
    <row r="617" customFormat="false" ht="25" hidden="false" customHeight="true" outlineLevel="0" collapsed="false">
      <c r="A617" s="31"/>
      <c r="B617" s="32"/>
      <c r="C617" s="33"/>
      <c r="D617" s="34" t="str">
        <f aca="false">IF(OR(I617&lt;&gt;"OK",FinMes=""),"",IF(B617&gt;=FinMes,0,MAX(0,ROUND(C617-E617,2))))</f>
        <v/>
      </c>
      <c r="E617" s="34" t="str">
        <f aca="false">IF(OR(I617&lt;&gt;"OK",FinMes=""),"",IF(B617&gt;=FinMes,0,SUMIFS(CobroValido,CobroVenta,A617,CobroFecha,"&lt;"&amp;FinMes)))</f>
        <v/>
      </c>
      <c r="F617" s="35"/>
      <c r="G617" s="35"/>
      <c r="H617" s="36" t="str">
        <f aca="false">IF(I617="","",IF(I617&lt;&gt;"OK","Confira os dados",IF(FinMes="","Escolha um período",IF(B617&gt;=FinMes,"Outro período",IF(K617&gt;0,"Recebimento excedente",IF(D617=0,"Recebida",IF(E617=0,"A receber","Parcial")))))))</f>
        <v/>
      </c>
      <c r="I617" s="36" t="str">
        <f aca="false">IF(COUNTA(A617:C617,F617:G617)=0,"",IF(A617="","Falta o código",IF(A617&lt;&gt;TRIM(A617),"Confira o código",IF(COUNTIFS(VentaID,A617)&gt;1,"Código repetido",IF(NOT(ISNUMBER(B617)),"Confira a data",IF(OR(B617&lt;1,B617&gt;73415,INT(B617)&lt;&gt;B617),"Confira a data",IF(NOT(ISNUMBER(C617)),"Confira o valor",IF(C617&lt;=0,"Valor maior que zero",IF(G617="","Preencha o que vendeu","OK")))))))))</f>
        <v/>
      </c>
      <c r="J617" s="34" t="n">
        <f aca="false">IF(I617="OK",C617,0)</f>
        <v>0</v>
      </c>
      <c r="K617" s="34" t="str">
        <f aca="false">IF(OR(I617&lt;&gt;"OK",FinMes=""),"",IF(B617&gt;=FinMes,0,MAX(0,ROUND(E617-C617,2))))</f>
        <v/>
      </c>
    </row>
    <row r="618" customFormat="false" ht="25" hidden="false" customHeight="true" outlineLevel="0" collapsed="false">
      <c r="A618" s="31"/>
      <c r="B618" s="32"/>
      <c r="C618" s="33"/>
      <c r="D618" s="34" t="str">
        <f aca="false">IF(OR(I618&lt;&gt;"OK",FinMes=""),"",IF(B618&gt;=FinMes,0,MAX(0,ROUND(C618-E618,2))))</f>
        <v/>
      </c>
      <c r="E618" s="34" t="str">
        <f aca="false">IF(OR(I618&lt;&gt;"OK",FinMes=""),"",IF(B618&gt;=FinMes,0,SUMIFS(CobroValido,CobroVenta,A618,CobroFecha,"&lt;"&amp;FinMes)))</f>
        <v/>
      </c>
      <c r="F618" s="35"/>
      <c r="G618" s="35"/>
      <c r="H618" s="36" t="str">
        <f aca="false">IF(I618="","",IF(I618&lt;&gt;"OK","Confira os dados",IF(FinMes="","Escolha um período",IF(B618&gt;=FinMes,"Outro período",IF(K618&gt;0,"Recebimento excedente",IF(D618=0,"Recebida",IF(E618=0,"A receber","Parcial")))))))</f>
        <v/>
      </c>
      <c r="I618" s="36" t="str">
        <f aca="false">IF(COUNTA(A618:C618,F618:G618)=0,"",IF(A618="","Falta o código",IF(A618&lt;&gt;TRIM(A618),"Confira o código",IF(COUNTIFS(VentaID,A618)&gt;1,"Código repetido",IF(NOT(ISNUMBER(B618)),"Confira a data",IF(OR(B618&lt;1,B618&gt;73415,INT(B618)&lt;&gt;B618),"Confira a data",IF(NOT(ISNUMBER(C618)),"Confira o valor",IF(C618&lt;=0,"Valor maior que zero",IF(G618="","Preencha o que vendeu","OK")))))))))</f>
        <v/>
      </c>
      <c r="J618" s="34" t="n">
        <f aca="false">IF(I618="OK",C618,0)</f>
        <v>0</v>
      </c>
      <c r="K618" s="34" t="str">
        <f aca="false">IF(OR(I618&lt;&gt;"OK",FinMes=""),"",IF(B618&gt;=FinMes,0,MAX(0,ROUND(E618-C618,2))))</f>
        <v/>
      </c>
    </row>
    <row r="619" customFormat="false" ht="25" hidden="false" customHeight="true" outlineLevel="0" collapsed="false">
      <c r="A619" s="31"/>
      <c r="B619" s="32"/>
      <c r="C619" s="33"/>
      <c r="D619" s="34" t="str">
        <f aca="false">IF(OR(I619&lt;&gt;"OK",FinMes=""),"",IF(B619&gt;=FinMes,0,MAX(0,ROUND(C619-E619,2))))</f>
        <v/>
      </c>
      <c r="E619" s="34" t="str">
        <f aca="false">IF(OR(I619&lt;&gt;"OK",FinMes=""),"",IF(B619&gt;=FinMes,0,SUMIFS(CobroValido,CobroVenta,A619,CobroFecha,"&lt;"&amp;FinMes)))</f>
        <v/>
      </c>
      <c r="F619" s="35"/>
      <c r="G619" s="35"/>
      <c r="H619" s="36" t="str">
        <f aca="false">IF(I619="","",IF(I619&lt;&gt;"OK","Confira os dados",IF(FinMes="","Escolha um período",IF(B619&gt;=FinMes,"Outro período",IF(K619&gt;0,"Recebimento excedente",IF(D619=0,"Recebida",IF(E619=0,"A receber","Parcial")))))))</f>
        <v/>
      </c>
      <c r="I619" s="36" t="str">
        <f aca="false">IF(COUNTA(A619:C619,F619:G619)=0,"",IF(A619="","Falta o código",IF(A619&lt;&gt;TRIM(A619),"Confira o código",IF(COUNTIFS(VentaID,A619)&gt;1,"Código repetido",IF(NOT(ISNUMBER(B619)),"Confira a data",IF(OR(B619&lt;1,B619&gt;73415,INT(B619)&lt;&gt;B619),"Confira a data",IF(NOT(ISNUMBER(C619)),"Confira o valor",IF(C619&lt;=0,"Valor maior que zero",IF(G619="","Preencha o que vendeu","OK")))))))))</f>
        <v/>
      </c>
      <c r="J619" s="34" t="n">
        <f aca="false">IF(I619="OK",C619,0)</f>
        <v>0</v>
      </c>
      <c r="K619" s="34" t="str">
        <f aca="false">IF(OR(I619&lt;&gt;"OK",FinMes=""),"",IF(B619&gt;=FinMes,0,MAX(0,ROUND(E619-C619,2))))</f>
        <v/>
      </c>
    </row>
    <row r="620" customFormat="false" ht="25" hidden="false" customHeight="true" outlineLevel="0" collapsed="false">
      <c r="A620" s="31"/>
      <c r="B620" s="32"/>
      <c r="C620" s="33"/>
      <c r="D620" s="34" t="str">
        <f aca="false">IF(OR(I620&lt;&gt;"OK",FinMes=""),"",IF(B620&gt;=FinMes,0,MAX(0,ROUND(C620-E620,2))))</f>
        <v/>
      </c>
      <c r="E620" s="34" t="str">
        <f aca="false">IF(OR(I620&lt;&gt;"OK",FinMes=""),"",IF(B620&gt;=FinMes,0,SUMIFS(CobroValido,CobroVenta,A620,CobroFecha,"&lt;"&amp;FinMes)))</f>
        <v/>
      </c>
      <c r="F620" s="35"/>
      <c r="G620" s="35"/>
      <c r="H620" s="36" t="str">
        <f aca="false">IF(I620="","",IF(I620&lt;&gt;"OK","Confira os dados",IF(FinMes="","Escolha um período",IF(B620&gt;=FinMes,"Outro período",IF(K620&gt;0,"Recebimento excedente",IF(D620=0,"Recebida",IF(E620=0,"A receber","Parcial")))))))</f>
        <v/>
      </c>
      <c r="I620" s="36" t="str">
        <f aca="false">IF(COUNTA(A620:C620,F620:G620)=0,"",IF(A620="","Falta o código",IF(A620&lt;&gt;TRIM(A620),"Confira o código",IF(COUNTIFS(VentaID,A620)&gt;1,"Código repetido",IF(NOT(ISNUMBER(B620)),"Confira a data",IF(OR(B620&lt;1,B620&gt;73415,INT(B620)&lt;&gt;B620),"Confira a data",IF(NOT(ISNUMBER(C620)),"Confira o valor",IF(C620&lt;=0,"Valor maior que zero",IF(G620="","Preencha o que vendeu","OK")))))))))</f>
        <v/>
      </c>
      <c r="J620" s="34" t="n">
        <f aca="false">IF(I620="OK",C620,0)</f>
        <v>0</v>
      </c>
      <c r="K620" s="34" t="str">
        <f aca="false">IF(OR(I620&lt;&gt;"OK",FinMes=""),"",IF(B620&gt;=FinMes,0,MAX(0,ROUND(E620-C620,2))))</f>
        <v/>
      </c>
    </row>
    <row r="621" customFormat="false" ht="25" hidden="false" customHeight="true" outlineLevel="0" collapsed="false">
      <c r="A621" s="31"/>
      <c r="B621" s="32"/>
      <c r="C621" s="33"/>
      <c r="D621" s="34" t="str">
        <f aca="false">IF(OR(I621&lt;&gt;"OK",FinMes=""),"",IF(B621&gt;=FinMes,0,MAX(0,ROUND(C621-E621,2))))</f>
        <v/>
      </c>
      <c r="E621" s="34" t="str">
        <f aca="false">IF(OR(I621&lt;&gt;"OK",FinMes=""),"",IF(B621&gt;=FinMes,0,SUMIFS(CobroValido,CobroVenta,A621,CobroFecha,"&lt;"&amp;FinMes)))</f>
        <v/>
      </c>
      <c r="F621" s="35"/>
      <c r="G621" s="35"/>
      <c r="H621" s="36" t="str">
        <f aca="false">IF(I621="","",IF(I621&lt;&gt;"OK","Confira os dados",IF(FinMes="","Escolha um período",IF(B621&gt;=FinMes,"Outro período",IF(K621&gt;0,"Recebimento excedente",IF(D621=0,"Recebida",IF(E621=0,"A receber","Parcial")))))))</f>
        <v/>
      </c>
      <c r="I621" s="36" t="str">
        <f aca="false">IF(COUNTA(A621:C621,F621:G621)=0,"",IF(A621="","Falta o código",IF(A621&lt;&gt;TRIM(A621),"Confira o código",IF(COUNTIFS(VentaID,A621)&gt;1,"Código repetido",IF(NOT(ISNUMBER(B621)),"Confira a data",IF(OR(B621&lt;1,B621&gt;73415,INT(B621)&lt;&gt;B621),"Confira a data",IF(NOT(ISNUMBER(C621)),"Confira o valor",IF(C621&lt;=0,"Valor maior que zero",IF(G621="","Preencha o que vendeu","OK")))))))))</f>
        <v/>
      </c>
      <c r="J621" s="34" t="n">
        <f aca="false">IF(I621="OK",C621,0)</f>
        <v>0</v>
      </c>
      <c r="K621" s="34" t="str">
        <f aca="false">IF(OR(I621&lt;&gt;"OK",FinMes=""),"",IF(B621&gt;=FinMes,0,MAX(0,ROUND(E621-C621,2))))</f>
        <v/>
      </c>
    </row>
    <row r="622" customFormat="false" ht="25" hidden="false" customHeight="true" outlineLevel="0" collapsed="false">
      <c r="A622" s="31"/>
      <c r="B622" s="32"/>
      <c r="C622" s="33"/>
      <c r="D622" s="34" t="str">
        <f aca="false">IF(OR(I622&lt;&gt;"OK",FinMes=""),"",IF(B622&gt;=FinMes,0,MAX(0,ROUND(C622-E622,2))))</f>
        <v/>
      </c>
      <c r="E622" s="34" t="str">
        <f aca="false">IF(OR(I622&lt;&gt;"OK",FinMes=""),"",IF(B622&gt;=FinMes,0,SUMIFS(CobroValido,CobroVenta,A622,CobroFecha,"&lt;"&amp;FinMes)))</f>
        <v/>
      </c>
      <c r="F622" s="35"/>
      <c r="G622" s="35"/>
      <c r="H622" s="36" t="str">
        <f aca="false">IF(I622="","",IF(I622&lt;&gt;"OK","Confira os dados",IF(FinMes="","Escolha um período",IF(B622&gt;=FinMes,"Outro período",IF(K622&gt;0,"Recebimento excedente",IF(D622=0,"Recebida",IF(E622=0,"A receber","Parcial")))))))</f>
        <v/>
      </c>
      <c r="I622" s="36" t="str">
        <f aca="false">IF(COUNTA(A622:C622,F622:G622)=0,"",IF(A622="","Falta o código",IF(A622&lt;&gt;TRIM(A622),"Confira o código",IF(COUNTIFS(VentaID,A622)&gt;1,"Código repetido",IF(NOT(ISNUMBER(B622)),"Confira a data",IF(OR(B622&lt;1,B622&gt;73415,INT(B622)&lt;&gt;B622),"Confira a data",IF(NOT(ISNUMBER(C622)),"Confira o valor",IF(C622&lt;=0,"Valor maior que zero",IF(G622="","Preencha o que vendeu","OK")))))))))</f>
        <v/>
      </c>
      <c r="J622" s="34" t="n">
        <f aca="false">IF(I622="OK",C622,0)</f>
        <v>0</v>
      </c>
      <c r="K622" s="34" t="str">
        <f aca="false">IF(OR(I622&lt;&gt;"OK",FinMes=""),"",IF(B622&gt;=FinMes,0,MAX(0,ROUND(E622-C622,2))))</f>
        <v/>
      </c>
    </row>
    <row r="623" customFormat="false" ht="25" hidden="false" customHeight="true" outlineLevel="0" collapsed="false">
      <c r="A623" s="31"/>
      <c r="B623" s="32"/>
      <c r="C623" s="33"/>
      <c r="D623" s="34" t="str">
        <f aca="false">IF(OR(I623&lt;&gt;"OK",FinMes=""),"",IF(B623&gt;=FinMes,0,MAX(0,ROUND(C623-E623,2))))</f>
        <v/>
      </c>
      <c r="E623" s="34" t="str">
        <f aca="false">IF(OR(I623&lt;&gt;"OK",FinMes=""),"",IF(B623&gt;=FinMes,0,SUMIFS(CobroValido,CobroVenta,A623,CobroFecha,"&lt;"&amp;FinMes)))</f>
        <v/>
      </c>
      <c r="F623" s="35"/>
      <c r="G623" s="35"/>
      <c r="H623" s="36" t="str">
        <f aca="false">IF(I623="","",IF(I623&lt;&gt;"OK","Confira os dados",IF(FinMes="","Escolha um período",IF(B623&gt;=FinMes,"Outro período",IF(K623&gt;0,"Recebimento excedente",IF(D623=0,"Recebida",IF(E623=0,"A receber","Parcial")))))))</f>
        <v/>
      </c>
      <c r="I623" s="36" t="str">
        <f aca="false">IF(COUNTA(A623:C623,F623:G623)=0,"",IF(A623="","Falta o código",IF(A623&lt;&gt;TRIM(A623),"Confira o código",IF(COUNTIFS(VentaID,A623)&gt;1,"Código repetido",IF(NOT(ISNUMBER(B623)),"Confira a data",IF(OR(B623&lt;1,B623&gt;73415,INT(B623)&lt;&gt;B623),"Confira a data",IF(NOT(ISNUMBER(C623)),"Confira o valor",IF(C623&lt;=0,"Valor maior que zero",IF(G623="","Preencha o que vendeu","OK")))))))))</f>
        <v/>
      </c>
      <c r="J623" s="34" t="n">
        <f aca="false">IF(I623="OK",C623,0)</f>
        <v>0</v>
      </c>
      <c r="K623" s="34" t="str">
        <f aca="false">IF(OR(I623&lt;&gt;"OK",FinMes=""),"",IF(B623&gt;=FinMes,0,MAX(0,ROUND(E623-C623,2))))</f>
        <v/>
      </c>
    </row>
    <row r="624" customFormat="false" ht="25" hidden="false" customHeight="true" outlineLevel="0" collapsed="false">
      <c r="A624" s="31"/>
      <c r="B624" s="32"/>
      <c r="C624" s="33"/>
      <c r="D624" s="34" t="str">
        <f aca="false">IF(OR(I624&lt;&gt;"OK",FinMes=""),"",IF(B624&gt;=FinMes,0,MAX(0,ROUND(C624-E624,2))))</f>
        <v/>
      </c>
      <c r="E624" s="34" t="str">
        <f aca="false">IF(OR(I624&lt;&gt;"OK",FinMes=""),"",IF(B624&gt;=FinMes,0,SUMIFS(CobroValido,CobroVenta,A624,CobroFecha,"&lt;"&amp;FinMes)))</f>
        <v/>
      </c>
      <c r="F624" s="35"/>
      <c r="G624" s="35"/>
      <c r="H624" s="36" t="str">
        <f aca="false">IF(I624="","",IF(I624&lt;&gt;"OK","Confira os dados",IF(FinMes="","Escolha um período",IF(B624&gt;=FinMes,"Outro período",IF(K624&gt;0,"Recebimento excedente",IF(D624=0,"Recebida",IF(E624=0,"A receber","Parcial")))))))</f>
        <v/>
      </c>
      <c r="I624" s="36" t="str">
        <f aca="false">IF(COUNTA(A624:C624,F624:G624)=0,"",IF(A624="","Falta o código",IF(A624&lt;&gt;TRIM(A624),"Confira o código",IF(COUNTIFS(VentaID,A624)&gt;1,"Código repetido",IF(NOT(ISNUMBER(B624)),"Confira a data",IF(OR(B624&lt;1,B624&gt;73415,INT(B624)&lt;&gt;B624),"Confira a data",IF(NOT(ISNUMBER(C624)),"Confira o valor",IF(C624&lt;=0,"Valor maior que zero",IF(G624="","Preencha o que vendeu","OK")))))))))</f>
        <v/>
      </c>
      <c r="J624" s="34" t="n">
        <f aca="false">IF(I624="OK",C624,0)</f>
        <v>0</v>
      </c>
      <c r="K624" s="34" t="str">
        <f aca="false">IF(OR(I624&lt;&gt;"OK",FinMes=""),"",IF(B624&gt;=FinMes,0,MAX(0,ROUND(E624-C624,2))))</f>
        <v/>
      </c>
    </row>
    <row r="625" customFormat="false" ht="25" hidden="false" customHeight="true" outlineLevel="0" collapsed="false">
      <c r="A625" s="31"/>
      <c r="B625" s="32"/>
      <c r="C625" s="33"/>
      <c r="D625" s="34" t="str">
        <f aca="false">IF(OR(I625&lt;&gt;"OK",FinMes=""),"",IF(B625&gt;=FinMes,0,MAX(0,ROUND(C625-E625,2))))</f>
        <v/>
      </c>
      <c r="E625" s="34" t="str">
        <f aca="false">IF(OR(I625&lt;&gt;"OK",FinMes=""),"",IF(B625&gt;=FinMes,0,SUMIFS(CobroValido,CobroVenta,A625,CobroFecha,"&lt;"&amp;FinMes)))</f>
        <v/>
      </c>
      <c r="F625" s="35"/>
      <c r="G625" s="35"/>
      <c r="H625" s="36" t="str">
        <f aca="false">IF(I625="","",IF(I625&lt;&gt;"OK","Confira os dados",IF(FinMes="","Escolha um período",IF(B625&gt;=FinMes,"Outro período",IF(K625&gt;0,"Recebimento excedente",IF(D625=0,"Recebida",IF(E625=0,"A receber","Parcial")))))))</f>
        <v/>
      </c>
      <c r="I625" s="36" t="str">
        <f aca="false">IF(COUNTA(A625:C625,F625:G625)=0,"",IF(A625="","Falta o código",IF(A625&lt;&gt;TRIM(A625),"Confira o código",IF(COUNTIFS(VentaID,A625)&gt;1,"Código repetido",IF(NOT(ISNUMBER(B625)),"Confira a data",IF(OR(B625&lt;1,B625&gt;73415,INT(B625)&lt;&gt;B625),"Confira a data",IF(NOT(ISNUMBER(C625)),"Confira o valor",IF(C625&lt;=0,"Valor maior que zero",IF(G625="","Preencha o que vendeu","OK")))))))))</f>
        <v/>
      </c>
      <c r="J625" s="34" t="n">
        <f aca="false">IF(I625="OK",C625,0)</f>
        <v>0</v>
      </c>
      <c r="K625" s="34" t="str">
        <f aca="false">IF(OR(I625&lt;&gt;"OK",FinMes=""),"",IF(B625&gt;=FinMes,0,MAX(0,ROUND(E625-C625,2))))</f>
        <v/>
      </c>
    </row>
    <row r="626" customFormat="false" ht="25" hidden="false" customHeight="true" outlineLevel="0" collapsed="false">
      <c r="A626" s="31"/>
      <c r="B626" s="32"/>
      <c r="C626" s="33"/>
      <c r="D626" s="34" t="str">
        <f aca="false">IF(OR(I626&lt;&gt;"OK",FinMes=""),"",IF(B626&gt;=FinMes,0,MAX(0,ROUND(C626-E626,2))))</f>
        <v/>
      </c>
      <c r="E626" s="34" t="str">
        <f aca="false">IF(OR(I626&lt;&gt;"OK",FinMes=""),"",IF(B626&gt;=FinMes,0,SUMIFS(CobroValido,CobroVenta,A626,CobroFecha,"&lt;"&amp;FinMes)))</f>
        <v/>
      </c>
      <c r="F626" s="35"/>
      <c r="G626" s="35"/>
      <c r="H626" s="36" t="str">
        <f aca="false">IF(I626="","",IF(I626&lt;&gt;"OK","Confira os dados",IF(FinMes="","Escolha um período",IF(B626&gt;=FinMes,"Outro período",IF(K626&gt;0,"Recebimento excedente",IF(D626=0,"Recebida",IF(E626=0,"A receber","Parcial")))))))</f>
        <v/>
      </c>
      <c r="I626" s="36" t="str">
        <f aca="false">IF(COUNTA(A626:C626,F626:G626)=0,"",IF(A626="","Falta o código",IF(A626&lt;&gt;TRIM(A626),"Confira o código",IF(COUNTIFS(VentaID,A626)&gt;1,"Código repetido",IF(NOT(ISNUMBER(B626)),"Confira a data",IF(OR(B626&lt;1,B626&gt;73415,INT(B626)&lt;&gt;B626),"Confira a data",IF(NOT(ISNUMBER(C626)),"Confira o valor",IF(C626&lt;=0,"Valor maior que zero",IF(G626="","Preencha o que vendeu","OK")))))))))</f>
        <v/>
      </c>
      <c r="J626" s="34" t="n">
        <f aca="false">IF(I626="OK",C626,0)</f>
        <v>0</v>
      </c>
      <c r="K626" s="34" t="str">
        <f aca="false">IF(OR(I626&lt;&gt;"OK",FinMes=""),"",IF(B626&gt;=FinMes,0,MAX(0,ROUND(E626-C626,2))))</f>
        <v/>
      </c>
    </row>
    <row r="627" customFormat="false" ht="25" hidden="false" customHeight="true" outlineLevel="0" collapsed="false">
      <c r="A627" s="31"/>
      <c r="B627" s="32"/>
      <c r="C627" s="33"/>
      <c r="D627" s="34" t="str">
        <f aca="false">IF(OR(I627&lt;&gt;"OK",FinMes=""),"",IF(B627&gt;=FinMes,0,MAX(0,ROUND(C627-E627,2))))</f>
        <v/>
      </c>
      <c r="E627" s="34" t="str">
        <f aca="false">IF(OR(I627&lt;&gt;"OK",FinMes=""),"",IF(B627&gt;=FinMes,0,SUMIFS(CobroValido,CobroVenta,A627,CobroFecha,"&lt;"&amp;FinMes)))</f>
        <v/>
      </c>
      <c r="F627" s="35"/>
      <c r="G627" s="35"/>
      <c r="H627" s="36" t="str">
        <f aca="false">IF(I627="","",IF(I627&lt;&gt;"OK","Confira os dados",IF(FinMes="","Escolha um período",IF(B627&gt;=FinMes,"Outro período",IF(K627&gt;0,"Recebimento excedente",IF(D627=0,"Recebida",IF(E627=0,"A receber","Parcial")))))))</f>
        <v/>
      </c>
      <c r="I627" s="36" t="str">
        <f aca="false">IF(COUNTA(A627:C627,F627:G627)=0,"",IF(A627="","Falta o código",IF(A627&lt;&gt;TRIM(A627),"Confira o código",IF(COUNTIFS(VentaID,A627)&gt;1,"Código repetido",IF(NOT(ISNUMBER(B627)),"Confira a data",IF(OR(B627&lt;1,B627&gt;73415,INT(B627)&lt;&gt;B627),"Confira a data",IF(NOT(ISNUMBER(C627)),"Confira o valor",IF(C627&lt;=0,"Valor maior que zero",IF(G627="","Preencha o que vendeu","OK")))))))))</f>
        <v/>
      </c>
      <c r="J627" s="34" t="n">
        <f aca="false">IF(I627="OK",C627,0)</f>
        <v>0</v>
      </c>
      <c r="K627" s="34" t="str">
        <f aca="false">IF(OR(I627&lt;&gt;"OK",FinMes=""),"",IF(B627&gt;=FinMes,0,MAX(0,ROUND(E627-C627,2))))</f>
        <v/>
      </c>
    </row>
    <row r="628" customFormat="false" ht="25" hidden="false" customHeight="true" outlineLevel="0" collapsed="false">
      <c r="A628" s="31"/>
      <c r="B628" s="32"/>
      <c r="C628" s="33"/>
      <c r="D628" s="34" t="str">
        <f aca="false">IF(OR(I628&lt;&gt;"OK",FinMes=""),"",IF(B628&gt;=FinMes,0,MAX(0,ROUND(C628-E628,2))))</f>
        <v/>
      </c>
      <c r="E628" s="34" t="str">
        <f aca="false">IF(OR(I628&lt;&gt;"OK",FinMes=""),"",IF(B628&gt;=FinMes,0,SUMIFS(CobroValido,CobroVenta,A628,CobroFecha,"&lt;"&amp;FinMes)))</f>
        <v/>
      </c>
      <c r="F628" s="35"/>
      <c r="G628" s="35"/>
      <c r="H628" s="36" t="str">
        <f aca="false">IF(I628="","",IF(I628&lt;&gt;"OK","Confira os dados",IF(FinMes="","Escolha um período",IF(B628&gt;=FinMes,"Outro período",IF(K628&gt;0,"Recebimento excedente",IF(D628=0,"Recebida",IF(E628=0,"A receber","Parcial")))))))</f>
        <v/>
      </c>
      <c r="I628" s="36" t="str">
        <f aca="false">IF(COUNTA(A628:C628,F628:G628)=0,"",IF(A628="","Falta o código",IF(A628&lt;&gt;TRIM(A628),"Confira o código",IF(COUNTIFS(VentaID,A628)&gt;1,"Código repetido",IF(NOT(ISNUMBER(B628)),"Confira a data",IF(OR(B628&lt;1,B628&gt;73415,INT(B628)&lt;&gt;B628),"Confira a data",IF(NOT(ISNUMBER(C628)),"Confira o valor",IF(C628&lt;=0,"Valor maior que zero",IF(G628="","Preencha o que vendeu","OK")))))))))</f>
        <v/>
      </c>
      <c r="J628" s="34" t="n">
        <f aca="false">IF(I628="OK",C628,0)</f>
        <v>0</v>
      </c>
      <c r="K628" s="34" t="str">
        <f aca="false">IF(OR(I628&lt;&gt;"OK",FinMes=""),"",IF(B628&gt;=FinMes,0,MAX(0,ROUND(E628-C628,2))))</f>
        <v/>
      </c>
    </row>
    <row r="629" customFormat="false" ht="25" hidden="false" customHeight="true" outlineLevel="0" collapsed="false">
      <c r="A629" s="31"/>
      <c r="B629" s="32"/>
      <c r="C629" s="33"/>
      <c r="D629" s="34" t="str">
        <f aca="false">IF(OR(I629&lt;&gt;"OK",FinMes=""),"",IF(B629&gt;=FinMes,0,MAX(0,ROUND(C629-E629,2))))</f>
        <v/>
      </c>
      <c r="E629" s="34" t="str">
        <f aca="false">IF(OR(I629&lt;&gt;"OK",FinMes=""),"",IF(B629&gt;=FinMes,0,SUMIFS(CobroValido,CobroVenta,A629,CobroFecha,"&lt;"&amp;FinMes)))</f>
        <v/>
      </c>
      <c r="F629" s="35"/>
      <c r="G629" s="35"/>
      <c r="H629" s="36" t="str">
        <f aca="false">IF(I629="","",IF(I629&lt;&gt;"OK","Confira os dados",IF(FinMes="","Escolha um período",IF(B629&gt;=FinMes,"Outro período",IF(K629&gt;0,"Recebimento excedente",IF(D629=0,"Recebida",IF(E629=0,"A receber","Parcial")))))))</f>
        <v/>
      </c>
      <c r="I629" s="36" t="str">
        <f aca="false">IF(COUNTA(A629:C629,F629:G629)=0,"",IF(A629="","Falta o código",IF(A629&lt;&gt;TRIM(A629),"Confira o código",IF(COUNTIFS(VentaID,A629)&gt;1,"Código repetido",IF(NOT(ISNUMBER(B629)),"Confira a data",IF(OR(B629&lt;1,B629&gt;73415,INT(B629)&lt;&gt;B629),"Confira a data",IF(NOT(ISNUMBER(C629)),"Confira o valor",IF(C629&lt;=0,"Valor maior que zero",IF(G629="","Preencha o que vendeu","OK")))))))))</f>
        <v/>
      </c>
      <c r="J629" s="34" t="n">
        <f aca="false">IF(I629="OK",C629,0)</f>
        <v>0</v>
      </c>
      <c r="K629" s="34" t="str">
        <f aca="false">IF(OR(I629&lt;&gt;"OK",FinMes=""),"",IF(B629&gt;=FinMes,0,MAX(0,ROUND(E629-C629,2))))</f>
        <v/>
      </c>
    </row>
    <row r="630" customFormat="false" ht="25" hidden="false" customHeight="true" outlineLevel="0" collapsed="false">
      <c r="A630" s="31"/>
      <c r="B630" s="32"/>
      <c r="C630" s="33"/>
      <c r="D630" s="34" t="str">
        <f aca="false">IF(OR(I630&lt;&gt;"OK",FinMes=""),"",IF(B630&gt;=FinMes,0,MAX(0,ROUND(C630-E630,2))))</f>
        <v/>
      </c>
      <c r="E630" s="34" t="str">
        <f aca="false">IF(OR(I630&lt;&gt;"OK",FinMes=""),"",IF(B630&gt;=FinMes,0,SUMIFS(CobroValido,CobroVenta,A630,CobroFecha,"&lt;"&amp;FinMes)))</f>
        <v/>
      </c>
      <c r="F630" s="35"/>
      <c r="G630" s="35"/>
      <c r="H630" s="36" t="str">
        <f aca="false">IF(I630="","",IF(I630&lt;&gt;"OK","Confira os dados",IF(FinMes="","Escolha um período",IF(B630&gt;=FinMes,"Outro período",IF(K630&gt;0,"Recebimento excedente",IF(D630=0,"Recebida",IF(E630=0,"A receber","Parcial")))))))</f>
        <v/>
      </c>
      <c r="I630" s="36" t="str">
        <f aca="false">IF(COUNTA(A630:C630,F630:G630)=0,"",IF(A630="","Falta o código",IF(A630&lt;&gt;TRIM(A630),"Confira o código",IF(COUNTIFS(VentaID,A630)&gt;1,"Código repetido",IF(NOT(ISNUMBER(B630)),"Confira a data",IF(OR(B630&lt;1,B630&gt;73415,INT(B630)&lt;&gt;B630),"Confira a data",IF(NOT(ISNUMBER(C630)),"Confira o valor",IF(C630&lt;=0,"Valor maior que zero",IF(G630="","Preencha o que vendeu","OK")))))))))</f>
        <v/>
      </c>
      <c r="J630" s="34" t="n">
        <f aca="false">IF(I630="OK",C630,0)</f>
        <v>0</v>
      </c>
      <c r="K630" s="34" t="str">
        <f aca="false">IF(OR(I630&lt;&gt;"OK",FinMes=""),"",IF(B630&gt;=FinMes,0,MAX(0,ROUND(E630-C630,2))))</f>
        <v/>
      </c>
    </row>
    <row r="631" customFormat="false" ht="25" hidden="false" customHeight="true" outlineLevel="0" collapsed="false">
      <c r="A631" s="31"/>
      <c r="B631" s="32"/>
      <c r="C631" s="33"/>
      <c r="D631" s="34" t="str">
        <f aca="false">IF(OR(I631&lt;&gt;"OK",FinMes=""),"",IF(B631&gt;=FinMes,0,MAX(0,ROUND(C631-E631,2))))</f>
        <v/>
      </c>
      <c r="E631" s="34" t="str">
        <f aca="false">IF(OR(I631&lt;&gt;"OK",FinMes=""),"",IF(B631&gt;=FinMes,0,SUMIFS(CobroValido,CobroVenta,A631,CobroFecha,"&lt;"&amp;FinMes)))</f>
        <v/>
      </c>
      <c r="F631" s="35"/>
      <c r="G631" s="35"/>
      <c r="H631" s="36" t="str">
        <f aca="false">IF(I631="","",IF(I631&lt;&gt;"OK","Confira os dados",IF(FinMes="","Escolha um período",IF(B631&gt;=FinMes,"Outro período",IF(K631&gt;0,"Recebimento excedente",IF(D631=0,"Recebida",IF(E631=0,"A receber","Parcial")))))))</f>
        <v/>
      </c>
      <c r="I631" s="36" t="str">
        <f aca="false">IF(COUNTA(A631:C631,F631:G631)=0,"",IF(A631="","Falta o código",IF(A631&lt;&gt;TRIM(A631),"Confira o código",IF(COUNTIFS(VentaID,A631)&gt;1,"Código repetido",IF(NOT(ISNUMBER(B631)),"Confira a data",IF(OR(B631&lt;1,B631&gt;73415,INT(B631)&lt;&gt;B631),"Confira a data",IF(NOT(ISNUMBER(C631)),"Confira o valor",IF(C631&lt;=0,"Valor maior que zero",IF(G631="","Preencha o que vendeu","OK")))))))))</f>
        <v/>
      </c>
      <c r="J631" s="34" t="n">
        <f aca="false">IF(I631="OK",C631,0)</f>
        <v>0</v>
      </c>
      <c r="K631" s="34" t="str">
        <f aca="false">IF(OR(I631&lt;&gt;"OK",FinMes=""),"",IF(B631&gt;=FinMes,0,MAX(0,ROUND(E631-C631,2))))</f>
        <v/>
      </c>
    </row>
    <row r="632" customFormat="false" ht="25" hidden="false" customHeight="true" outlineLevel="0" collapsed="false">
      <c r="A632" s="31"/>
      <c r="B632" s="32"/>
      <c r="C632" s="33"/>
      <c r="D632" s="34" t="str">
        <f aca="false">IF(OR(I632&lt;&gt;"OK",FinMes=""),"",IF(B632&gt;=FinMes,0,MAX(0,ROUND(C632-E632,2))))</f>
        <v/>
      </c>
      <c r="E632" s="34" t="str">
        <f aca="false">IF(OR(I632&lt;&gt;"OK",FinMes=""),"",IF(B632&gt;=FinMes,0,SUMIFS(CobroValido,CobroVenta,A632,CobroFecha,"&lt;"&amp;FinMes)))</f>
        <v/>
      </c>
      <c r="F632" s="35"/>
      <c r="G632" s="35"/>
      <c r="H632" s="36" t="str">
        <f aca="false">IF(I632="","",IF(I632&lt;&gt;"OK","Confira os dados",IF(FinMes="","Escolha um período",IF(B632&gt;=FinMes,"Outro período",IF(K632&gt;0,"Recebimento excedente",IF(D632=0,"Recebida",IF(E632=0,"A receber","Parcial")))))))</f>
        <v/>
      </c>
      <c r="I632" s="36" t="str">
        <f aca="false">IF(COUNTA(A632:C632,F632:G632)=0,"",IF(A632="","Falta o código",IF(A632&lt;&gt;TRIM(A632),"Confira o código",IF(COUNTIFS(VentaID,A632)&gt;1,"Código repetido",IF(NOT(ISNUMBER(B632)),"Confira a data",IF(OR(B632&lt;1,B632&gt;73415,INT(B632)&lt;&gt;B632),"Confira a data",IF(NOT(ISNUMBER(C632)),"Confira o valor",IF(C632&lt;=0,"Valor maior que zero",IF(G632="","Preencha o que vendeu","OK")))))))))</f>
        <v/>
      </c>
      <c r="J632" s="34" t="n">
        <f aca="false">IF(I632="OK",C632,0)</f>
        <v>0</v>
      </c>
      <c r="K632" s="34" t="str">
        <f aca="false">IF(OR(I632&lt;&gt;"OK",FinMes=""),"",IF(B632&gt;=FinMes,0,MAX(0,ROUND(E632-C632,2))))</f>
        <v/>
      </c>
    </row>
    <row r="633" customFormat="false" ht="25" hidden="false" customHeight="true" outlineLevel="0" collapsed="false">
      <c r="A633" s="31"/>
      <c r="B633" s="32"/>
      <c r="C633" s="33"/>
      <c r="D633" s="34" t="str">
        <f aca="false">IF(OR(I633&lt;&gt;"OK",FinMes=""),"",IF(B633&gt;=FinMes,0,MAX(0,ROUND(C633-E633,2))))</f>
        <v/>
      </c>
      <c r="E633" s="34" t="str">
        <f aca="false">IF(OR(I633&lt;&gt;"OK",FinMes=""),"",IF(B633&gt;=FinMes,0,SUMIFS(CobroValido,CobroVenta,A633,CobroFecha,"&lt;"&amp;FinMes)))</f>
        <v/>
      </c>
      <c r="F633" s="35"/>
      <c r="G633" s="35"/>
      <c r="H633" s="36" t="str">
        <f aca="false">IF(I633="","",IF(I633&lt;&gt;"OK","Confira os dados",IF(FinMes="","Escolha um período",IF(B633&gt;=FinMes,"Outro período",IF(K633&gt;0,"Recebimento excedente",IF(D633=0,"Recebida",IF(E633=0,"A receber","Parcial")))))))</f>
        <v/>
      </c>
      <c r="I633" s="36" t="str">
        <f aca="false">IF(COUNTA(A633:C633,F633:G633)=0,"",IF(A633="","Falta o código",IF(A633&lt;&gt;TRIM(A633),"Confira o código",IF(COUNTIFS(VentaID,A633)&gt;1,"Código repetido",IF(NOT(ISNUMBER(B633)),"Confira a data",IF(OR(B633&lt;1,B633&gt;73415,INT(B633)&lt;&gt;B633),"Confira a data",IF(NOT(ISNUMBER(C633)),"Confira o valor",IF(C633&lt;=0,"Valor maior que zero",IF(G633="","Preencha o que vendeu","OK")))))))))</f>
        <v/>
      </c>
      <c r="J633" s="34" t="n">
        <f aca="false">IF(I633="OK",C633,0)</f>
        <v>0</v>
      </c>
      <c r="K633" s="34" t="str">
        <f aca="false">IF(OR(I633&lt;&gt;"OK",FinMes=""),"",IF(B633&gt;=FinMes,0,MAX(0,ROUND(E633-C633,2))))</f>
        <v/>
      </c>
    </row>
    <row r="634" customFormat="false" ht="25" hidden="false" customHeight="true" outlineLevel="0" collapsed="false">
      <c r="A634" s="31"/>
      <c r="B634" s="32"/>
      <c r="C634" s="33"/>
      <c r="D634" s="34" t="str">
        <f aca="false">IF(OR(I634&lt;&gt;"OK",FinMes=""),"",IF(B634&gt;=FinMes,0,MAX(0,ROUND(C634-E634,2))))</f>
        <v/>
      </c>
      <c r="E634" s="34" t="str">
        <f aca="false">IF(OR(I634&lt;&gt;"OK",FinMes=""),"",IF(B634&gt;=FinMes,0,SUMIFS(CobroValido,CobroVenta,A634,CobroFecha,"&lt;"&amp;FinMes)))</f>
        <v/>
      </c>
      <c r="F634" s="35"/>
      <c r="G634" s="35"/>
      <c r="H634" s="36" t="str">
        <f aca="false">IF(I634="","",IF(I634&lt;&gt;"OK","Confira os dados",IF(FinMes="","Escolha um período",IF(B634&gt;=FinMes,"Outro período",IF(K634&gt;0,"Recebimento excedente",IF(D634=0,"Recebida",IF(E634=0,"A receber","Parcial")))))))</f>
        <v/>
      </c>
      <c r="I634" s="36" t="str">
        <f aca="false">IF(COUNTA(A634:C634,F634:G634)=0,"",IF(A634="","Falta o código",IF(A634&lt;&gt;TRIM(A634),"Confira o código",IF(COUNTIFS(VentaID,A634)&gt;1,"Código repetido",IF(NOT(ISNUMBER(B634)),"Confira a data",IF(OR(B634&lt;1,B634&gt;73415,INT(B634)&lt;&gt;B634),"Confira a data",IF(NOT(ISNUMBER(C634)),"Confira o valor",IF(C634&lt;=0,"Valor maior que zero",IF(G634="","Preencha o que vendeu","OK")))))))))</f>
        <v/>
      </c>
      <c r="J634" s="34" t="n">
        <f aca="false">IF(I634="OK",C634,0)</f>
        <v>0</v>
      </c>
      <c r="K634" s="34" t="str">
        <f aca="false">IF(OR(I634&lt;&gt;"OK",FinMes=""),"",IF(B634&gt;=FinMes,0,MAX(0,ROUND(E634-C634,2))))</f>
        <v/>
      </c>
    </row>
    <row r="635" customFormat="false" ht="25" hidden="false" customHeight="true" outlineLevel="0" collapsed="false">
      <c r="A635" s="31"/>
      <c r="B635" s="32"/>
      <c r="C635" s="33"/>
      <c r="D635" s="34" t="str">
        <f aca="false">IF(OR(I635&lt;&gt;"OK",FinMes=""),"",IF(B635&gt;=FinMes,0,MAX(0,ROUND(C635-E635,2))))</f>
        <v/>
      </c>
      <c r="E635" s="34" t="str">
        <f aca="false">IF(OR(I635&lt;&gt;"OK",FinMes=""),"",IF(B635&gt;=FinMes,0,SUMIFS(CobroValido,CobroVenta,A635,CobroFecha,"&lt;"&amp;FinMes)))</f>
        <v/>
      </c>
      <c r="F635" s="35"/>
      <c r="G635" s="35"/>
      <c r="H635" s="36" t="str">
        <f aca="false">IF(I635="","",IF(I635&lt;&gt;"OK","Confira os dados",IF(FinMes="","Escolha um período",IF(B635&gt;=FinMes,"Outro período",IF(K635&gt;0,"Recebimento excedente",IF(D635=0,"Recebida",IF(E635=0,"A receber","Parcial")))))))</f>
        <v/>
      </c>
      <c r="I635" s="36" t="str">
        <f aca="false">IF(COUNTA(A635:C635,F635:G635)=0,"",IF(A635="","Falta o código",IF(A635&lt;&gt;TRIM(A635),"Confira o código",IF(COUNTIFS(VentaID,A635)&gt;1,"Código repetido",IF(NOT(ISNUMBER(B635)),"Confira a data",IF(OR(B635&lt;1,B635&gt;73415,INT(B635)&lt;&gt;B635),"Confira a data",IF(NOT(ISNUMBER(C635)),"Confira o valor",IF(C635&lt;=0,"Valor maior que zero",IF(G635="","Preencha o que vendeu","OK")))))))))</f>
        <v/>
      </c>
      <c r="J635" s="34" t="n">
        <f aca="false">IF(I635="OK",C635,0)</f>
        <v>0</v>
      </c>
      <c r="K635" s="34" t="str">
        <f aca="false">IF(OR(I635&lt;&gt;"OK",FinMes=""),"",IF(B635&gt;=FinMes,0,MAX(0,ROUND(E635-C635,2))))</f>
        <v/>
      </c>
    </row>
    <row r="636" customFormat="false" ht="25" hidden="false" customHeight="true" outlineLevel="0" collapsed="false">
      <c r="A636" s="31"/>
      <c r="B636" s="32"/>
      <c r="C636" s="33"/>
      <c r="D636" s="34" t="str">
        <f aca="false">IF(OR(I636&lt;&gt;"OK",FinMes=""),"",IF(B636&gt;=FinMes,0,MAX(0,ROUND(C636-E636,2))))</f>
        <v/>
      </c>
      <c r="E636" s="34" t="str">
        <f aca="false">IF(OR(I636&lt;&gt;"OK",FinMes=""),"",IF(B636&gt;=FinMes,0,SUMIFS(CobroValido,CobroVenta,A636,CobroFecha,"&lt;"&amp;FinMes)))</f>
        <v/>
      </c>
      <c r="F636" s="35"/>
      <c r="G636" s="35"/>
      <c r="H636" s="36" t="str">
        <f aca="false">IF(I636="","",IF(I636&lt;&gt;"OK","Confira os dados",IF(FinMes="","Escolha um período",IF(B636&gt;=FinMes,"Outro período",IF(K636&gt;0,"Recebimento excedente",IF(D636=0,"Recebida",IF(E636=0,"A receber","Parcial")))))))</f>
        <v/>
      </c>
      <c r="I636" s="36" t="str">
        <f aca="false">IF(COUNTA(A636:C636,F636:G636)=0,"",IF(A636="","Falta o código",IF(A636&lt;&gt;TRIM(A636),"Confira o código",IF(COUNTIFS(VentaID,A636)&gt;1,"Código repetido",IF(NOT(ISNUMBER(B636)),"Confira a data",IF(OR(B636&lt;1,B636&gt;73415,INT(B636)&lt;&gt;B636),"Confira a data",IF(NOT(ISNUMBER(C636)),"Confira o valor",IF(C636&lt;=0,"Valor maior que zero",IF(G636="","Preencha o que vendeu","OK")))))))))</f>
        <v/>
      </c>
      <c r="J636" s="34" t="n">
        <f aca="false">IF(I636="OK",C636,0)</f>
        <v>0</v>
      </c>
      <c r="K636" s="34" t="str">
        <f aca="false">IF(OR(I636&lt;&gt;"OK",FinMes=""),"",IF(B636&gt;=FinMes,0,MAX(0,ROUND(E636-C636,2))))</f>
        <v/>
      </c>
    </row>
    <row r="637" customFormat="false" ht="25" hidden="false" customHeight="true" outlineLevel="0" collapsed="false">
      <c r="A637" s="31"/>
      <c r="B637" s="32"/>
      <c r="C637" s="33"/>
      <c r="D637" s="34" t="str">
        <f aca="false">IF(OR(I637&lt;&gt;"OK",FinMes=""),"",IF(B637&gt;=FinMes,0,MAX(0,ROUND(C637-E637,2))))</f>
        <v/>
      </c>
      <c r="E637" s="34" t="str">
        <f aca="false">IF(OR(I637&lt;&gt;"OK",FinMes=""),"",IF(B637&gt;=FinMes,0,SUMIFS(CobroValido,CobroVenta,A637,CobroFecha,"&lt;"&amp;FinMes)))</f>
        <v/>
      </c>
      <c r="F637" s="35"/>
      <c r="G637" s="35"/>
      <c r="H637" s="36" t="str">
        <f aca="false">IF(I637="","",IF(I637&lt;&gt;"OK","Confira os dados",IF(FinMes="","Escolha um período",IF(B637&gt;=FinMes,"Outro período",IF(K637&gt;0,"Recebimento excedente",IF(D637=0,"Recebida",IF(E637=0,"A receber","Parcial")))))))</f>
        <v/>
      </c>
      <c r="I637" s="36" t="str">
        <f aca="false">IF(COUNTA(A637:C637,F637:G637)=0,"",IF(A637="","Falta o código",IF(A637&lt;&gt;TRIM(A637),"Confira o código",IF(COUNTIFS(VentaID,A637)&gt;1,"Código repetido",IF(NOT(ISNUMBER(B637)),"Confira a data",IF(OR(B637&lt;1,B637&gt;73415,INT(B637)&lt;&gt;B637),"Confira a data",IF(NOT(ISNUMBER(C637)),"Confira o valor",IF(C637&lt;=0,"Valor maior que zero",IF(G637="","Preencha o que vendeu","OK")))))))))</f>
        <v/>
      </c>
      <c r="J637" s="34" t="n">
        <f aca="false">IF(I637="OK",C637,0)</f>
        <v>0</v>
      </c>
      <c r="K637" s="34" t="str">
        <f aca="false">IF(OR(I637&lt;&gt;"OK",FinMes=""),"",IF(B637&gt;=FinMes,0,MAX(0,ROUND(E637-C637,2))))</f>
        <v/>
      </c>
    </row>
    <row r="638" customFormat="false" ht="25" hidden="false" customHeight="true" outlineLevel="0" collapsed="false">
      <c r="A638" s="31"/>
      <c r="B638" s="32"/>
      <c r="C638" s="33"/>
      <c r="D638" s="34" t="str">
        <f aca="false">IF(OR(I638&lt;&gt;"OK",FinMes=""),"",IF(B638&gt;=FinMes,0,MAX(0,ROUND(C638-E638,2))))</f>
        <v/>
      </c>
      <c r="E638" s="34" t="str">
        <f aca="false">IF(OR(I638&lt;&gt;"OK",FinMes=""),"",IF(B638&gt;=FinMes,0,SUMIFS(CobroValido,CobroVenta,A638,CobroFecha,"&lt;"&amp;FinMes)))</f>
        <v/>
      </c>
      <c r="F638" s="35"/>
      <c r="G638" s="35"/>
      <c r="H638" s="36" t="str">
        <f aca="false">IF(I638="","",IF(I638&lt;&gt;"OK","Confira os dados",IF(FinMes="","Escolha um período",IF(B638&gt;=FinMes,"Outro período",IF(K638&gt;0,"Recebimento excedente",IF(D638=0,"Recebida",IF(E638=0,"A receber","Parcial")))))))</f>
        <v/>
      </c>
      <c r="I638" s="36" t="str">
        <f aca="false">IF(COUNTA(A638:C638,F638:G638)=0,"",IF(A638="","Falta o código",IF(A638&lt;&gt;TRIM(A638),"Confira o código",IF(COUNTIFS(VentaID,A638)&gt;1,"Código repetido",IF(NOT(ISNUMBER(B638)),"Confira a data",IF(OR(B638&lt;1,B638&gt;73415,INT(B638)&lt;&gt;B638),"Confira a data",IF(NOT(ISNUMBER(C638)),"Confira o valor",IF(C638&lt;=0,"Valor maior que zero",IF(G638="","Preencha o que vendeu","OK")))))))))</f>
        <v/>
      </c>
      <c r="J638" s="34" t="n">
        <f aca="false">IF(I638="OK",C638,0)</f>
        <v>0</v>
      </c>
      <c r="K638" s="34" t="str">
        <f aca="false">IF(OR(I638&lt;&gt;"OK",FinMes=""),"",IF(B638&gt;=FinMes,0,MAX(0,ROUND(E638-C638,2))))</f>
        <v/>
      </c>
    </row>
    <row r="639" customFormat="false" ht="25" hidden="false" customHeight="true" outlineLevel="0" collapsed="false">
      <c r="A639" s="31"/>
      <c r="B639" s="32"/>
      <c r="C639" s="33"/>
      <c r="D639" s="34" t="str">
        <f aca="false">IF(OR(I639&lt;&gt;"OK",FinMes=""),"",IF(B639&gt;=FinMes,0,MAX(0,ROUND(C639-E639,2))))</f>
        <v/>
      </c>
      <c r="E639" s="34" t="str">
        <f aca="false">IF(OR(I639&lt;&gt;"OK",FinMes=""),"",IF(B639&gt;=FinMes,0,SUMIFS(CobroValido,CobroVenta,A639,CobroFecha,"&lt;"&amp;FinMes)))</f>
        <v/>
      </c>
      <c r="F639" s="35"/>
      <c r="G639" s="35"/>
      <c r="H639" s="36" t="str">
        <f aca="false">IF(I639="","",IF(I639&lt;&gt;"OK","Confira os dados",IF(FinMes="","Escolha um período",IF(B639&gt;=FinMes,"Outro período",IF(K639&gt;0,"Recebimento excedente",IF(D639=0,"Recebida",IF(E639=0,"A receber","Parcial")))))))</f>
        <v/>
      </c>
      <c r="I639" s="36" t="str">
        <f aca="false">IF(COUNTA(A639:C639,F639:G639)=0,"",IF(A639="","Falta o código",IF(A639&lt;&gt;TRIM(A639),"Confira o código",IF(COUNTIFS(VentaID,A639)&gt;1,"Código repetido",IF(NOT(ISNUMBER(B639)),"Confira a data",IF(OR(B639&lt;1,B639&gt;73415,INT(B639)&lt;&gt;B639),"Confira a data",IF(NOT(ISNUMBER(C639)),"Confira o valor",IF(C639&lt;=0,"Valor maior que zero",IF(G639="","Preencha o que vendeu","OK")))))))))</f>
        <v/>
      </c>
      <c r="J639" s="34" t="n">
        <f aca="false">IF(I639="OK",C639,0)</f>
        <v>0</v>
      </c>
      <c r="K639" s="34" t="str">
        <f aca="false">IF(OR(I639&lt;&gt;"OK",FinMes=""),"",IF(B639&gt;=FinMes,0,MAX(0,ROUND(E639-C639,2))))</f>
        <v/>
      </c>
    </row>
    <row r="640" customFormat="false" ht="25" hidden="false" customHeight="true" outlineLevel="0" collapsed="false">
      <c r="A640" s="31"/>
      <c r="B640" s="32"/>
      <c r="C640" s="33"/>
      <c r="D640" s="34" t="str">
        <f aca="false">IF(OR(I640&lt;&gt;"OK",FinMes=""),"",IF(B640&gt;=FinMes,0,MAX(0,ROUND(C640-E640,2))))</f>
        <v/>
      </c>
      <c r="E640" s="34" t="str">
        <f aca="false">IF(OR(I640&lt;&gt;"OK",FinMes=""),"",IF(B640&gt;=FinMes,0,SUMIFS(CobroValido,CobroVenta,A640,CobroFecha,"&lt;"&amp;FinMes)))</f>
        <v/>
      </c>
      <c r="F640" s="35"/>
      <c r="G640" s="35"/>
      <c r="H640" s="36" t="str">
        <f aca="false">IF(I640="","",IF(I640&lt;&gt;"OK","Confira os dados",IF(FinMes="","Escolha um período",IF(B640&gt;=FinMes,"Outro período",IF(K640&gt;0,"Recebimento excedente",IF(D640=0,"Recebida",IF(E640=0,"A receber","Parcial")))))))</f>
        <v/>
      </c>
      <c r="I640" s="36" t="str">
        <f aca="false">IF(COUNTA(A640:C640,F640:G640)=0,"",IF(A640="","Falta o código",IF(A640&lt;&gt;TRIM(A640),"Confira o código",IF(COUNTIFS(VentaID,A640)&gt;1,"Código repetido",IF(NOT(ISNUMBER(B640)),"Confira a data",IF(OR(B640&lt;1,B640&gt;73415,INT(B640)&lt;&gt;B640),"Confira a data",IF(NOT(ISNUMBER(C640)),"Confira o valor",IF(C640&lt;=0,"Valor maior que zero",IF(G640="","Preencha o que vendeu","OK")))))))))</f>
        <v/>
      </c>
      <c r="J640" s="34" t="n">
        <f aca="false">IF(I640="OK",C640,0)</f>
        <v>0</v>
      </c>
      <c r="K640" s="34" t="str">
        <f aca="false">IF(OR(I640&lt;&gt;"OK",FinMes=""),"",IF(B640&gt;=FinMes,0,MAX(0,ROUND(E640-C640,2))))</f>
        <v/>
      </c>
    </row>
    <row r="641" customFormat="false" ht="25" hidden="false" customHeight="true" outlineLevel="0" collapsed="false">
      <c r="A641" s="31"/>
      <c r="B641" s="32"/>
      <c r="C641" s="33"/>
      <c r="D641" s="34" t="str">
        <f aca="false">IF(OR(I641&lt;&gt;"OK",FinMes=""),"",IF(B641&gt;=FinMes,0,MAX(0,ROUND(C641-E641,2))))</f>
        <v/>
      </c>
      <c r="E641" s="34" t="str">
        <f aca="false">IF(OR(I641&lt;&gt;"OK",FinMes=""),"",IF(B641&gt;=FinMes,0,SUMIFS(CobroValido,CobroVenta,A641,CobroFecha,"&lt;"&amp;FinMes)))</f>
        <v/>
      </c>
      <c r="F641" s="35"/>
      <c r="G641" s="35"/>
      <c r="H641" s="36" t="str">
        <f aca="false">IF(I641="","",IF(I641&lt;&gt;"OK","Confira os dados",IF(FinMes="","Escolha um período",IF(B641&gt;=FinMes,"Outro período",IF(K641&gt;0,"Recebimento excedente",IF(D641=0,"Recebida",IF(E641=0,"A receber","Parcial")))))))</f>
        <v/>
      </c>
      <c r="I641" s="36" t="str">
        <f aca="false">IF(COUNTA(A641:C641,F641:G641)=0,"",IF(A641="","Falta o código",IF(A641&lt;&gt;TRIM(A641),"Confira o código",IF(COUNTIFS(VentaID,A641)&gt;1,"Código repetido",IF(NOT(ISNUMBER(B641)),"Confira a data",IF(OR(B641&lt;1,B641&gt;73415,INT(B641)&lt;&gt;B641),"Confira a data",IF(NOT(ISNUMBER(C641)),"Confira o valor",IF(C641&lt;=0,"Valor maior que zero",IF(G641="","Preencha o que vendeu","OK")))))))))</f>
        <v/>
      </c>
      <c r="J641" s="34" t="n">
        <f aca="false">IF(I641="OK",C641,0)</f>
        <v>0</v>
      </c>
      <c r="K641" s="34" t="str">
        <f aca="false">IF(OR(I641&lt;&gt;"OK",FinMes=""),"",IF(B641&gt;=FinMes,0,MAX(0,ROUND(E641-C641,2))))</f>
        <v/>
      </c>
    </row>
    <row r="642" customFormat="false" ht="25" hidden="false" customHeight="true" outlineLevel="0" collapsed="false">
      <c r="A642" s="31"/>
      <c r="B642" s="32"/>
      <c r="C642" s="33"/>
      <c r="D642" s="34" t="str">
        <f aca="false">IF(OR(I642&lt;&gt;"OK",FinMes=""),"",IF(B642&gt;=FinMes,0,MAX(0,ROUND(C642-E642,2))))</f>
        <v/>
      </c>
      <c r="E642" s="34" t="str">
        <f aca="false">IF(OR(I642&lt;&gt;"OK",FinMes=""),"",IF(B642&gt;=FinMes,0,SUMIFS(CobroValido,CobroVenta,A642,CobroFecha,"&lt;"&amp;FinMes)))</f>
        <v/>
      </c>
      <c r="F642" s="35"/>
      <c r="G642" s="35"/>
      <c r="H642" s="36" t="str">
        <f aca="false">IF(I642="","",IF(I642&lt;&gt;"OK","Confira os dados",IF(FinMes="","Escolha um período",IF(B642&gt;=FinMes,"Outro período",IF(K642&gt;0,"Recebimento excedente",IF(D642=0,"Recebida",IF(E642=0,"A receber","Parcial")))))))</f>
        <v/>
      </c>
      <c r="I642" s="36" t="str">
        <f aca="false">IF(COUNTA(A642:C642,F642:G642)=0,"",IF(A642="","Falta o código",IF(A642&lt;&gt;TRIM(A642),"Confira o código",IF(COUNTIFS(VentaID,A642)&gt;1,"Código repetido",IF(NOT(ISNUMBER(B642)),"Confira a data",IF(OR(B642&lt;1,B642&gt;73415,INT(B642)&lt;&gt;B642),"Confira a data",IF(NOT(ISNUMBER(C642)),"Confira o valor",IF(C642&lt;=0,"Valor maior que zero",IF(G642="","Preencha o que vendeu","OK")))))))))</f>
        <v/>
      </c>
      <c r="J642" s="34" t="n">
        <f aca="false">IF(I642="OK",C642,0)</f>
        <v>0</v>
      </c>
      <c r="K642" s="34" t="str">
        <f aca="false">IF(OR(I642&lt;&gt;"OK",FinMes=""),"",IF(B642&gt;=FinMes,0,MAX(0,ROUND(E642-C642,2))))</f>
        <v/>
      </c>
    </row>
    <row r="643" customFormat="false" ht="25" hidden="false" customHeight="true" outlineLevel="0" collapsed="false">
      <c r="A643" s="31"/>
      <c r="B643" s="32"/>
      <c r="C643" s="33"/>
      <c r="D643" s="34" t="str">
        <f aca="false">IF(OR(I643&lt;&gt;"OK",FinMes=""),"",IF(B643&gt;=FinMes,0,MAX(0,ROUND(C643-E643,2))))</f>
        <v/>
      </c>
      <c r="E643" s="34" t="str">
        <f aca="false">IF(OR(I643&lt;&gt;"OK",FinMes=""),"",IF(B643&gt;=FinMes,0,SUMIFS(CobroValido,CobroVenta,A643,CobroFecha,"&lt;"&amp;FinMes)))</f>
        <v/>
      </c>
      <c r="F643" s="35"/>
      <c r="G643" s="35"/>
      <c r="H643" s="36" t="str">
        <f aca="false">IF(I643="","",IF(I643&lt;&gt;"OK","Confira os dados",IF(FinMes="","Escolha um período",IF(B643&gt;=FinMes,"Outro período",IF(K643&gt;0,"Recebimento excedente",IF(D643=0,"Recebida",IF(E643=0,"A receber","Parcial")))))))</f>
        <v/>
      </c>
      <c r="I643" s="36" t="str">
        <f aca="false">IF(COUNTA(A643:C643,F643:G643)=0,"",IF(A643="","Falta o código",IF(A643&lt;&gt;TRIM(A643),"Confira o código",IF(COUNTIFS(VentaID,A643)&gt;1,"Código repetido",IF(NOT(ISNUMBER(B643)),"Confira a data",IF(OR(B643&lt;1,B643&gt;73415,INT(B643)&lt;&gt;B643),"Confira a data",IF(NOT(ISNUMBER(C643)),"Confira o valor",IF(C643&lt;=0,"Valor maior que zero",IF(G643="","Preencha o que vendeu","OK")))))))))</f>
        <v/>
      </c>
      <c r="J643" s="34" t="n">
        <f aca="false">IF(I643="OK",C643,0)</f>
        <v>0</v>
      </c>
      <c r="K643" s="34" t="str">
        <f aca="false">IF(OR(I643&lt;&gt;"OK",FinMes=""),"",IF(B643&gt;=FinMes,0,MAX(0,ROUND(E643-C643,2))))</f>
        <v/>
      </c>
    </row>
    <row r="644" customFormat="false" ht="25" hidden="false" customHeight="true" outlineLevel="0" collapsed="false">
      <c r="A644" s="31"/>
      <c r="B644" s="32"/>
      <c r="C644" s="33"/>
      <c r="D644" s="34" t="str">
        <f aca="false">IF(OR(I644&lt;&gt;"OK",FinMes=""),"",IF(B644&gt;=FinMes,0,MAX(0,ROUND(C644-E644,2))))</f>
        <v/>
      </c>
      <c r="E644" s="34" t="str">
        <f aca="false">IF(OR(I644&lt;&gt;"OK",FinMes=""),"",IF(B644&gt;=FinMes,0,SUMIFS(CobroValido,CobroVenta,A644,CobroFecha,"&lt;"&amp;FinMes)))</f>
        <v/>
      </c>
      <c r="F644" s="35"/>
      <c r="G644" s="35"/>
      <c r="H644" s="36" t="str">
        <f aca="false">IF(I644="","",IF(I644&lt;&gt;"OK","Confira os dados",IF(FinMes="","Escolha um período",IF(B644&gt;=FinMes,"Outro período",IF(K644&gt;0,"Recebimento excedente",IF(D644=0,"Recebida",IF(E644=0,"A receber","Parcial")))))))</f>
        <v/>
      </c>
      <c r="I644" s="36" t="str">
        <f aca="false">IF(COUNTA(A644:C644,F644:G644)=0,"",IF(A644="","Falta o código",IF(A644&lt;&gt;TRIM(A644),"Confira o código",IF(COUNTIFS(VentaID,A644)&gt;1,"Código repetido",IF(NOT(ISNUMBER(B644)),"Confira a data",IF(OR(B644&lt;1,B644&gt;73415,INT(B644)&lt;&gt;B644),"Confira a data",IF(NOT(ISNUMBER(C644)),"Confira o valor",IF(C644&lt;=0,"Valor maior que zero",IF(G644="","Preencha o que vendeu","OK")))))))))</f>
        <v/>
      </c>
      <c r="J644" s="34" t="n">
        <f aca="false">IF(I644="OK",C644,0)</f>
        <v>0</v>
      </c>
      <c r="K644" s="34" t="str">
        <f aca="false">IF(OR(I644&lt;&gt;"OK",FinMes=""),"",IF(B644&gt;=FinMes,0,MAX(0,ROUND(E644-C644,2))))</f>
        <v/>
      </c>
    </row>
    <row r="645" customFormat="false" ht="25" hidden="false" customHeight="true" outlineLevel="0" collapsed="false">
      <c r="A645" s="31"/>
      <c r="B645" s="32"/>
      <c r="C645" s="33"/>
      <c r="D645" s="34" t="str">
        <f aca="false">IF(OR(I645&lt;&gt;"OK",FinMes=""),"",IF(B645&gt;=FinMes,0,MAX(0,ROUND(C645-E645,2))))</f>
        <v/>
      </c>
      <c r="E645" s="34" t="str">
        <f aca="false">IF(OR(I645&lt;&gt;"OK",FinMes=""),"",IF(B645&gt;=FinMes,0,SUMIFS(CobroValido,CobroVenta,A645,CobroFecha,"&lt;"&amp;FinMes)))</f>
        <v/>
      </c>
      <c r="F645" s="35"/>
      <c r="G645" s="35"/>
      <c r="H645" s="36" t="str">
        <f aca="false">IF(I645="","",IF(I645&lt;&gt;"OK","Confira os dados",IF(FinMes="","Escolha um período",IF(B645&gt;=FinMes,"Outro período",IF(K645&gt;0,"Recebimento excedente",IF(D645=0,"Recebida",IF(E645=0,"A receber","Parcial")))))))</f>
        <v/>
      </c>
      <c r="I645" s="36" t="str">
        <f aca="false">IF(COUNTA(A645:C645,F645:G645)=0,"",IF(A645="","Falta o código",IF(A645&lt;&gt;TRIM(A645),"Confira o código",IF(COUNTIFS(VentaID,A645)&gt;1,"Código repetido",IF(NOT(ISNUMBER(B645)),"Confira a data",IF(OR(B645&lt;1,B645&gt;73415,INT(B645)&lt;&gt;B645),"Confira a data",IF(NOT(ISNUMBER(C645)),"Confira o valor",IF(C645&lt;=0,"Valor maior que zero",IF(G645="","Preencha o que vendeu","OK")))))))))</f>
        <v/>
      </c>
      <c r="J645" s="34" t="n">
        <f aca="false">IF(I645="OK",C645,0)</f>
        <v>0</v>
      </c>
      <c r="K645" s="34" t="str">
        <f aca="false">IF(OR(I645&lt;&gt;"OK",FinMes=""),"",IF(B645&gt;=FinMes,0,MAX(0,ROUND(E645-C645,2))))</f>
        <v/>
      </c>
    </row>
    <row r="646" customFormat="false" ht="25" hidden="false" customHeight="true" outlineLevel="0" collapsed="false">
      <c r="A646" s="31"/>
      <c r="B646" s="32"/>
      <c r="C646" s="33"/>
      <c r="D646" s="34" t="str">
        <f aca="false">IF(OR(I646&lt;&gt;"OK",FinMes=""),"",IF(B646&gt;=FinMes,0,MAX(0,ROUND(C646-E646,2))))</f>
        <v/>
      </c>
      <c r="E646" s="34" t="str">
        <f aca="false">IF(OR(I646&lt;&gt;"OK",FinMes=""),"",IF(B646&gt;=FinMes,0,SUMIFS(CobroValido,CobroVenta,A646,CobroFecha,"&lt;"&amp;FinMes)))</f>
        <v/>
      </c>
      <c r="F646" s="35"/>
      <c r="G646" s="35"/>
      <c r="H646" s="36" t="str">
        <f aca="false">IF(I646="","",IF(I646&lt;&gt;"OK","Confira os dados",IF(FinMes="","Escolha um período",IF(B646&gt;=FinMes,"Outro período",IF(K646&gt;0,"Recebimento excedente",IF(D646=0,"Recebida",IF(E646=0,"A receber","Parcial")))))))</f>
        <v/>
      </c>
      <c r="I646" s="36" t="str">
        <f aca="false">IF(COUNTA(A646:C646,F646:G646)=0,"",IF(A646="","Falta o código",IF(A646&lt;&gt;TRIM(A646),"Confira o código",IF(COUNTIFS(VentaID,A646)&gt;1,"Código repetido",IF(NOT(ISNUMBER(B646)),"Confira a data",IF(OR(B646&lt;1,B646&gt;73415,INT(B646)&lt;&gt;B646),"Confira a data",IF(NOT(ISNUMBER(C646)),"Confira o valor",IF(C646&lt;=0,"Valor maior que zero",IF(G646="","Preencha o que vendeu","OK")))))))))</f>
        <v/>
      </c>
      <c r="J646" s="34" t="n">
        <f aca="false">IF(I646="OK",C646,0)</f>
        <v>0</v>
      </c>
      <c r="K646" s="34" t="str">
        <f aca="false">IF(OR(I646&lt;&gt;"OK",FinMes=""),"",IF(B646&gt;=FinMes,0,MAX(0,ROUND(E646-C646,2))))</f>
        <v/>
      </c>
    </row>
    <row r="647" customFormat="false" ht="25" hidden="false" customHeight="true" outlineLevel="0" collapsed="false">
      <c r="A647" s="31"/>
      <c r="B647" s="32"/>
      <c r="C647" s="33"/>
      <c r="D647" s="34" t="str">
        <f aca="false">IF(OR(I647&lt;&gt;"OK",FinMes=""),"",IF(B647&gt;=FinMes,0,MAX(0,ROUND(C647-E647,2))))</f>
        <v/>
      </c>
      <c r="E647" s="34" t="str">
        <f aca="false">IF(OR(I647&lt;&gt;"OK",FinMes=""),"",IF(B647&gt;=FinMes,0,SUMIFS(CobroValido,CobroVenta,A647,CobroFecha,"&lt;"&amp;FinMes)))</f>
        <v/>
      </c>
      <c r="F647" s="35"/>
      <c r="G647" s="35"/>
      <c r="H647" s="36" t="str">
        <f aca="false">IF(I647="","",IF(I647&lt;&gt;"OK","Confira os dados",IF(FinMes="","Escolha um período",IF(B647&gt;=FinMes,"Outro período",IF(K647&gt;0,"Recebimento excedente",IF(D647=0,"Recebida",IF(E647=0,"A receber","Parcial")))))))</f>
        <v/>
      </c>
      <c r="I647" s="36" t="str">
        <f aca="false">IF(COUNTA(A647:C647,F647:G647)=0,"",IF(A647="","Falta o código",IF(A647&lt;&gt;TRIM(A647),"Confira o código",IF(COUNTIFS(VentaID,A647)&gt;1,"Código repetido",IF(NOT(ISNUMBER(B647)),"Confira a data",IF(OR(B647&lt;1,B647&gt;73415,INT(B647)&lt;&gt;B647),"Confira a data",IF(NOT(ISNUMBER(C647)),"Confira o valor",IF(C647&lt;=0,"Valor maior que zero",IF(G647="","Preencha o que vendeu","OK")))))))))</f>
        <v/>
      </c>
      <c r="J647" s="34" t="n">
        <f aca="false">IF(I647="OK",C647,0)</f>
        <v>0</v>
      </c>
      <c r="K647" s="34" t="str">
        <f aca="false">IF(OR(I647&lt;&gt;"OK",FinMes=""),"",IF(B647&gt;=FinMes,0,MAX(0,ROUND(E647-C647,2))))</f>
        <v/>
      </c>
    </row>
    <row r="648" customFormat="false" ht="25" hidden="false" customHeight="true" outlineLevel="0" collapsed="false">
      <c r="A648" s="31"/>
      <c r="B648" s="32"/>
      <c r="C648" s="33"/>
      <c r="D648" s="34" t="str">
        <f aca="false">IF(OR(I648&lt;&gt;"OK",FinMes=""),"",IF(B648&gt;=FinMes,0,MAX(0,ROUND(C648-E648,2))))</f>
        <v/>
      </c>
      <c r="E648" s="34" t="str">
        <f aca="false">IF(OR(I648&lt;&gt;"OK",FinMes=""),"",IF(B648&gt;=FinMes,0,SUMIFS(CobroValido,CobroVenta,A648,CobroFecha,"&lt;"&amp;FinMes)))</f>
        <v/>
      </c>
      <c r="F648" s="35"/>
      <c r="G648" s="35"/>
      <c r="H648" s="36" t="str">
        <f aca="false">IF(I648="","",IF(I648&lt;&gt;"OK","Confira os dados",IF(FinMes="","Escolha um período",IF(B648&gt;=FinMes,"Outro período",IF(K648&gt;0,"Recebimento excedente",IF(D648=0,"Recebida",IF(E648=0,"A receber","Parcial")))))))</f>
        <v/>
      </c>
      <c r="I648" s="36" t="str">
        <f aca="false">IF(COUNTA(A648:C648,F648:G648)=0,"",IF(A648="","Falta o código",IF(A648&lt;&gt;TRIM(A648),"Confira o código",IF(COUNTIFS(VentaID,A648)&gt;1,"Código repetido",IF(NOT(ISNUMBER(B648)),"Confira a data",IF(OR(B648&lt;1,B648&gt;73415,INT(B648)&lt;&gt;B648),"Confira a data",IF(NOT(ISNUMBER(C648)),"Confira o valor",IF(C648&lt;=0,"Valor maior que zero",IF(G648="","Preencha o que vendeu","OK")))))))))</f>
        <v/>
      </c>
      <c r="J648" s="34" t="n">
        <f aca="false">IF(I648="OK",C648,0)</f>
        <v>0</v>
      </c>
      <c r="K648" s="34" t="str">
        <f aca="false">IF(OR(I648&lt;&gt;"OK",FinMes=""),"",IF(B648&gt;=FinMes,0,MAX(0,ROUND(E648-C648,2))))</f>
        <v/>
      </c>
    </row>
    <row r="649" customFormat="false" ht="25" hidden="false" customHeight="true" outlineLevel="0" collapsed="false">
      <c r="A649" s="31"/>
      <c r="B649" s="32"/>
      <c r="C649" s="33"/>
      <c r="D649" s="34" t="str">
        <f aca="false">IF(OR(I649&lt;&gt;"OK",FinMes=""),"",IF(B649&gt;=FinMes,0,MAX(0,ROUND(C649-E649,2))))</f>
        <v/>
      </c>
      <c r="E649" s="34" t="str">
        <f aca="false">IF(OR(I649&lt;&gt;"OK",FinMes=""),"",IF(B649&gt;=FinMes,0,SUMIFS(CobroValido,CobroVenta,A649,CobroFecha,"&lt;"&amp;FinMes)))</f>
        <v/>
      </c>
      <c r="F649" s="35"/>
      <c r="G649" s="35"/>
      <c r="H649" s="36" t="str">
        <f aca="false">IF(I649="","",IF(I649&lt;&gt;"OK","Confira os dados",IF(FinMes="","Escolha um período",IF(B649&gt;=FinMes,"Outro período",IF(K649&gt;0,"Recebimento excedente",IF(D649=0,"Recebida",IF(E649=0,"A receber","Parcial")))))))</f>
        <v/>
      </c>
      <c r="I649" s="36" t="str">
        <f aca="false">IF(COUNTA(A649:C649,F649:G649)=0,"",IF(A649="","Falta o código",IF(A649&lt;&gt;TRIM(A649),"Confira o código",IF(COUNTIFS(VentaID,A649)&gt;1,"Código repetido",IF(NOT(ISNUMBER(B649)),"Confira a data",IF(OR(B649&lt;1,B649&gt;73415,INT(B649)&lt;&gt;B649),"Confira a data",IF(NOT(ISNUMBER(C649)),"Confira o valor",IF(C649&lt;=0,"Valor maior que zero",IF(G649="","Preencha o que vendeu","OK")))))))))</f>
        <v/>
      </c>
      <c r="J649" s="34" t="n">
        <f aca="false">IF(I649="OK",C649,0)</f>
        <v>0</v>
      </c>
      <c r="K649" s="34" t="str">
        <f aca="false">IF(OR(I649&lt;&gt;"OK",FinMes=""),"",IF(B649&gt;=FinMes,0,MAX(0,ROUND(E649-C649,2))))</f>
        <v/>
      </c>
    </row>
    <row r="650" customFormat="false" ht="25" hidden="false" customHeight="true" outlineLevel="0" collapsed="false">
      <c r="A650" s="31"/>
      <c r="B650" s="32"/>
      <c r="C650" s="33"/>
      <c r="D650" s="34" t="str">
        <f aca="false">IF(OR(I650&lt;&gt;"OK",FinMes=""),"",IF(B650&gt;=FinMes,0,MAX(0,ROUND(C650-E650,2))))</f>
        <v/>
      </c>
      <c r="E650" s="34" t="str">
        <f aca="false">IF(OR(I650&lt;&gt;"OK",FinMes=""),"",IF(B650&gt;=FinMes,0,SUMIFS(CobroValido,CobroVenta,A650,CobroFecha,"&lt;"&amp;FinMes)))</f>
        <v/>
      </c>
      <c r="F650" s="35"/>
      <c r="G650" s="35"/>
      <c r="H650" s="36" t="str">
        <f aca="false">IF(I650="","",IF(I650&lt;&gt;"OK","Confira os dados",IF(FinMes="","Escolha um período",IF(B650&gt;=FinMes,"Outro período",IF(K650&gt;0,"Recebimento excedente",IF(D650=0,"Recebida",IF(E650=0,"A receber","Parcial")))))))</f>
        <v/>
      </c>
      <c r="I650" s="36" t="str">
        <f aca="false">IF(COUNTA(A650:C650,F650:G650)=0,"",IF(A650="","Falta o código",IF(A650&lt;&gt;TRIM(A650),"Confira o código",IF(COUNTIFS(VentaID,A650)&gt;1,"Código repetido",IF(NOT(ISNUMBER(B650)),"Confira a data",IF(OR(B650&lt;1,B650&gt;73415,INT(B650)&lt;&gt;B650),"Confira a data",IF(NOT(ISNUMBER(C650)),"Confira o valor",IF(C650&lt;=0,"Valor maior que zero",IF(G650="","Preencha o que vendeu","OK")))))))))</f>
        <v/>
      </c>
      <c r="J650" s="34" t="n">
        <f aca="false">IF(I650="OK",C650,0)</f>
        <v>0</v>
      </c>
      <c r="K650" s="34" t="str">
        <f aca="false">IF(OR(I650&lt;&gt;"OK",FinMes=""),"",IF(B650&gt;=FinMes,0,MAX(0,ROUND(E650-C650,2))))</f>
        <v/>
      </c>
    </row>
    <row r="651" customFormat="false" ht="25" hidden="false" customHeight="true" outlineLevel="0" collapsed="false">
      <c r="A651" s="31"/>
      <c r="B651" s="32"/>
      <c r="C651" s="33"/>
      <c r="D651" s="34" t="str">
        <f aca="false">IF(OR(I651&lt;&gt;"OK",FinMes=""),"",IF(B651&gt;=FinMes,0,MAX(0,ROUND(C651-E651,2))))</f>
        <v/>
      </c>
      <c r="E651" s="34" t="str">
        <f aca="false">IF(OR(I651&lt;&gt;"OK",FinMes=""),"",IF(B651&gt;=FinMes,0,SUMIFS(CobroValido,CobroVenta,A651,CobroFecha,"&lt;"&amp;FinMes)))</f>
        <v/>
      </c>
      <c r="F651" s="35"/>
      <c r="G651" s="35"/>
      <c r="H651" s="36" t="str">
        <f aca="false">IF(I651="","",IF(I651&lt;&gt;"OK","Confira os dados",IF(FinMes="","Escolha um período",IF(B651&gt;=FinMes,"Outro período",IF(K651&gt;0,"Recebimento excedente",IF(D651=0,"Recebida",IF(E651=0,"A receber","Parcial")))))))</f>
        <v/>
      </c>
      <c r="I651" s="36" t="str">
        <f aca="false">IF(COUNTA(A651:C651,F651:G651)=0,"",IF(A651="","Falta o código",IF(A651&lt;&gt;TRIM(A651),"Confira o código",IF(COUNTIFS(VentaID,A651)&gt;1,"Código repetido",IF(NOT(ISNUMBER(B651)),"Confira a data",IF(OR(B651&lt;1,B651&gt;73415,INT(B651)&lt;&gt;B651),"Confira a data",IF(NOT(ISNUMBER(C651)),"Confira o valor",IF(C651&lt;=0,"Valor maior que zero",IF(G651="","Preencha o que vendeu","OK")))))))))</f>
        <v/>
      </c>
      <c r="J651" s="34" t="n">
        <f aca="false">IF(I651="OK",C651,0)</f>
        <v>0</v>
      </c>
      <c r="K651" s="34" t="str">
        <f aca="false">IF(OR(I651&lt;&gt;"OK",FinMes=""),"",IF(B651&gt;=FinMes,0,MAX(0,ROUND(E651-C651,2))))</f>
        <v/>
      </c>
    </row>
    <row r="652" customFormat="false" ht="25" hidden="false" customHeight="true" outlineLevel="0" collapsed="false">
      <c r="A652" s="31"/>
      <c r="B652" s="32"/>
      <c r="C652" s="33"/>
      <c r="D652" s="34" t="str">
        <f aca="false">IF(OR(I652&lt;&gt;"OK",FinMes=""),"",IF(B652&gt;=FinMes,0,MAX(0,ROUND(C652-E652,2))))</f>
        <v/>
      </c>
      <c r="E652" s="34" t="str">
        <f aca="false">IF(OR(I652&lt;&gt;"OK",FinMes=""),"",IF(B652&gt;=FinMes,0,SUMIFS(CobroValido,CobroVenta,A652,CobroFecha,"&lt;"&amp;FinMes)))</f>
        <v/>
      </c>
      <c r="F652" s="35"/>
      <c r="G652" s="35"/>
      <c r="H652" s="36" t="str">
        <f aca="false">IF(I652="","",IF(I652&lt;&gt;"OK","Confira os dados",IF(FinMes="","Escolha um período",IF(B652&gt;=FinMes,"Outro período",IF(K652&gt;0,"Recebimento excedente",IF(D652=0,"Recebida",IF(E652=0,"A receber","Parcial")))))))</f>
        <v/>
      </c>
      <c r="I652" s="36" t="str">
        <f aca="false">IF(COUNTA(A652:C652,F652:G652)=0,"",IF(A652="","Falta o código",IF(A652&lt;&gt;TRIM(A652),"Confira o código",IF(COUNTIFS(VentaID,A652)&gt;1,"Código repetido",IF(NOT(ISNUMBER(B652)),"Confira a data",IF(OR(B652&lt;1,B652&gt;73415,INT(B652)&lt;&gt;B652),"Confira a data",IF(NOT(ISNUMBER(C652)),"Confira o valor",IF(C652&lt;=0,"Valor maior que zero",IF(G652="","Preencha o que vendeu","OK")))))))))</f>
        <v/>
      </c>
      <c r="J652" s="34" t="n">
        <f aca="false">IF(I652="OK",C652,0)</f>
        <v>0</v>
      </c>
      <c r="K652" s="34" t="str">
        <f aca="false">IF(OR(I652&lt;&gt;"OK",FinMes=""),"",IF(B652&gt;=FinMes,0,MAX(0,ROUND(E652-C652,2))))</f>
        <v/>
      </c>
    </row>
    <row r="653" customFormat="false" ht="25" hidden="false" customHeight="true" outlineLevel="0" collapsed="false">
      <c r="A653" s="31"/>
      <c r="B653" s="32"/>
      <c r="C653" s="33"/>
      <c r="D653" s="34" t="str">
        <f aca="false">IF(OR(I653&lt;&gt;"OK",FinMes=""),"",IF(B653&gt;=FinMes,0,MAX(0,ROUND(C653-E653,2))))</f>
        <v/>
      </c>
      <c r="E653" s="34" t="str">
        <f aca="false">IF(OR(I653&lt;&gt;"OK",FinMes=""),"",IF(B653&gt;=FinMes,0,SUMIFS(CobroValido,CobroVenta,A653,CobroFecha,"&lt;"&amp;FinMes)))</f>
        <v/>
      </c>
      <c r="F653" s="35"/>
      <c r="G653" s="35"/>
      <c r="H653" s="36" t="str">
        <f aca="false">IF(I653="","",IF(I653&lt;&gt;"OK","Confira os dados",IF(FinMes="","Escolha um período",IF(B653&gt;=FinMes,"Outro período",IF(K653&gt;0,"Recebimento excedente",IF(D653=0,"Recebida",IF(E653=0,"A receber","Parcial")))))))</f>
        <v/>
      </c>
      <c r="I653" s="36" t="str">
        <f aca="false">IF(COUNTA(A653:C653,F653:G653)=0,"",IF(A653="","Falta o código",IF(A653&lt;&gt;TRIM(A653),"Confira o código",IF(COUNTIFS(VentaID,A653)&gt;1,"Código repetido",IF(NOT(ISNUMBER(B653)),"Confira a data",IF(OR(B653&lt;1,B653&gt;73415,INT(B653)&lt;&gt;B653),"Confira a data",IF(NOT(ISNUMBER(C653)),"Confira o valor",IF(C653&lt;=0,"Valor maior que zero",IF(G653="","Preencha o que vendeu","OK")))))))))</f>
        <v/>
      </c>
      <c r="J653" s="34" t="n">
        <f aca="false">IF(I653="OK",C653,0)</f>
        <v>0</v>
      </c>
      <c r="K653" s="34" t="str">
        <f aca="false">IF(OR(I653&lt;&gt;"OK",FinMes=""),"",IF(B653&gt;=FinMes,0,MAX(0,ROUND(E653-C653,2))))</f>
        <v/>
      </c>
    </row>
    <row r="654" customFormat="false" ht="25" hidden="false" customHeight="true" outlineLevel="0" collapsed="false">
      <c r="A654" s="31"/>
      <c r="B654" s="32"/>
      <c r="C654" s="33"/>
      <c r="D654" s="34" t="str">
        <f aca="false">IF(OR(I654&lt;&gt;"OK",FinMes=""),"",IF(B654&gt;=FinMes,0,MAX(0,ROUND(C654-E654,2))))</f>
        <v/>
      </c>
      <c r="E654" s="34" t="str">
        <f aca="false">IF(OR(I654&lt;&gt;"OK",FinMes=""),"",IF(B654&gt;=FinMes,0,SUMIFS(CobroValido,CobroVenta,A654,CobroFecha,"&lt;"&amp;FinMes)))</f>
        <v/>
      </c>
      <c r="F654" s="35"/>
      <c r="G654" s="35"/>
      <c r="H654" s="36" t="str">
        <f aca="false">IF(I654="","",IF(I654&lt;&gt;"OK","Confira os dados",IF(FinMes="","Escolha um período",IF(B654&gt;=FinMes,"Outro período",IF(K654&gt;0,"Recebimento excedente",IF(D654=0,"Recebida",IF(E654=0,"A receber","Parcial")))))))</f>
        <v/>
      </c>
      <c r="I654" s="36" t="str">
        <f aca="false">IF(COUNTA(A654:C654,F654:G654)=0,"",IF(A654="","Falta o código",IF(A654&lt;&gt;TRIM(A654),"Confira o código",IF(COUNTIFS(VentaID,A654)&gt;1,"Código repetido",IF(NOT(ISNUMBER(B654)),"Confira a data",IF(OR(B654&lt;1,B654&gt;73415,INT(B654)&lt;&gt;B654),"Confira a data",IF(NOT(ISNUMBER(C654)),"Confira o valor",IF(C654&lt;=0,"Valor maior que zero",IF(G654="","Preencha o que vendeu","OK")))))))))</f>
        <v/>
      </c>
      <c r="J654" s="34" t="n">
        <f aca="false">IF(I654="OK",C654,0)</f>
        <v>0</v>
      </c>
      <c r="K654" s="34" t="str">
        <f aca="false">IF(OR(I654&lt;&gt;"OK",FinMes=""),"",IF(B654&gt;=FinMes,0,MAX(0,ROUND(E654-C654,2))))</f>
        <v/>
      </c>
    </row>
    <row r="655" customFormat="false" ht="25" hidden="false" customHeight="true" outlineLevel="0" collapsed="false">
      <c r="A655" s="31"/>
      <c r="B655" s="32"/>
      <c r="C655" s="33"/>
      <c r="D655" s="34" t="str">
        <f aca="false">IF(OR(I655&lt;&gt;"OK",FinMes=""),"",IF(B655&gt;=FinMes,0,MAX(0,ROUND(C655-E655,2))))</f>
        <v/>
      </c>
      <c r="E655" s="34" t="str">
        <f aca="false">IF(OR(I655&lt;&gt;"OK",FinMes=""),"",IF(B655&gt;=FinMes,0,SUMIFS(CobroValido,CobroVenta,A655,CobroFecha,"&lt;"&amp;FinMes)))</f>
        <v/>
      </c>
      <c r="F655" s="35"/>
      <c r="G655" s="35"/>
      <c r="H655" s="36" t="str">
        <f aca="false">IF(I655="","",IF(I655&lt;&gt;"OK","Confira os dados",IF(FinMes="","Escolha um período",IF(B655&gt;=FinMes,"Outro período",IF(K655&gt;0,"Recebimento excedente",IF(D655=0,"Recebida",IF(E655=0,"A receber","Parcial")))))))</f>
        <v/>
      </c>
      <c r="I655" s="36" t="str">
        <f aca="false">IF(COUNTA(A655:C655,F655:G655)=0,"",IF(A655="","Falta o código",IF(A655&lt;&gt;TRIM(A655),"Confira o código",IF(COUNTIFS(VentaID,A655)&gt;1,"Código repetido",IF(NOT(ISNUMBER(B655)),"Confira a data",IF(OR(B655&lt;1,B655&gt;73415,INT(B655)&lt;&gt;B655),"Confira a data",IF(NOT(ISNUMBER(C655)),"Confira o valor",IF(C655&lt;=0,"Valor maior que zero",IF(G655="","Preencha o que vendeu","OK")))))))))</f>
        <v/>
      </c>
      <c r="J655" s="34" t="n">
        <f aca="false">IF(I655="OK",C655,0)</f>
        <v>0</v>
      </c>
      <c r="K655" s="34" t="str">
        <f aca="false">IF(OR(I655&lt;&gt;"OK",FinMes=""),"",IF(B655&gt;=FinMes,0,MAX(0,ROUND(E655-C655,2))))</f>
        <v/>
      </c>
    </row>
    <row r="656" customFormat="false" ht="25" hidden="false" customHeight="true" outlineLevel="0" collapsed="false">
      <c r="A656" s="31"/>
      <c r="B656" s="32"/>
      <c r="C656" s="33"/>
      <c r="D656" s="34" t="str">
        <f aca="false">IF(OR(I656&lt;&gt;"OK",FinMes=""),"",IF(B656&gt;=FinMes,0,MAX(0,ROUND(C656-E656,2))))</f>
        <v/>
      </c>
      <c r="E656" s="34" t="str">
        <f aca="false">IF(OR(I656&lt;&gt;"OK",FinMes=""),"",IF(B656&gt;=FinMes,0,SUMIFS(CobroValido,CobroVenta,A656,CobroFecha,"&lt;"&amp;FinMes)))</f>
        <v/>
      </c>
      <c r="F656" s="35"/>
      <c r="G656" s="35"/>
      <c r="H656" s="36" t="str">
        <f aca="false">IF(I656="","",IF(I656&lt;&gt;"OK","Confira os dados",IF(FinMes="","Escolha um período",IF(B656&gt;=FinMes,"Outro período",IF(K656&gt;0,"Recebimento excedente",IF(D656=0,"Recebida",IF(E656=0,"A receber","Parcial")))))))</f>
        <v/>
      </c>
      <c r="I656" s="36" t="str">
        <f aca="false">IF(COUNTA(A656:C656,F656:G656)=0,"",IF(A656="","Falta o código",IF(A656&lt;&gt;TRIM(A656),"Confira o código",IF(COUNTIFS(VentaID,A656)&gt;1,"Código repetido",IF(NOT(ISNUMBER(B656)),"Confira a data",IF(OR(B656&lt;1,B656&gt;73415,INT(B656)&lt;&gt;B656),"Confira a data",IF(NOT(ISNUMBER(C656)),"Confira o valor",IF(C656&lt;=0,"Valor maior que zero",IF(G656="","Preencha o que vendeu","OK")))))))))</f>
        <v/>
      </c>
      <c r="J656" s="34" t="n">
        <f aca="false">IF(I656="OK",C656,0)</f>
        <v>0</v>
      </c>
      <c r="K656" s="34" t="str">
        <f aca="false">IF(OR(I656&lt;&gt;"OK",FinMes=""),"",IF(B656&gt;=FinMes,0,MAX(0,ROUND(E656-C656,2))))</f>
        <v/>
      </c>
    </row>
    <row r="657" customFormat="false" ht="25" hidden="false" customHeight="true" outlineLevel="0" collapsed="false">
      <c r="A657" s="31"/>
      <c r="B657" s="32"/>
      <c r="C657" s="33"/>
      <c r="D657" s="34" t="str">
        <f aca="false">IF(OR(I657&lt;&gt;"OK",FinMes=""),"",IF(B657&gt;=FinMes,0,MAX(0,ROUND(C657-E657,2))))</f>
        <v/>
      </c>
      <c r="E657" s="34" t="str">
        <f aca="false">IF(OR(I657&lt;&gt;"OK",FinMes=""),"",IF(B657&gt;=FinMes,0,SUMIFS(CobroValido,CobroVenta,A657,CobroFecha,"&lt;"&amp;FinMes)))</f>
        <v/>
      </c>
      <c r="F657" s="35"/>
      <c r="G657" s="35"/>
      <c r="H657" s="36" t="str">
        <f aca="false">IF(I657="","",IF(I657&lt;&gt;"OK","Confira os dados",IF(FinMes="","Escolha um período",IF(B657&gt;=FinMes,"Outro período",IF(K657&gt;0,"Recebimento excedente",IF(D657=0,"Recebida",IF(E657=0,"A receber","Parcial")))))))</f>
        <v/>
      </c>
      <c r="I657" s="36" t="str">
        <f aca="false">IF(COUNTA(A657:C657,F657:G657)=0,"",IF(A657="","Falta o código",IF(A657&lt;&gt;TRIM(A657),"Confira o código",IF(COUNTIFS(VentaID,A657)&gt;1,"Código repetido",IF(NOT(ISNUMBER(B657)),"Confira a data",IF(OR(B657&lt;1,B657&gt;73415,INT(B657)&lt;&gt;B657),"Confira a data",IF(NOT(ISNUMBER(C657)),"Confira o valor",IF(C657&lt;=0,"Valor maior que zero",IF(G657="","Preencha o que vendeu","OK")))))))))</f>
        <v/>
      </c>
      <c r="J657" s="34" t="n">
        <f aca="false">IF(I657="OK",C657,0)</f>
        <v>0</v>
      </c>
      <c r="K657" s="34" t="str">
        <f aca="false">IF(OR(I657&lt;&gt;"OK",FinMes=""),"",IF(B657&gt;=FinMes,0,MAX(0,ROUND(E657-C657,2))))</f>
        <v/>
      </c>
    </row>
    <row r="658" customFormat="false" ht="25" hidden="false" customHeight="true" outlineLevel="0" collapsed="false">
      <c r="A658" s="31"/>
      <c r="B658" s="32"/>
      <c r="C658" s="33"/>
      <c r="D658" s="34" t="str">
        <f aca="false">IF(OR(I658&lt;&gt;"OK",FinMes=""),"",IF(B658&gt;=FinMes,0,MAX(0,ROUND(C658-E658,2))))</f>
        <v/>
      </c>
      <c r="E658" s="34" t="str">
        <f aca="false">IF(OR(I658&lt;&gt;"OK",FinMes=""),"",IF(B658&gt;=FinMes,0,SUMIFS(CobroValido,CobroVenta,A658,CobroFecha,"&lt;"&amp;FinMes)))</f>
        <v/>
      </c>
      <c r="F658" s="35"/>
      <c r="G658" s="35"/>
      <c r="H658" s="36" t="str">
        <f aca="false">IF(I658="","",IF(I658&lt;&gt;"OK","Confira os dados",IF(FinMes="","Escolha um período",IF(B658&gt;=FinMes,"Outro período",IF(K658&gt;0,"Recebimento excedente",IF(D658=0,"Recebida",IF(E658=0,"A receber","Parcial")))))))</f>
        <v/>
      </c>
      <c r="I658" s="36" t="str">
        <f aca="false">IF(COUNTA(A658:C658,F658:G658)=0,"",IF(A658="","Falta o código",IF(A658&lt;&gt;TRIM(A658),"Confira o código",IF(COUNTIFS(VentaID,A658)&gt;1,"Código repetido",IF(NOT(ISNUMBER(B658)),"Confira a data",IF(OR(B658&lt;1,B658&gt;73415,INT(B658)&lt;&gt;B658),"Confira a data",IF(NOT(ISNUMBER(C658)),"Confira o valor",IF(C658&lt;=0,"Valor maior que zero",IF(G658="","Preencha o que vendeu","OK")))))))))</f>
        <v/>
      </c>
      <c r="J658" s="34" t="n">
        <f aca="false">IF(I658="OK",C658,0)</f>
        <v>0</v>
      </c>
      <c r="K658" s="34" t="str">
        <f aca="false">IF(OR(I658&lt;&gt;"OK",FinMes=""),"",IF(B658&gt;=FinMes,0,MAX(0,ROUND(E658-C658,2))))</f>
        <v/>
      </c>
    </row>
    <row r="659" customFormat="false" ht="25" hidden="false" customHeight="true" outlineLevel="0" collapsed="false">
      <c r="A659" s="31"/>
      <c r="B659" s="32"/>
      <c r="C659" s="33"/>
      <c r="D659" s="34" t="str">
        <f aca="false">IF(OR(I659&lt;&gt;"OK",FinMes=""),"",IF(B659&gt;=FinMes,0,MAX(0,ROUND(C659-E659,2))))</f>
        <v/>
      </c>
      <c r="E659" s="34" t="str">
        <f aca="false">IF(OR(I659&lt;&gt;"OK",FinMes=""),"",IF(B659&gt;=FinMes,0,SUMIFS(CobroValido,CobroVenta,A659,CobroFecha,"&lt;"&amp;FinMes)))</f>
        <v/>
      </c>
      <c r="F659" s="35"/>
      <c r="G659" s="35"/>
      <c r="H659" s="36" t="str">
        <f aca="false">IF(I659="","",IF(I659&lt;&gt;"OK","Confira os dados",IF(FinMes="","Escolha um período",IF(B659&gt;=FinMes,"Outro período",IF(K659&gt;0,"Recebimento excedente",IF(D659=0,"Recebida",IF(E659=0,"A receber","Parcial")))))))</f>
        <v/>
      </c>
      <c r="I659" s="36" t="str">
        <f aca="false">IF(COUNTA(A659:C659,F659:G659)=0,"",IF(A659="","Falta o código",IF(A659&lt;&gt;TRIM(A659),"Confira o código",IF(COUNTIFS(VentaID,A659)&gt;1,"Código repetido",IF(NOT(ISNUMBER(B659)),"Confira a data",IF(OR(B659&lt;1,B659&gt;73415,INT(B659)&lt;&gt;B659),"Confira a data",IF(NOT(ISNUMBER(C659)),"Confira o valor",IF(C659&lt;=0,"Valor maior que zero",IF(G659="","Preencha o que vendeu","OK")))))))))</f>
        <v/>
      </c>
      <c r="J659" s="34" t="n">
        <f aca="false">IF(I659="OK",C659,0)</f>
        <v>0</v>
      </c>
      <c r="K659" s="34" t="str">
        <f aca="false">IF(OR(I659&lt;&gt;"OK",FinMes=""),"",IF(B659&gt;=FinMes,0,MAX(0,ROUND(E659-C659,2))))</f>
        <v/>
      </c>
    </row>
    <row r="660" customFormat="false" ht="25" hidden="false" customHeight="true" outlineLevel="0" collapsed="false">
      <c r="A660" s="31"/>
      <c r="B660" s="32"/>
      <c r="C660" s="33"/>
      <c r="D660" s="34" t="str">
        <f aca="false">IF(OR(I660&lt;&gt;"OK",FinMes=""),"",IF(B660&gt;=FinMes,0,MAX(0,ROUND(C660-E660,2))))</f>
        <v/>
      </c>
      <c r="E660" s="34" t="str">
        <f aca="false">IF(OR(I660&lt;&gt;"OK",FinMes=""),"",IF(B660&gt;=FinMes,0,SUMIFS(CobroValido,CobroVenta,A660,CobroFecha,"&lt;"&amp;FinMes)))</f>
        <v/>
      </c>
      <c r="F660" s="35"/>
      <c r="G660" s="35"/>
      <c r="H660" s="36" t="str">
        <f aca="false">IF(I660="","",IF(I660&lt;&gt;"OK","Confira os dados",IF(FinMes="","Escolha um período",IF(B660&gt;=FinMes,"Outro período",IF(K660&gt;0,"Recebimento excedente",IF(D660=0,"Recebida",IF(E660=0,"A receber","Parcial")))))))</f>
        <v/>
      </c>
      <c r="I660" s="36" t="str">
        <f aca="false">IF(COUNTA(A660:C660,F660:G660)=0,"",IF(A660="","Falta o código",IF(A660&lt;&gt;TRIM(A660),"Confira o código",IF(COUNTIFS(VentaID,A660)&gt;1,"Código repetido",IF(NOT(ISNUMBER(B660)),"Confira a data",IF(OR(B660&lt;1,B660&gt;73415,INT(B660)&lt;&gt;B660),"Confira a data",IF(NOT(ISNUMBER(C660)),"Confira o valor",IF(C660&lt;=0,"Valor maior que zero",IF(G660="","Preencha o que vendeu","OK")))))))))</f>
        <v/>
      </c>
      <c r="J660" s="34" t="n">
        <f aca="false">IF(I660="OK",C660,0)</f>
        <v>0</v>
      </c>
      <c r="K660" s="34" t="str">
        <f aca="false">IF(OR(I660&lt;&gt;"OK",FinMes=""),"",IF(B660&gt;=FinMes,0,MAX(0,ROUND(E660-C660,2))))</f>
        <v/>
      </c>
    </row>
    <row r="661" customFormat="false" ht="25" hidden="false" customHeight="true" outlineLevel="0" collapsed="false">
      <c r="A661" s="31"/>
      <c r="B661" s="32"/>
      <c r="C661" s="33"/>
      <c r="D661" s="34" t="str">
        <f aca="false">IF(OR(I661&lt;&gt;"OK",FinMes=""),"",IF(B661&gt;=FinMes,0,MAX(0,ROUND(C661-E661,2))))</f>
        <v/>
      </c>
      <c r="E661" s="34" t="str">
        <f aca="false">IF(OR(I661&lt;&gt;"OK",FinMes=""),"",IF(B661&gt;=FinMes,0,SUMIFS(CobroValido,CobroVenta,A661,CobroFecha,"&lt;"&amp;FinMes)))</f>
        <v/>
      </c>
      <c r="F661" s="35"/>
      <c r="G661" s="35"/>
      <c r="H661" s="36" t="str">
        <f aca="false">IF(I661="","",IF(I661&lt;&gt;"OK","Confira os dados",IF(FinMes="","Escolha um período",IF(B661&gt;=FinMes,"Outro período",IF(K661&gt;0,"Recebimento excedente",IF(D661=0,"Recebida",IF(E661=0,"A receber","Parcial")))))))</f>
        <v/>
      </c>
      <c r="I661" s="36" t="str">
        <f aca="false">IF(COUNTA(A661:C661,F661:G661)=0,"",IF(A661="","Falta o código",IF(A661&lt;&gt;TRIM(A661),"Confira o código",IF(COUNTIFS(VentaID,A661)&gt;1,"Código repetido",IF(NOT(ISNUMBER(B661)),"Confira a data",IF(OR(B661&lt;1,B661&gt;73415,INT(B661)&lt;&gt;B661),"Confira a data",IF(NOT(ISNUMBER(C661)),"Confira o valor",IF(C661&lt;=0,"Valor maior que zero",IF(G661="","Preencha o que vendeu","OK")))))))))</f>
        <v/>
      </c>
      <c r="J661" s="34" t="n">
        <f aca="false">IF(I661="OK",C661,0)</f>
        <v>0</v>
      </c>
      <c r="K661" s="34" t="str">
        <f aca="false">IF(OR(I661&lt;&gt;"OK",FinMes=""),"",IF(B661&gt;=FinMes,0,MAX(0,ROUND(E661-C661,2))))</f>
        <v/>
      </c>
    </row>
    <row r="662" customFormat="false" ht="25" hidden="false" customHeight="true" outlineLevel="0" collapsed="false">
      <c r="A662" s="31"/>
      <c r="B662" s="32"/>
      <c r="C662" s="33"/>
      <c r="D662" s="34" t="str">
        <f aca="false">IF(OR(I662&lt;&gt;"OK",FinMes=""),"",IF(B662&gt;=FinMes,0,MAX(0,ROUND(C662-E662,2))))</f>
        <v/>
      </c>
      <c r="E662" s="34" t="str">
        <f aca="false">IF(OR(I662&lt;&gt;"OK",FinMes=""),"",IF(B662&gt;=FinMes,0,SUMIFS(CobroValido,CobroVenta,A662,CobroFecha,"&lt;"&amp;FinMes)))</f>
        <v/>
      </c>
      <c r="F662" s="35"/>
      <c r="G662" s="35"/>
      <c r="H662" s="36" t="str">
        <f aca="false">IF(I662="","",IF(I662&lt;&gt;"OK","Confira os dados",IF(FinMes="","Escolha um período",IF(B662&gt;=FinMes,"Outro período",IF(K662&gt;0,"Recebimento excedente",IF(D662=0,"Recebida",IF(E662=0,"A receber","Parcial")))))))</f>
        <v/>
      </c>
      <c r="I662" s="36" t="str">
        <f aca="false">IF(COUNTA(A662:C662,F662:G662)=0,"",IF(A662="","Falta o código",IF(A662&lt;&gt;TRIM(A662),"Confira o código",IF(COUNTIFS(VentaID,A662)&gt;1,"Código repetido",IF(NOT(ISNUMBER(B662)),"Confira a data",IF(OR(B662&lt;1,B662&gt;73415,INT(B662)&lt;&gt;B662),"Confira a data",IF(NOT(ISNUMBER(C662)),"Confira o valor",IF(C662&lt;=0,"Valor maior que zero",IF(G662="","Preencha o que vendeu","OK")))))))))</f>
        <v/>
      </c>
      <c r="J662" s="34" t="n">
        <f aca="false">IF(I662="OK",C662,0)</f>
        <v>0</v>
      </c>
      <c r="K662" s="34" t="str">
        <f aca="false">IF(OR(I662&lt;&gt;"OK",FinMes=""),"",IF(B662&gt;=FinMes,0,MAX(0,ROUND(E662-C662,2))))</f>
        <v/>
      </c>
    </row>
    <row r="663" customFormat="false" ht="25" hidden="false" customHeight="true" outlineLevel="0" collapsed="false">
      <c r="A663" s="31"/>
      <c r="B663" s="32"/>
      <c r="C663" s="33"/>
      <c r="D663" s="34" t="str">
        <f aca="false">IF(OR(I663&lt;&gt;"OK",FinMes=""),"",IF(B663&gt;=FinMes,0,MAX(0,ROUND(C663-E663,2))))</f>
        <v/>
      </c>
      <c r="E663" s="34" t="str">
        <f aca="false">IF(OR(I663&lt;&gt;"OK",FinMes=""),"",IF(B663&gt;=FinMes,0,SUMIFS(CobroValido,CobroVenta,A663,CobroFecha,"&lt;"&amp;FinMes)))</f>
        <v/>
      </c>
      <c r="F663" s="35"/>
      <c r="G663" s="35"/>
      <c r="H663" s="36" t="str">
        <f aca="false">IF(I663="","",IF(I663&lt;&gt;"OK","Confira os dados",IF(FinMes="","Escolha um período",IF(B663&gt;=FinMes,"Outro período",IF(K663&gt;0,"Recebimento excedente",IF(D663=0,"Recebida",IF(E663=0,"A receber","Parcial")))))))</f>
        <v/>
      </c>
      <c r="I663" s="36" t="str">
        <f aca="false">IF(COUNTA(A663:C663,F663:G663)=0,"",IF(A663="","Falta o código",IF(A663&lt;&gt;TRIM(A663),"Confira o código",IF(COUNTIFS(VentaID,A663)&gt;1,"Código repetido",IF(NOT(ISNUMBER(B663)),"Confira a data",IF(OR(B663&lt;1,B663&gt;73415,INT(B663)&lt;&gt;B663),"Confira a data",IF(NOT(ISNUMBER(C663)),"Confira o valor",IF(C663&lt;=0,"Valor maior que zero",IF(G663="","Preencha o que vendeu","OK")))))))))</f>
        <v/>
      </c>
      <c r="J663" s="34" t="n">
        <f aca="false">IF(I663="OK",C663,0)</f>
        <v>0</v>
      </c>
      <c r="K663" s="34" t="str">
        <f aca="false">IF(OR(I663&lt;&gt;"OK",FinMes=""),"",IF(B663&gt;=FinMes,0,MAX(0,ROUND(E663-C663,2))))</f>
        <v/>
      </c>
    </row>
    <row r="664" customFormat="false" ht="25" hidden="false" customHeight="true" outlineLevel="0" collapsed="false">
      <c r="A664" s="31"/>
      <c r="B664" s="32"/>
      <c r="C664" s="33"/>
      <c r="D664" s="34" t="str">
        <f aca="false">IF(OR(I664&lt;&gt;"OK",FinMes=""),"",IF(B664&gt;=FinMes,0,MAX(0,ROUND(C664-E664,2))))</f>
        <v/>
      </c>
      <c r="E664" s="34" t="str">
        <f aca="false">IF(OR(I664&lt;&gt;"OK",FinMes=""),"",IF(B664&gt;=FinMes,0,SUMIFS(CobroValido,CobroVenta,A664,CobroFecha,"&lt;"&amp;FinMes)))</f>
        <v/>
      </c>
      <c r="F664" s="35"/>
      <c r="G664" s="35"/>
      <c r="H664" s="36" t="str">
        <f aca="false">IF(I664="","",IF(I664&lt;&gt;"OK","Confira os dados",IF(FinMes="","Escolha um período",IF(B664&gt;=FinMes,"Outro período",IF(K664&gt;0,"Recebimento excedente",IF(D664=0,"Recebida",IF(E664=0,"A receber","Parcial")))))))</f>
        <v/>
      </c>
      <c r="I664" s="36" t="str">
        <f aca="false">IF(COUNTA(A664:C664,F664:G664)=0,"",IF(A664="","Falta o código",IF(A664&lt;&gt;TRIM(A664),"Confira o código",IF(COUNTIFS(VentaID,A664)&gt;1,"Código repetido",IF(NOT(ISNUMBER(B664)),"Confira a data",IF(OR(B664&lt;1,B664&gt;73415,INT(B664)&lt;&gt;B664),"Confira a data",IF(NOT(ISNUMBER(C664)),"Confira o valor",IF(C664&lt;=0,"Valor maior que zero",IF(G664="","Preencha o que vendeu","OK")))))))))</f>
        <v/>
      </c>
      <c r="J664" s="34" t="n">
        <f aca="false">IF(I664="OK",C664,0)</f>
        <v>0</v>
      </c>
      <c r="K664" s="34" t="str">
        <f aca="false">IF(OR(I664&lt;&gt;"OK",FinMes=""),"",IF(B664&gt;=FinMes,0,MAX(0,ROUND(E664-C664,2))))</f>
        <v/>
      </c>
    </row>
    <row r="665" customFormat="false" ht="25" hidden="false" customHeight="true" outlineLevel="0" collapsed="false">
      <c r="A665" s="31"/>
      <c r="B665" s="32"/>
      <c r="C665" s="33"/>
      <c r="D665" s="34" t="str">
        <f aca="false">IF(OR(I665&lt;&gt;"OK",FinMes=""),"",IF(B665&gt;=FinMes,0,MAX(0,ROUND(C665-E665,2))))</f>
        <v/>
      </c>
      <c r="E665" s="34" t="str">
        <f aca="false">IF(OR(I665&lt;&gt;"OK",FinMes=""),"",IF(B665&gt;=FinMes,0,SUMIFS(CobroValido,CobroVenta,A665,CobroFecha,"&lt;"&amp;FinMes)))</f>
        <v/>
      </c>
      <c r="F665" s="35"/>
      <c r="G665" s="35"/>
      <c r="H665" s="36" t="str">
        <f aca="false">IF(I665="","",IF(I665&lt;&gt;"OK","Confira os dados",IF(FinMes="","Escolha um período",IF(B665&gt;=FinMes,"Outro período",IF(K665&gt;0,"Recebimento excedente",IF(D665=0,"Recebida",IF(E665=0,"A receber","Parcial")))))))</f>
        <v/>
      </c>
      <c r="I665" s="36" t="str">
        <f aca="false">IF(COUNTA(A665:C665,F665:G665)=0,"",IF(A665="","Falta o código",IF(A665&lt;&gt;TRIM(A665),"Confira o código",IF(COUNTIFS(VentaID,A665)&gt;1,"Código repetido",IF(NOT(ISNUMBER(B665)),"Confira a data",IF(OR(B665&lt;1,B665&gt;73415,INT(B665)&lt;&gt;B665),"Confira a data",IF(NOT(ISNUMBER(C665)),"Confira o valor",IF(C665&lt;=0,"Valor maior que zero",IF(G665="","Preencha o que vendeu","OK")))))))))</f>
        <v/>
      </c>
      <c r="J665" s="34" t="n">
        <f aca="false">IF(I665="OK",C665,0)</f>
        <v>0</v>
      </c>
      <c r="K665" s="34" t="str">
        <f aca="false">IF(OR(I665&lt;&gt;"OK",FinMes=""),"",IF(B665&gt;=FinMes,0,MAX(0,ROUND(E665-C665,2))))</f>
        <v/>
      </c>
    </row>
    <row r="666" customFormat="false" ht="25" hidden="false" customHeight="true" outlineLevel="0" collapsed="false">
      <c r="A666" s="31"/>
      <c r="B666" s="32"/>
      <c r="C666" s="33"/>
      <c r="D666" s="34" t="str">
        <f aca="false">IF(OR(I666&lt;&gt;"OK",FinMes=""),"",IF(B666&gt;=FinMes,0,MAX(0,ROUND(C666-E666,2))))</f>
        <v/>
      </c>
      <c r="E666" s="34" t="str">
        <f aca="false">IF(OR(I666&lt;&gt;"OK",FinMes=""),"",IF(B666&gt;=FinMes,0,SUMIFS(CobroValido,CobroVenta,A666,CobroFecha,"&lt;"&amp;FinMes)))</f>
        <v/>
      </c>
      <c r="F666" s="35"/>
      <c r="G666" s="35"/>
      <c r="H666" s="36" t="str">
        <f aca="false">IF(I666="","",IF(I666&lt;&gt;"OK","Confira os dados",IF(FinMes="","Escolha um período",IF(B666&gt;=FinMes,"Outro período",IF(K666&gt;0,"Recebimento excedente",IF(D666=0,"Recebida",IF(E666=0,"A receber","Parcial")))))))</f>
        <v/>
      </c>
      <c r="I666" s="36" t="str">
        <f aca="false">IF(COUNTA(A666:C666,F666:G666)=0,"",IF(A666="","Falta o código",IF(A666&lt;&gt;TRIM(A666),"Confira o código",IF(COUNTIFS(VentaID,A666)&gt;1,"Código repetido",IF(NOT(ISNUMBER(B666)),"Confira a data",IF(OR(B666&lt;1,B666&gt;73415,INT(B666)&lt;&gt;B666),"Confira a data",IF(NOT(ISNUMBER(C666)),"Confira o valor",IF(C666&lt;=0,"Valor maior que zero",IF(G666="","Preencha o que vendeu","OK")))))))))</f>
        <v/>
      </c>
      <c r="J666" s="34" t="n">
        <f aca="false">IF(I666="OK",C666,0)</f>
        <v>0</v>
      </c>
      <c r="K666" s="34" t="str">
        <f aca="false">IF(OR(I666&lt;&gt;"OK",FinMes=""),"",IF(B666&gt;=FinMes,0,MAX(0,ROUND(E666-C666,2))))</f>
        <v/>
      </c>
    </row>
    <row r="667" customFormat="false" ht="25" hidden="false" customHeight="true" outlineLevel="0" collapsed="false">
      <c r="A667" s="31"/>
      <c r="B667" s="32"/>
      <c r="C667" s="33"/>
      <c r="D667" s="34" t="str">
        <f aca="false">IF(OR(I667&lt;&gt;"OK",FinMes=""),"",IF(B667&gt;=FinMes,0,MAX(0,ROUND(C667-E667,2))))</f>
        <v/>
      </c>
      <c r="E667" s="34" t="str">
        <f aca="false">IF(OR(I667&lt;&gt;"OK",FinMes=""),"",IF(B667&gt;=FinMes,0,SUMIFS(CobroValido,CobroVenta,A667,CobroFecha,"&lt;"&amp;FinMes)))</f>
        <v/>
      </c>
      <c r="F667" s="35"/>
      <c r="G667" s="35"/>
      <c r="H667" s="36" t="str">
        <f aca="false">IF(I667="","",IF(I667&lt;&gt;"OK","Confira os dados",IF(FinMes="","Escolha um período",IF(B667&gt;=FinMes,"Outro período",IF(K667&gt;0,"Recebimento excedente",IF(D667=0,"Recebida",IF(E667=0,"A receber","Parcial")))))))</f>
        <v/>
      </c>
      <c r="I667" s="36" t="str">
        <f aca="false">IF(COUNTA(A667:C667,F667:G667)=0,"",IF(A667="","Falta o código",IF(A667&lt;&gt;TRIM(A667),"Confira o código",IF(COUNTIFS(VentaID,A667)&gt;1,"Código repetido",IF(NOT(ISNUMBER(B667)),"Confira a data",IF(OR(B667&lt;1,B667&gt;73415,INT(B667)&lt;&gt;B667),"Confira a data",IF(NOT(ISNUMBER(C667)),"Confira o valor",IF(C667&lt;=0,"Valor maior que zero",IF(G667="","Preencha o que vendeu","OK")))))))))</f>
        <v/>
      </c>
      <c r="J667" s="34" t="n">
        <f aca="false">IF(I667="OK",C667,0)</f>
        <v>0</v>
      </c>
      <c r="K667" s="34" t="str">
        <f aca="false">IF(OR(I667&lt;&gt;"OK",FinMes=""),"",IF(B667&gt;=FinMes,0,MAX(0,ROUND(E667-C667,2))))</f>
        <v/>
      </c>
    </row>
    <row r="668" customFormat="false" ht="25" hidden="false" customHeight="true" outlineLevel="0" collapsed="false">
      <c r="A668" s="31"/>
      <c r="B668" s="32"/>
      <c r="C668" s="33"/>
      <c r="D668" s="34" t="str">
        <f aca="false">IF(OR(I668&lt;&gt;"OK",FinMes=""),"",IF(B668&gt;=FinMes,0,MAX(0,ROUND(C668-E668,2))))</f>
        <v/>
      </c>
      <c r="E668" s="34" t="str">
        <f aca="false">IF(OR(I668&lt;&gt;"OK",FinMes=""),"",IF(B668&gt;=FinMes,0,SUMIFS(CobroValido,CobroVenta,A668,CobroFecha,"&lt;"&amp;FinMes)))</f>
        <v/>
      </c>
      <c r="F668" s="35"/>
      <c r="G668" s="35"/>
      <c r="H668" s="36" t="str">
        <f aca="false">IF(I668="","",IF(I668&lt;&gt;"OK","Confira os dados",IF(FinMes="","Escolha um período",IF(B668&gt;=FinMes,"Outro período",IF(K668&gt;0,"Recebimento excedente",IF(D668=0,"Recebida",IF(E668=0,"A receber","Parcial")))))))</f>
        <v/>
      </c>
      <c r="I668" s="36" t="str">
        <f aca="false">IF(COUNTA(A668:C668,F668:G668)=0,"",IF(A668="","Falta o código",IF(A668&lt;&gt;TRIM(A668),"Confira o código",IF(COUNTIFS(VentaID,A668)&gt;1,"Código repetido",IF(NOT(ISNUMBER(B668)),"Confira a data",IF(OR(B668&lt;1,B668&gt;73415,INT(B668)&lt;&gt;B668),"Confira a data",IF(NOT(ISNUMBER(C668)),"Confira o valor",IF(C668&lt;=0,"Valor maior que zero",IF(G668="","Preencha o que vendeu","OK")))))))))</f>
        <v/>
      </c>
      <c r="J668" s="34" t="n">
        <f aca="false">IF(I668="OK",C668,0)</f>
        <v>0</v>
      </c>
      <c r="K668" s="34" t="str">
        <f aca="false">IF(OR(I668&lt;&gt;"OK",FinMes=""),"",IF(B668&gt;=FinMes,0,MAX(0,ROUND(E668-C668,2))))</f>
        <v/>
      </c>
    </row>
    <row r="669" customFormat="false" ht="25" hidden="false" customHeight="true" outlineLevel="0" collapsed="false">
      <c r="A669" s="31"/>
      <c r="B669" s="32"/>
      <c r="C669" s="33"/>
      <c r="D669" s="34" t="str">
        <f aca="false">IF(OR(I669&lt;&gt;"OK",FinMes=""),"",IF(B669&gt;=FinMes,0,MAX(0,ROUND(C669-E669,2))))</f>
        <v/>
      </c>
      <c r="E669" s="34" t="str">
        <f aca="false">IF(OR(I669&lt;&gt;"OK",FinMes=""),"",IF(B669&gt;=FinMes,0,SUMIFS(CobroValido,CobroVenta,A669,CobroFecha,"&lt;"&amp;FinMes)))</f>
        <v/>
      </c>
      <c r="F669" s="35"/>
      <c r="G669" s="35"/>
      <c r="H669" s="36" t="str">
        <f aca="false">IF(I669="","",IF(I669&lt;&gt;"OK","Confira os dados",IF(FinMes="","Escolha um período",IF(B669&gt;=FinMes,"Outro período",IF(K669&gt;0,"Recebimento excedente",IF(D669=0,"Recebida",IF(E669=0,"A receber","Parcial")))))))</f>
        <v/>
      </c>
      <c r="I669" s="36" t="str">
        <f aca="false">IF(COUNTA(A669:C669,F669:G669)=0,"",IF(A669="","Falta o código",IF(A669&lt;&gt;TRIM(A669),"Confira o código",IF(COUNTIFS(VentaID,A669)&gt;1,"Código repetido",IF(NOT(ISNUMBER(B669)),"Confira a data",IF(OR(B669&lt;1,B669&gt;73415,INT(B669)&lt;&gt;B669),"Confira a data",IF(NOT(ISNUMBER(C669)),"Confira o valor",IF(C669&lt;=0,"Valor maior que zero",IF(G669="","Preencha o que vendeu","OK")))))))))</f>
        <v/>
      </c>
      <c r="J669" s="34" t="n">
        <f aca="false">IF(I669="OK",C669,0)</f>
        <v>0</v>
      </c>
      <c r="K669" s="34" t="str">
        <f aca="false">IF(OR(I669&lt;&gt;"OK",FinMes=""),"",IF(B669&gt;=FinMes,0,MAX(0,ROUND(E669-C669,2))))</f>
        <v/>
      </c>
    </row>
    <row r="670" customFormat="false" ht="25" hidden="false" customHeight="true" outlineLevel="0" collapsed="false">
      <c r="A670" s="31"/>
      <c r="B670" s="32"/>
      <c r="C670" s="33"/>
      <c r="D670" s="34" t="str">
        <f aca="false">IF(OR(I670&lt;&gt;"OK",FinMes=""),"",IF(B670&gt;=FinMes,0,MAX(0,ROUND(C670-E670,2))))</f>
        <v/>
      </c>
      <c r="E670" s="34" t="str">
        <f aca="false">IF(OR(I670&lt;&gt;"OK",FinMes=""),"",IF(B670&gt;=FinMes,0,SUMIFS(CobroValido,CobroVenta,A670,CobroFecha,"&lt;"&amp;FinMes)))</f>
        <v/>
      </c>
      <c r="F670" s="35"/>
      <c r="G670" s="35"/>
      <c r="H670" s="36" t="str">
        <f aca="false">IF(I670="","",IF(I670&lt;&gt;"OK","Confira os dados",IF(FinMes="","Escolha um período",IF(B670&gt;=FinMes,"Outro período",IF(K670&gt;0,"Recebimento excedente",IF(D670=0,"Recebida",IF(E670=0,"A receber","Parcial")))))))</f>
        <v/>
      </c>
      <c r="I670" s="36" t="str">
        <f aca="false">IF(COUNTA(A670:C670,F670:G670)=0,"",IF(A670="","Falta o código",IF(A670&lt;&gt;TRIM(A670),"Confira o código",IF(COUNTIFS(VentaID,A670)&gt;1,"Código repetido",IF(NOT(ISNUMBER(B670)),"Confira a data",IF(OR(B670&lt;1,B670&gt;73415,INT(B670)&lt;&gt;B670),"Confira a data",IF(NOT(ISNUMBER(C670)),"Confira o valor",IF(C670&lt;=0,"Valor maior que zero",IF(G670="","Preencha o que vendeu","OK")))))))))</f>
        <v/>
      </c>
      <c r="J670" s="34" t="n">
        <f aca="false">IF(I670="OK",C670,0)</f>
        <v>0</v>
      </c>
      <c r="K670" s="34" t="str">
        <f aca="false">IF(OR(I670&lt;&gt;"OK",FinMes=""),"",IF(B670&gt;=FinMes,0,MAX(0,ROUND(E670-C670,2))))</f>
        <v/>
      </c>
    </row>
    <row r="671" customFormat="false" ht="25" hidden="false" customHeight="true" outlineLevel="0" collapsed="false">
      <c r="A671" s="31"/>
      <c r="B671" s="32"/>
      <c r="C671" s="33"/>
      <c r="D671" s="34" t="str">
        <f aca="false">IF(OR(I671&lt;&gt;"OK",FinMes=""),"",IF(B671&gt;=FinMes,0,MAX(0,ROUND(C671-E671,2))))</f>
        <v/>
      </c>
      <c r="E671" s="34" t="str">
        <f aca="false">IF(OR(I671&lt;&gt;"OK",FinMes=""),"",IF(B671&gt;=FinMes,0,SUMIFS(CobroValido,CobroVenta,A671,CobroFecha,"&lt;"&amp;FinMes)))</f>
        <v/>
      </c>
      <c r="F671" s="35"/>
      <c r="G671" s="35"/>
      <c r="H671" s="36" t="str">
        <f aca="false">IF(I671="","",IF(I671&lt;&gt;"OK","Confira os dados",IF(FinMes="","Escolha um período",IF(B671&gt;=FinMes,"Outro período",IF(K671&gt;0,"Recebimento excedente",IF(D671=0,"Recebida",IF(E671=0,"A receber","Parcial")))))))</f>
        <v/>
      </c>
      <c r="I671" s="36" t="str">
        <f aca="false">IF(COUNTA(A671:C671,F671:G671)=0,"",IF(A671="","Falta o código",IF(A671&lt;&gt;TRIM(A671),"Confira o código",IF(COUNTIFS(VentaID,A671)&gt;1,"Código repetido",IF(NOT(ISNUMBER(B671)),"Confira a data",IF(OR(B671&lt;1,B671&gt;73415,INT(B671)&lt;&gt;B671),"Confira a data",IF(NOT(ISNUMBER(C671)),"Confira o valor",IF(C671&lt;=0,"Valor maior que zero",IF(G671="","Preencha o que vendeu","OK")))))))))</f>
        <v/>
      </c>
      <c r="J671" s="34" t="n">
        <f aca="false">IF(I671="OK",C671,0)</f>
        <v>0</v>
      </c>
      <c r="K671" s="34" t="str">
        <f aca="false">IF(OR(I671&lt;&gt;"OK",FinMes=""),"",IF(B671&gt;=FinMes,0,MAX(0,ROUND(E671-C671,2))))</f>
        <v/>
      </c>
    </row>
    <row r="672" customFormat="false" ht="25" hidden="false" customHeight="true" outlineLevel="0" collapsed="false">
      <c r="A672" s="31"/>
      <c r="B672" s="32"/>
      <c r="C672" s="33"/>
      <c r="D672" s="34" t="str">
        <f aca="false">IF(OR(I672&lt;&gt;"OK",FinMes=""),"",IF(B672&gt;=FinMes,0,MAX(0,ROUND(C672-E672,2))))</f>
        <v/>
      </c>
      <c r="E672" s="34" t="str">
        <f aca="false">IF(OR(I672&lt;&gt;"OK",FinMes=""),"",IF(B672&gt;=FinMes,0,SUMIFS(CobroValido,CobroVenta,A672,CobroFecha,"&lt;"&amp;FinMes)))</f>
        <v/>
      </c>
      <c r="F672" s="35"/>
      <c r="G672" s="35"/>
      <c r="H672" s="36" t="str">
        <f aca="false">IF(I672="","",IF(I672&lt;&gt;"OK","Confira os dados",IF(FinMes="","Escolha um período",IF(B672&gt;=FinMes,"Outro período",IF(K672&gt;0,"Recebimento excedente",IF(D672=0,"Recebida",IF(E672=0,"A receber","Parcial")))))))</f>
        <v/>
      </c>
      <c r="I672" s="36" t="str">
        <f aca="false">IF(COUNTA(A672:C672,F672:G672)=0,"",IF(A672="","Falta o código",IF(A672&lt;&gt;TRIM(A672),"Confira o código",IF(COUNTIFS(VentaID,A672)&gt;1,"Código repetido",IF(NOT(ISNUMBER(B672)),"Confira a data",IF(OR(B672&lt;1,B672&gt;73415,INT(B672)&lt;&gt;B672),"Confira a data",IF(NOT(ISNUMBER(C672)),"Confira o valor",IF(C672&lt;=0,"Valor maior que zero",IF(G672="","Preencha o que vendeu","OK")))))))))</f>
        <v/>
      </c>
      <c r="J672" s="34" t="n">
        <f aca="false">IF(I672="OK",C672,0)</f>
        <v>0</v>
      </c>
      <c r="K672" s="34" t="str">
        <f aca="false">IF(OR(I672&lt;&gt;"OK",FinMes=""),"",IF(B672&gt;=FinMes,0,MAX(0,ROUND(E672-C672,2))))</f>
        <v/>
      </c>
    </row>
    <row r="673" customFormat="false" ht="25" hidden="false" customHeight="true" outlineLevel="0" collapsed="false">
      <c r="A673" s="31"/>
      <c r="B673" s="32"/>
      <c r="C673" s="33"/>
      <c r="D673" s="34" t="str">
        <f aca="false">IF(OR(I673&lt;&gt;"OK",FinMes=""),"",IF(B673&gt;=FinMes,0,MAX(0,ROUND(C673-E673,2))))</f>
        <v/>
      </c>
      <c r="E673" s="34" t="str">
        <f aca="false">IF(OR(I673&lt;&gt;"OK",FinMes=""),"",IF(B673&gt;=FinMes,0,SUMIFS(CobroValido,CobroVenta,A673,CobroFecha,"&lt;"&amp;FinMes)))</f>
        <v/>
      </c>
      <c r="F673" s="35"/>
      <c r="G673" s="35"/>
      <c r="H673" s="36" t="str">
        <f aca="false">IF(I673="","",IF(I673&lt;&gt;"OK","Confira os dados",IF(FinMes="","Escolha um período",IF(B673&gt;=FinMes,"Outro período",IF(K673&gt;0,"Recebimento excedente",IF(D673=0,"Recebida",IF(E673=0,"A receber","Parcial")))))))</f>
        <v/>
      </c>
      <c r="I673" s="36" t="str">
        <f aca="false">IF(COUNTA(A673:C673,F673:G673)=0,"",IF(A673="","Falta o código",IF(A673&lt;&gt;TRIM(A673),"Confira o código",IF(COUNTIFS(VentaID,A673)&gt;1,"Código repetido",IF(NOT(ISNUMBER(B673)),"Confira a data",IF(OR(B673&lt;1,B673&gt;73415,INT(B673)&lt;&gt;B673),"Confira a data",IF(NOT(ISNUMBER(C673)),"Confira o valor",IF(C673&lt;=0,"Valor maior que zero",IF(G673="","Preencha o que vendeu","OK")))))))))</f>
        <v/>
      </c>
      <c r="J673" s="34" t="n">
        <f aca="false">IF(I673="OK",C673,0)</f>
        <v>0</v>
      </c>
      <c r="K673" s="34" t="str">
        <f aca="false">IF(OR(I673&lt;&gt;"OK",FinMes=""),"",IF(B673&gt;=FinMes,0,MAX(0,ROUND(E673-C673,2))))</f>
        <v/>
      </c>
    </row>
    <row r="674" customFormat="false" ht="25" hidden="false" customHeight="true" outlineLevel="0" collapsed="false">
      <c r="A674" s="31"/>
      <c r="B674" s="32"/>
      <c r="C674" s="33"/>
      <c r="D674" s="34" t="str">
        <f aca="false">IF(OR(I674&lt;&gt;"OK",FinMes=""),"",IF(B674&gt;=FinMes,0,MAX(0,ROUND(C674-E674,2))))</f>
        <v/>
      </c>
      <c r="E674" s="34" t="str">
        <f aca="false">IF(OR(I674&lt;&gt;"OK",FinMes=""),"",IF(B674&gt;=FinMes,0,SUMIFS(CobroValido,CobroVenta,A674,CobroFecha,"&lt;"&amp;FinMes)))</f>
        <v/>
      </c>
      <c r="F674" s="35"/>
      <c r="G674" s="35"/>
      <c r="H674" s="36" t="str">
        <f aca="false">IF(I674="","",IF(I674&lt;&gt;"OK","Confira os dados",IF(FinMes="","Escolha um período",IF(B674&gt;=FinMes,"Outro período",IF(K674&gt;0,"Recebimento excedente",IF(D674=0,"Recebida",IF(E674=0,"A receber","Parcial")))))))</f>
        <v/>
      </c>
      <c r="I674" s="36" t="str">
        <f aca="false">IF(COUNTA(A674:C674,F674:G674)=0,"",IF(A674="","Falta o código",IF(A674&lt;&gt;TRIM(A674),"Confira o código",IF(COUNTIFS(VentaID,A674)&gt;1,"Código repetido",IF(NOT(ISNUMBER(B674)),"Confira a data",IF(OR(B674&lt;1,B674&gt;73415,INT(B674)&lt;&gt;B674),"Confira a data",IF(NOT(ISNUMBER(C674)),"Confira o valor",IF(C674&lt;=0,"Valor maior que zero",IF(G674="","Preencha o que vendeu","OK")))))))))</f>
        <v/>
      </c>
      <c r="J674" s="34" t="n">
        <f aca="false">IF(I674="OK",C674,0)</f>
        <v>0</v>
      </c>
      <c r="K674" s="34" t="str">
        <f aca="false">IF(OR(I674&lt;&gt;"OK",FinMes=""),"",IF(B674&gt;=FinMes,0,MAX(0,ROUND(E674-C674,2))))</f>
        <v/>
      </c>
    </row>
    <row r="675" customFormat="false" ht="25" hidden="false" customHeight="true" outlineLevel="0" collapsed="false">
      <c r="A675" s="31"/>
      <c r="B675" s="32"/>
      <c r="C675" s="33"/>
      <c r="D675" s="34" t="str">
        <f aca="false">IF(OR(I675&lt;&gt;"OK",FinMes=""),"",IF(B675&gt;=FinMes,0,MAX(0,ROUND(C675-E675,2))))</f>
        <v/>
      </c>
      <c r="E675" s="34" t="str">
        <f aca="false">IF(OR(I675&lt;&gt;"OK",FinMes=""),"",IF(B675&gt;=FinMes,0,SUMIFS(CobroValido,CobroVenta,A675,CobroFecha,"&lt;"&amp;FinMes)))</f>
        <v/>
      </c>
      <c r="F675" s="35"/>
      <c r="G675" s="35"/>
      <c r="H675" s="36" t="str">
        <f aca="false">IF(I675="","",IF(I675&lt;&gt;"OK","Confira os dados",IF(FinMes="","Escolha um período",IF(B675&gt;=FinMes,"Outro período",IF(K675&gt;0,"Recebimento excedente",IF(D675=0,"Recebida",IF(E675=0,"A receber","Parcial")))))))</f>
        <v/>
      </c>
      <c r="I675" s="36" t="str">
        <f aca="false">IF(COUNTA(A675:C675,F675:G675)=0,"",IF(A675="","Falta o código",IF(A675&lt;&gt;TRIM(A675),"Confira o código",IF(COUNTIFS(VentaID,A675)&gt;1,"Código repetido",IF(NOT(ISNUMBER(B675)),"Confira a data",IF(OR(B675&lt;1,B675&gt;73415,INT(B675)&lt;&gt;B675),"Confira a data",IF(NOT(ISNUMBER(C675)),"Confira o valor",IF(C675&lt;=0,"Valor maior que zero",IF(G675="","Preencha o que vendeu","OK")))))))))</f>
        <v/>
      </c>
      <c r="J675" s="34" t="n">
        <f aca="false">IF(I675="OK",C675,0)</f>
        <v>0</v>
      </c>
      <c r="K675" s="34" t="str">
        <f aca="false">IF(OR(I675&lt;&gt;"OK",FinMes=""),"",IF(B675&gt;=FinMes,0,MAX(0,ROUND(E675-C675,2))))</f>
        <v/>
      </c>
    </row>
    <row r="676" customFormat="false" ht="25" hidden="false" customHeight="true" outlineLevel="0" collapsed="false">
      <c r="A676" s="31"/>
      <c r="B676" s="32"/>
      <c r="C676" s="33"/>
      <c r="D676" s="34" t="str">
        <f aca="false">IF(OR(I676&lt;&gt;"OK",FinMes=""),"",IF(B676&gt;=FinMes,0,MAX(0,ROUND(C676-E676,2))))</f>
        <v/>
      </c>
      <c r="E676" s="34" t="str">
        <f aca="false">IF(OR(I676&lt;&gt;"OK",FinMes=""),"",IF(B676&gt;=FinMes,0,SUMIFS(CobroValido,CobroVenta,A676,CobroFecha,"&lt;"&amp;FinMes)))</f>
        <v/>
      </c>
      <c r="F676" s="35"/>
      <c r="G676" s="35"/>
      <c r="H676" s="36" t="str">
        <f aca="false">IF(I676="","",IF(I676&lt;&gt;"OK","Confira os dados",IF(FinMes="","Escolha um período",IF(B676&gt;=FinMes,"Outro período",IF(K676&gt;0,"Recebimento excedente",IF(D676=0,"Recebida",IF(E676=0,"A receber","Parcial")))))))</f>
        <v/>
      </c>
      <c r="I676" s="36" t="str">
        <f aca="false">IF(COUNTA(A676:C676,F676:G676)=0,"",IF(A676="","Falta o código",IF(A676&lt;&gt;TRIM(A676),"Confira o código",IF(COUNTIFS(VentaID,A676)&gt;1,"Código repetido",IF(NOT(ISNUMBER(B676)),"Confira a data",IF(OR(B676&lt;1,B676&gt;73415,INT(B676)&lt;&gt;B676),"Confira a data",IF(NOT(ISNUMBER(C676)),"Confira o valor",IF(C676&lt;=0,"Valor maior que zero",IF(G676="","Preencha o que vendeu","OK")))))))))</f>
        <v/>
      </c>
      <c r="J676" s="34" t="n">
        <f aca="false">IF(I676="OK",C676,0)</f>
        <v>0</v>
      </c>
      <c r="K676" s="34" t="str">
        <f aca="false">IF(OR(I676&lt;&gt;"OK",FinMes=""),"",IF(B676&gt;=FinMes,0,MAX(0,ROUND(E676-C676,2))))</f>
        <v/>
      </c>
    </row>
    <row r="677" customFormat="false" ht="25" hidden="false" customHeight="true" outlineLevel="0" collapsed="false">
      <c r="A677" s="31"/>
      <c r="B677" s="32"/>
      <c r="C677" s="33"/>
      <c r="D677" s="34" t="str">
        <f aca="false">IF(OR(I677&lt;&gt;"OK",FinMes=""),"",IF(B677&gt;=FinMes,0,MAX(0,ROUND(C677-E677,2))))</f>
        <v/>
      </c>
      <c r="E677" s="34" t="str">
        <f aca="false">IF(OR(I677&lt;&gt;"OK",FinMes=""),"",IF(B677&gt;=FinMes,0,SUMIFS(CobroValido,CobroVenta,A677,CobroFecha,"&lt;"&amp;FinMes)))</f>
        <v/>
      </c>
      <c r="F677" s="35"/>
      <c r="G677" s="35"/>
      <c r="H677" s="36" t="str">
        <f aca="false">IF(I677="","",IF(I677&lt;&gt;"OK","Confira os dados",IF(FinMes="","Escolha um período",IF(B677&gt;=FinMes,"Outro período",IF(K677&gt;0,"Recebimento excedente",IF(D677=0,"Recebida",IF(E677=0,"A receber","Parcial")))))))</f>
        <v/>
      </c>
      <c r="I677" s="36" t="str">
        <f aca="false">IF(COUNTA(A677:C677,F677:G677)=0,"",IF(A677="","Falta o código",IF(A677&lt;&gt;TRIM(A677),"Confira o código",IF(COUNTIFS(VentaID,A677)&gt;1,"Código repetido",IF(NOT(ISNUMBER(B677)),"Confira a data",IF(OR(B677&lt;1,B677&gt;73415,INT(B677)&lt;&gt;B677),"Confira a data",IF(NOT(ISNUMBER(C677)),"Confira o valor",IF(C677&lt;=0,"Valor maior que zero",IF(G677="","Preencha o que vendeu","OK")))))))))</f>
        <v/>
      </c>
      <c r="J677" s="34" t="n">
        <f aca="false">IF(I677="OK",C677,0)</f>
        <v>0</v>
      </c>
      <c r="K677" s="34" t="str">
        <f aca="false">IF(OR(I677&lt;&gt;"OK",FinMes=""),"",IF(B677&gt;=FinMes,0,MAX(0,ROUND(E677-C677,2))))</f>
        <v/>
      </c>
    </row>
    <row r="678" customFormat="false" ht="25" hidden="false" customHeight="true" outlineLevel="0" collapsed="false">
      <c r="A678" s="31"/>
      <c r="B678" s="32"/>
      <c r="C678" s="33"/>
      <c r="D678" s="34" t="str">
        <f aca="false">IF(OR(I678&lt;&gt;"OK",FinMes=""),"",IF(B678&gt;=FinMes,0,MAX(0,ROUND(C678-E678,2))))</f>
        <v/>
      </c>
      <c r="E678" s="34" t="str">
        <f aca="false">IF(OR(I678&lt;&gt;"OK",FinMes=""),"",IF(B678&gt;=FinMes,0,SUMIFS(CobroValido,CobroVenta,A678,CobroFecha,"&lt;"&amp;FinMes)))</f>
        <v/>
      </c>
      <c r="F678" s="35"/>
      <c r="G678" s="35"/>
      <c r="H678" s="36" t="str">
        <f aca="false">IF(I678="","",IF(I678&lt;&gt;"OK","Confira os dados",IF(FinMes="","Escolha um período",IF(B678&gt;=FinMes,"Outro período",IF(K678&gt;0,"Recebimento excedente",IF(D678=0,"Recebida",IF(E678=0,"A receber","Parcial")))))))</f>
        <v/>
      </c>
      <c r="I678" s="36" t="str">
        <f aca="false">IF(COUNTA(A678:C678,F678:G678)=0,"",IF(A678="","Falta o código",IF(A678&lt;&gt;TRIM(A678),"Confira o código",IF(COUNTIFS(VentaID,A678)&gt;1,"Código repetido",IF(NOT(ISNUMBER(B678)),"Confira a data",IF(OR(B678&lt;1,B678&gt;73415,INT(B678)&lt;&gt;B678),"Confira a data",IF(NOT(ISNUMBER(C678)),"Confira o valor",IF(C678&lt;=0,"Valor maior que zero",IF(G678="","Preencha o que vendeu","OK")))))))))</f>
        <v/>
      </c>
      <c r="J678" s="34" t="n">
        <f aca="false">IF(I678="OK",C678,0)</f>
        <v>0</v>
      </c>
      <c r="K678" s="34" t="str">
        <f aca="false">IF(OR(I678&lt;&gt;"OK",FinMes=""),"",IF(B678&gt;=FinMes,0,MAX(0,ROUND(E678-C678,2))))</f>
        <v/>
      </c>
    </row>
    <row r="679" customFormat="false" ht="25" hidden="false" customHeight="true" outlineLevel="0" collapsed="false">
      <c r="A679" s="31"/>
      <c r="B679" s="32"/>
      <c r="C679" s="33"/>
      <c r="D679" s="34" t="str">
        <f aca="false">IF(OR(I679&lt;&gt;"OK",FinMes=""),"",IF(B679&gt;=FinMes,0,MAX(0,ROUND(C679-E679,2))))</f>
        <v/>
      </c>
      <c r="E679" s="34" t="str">
        <f aca="false">IF(OR(I679&lt;&gt;"OK",FinMes=""),"",IF(B679&gt;=FinMes,0,SUMIFS(CobroValido,CobroVenta,A679,CobroFecha,"&lt;"&amp;FinMes)))</f>
        <v/>
      </c>
      <c r="F679" s="35"/>
      <c r="G679" s="35"/>
      <c r="H679" s="36" t="str">
        <f aca="false">IF(I679="","",IF(I679&lt;&gt;"OK","Confira os dados",IF(FinMes="","Escolha um período",IF(B679&gt;=FinMes,"Outro período",IF(K679&gt;0,"Recebimento excedente",IF(D679=0,"Recebida",IF(E679=0,"A receber","Parcial")))))))</f>
        <v/>
      </c>
      <c r="I679" s="36" t="str">
        <f aca="false">IF(COUNTA(A679:C679,F679:G679)=0,"",IF(A679="","Falta o código",IF(A679&lt;&gt;TRIM(A679),"Confira o código",IF(COUNTIFS(VentaID,A679)&gt;1,"Código repetido",IF(NOT(ISNUMBER(B679)),"Confira a data",IF(OR(B679&lt;1,B679&gt;73415,INT(B679)&lt;&gt;B679),"Confira a data",IF(NOT(ISNUMBER(C679)),"Confira o valor",IF(C679&lt;=0,"Valor maior que zero",IF(G679="","Preencha o que vendeu","OK")))))))))</f>
        <v/>
      </c>
      <c r="J679" s="34" t="n">
        <f aca="false">IF(I679="OK",C679,0)</f>
        <v>0</v>
      </c>
      <c r="K679" s="34" t="str">
        <f aca="false">IF(OR(I679&lt;&gt;"OK",FinMes=""),"",IF(B679&gt;=FinMes,0,MAX(0,ROUND(E679-C679,2))))</f>
        <v/>
      </c>
    </row>
    <row r="680" customFormat="false" ht="25" hidden="false" customHeight="true" outlineLevel="0" collapsed="false">
      <c r="A680" s="31"/>
      <c r="B680" s="32"/>
      <c r="C680" s="33"/>
      <c r="D680" s="34" t="str">
        <f aca="false">IF(OR(I680&lt;&gt;"OK",FinMes=""),"",IF(B680&gt;=FinMes,0,MAX(0,ROUND(C680-E680,2))))</f>
        <v/>
      </c>
      <c r="E680" s="34" t="str">
        <f aca="false">IF(OR(I680&lt;&gt;"OK",FinMes=""),"",IF(B680&gt;=FinMes,0,SUMIFS(CobroValido,CobroVenta,A680,CobroFecha,"&lt;"&amp;FinMes)))</f>
        <v/>
      </c>
      <c r="F680" s="35"/>
      <c r="G680" s="35"/>
      <c r="H680" s="36" t="str">
        <f aca="false">IF(I680="","",IF(I680&lt;&gt;"OK","Confira os dados",IF(FinMes="","Escolha um período",IF(B680&gt;=FinMes,"Outro período",IF(K680&gt;0,"Recebimento excedente",IF(D680=0,"Recebida",IF(E680=0,"A receber","Parcial")))))))</f>
        <v/>
      </c>
      <c r="I680" s="36" t="str">
        <f aca="false">IF(COUNTA(A680:C680,F680:G680)=0,"",IF(A680="","Falta o código",IF(A680&lt;&gt;TRIM(A680),"Confira o código",IF(COUNTIFS(VentaID,A680)&gt;1,"Código repetido",IF(NOT(ISNUMBER(B680)),"Confira a data",IF(OR(B680&lt;1,B680&gt;73415,INT(B680)&lt;&gt;B680),"Confira a data",IF(NOT(ISNUMBER(C680)),"Confira o valor",IF(C680&lt;=0,"Valor maior que zero",IF(G680="","Preencha o que vendeu","OK")))))))))</f>
        <v/>
      </c>
      <c r="J680" s="34" t="n">
        <f aca="false">IF(I680="OK",C680,0)</f>
        <v>0</v>
      </c>
      <c r="K680" s="34" t="str">
        <f aca="false">IF(OR(I680&lt;&gt;"OK",FinMes=""),"",IF(B680&gt;=FinMes,0,MAX(0,ROUND(E680-C680,2))))</f>
        <v/>
      </c>
    </row>
    <row r="681" customFormat="false" ht="25" hidden="false" customHeight="true" outlineLevel="0" collapsed="false">
      <c r="A681" s="31"/>
      <c r="B681" s="32"/>
      <c r="C681" s="33"/>
      <c r="D681" s="34" t="str">
        <f aca="false">IF(OR(I681&lt;&gt;"OK",FinMes=""),"",IF(B681&gt;=FinMes,0,MAX(0,ROUND(C681-E681,2))))</f>
        <v/>
      </c>
      <c r="E681" s="34" t="str">
        <f aca="false">IF(OR(I681&lt;&gt;"OK",FinMes=""),"",IF(B681&gt;=FinMes,0,SUMIFS(CobroValido,CobroVenta,A681,CobroFecha,"&lt;"&amp;FinMes)))</f>
        <v/>
      </c>
      <c r="F681" s="35"/>
      <c r="G681" s="35"/>
      <c r="H681" s="36" t="str">
        <f aca="false">IF(I681="","",IF(I681&lt;&gt;"OK","Confira os dados",IF(FinMes="","Escolha um período",IF(B681&gt;=FinMes,"Outro período",IF(K681&gt;0,"Recebimento excedente",IF(D681=0,"Recebida",IF(E681=0,"A receber","Parcial")))))))</f>
        <v/>
      </c>
      <c r="I681" s="36" t="str">
        <f aca="false">IF(COUNTA(A681:C681,F681:G681)=0,"",IF(A681="","Falta o código",IF(A681&lt;&gt;TRIM(A681),"Confira o código",IF(COUNTIFS(VentaID,A681)&gt;1,"Código repetido",IF(NOT(ISNUMBER(B681)),"Confira a data",IF(OR(B681&lt;1,B681&gt;73415,INT(B681)&lt;&gt;B681),"Confira a data",IF(NOT(ISNUMBER(C681)),"Confira o valor",IF(C681&lt;=0,"Valor maior que zero",IF(G681="","Preencha o que vendeu","OK")))))))))</f>
        <v/>
      </c>
      <c r="J681" s="34" t="n">
        <f aca="false">IF(I681="OK",C681,0)</f>
        <v>0</v>
      </c>
      <c r="K681" s="34" t="str">
        <f aca="false">IF(OR(I681&lt;&gt;"OK",FinMes=""),"",IF(B681&gt;=FinMes,0,MAX(0,ROUND(E681-C681,2))))</f>
        <v/>
      </c>
    </row>
    <row r="682" customFormat="false" ht="25" hidden="false" customHeight="true" outlineLevel="0" collapsed="false">
      <c r="A682" s="31"/>
      <c r="B682" s="32"/>
      <c r="C682" s="33"/>
      <c r="D682" s="34" t="str">
        <f aca="false">IF(OR(I682&lt;&gt;"OK",FinMes=""),"",IF(B682&gt;=FinMes,0,MAX(0,ROUND(C682-E682,2))))</f>
        <v/>
      </c>
      <c r="E682" s="34" t="str">
        <f aca="false">IF(OR(I682&lt;&gt;"OK",FinMes=""),"",IF(B682&gt;=FinMes,0,SUMIFS(CobroValido,CobroVenta,A682,CobroFecha,"&lt;"&amp;FinMes)))</f>
        <v/>
      </c>
      <c r="F682" s="35"/>
      <c r="G682" s="35"/>
      <c r="H682" s="36" t="str">
        <f aca="false">IF(I682="","",IF(I682&lt;&gt;"OK","Confira os dados",IF(FinMes="","Escolha um período",IF(B682&gt;=FinMes,"Outro período",IF(K682&gt;0,"Recebimento excedente",IF(D682=0,"Recebida",IF(E682=0,"A receber","Parcial")))))))</f>
        <v/>
      </c>
      <c r="I682" s="36" t="str">
        <f aca="false">IF(COUNTA(A682:C682,F682:G682)=0,"",IF(A682="","Falta o código",IF(A682&lt;&gt;TRIM(A682),"Confira o código",IF(COUNTIFS(VentaID,A682)&gt;1,"Código repetido",IF(NOT(ISNUMBER(B682)),"Confira a data",IF(OR(B682&lt;1,B682&gt;73415,INT(B682)&lt;&gt;B682),"Confira a data",IF(NOT(ISNUMBER(C682)),"Confira o valor",IF(C682&lt;=0,"Valor maior que zero",IF(G682="","Preencha o que vendeu","OK")))))))))</f>
        <v/>
      </c>
      <c r="J682" s="34" t="n">
        <f aca="false">IF(I682="OK",C682,0)</f>
        <v>0</v>
      </c>
      <c r="K682" s="34" t="str">
        <f aca="false">IF(OR(I682&lt;&gt;"OK",FinMes=""),"",IF(B682&gt;=FinMes,0,MAX(0,ROUND(E682-C682,2))))</f>
        <v/>
      </c>
    </row>
    <row r="683" customFormat="false" ht="25" hidden="false" customHeight="true" outlineLevel="0" collapsed="false">
      <c r="A683" s="31"/>
      <c r="B683" s="32"/>
      <c r="C683" s="33"/>
      <c r="D683" s="34" t="str">
        <f aca="false">IF(OR(I683&lt;&gt;"OK",FinMes=""),"",IF(B683&gt;=FinMes,0,MAX(0,ROUND(C683-E683,2))))</f>
        <v/>
      </c>
      <c r="E683" s="34" t="str">
        <f aca="false">IF(OR(I683&lt;&gt;"OK",FinMes=""),"",IF(B683&gt;=FinMes,0,SUMIFS(CobroValido,CobroVenta,A683,CobroFecha,"&lt;"&amp;FinMes)))</f>
        <v/>
      </c>
      <c r="F683" s="35"/>
      <c r="G683" s="35"/>
      <c r="H683" s="36" t="str">
        <f aca="false">IF(I683="","",IF(I683&lt;&gt;"OK","Confira os dados",IF(FinMes="","Escolha um período",IF(B683&gt;=FinMes,"Outro período",IF(K683&gt;0,"Recebimento excedente",IF(D683=0,"Recebida",IF(E683=0,"A receber","Parcial")))))))</f>
        <v/>
      </c>
      <c r="I683" s="36" t="str">
        <f aca="false">IF(COUNTA(A683:C683,F683:G683)=0,"",IF(A683="","Falta o código",IF(A683&lt;&gt;TRIM(A683),"Confira o código",IF(COUNTIFS(VentaID,A683)&gt;1,"Código repetido",IF(NOT(ISNUMBER(B683)),"Confira a data",IF(OR(B683&lt;1,B683&gt;73415,INT(B683)&lt;&gt;B683),"Confira a data",IF(NOT(ISNUMBER(C683)),"Confira o valor",IF(C683&lt;=0,"Valor maior que zero",IF(G683="","Preencha o que vendeu","OK")))))))))</f>
        <v/>
      </c>
      <c r="J683" s="34" t="n">
        <f aca="false">IF(I683="OK",C683,0)</f>
        <v>0</v>
      </c>
      <c r="K683" s="34" t="str">
        <f aca="false">IF(OR(I683&lt;&gt;"OK",FinMes=""),"",IF(B683&gt;=FinMes,0,MAX(0,ROUND(E683-C683,2))))</f>
        <v/>
      </c>
    </row>
    <row r="684" customFormat="false" ht="25" hidden="false" customHeight="true" outlineLevel="0" collapsed="false">
      <c r="A684" s="31"/>
      <c r="B684" s="32"/>
      <c r="C684" s="33"/>
      <c r="D684" s="34" t="str">
        <f aca="false">IF(OR(I684&lt;&gt;"OK",FinMes=""),"",IF(B684&gt;=FinMes,0,MAX(0,ROUND(C684-E684,2))))</f>
        <v/>
      </c>
      <c r="E684" s="34" t="str">
        <f aca="false">IF(OR(I684&lt;&gt;"OK",FinMes=""),"",IF(B684&gt;=FinMes,0,SUMIFS(CobroValido,CobroVenta,A684,CobroFecha,"&lt;"&amp;FinMes)))</f>
        <v/>
      </c>
      <c r="F684" s="35"/>
      <c r="G684" s="35"/>
      <c r="H684" s="36" t="str">
        <f aca="false">IF(I684="","",IF(I684&lt;&gt;"OK","Confira os dados",IF(FinMes="","Escolha um período",IF(B684&gt;=FinMes,"Outro período",IF(K684&gt;0,"Recebimento excedente",IF(D684=0,"Recebida",IF(E684=0,"A receber","Parcial")))))))</f>
        <v/>
      </c>
      <c r="I684" s="36" t="str">
        <f aca="false">IF(COUNTA(A684:C684,F684:G684)=0,"",IF(A684="","Falta o código",IF(A684&lt;&gt;TRIM(A684),"Confira o código",IF(COUNTIFS(VentaID,A684)&gt;1,"Código repetido",IF(NOT(ISNUMBER(B684)),"Confira a data",IF(OR(B684&lt;1,B684&gt;73415,INT(B684)&lt;&gt;B684),"Confira a data",IF(NOT(ISNUMBER(C684)),"Confira o valor",IF(C684&lt;=0,"Valor maior que zero",IF(G684="","Preencha o que vendeu","OK")))))))))</f>
        <v/>
      </c>
      <c r="J684" s="34" t="n">
        <f aca="false">IF(I684="OK",C684,0)</f>
        <v>0</v>
      </c>
      <c r="K684" s="34" t="str">
        <f aca="false">IF(OR(I684&lt;&gt;"OK",FinMes=""),"",IF(B684&gt;=FinMes,0,MAX(0,ROUND(E684-C684,2))))</f>
        <v/>
      </c>
    </row>
    <row r="685" customFormat="false" ht="25" hidden="false" customHeight="true" outlineLevel="0" collapsed="false">
      <c r="A685" s="31"/>
      <c r="B685" s="32"/>
      <c r="C685" s="33"/>
      <c r="D685" s="34" t="str">
        <f aca="false">IF(OR(I685&lt;&gt;"OK",FinMes=""),"",IF(B685&gt;=FinMes,0,MAX(0,ROUND(C685-E685,2))))</f>
        <v/>
      </c>
      <c r="E685" s="34" t="str">
        <f aca="false">IF(OR(I685&lt;&gt;"OK",FinMes=""),"",IF(B685&gt;=FinMes,0,SUMIFS(CobroValido,CobroVenta,A685,CobroFecha,"&lt;"&amp;FinMes)))</f>
        <v/>
      </c>
      <c r="F685" s="35"/>
      <c r="G685" s="35"/>
      <c r="H685" s="36" t="str">
        <f aca="false">IF(I685="","",IF(I685&lt;&gt;"OK","Confira os dados",IF(FinMes="","Escolha um período",IF(B685&gt;=FinMes,"Outro período",IF(K685&gt;0,"Recebimento excedente",IF(D685=0,"Recebida",IF(E685=0,"A receber","Parcial")))))))</f>
        <v/>
      </c>
      <c r="I685" s="36" t="str">
        <f aca="false">IF(COUNTA(A685:C685,F685:G685)=0,"",IF(A685="","Falta o código",IF(A685&lt;&gt;TRIM(A685),"Confira o código",IF(COUNTIFS(VentaID,A685)&gt;1,"Código repetido",IF(NOT(ISNUMBER(B685)),"Confira a data",IF(OR(B685&lt;1,B685&gt;73415,INT(B685)&lt;&gt;B685),"Confira a data",IF(NOT(ISNUMBER(C685)),"Confira o valor",IF(C685&lt;=0,"Valor maior que zero",IF(G685="","Preencha o que vendeu","OK")))))))))</f>
        <v/>
      </c>
      <c r="J685" s="34" t="n">
        <f aca="false">IF(I685="OK",C685,0)</f>
        <v>0</v>
      </c>
      <c r="K685" s="34" t="str">
        <f aca="false">IF(OR(I685&lt;&gt;"OK",FinMes=""),"",IF(B685&gt;=FinMes,0,MAX(0,ROUND(E685-C685,2))))</f>
        <v/>
      </c>
    </row>
    <row r="686" customFormat="false" ht="25" hidden="false" customHeight="true" outlineLevel="0" collapsed="false">
      <c r="A686" s="31"/>
      <c r="B686" s="32"/>
      <c r="C686" s="33"/>
      <c r="D686" s="34" t="str">
        <f aca="false">IF(OR(I686&lt;&gt;"OK",FinMes=""),"",IF(B686&gt;=FinMes,0,MAX(0,ROUND(C686-E686,2))))</f>
        <v/>
      </c>
      <c r="E686" s="34" t="str">
        <f aca="false">IF(OR(I686&lt;&gt;"OK",FinMes=""),"",IF(B686&gt;=FinMes,0,SUMIFS(CobroValido,CobroVenta,A686,CobroFecha,"&lt;"&amp;FinMes)))</f>
        <v/>
      </c>
      <c r="F686" s="35"/>
      <c r="G686" s="35"/>
      <c r="H686" s="36" t="str">
        <f aca="false">IF(I686="","",IF(I686&lt;&gt;"OK","Confira os dados",IF(FinMes="","Escolha um período",IF(B686&gt;=FinMes,"Outro período",IF(K686&gt;0,"Recebimento excedente",IF(D686=0,"Recebida",IF(E686=0,"A receber","Parcial")))))))</f>
        <v/>
      </c>
      <c r="I686" s="36" t="str">
        <f aca="false">IF(COUNTA(A686:C686,F686:G686)=0,"",IF(A686="","Falta o código",IF(A686&lt;&gt;TRIM(A686),"Confira o código",IF(COUNTIFS(VentaID,A686)&gt;1,"Código repetido",IF(NOT(ISNUMBER(B686)),"Confira a data",IF(OR(B686&lt;1,B686&gt;73415,INT(B686)&lt;&gt;B686),"Confira a data",IF(NOT(ISNUMBER(C686)),"Confira o valor",IF(C686&lt;=0,"Valor maior que zero",IF(G686="","Preencha o que vendeu","OK")))))))))</f>
        <v/>
      </c>
      <c r="J686" s="34" t="n">
        <f aca="false">IF(I686="OK",C686,0)</f>
        <v>0</v>
      </c>
      <c r="K686" s="34" t="str">
        <f aca="false">IF(OR(I686&lt;&gt;"OK",FinMes=""),"",IF(B686&gt;=FinMes,0,MAX(0,ROUND(E686-C686,2))))</f>
        <v/>
      </c>
    </row>
    <row r="687" customFormat="false" ht="25" hidden="false" customHeight="true" outlineLevel="0" collapsed="false">
      <c r="A687" s="31"/>
      <c r="B687" s="32"/>
      <c r="C687" s="33"/>
      <c r="D687" s="34" t="str">
        <f aca="false">IF(OR(I687&lt;&gt;"OK",FinMes=""),"",IF(B687&gt;=FinMes,0,MAX(0,ROUND(C687-E687,2))))</f>
        <v/>
      </c>
      <c r="E687" s="34" t="str">
        <f aca="false">IF(OR(I687&lt;&gt;"OK",FinMes=""),"",IF(B687&gt;=FinMes,0,SUMIFS(CobroValido,CobroVenta,A687,CobroFecha,"&lt;"&amp;FinMes)))</f>
        <v/>
      </c>
      <c r="F687" s="35"/>
      <c r="G687" s="35"/>
      <c r="H687" s="36" t="str">
        <f aca="false">IF(I687="","",IF(I687&lt;&gt;"OK","Confira os dados",IF(FinMes="","Escolha um período",IF(B687&gt;=FinMes,"Outro período",IF(K687&gt;0,"Recebimento excedente",IF(D687=0,"Recebida",IF(E687=0,"A receber","Parcial")))))))</f>
        <v/>
      </c>
      <c r="I687" s="36" t="str">
        <f aca="false">IF(COUNTA(A687:C687,F687:G687)=0,"",IF(A687="","Falta o código",IF(A687&lt;&gt;TRIM(A687),"Confira o código",IF(COUNTIFS(VentaID,A687)&gt;1,"Código repetido",IF(NOT(ISNUMBER(B687)),"Confira a data",IF(OR(B687&lt;1,B687&gt;73415,INT(B687)&lt;&gt;B687),"Confira a data",IF(NOT(ISNUMBER(C687)),"Confira o valor",IF(C687&lt;=0,"Valor maior que zero",IF(G687="","Preencha o que vendeu","OK")))))))))</f>
        <v/>
      </c>
      <c r="J687" s="34" t="n">
        <f aca="false">IF(I687="OK",C687,0)</f>
        <v>0</v>
      </c>
      <c r="K687" s="34" t="str">
        <f aca="false">IF(OR(I687&lt;&gt;"OK",FinMes=""),"",IF(B687&gt;=FinMes,0,MAX(0,ROUND(E687-C687,2))))</f>
        <v/>
      </c>
    </row>
    <row r="688" customFormat="false" ht="25" hidden="false" customHeight="true" outlineLevel="0" collapsed="false">
      <c r="A688" s="31"/>
      <c r="B688" s="32"/>
      <c r="C688" s="33"/>
      <c r="D688" s="34" t="str">
        <f aca="false">IF(OR(I688&lt;&gt;"OK",FinMes=""),"",IF(B688&gt;=FinMes,0,MAX(0,ROUND(C688-E688,2))))</f>
        <v/>
      </c>
      <c r="E688" s="34" t="str">
        <f aca="false">IF(OR(I688&lt;&gt;"OK",FinMes=""),"",IF(B688&gt;=FinMes,0,SUMIFS(CobroValido,CobroVenta,A688,CobroFecha,"&lt;"&amp;FinMes)))</f>
        <v/>
      </c>
      <c r="F688" s="35"/>
      <c r="G688" s="35"/>
      <c r="H688" s="36" t="str">
        <f aca="false">IF(I688="","",IF(I688&lt;&gt;"OK","Confira os dados",IF(FinMes="","Escolha um período",IF(B688&gt;=FinMes,"Outro período",IF(K688&gt;0,"Recebimento excedente",IF(D688=0,"Recebida",IF(E688=0,"A receber","Parcial")))))))</f>
        <v/>
      </c>
      <c r="I688" s="36" t="str">
        <f aca="false">IF(COUNTA(A688:C688,F688:G688)=0,"",IF(A688="","Falta o código",IF(A688&lt;&gt;TRIM(A688),"Confira o código",IF(COUNTIFS(VentaID,A688)&gt;1,"Código repetido",IF(NOT(ISNUMBER(B688)),"Confira a data",IF(OR(B688&lt;1,B688&gt;73415,INT(B688)&lt;&gt;B688),"Confira a data",IF(NOT(ISNUMBER(C688)),"Confira o valor",IF(C688&lt;=0,"Valor maior que zero",IF(G688="","Preencha o que vendeu","OK")))))))))</f>
        <v/>
      </c>
      <c r="J688" s="34" t="n">
        <f aca="false">IF(I688="OK",C688,0)</f>
        <v>0</v>
      </c>
      <c r="K688" s="34" t="str">
        <f aca="false">IF(OR(I688&lt;&gt;"OK",FinMes=""),"",IF(B688&gt;=FinMes,0,MAX(0,ROUND(E688-C688,2))))</f>
        <v/>
      </c>
    </row>
    <row r="689" customFormat="false" ht="25" hidden="false" customHeight="true" outlineLevel="0" collapsed="false">
      <c r="A689" s="31"/>
      <c r="B689" s="32"/>
      <c r="C689" s="33"/>
      <c r="D689" s="34" t="str">
        <f aca="false">IF(OR(I689&lt;&gt;"OK",FinMes=""),"",IF(B689&gt;=FinMes,0,MAX(0,ROUND(C689-E689,2))))</f>
        <v/>
      </c>
      <c r="E689" s="34" t="str">
        <f aca="false">IF(OR(I689&lt;&gt;"OK",FinMes=""),"",IF(B689&gt;=FinMes,0,SUMIFS(CobroValido,CobroVenta,A689,CobroFecha,"&lt;"&amp;FinMes)))</f>
        <v/>
      </c>
      <c r="F689" s="35"/>
      <c r="G689" s="35"/>
      <c r="H689" s="36" t="str">
        <f aca="false">IF(I689="","",IF(I689&lt;&gt;"OK","Confira os dados",IF(FinMes="","Escolha um período",IF(B689&gt;=FinMes,"Outro período",IF(K689&gt;0,"Recebimento excedente",IF(D689=0,"Recebida",IF(E689=0,"A receber","Parcial")))))))</f>
        <v/>
      </c>
      <c r="I689" s="36" t="str">
        <f aca="false">IF(COUNTA(A689:C689,F689:G689)=0,"",IF(A689="","Falta o código",IF(A689&lt;&gt;TRIM(A689),"Confira o código",IF(COUNTIFS(VentaID,A689)&gt;1,"Código repetido",IF(NOT(ISNUMBER(B689)),"Confira a data",IF(OR(B689&lt;1,B689&gt;73415,INT(B689)&lt;&gt;B689),"Confira a data",IF(NOT(ISNUMBER(C689)),"Confira o valor",IF(C689&lt;=0,"Valor maior que zero",IF(G689="","Preencha o que vendeu","OK")))))))))</f>
        <v/>
      </c>
      <c r="J689" s="34" t="n">
        <f aca="false">IF(I689="OK",C689,0)</f>
        <v>0</v>
      </c>
      <c r="K689" s="34" t="str">
        <f aca="false">IF(OR(I689&lt;&gt;"OK",FinMes=""),"",IF(B689&gt;=FinMes,0,MAX(0,ROUND(E689-C689,2))))</f>
        <v/>
      </c>
    </row>
    <row r="690" customFormat="false" ht="25" hidden="false" customHeight="true" outlineLevel="0" collapsed="false">
      <c r="A690" s="31"/>
      <c r="B690" s="32"/>
      <c r="C690" s="33"/>
      <c r="D690" s="34" t="str">
        <f aca="false">IF(OR(I690&lt;&gt;"OK",FinMes=""),"",IF(B690&gt;=FinMes,0,MAX(0,ROUND(C690-E690,2))))</f>
        <v/>
      </c>
      <c r="E690" s="34" t="str">
        <f aca="false">IF(OR(I690&lt;&gt;"OK",FinMes=""),"",IF(B690&gt;=FinMes,0,SUMIFS(CobroValido,CobroVenta,A690,CobroFecha,"&lt;"&amp;FinMes)))</f>
        <v/>
      </c>
      <c r="F690" s="35"/>
      <c r="G690" s="35"/>
      <c r="H690" s="36" t="str">
        <f aca="false">IF(I690="","",IF(I690&lt;&gt;"OK","Confira os dados",IF(FinMes="","Escolha um período",IF(B690&gt;=FinMes,"Outro período",IF(K690&gt;0,"Recebimento excedente",IF(D690=0,"Recebida",IF(E690=0,"A receber","Parcial")))))))</f>
        <v/>
      </c>
      <c r="I690" s="36" t="str">
        <f aca="false">IF(COUNTA(A690:C690,F690:G690)=0,"",IF(A690="","Falta o código",IF(A690&lt;&gt;TRIM(A690),"Confira o código",IF(COUNTIFS(VentaID,A690)&gt;1,"Código repetido",IF(NOT(ISNUMBER(B690)),"Confira a data",IF(OR(B690&lt;1,B690&gt;73415,INT(B690)&lt;&gt;B690),"Confira a data",IF(NOT(ISNUMBER(C690)),"Confira o valor",IF(C690&lt;=0,"Valor maior que zero",IF(G690="","Preencha o que vendeu","OK")))))))))</f>
        <v/>
      </c>
      <c r="J690" s="34" t="n">
        <f aca="false">IF(I690="OK",C690,0)</f>
        <v>0</v>
      </c>
      <c r="K690" s="34" t="str">
        <f aca="false">IF(OR(I690&lt;&gt;"OK",FinMes=""),"",IF(B690&gt;=FinMes,0,MAX(0,ROUND(E690-C690,2))))</f>
        <v/>
      </c>
    </row>
    <row r="691" customFormat="false" ht="25" hidden="false" customHeight="true" outlineLevel="0" collapsed="false">
      <c r="A691" s="31"/>
      <c r="B691" s="32"/>
      <c r="C691" s="33"/>
      <c r="D691" s="34" t="str">
        <f aca="false">IF(OR(I691&lt;&gt;"OK",FinMes=""),"",IF(B691&gt;=FinMes,0,MAX(0,ROUND(C691-E691,2))))</f>
        <v/>
      </c>
      <c r="E691" s="34" t="str">
        <f aca="false">IF(OR(I691&lt;&gt;"OK",FinMes=""),"",IF(B691&gt;=FinMes,0,SUMIFS(CobroValido,CobroVenta,A691,CobroFecha,"&lt;"&amp;FinMes)))</f>
        <v/>
      </c>
      <c r="F691" s="35"/>
      <c r="G691" s="35"/>
      <c r="H691" s="36" t="str">
        <f aca="false">IF(I691="","",IF(I691&lt;&gt;"OK","Confira os dados",IF(FinMes="","Escolha um período",IF(B691&gt;=FinMes,"Outro período",IF(K691&gt;0,"Recebimento excedente",IF(D691=0,"Recebida",IF(E691=0,"A receber","Parcial")))))))</f>
        <v/>
      </c>
      <c r="I691" s="36" t="str">
        <f aca="false">IF(COUNTA(A691:C691,F691:G691)=0,"",IF(A691="","Falta o código",IF(A691&lt;&gt;TRIM(A691),"Confira o código",IF(COUNTIFS(VentaID,A691)&gt;1,"Código repetido",IF(NOT(ISNUMBER(B691)),"Confira a data",IF(OR(B691&lt;1,B691&gt;73415,INT(B691)&lt;&gt;B691),"Confira a data",IF(NOT(ISNUMBER(C691)),"Confira o valor",IF(C691&lt;=0,"Valor maior que zero",IF(G691="","Preencha o que vendeu","OK")))))))))</f>
        <v/>
      </c>
      <c r="J691" s="34" t="n">
        <f aca="false">IF(I691="OK",C691,0)</f>
        <v>0</v>
      </c>
      <c r="K691" s="34" t="str">
        <f aca="false">IF(OR(I691&lt;&gt;"OK",FinMes=""),"",IF(B691&gt;=FinMes,0,MAX(0,ROUND(E691-C691,2))))</f>
        <v/>
      </c>
    </row>
    <row r="692" customFormat="false" ht="25" hidden="false" customHeight="true" outlineLevel="0" collapsed="false">
      <c r="A692" s="31"/>
      <c r="B692" s="32"/>
      <c r="C692" s="33"/>
      <c r="D692" s="34" t="str">
        <f aca="false">IF(OR(I692&lt;&gt;"OK",FinMes=""),"",IF(B692&gt;=FinMes,0,MAX(0,ROUND(C692-E692,2))))</f>
        <v/>
      </c>
      <c r="E692" s="34" t="str">
        <f aca="false">IF(OR(I692&lt;&gt;"OK",FinMes=""),"",IF(B692&gt;=FinMes,0,SUMIFS(CobroValido,CobroVenta,A692,CobroFecha,"&lt;"&amp;FinMes)))</f>
        <v/>
      </c>
      <c r="F692" s="35"/>
      <c r="G692" s="35"/>
      <c r="H692" s="36" t="str">
        <f aca="false">IF(I692="","",IF(I692&lt;&gt;"OK","Confira os dados",IF(FinMes="","Escolha um período",IF(B692&gt;=FinMes,"Outro período",IF(K692&gt;0,"Recebimento excedente",IF(D692=0,"Recebida",IF(E692=0,"A receber","Parcial")))))))</f>
        <v/>
      </c>
      <c r="I692" s="36" t="str">
        <f aca="false">IF(COUNTA(A692:C692,F692:G692)=0,"",IF(A692="","Falta o código",IF(A692&lt;&gt;TRIM(A692),"Confira o código",IF(COUNTIFS(VentaID,A692)&gt;1,"Código repetido",IF(NOT(ISNUMBER(B692)),"Confira a data",IF(OR(B692&lt;1,B692&gt;73415,INT(B692)&lt;&gt;B692),"Confira a data",IF(NOT(ISNUMBER(C692)),"Confira o valor",IF(C692&lt;=0,"Valor maior que zero",IF(G692="","Preencha o que vendeu","OK")))))))))</f>
        <v/>
      </c>
      <c r="J692" s="34" t="n">
        <f aca="false">IF(I692="OK",C692,0)</f>
        <v>0</v>
      </c>
      <c r="K692" s="34" t="str">
        <f aca="false">IF(OR(I692&lt;&gt;"OK",FinMes=""),"",IF(B692&gt;=FinMes,0,MAX(0,ROUND(E692-C692,2))))</f>
        <v/>
      </c>
    </row>
    <row r="693" customFormat="false" ht="25" hidden="false" customHeight="true" outlineLevel="0" collapsed="false">
      <c r="A693" s="31"/>
      <c r="B693" s="32"/>
      <c r="C693" s="33"/>
      <c r="D693" s="34" t="str">
        <f aca="false">IF(OR(I693&lt;&gt;"OK",FinMes=""),"",IF(B693&gt;=FinMes,0,MAX(0,ROUND(C693-E693,2))))</f>
        <v/>
      </c>
      <c r="E693" s="34" t="str">
        <f aca="false">IF(OR(I693&lt;&gt;"OK",FinMes=""),"",IF(B693&gt;=FinMes,0,SUMIFS(CobroValido,CobroVenta,A693,CobroFecha,"&lt;"&amp;FinMes)))</f>
        <v/>
      </c>
      <c r="F693" s="35"/>
      <c r="G693" s="35"/>
      <c r="H693" s="36" t="str">
        <f aca="false">IF(I693="","",IF(I693&lt;&gt;"OK","Confira os dados",IF(FinMes="","Escolha um período",IF(B693&gt;=FinMes,"Outro período",IF(K693&gt;0,"Recebimento excedente",IF(D693=0,"Recebida",IF(E693=0,"A receber","Parcial")))))))</f>
        <v/>
      </c>
      <c r="I693" s="36" t="str">
        <f aca="false">IF(COUNTA(A693:C693,F693:G693)=0,"",IF(A693="","Falta o código",IF(A693&lt;&gt;TRIM(A693),"Confira o código",IF(COUNTIFS(VentaID,A693)&gt;1,"Código repetido",IF(NOT(ISNUMBER(B693)),"Confira a data",IF(OR(B693&lt;1,B693&gt;73415,INT(B693)&lt;&gt;B693),"Confira a data",IF(NOT(ISNUMBER(C693)),"Confira o valor",IF(C693&lt;=0,"Valor maior que zero",IF(G693="","Preencha o que vendeu","OK")))))))))</f>
        <v/>
      </c>
      <c r="J693" s="34" t="n">
        <f aca="false">IF(I693="OK",C693,0)</f>
        <v>0</v>
      </c>
      <c r="K693" s="34" t="str">
        <f aca="false">IF(OR(I693&lt;&gt;"OK",FinMes=""),"",IF(B693&gt;=FinMes,0,MAX(0,ROUND(E693-C693,2))))</f>
        <v/>
      </c>
    </row>
    <row r="694" customFormat="false" ht="25" hidden="false" customHeight="true" outlineLevel="0" collapsed="false">
      <c r="A694" s="31"/>
      <c r="B694" s="32"/>
      <c r="C694" s="33"/>
      <c r="D694" s="34" t="str">
        <f aca="false">IF(OR(I694&lt;&gt;"OK",FinMes=""),"",IF(B694&gt;=FinMes,0,MAX(0,ROUND(C694-E694,2))))</f>
        <v/>
      </c>
      <c r="E694" s="34" t="str">
        <f aca="false">IF(OR(I694&lt;&gt;"OK",FinMes=""),"",IF(B694&gt;=FinMes,0,SUMIFS(CobroValido,CobroVenta,A694,CobroFecha,"&lt;"&amp;FinMes)))</f>
        <v/>
      </c>
      <c r="F694" s="35"/>
      <c r="G694" s="35"/>
      <c r="H694" s="36" t="str">
        <f aca="false">IF(I694="","",IF(I694&lt;&gt;"OK","Confira os dados",IF(FinMes="","Escolha um período",IF(B694&gt;=FinMes,"Outro período",IF(K694&gt;0,"Recebimento excedente",IF(D694=0,"Recebida",IF(E694=0,"A receber","Parcial")))))))</f>
        <v/>
      </c>
      <c r="I694" s="36" t="str">
        <f aca="false">IF(COUNTA(A694:C694,F694:G694)=0,"",IF(A694="","Falta o código",IF(A694&lt;&gt;TRIM(A694),"Confira o código",IF(COUNTIFS(VentaID,A694)&gt;1,"Código repetido",IF(NOT(ISNUMBER(B694)),"Confira a data",IF(OR(B694&lt;1,B694&gt;73415,INT(B694)&lt;&gt;B694),"Confira a data",IF(NOT(ISNUMBER(C694)),"Confira o valor",IF(C694&lt;=0,"Valor maior que zero",IF(G694="","Preencha o que vendeu","OK")))))))))</f>
        <v/>
      </c>
      <c r="J694" s="34" t="n">
        <f aca="false">IF(I694="OK",C694,0)</f>
        <v>0</v>
      </c>
      <c r="K694" s="34" t="str">
        <f aca="false">IF(OR(I694&lt;&gt;"OK",FinMes=""),"",IF(B694&gt;=FinMes,0,MAX(0,ROUND(E694-C694,2))))</f>
        <v/>
      </c>
    </row>
    <row r="695" customFormat="false" ht="25" hidden="false" customHeight="true" outlineLevel="0" collapsed="false">
      <c r="A695" s="31"/>
      <c r="B695" s="32"/>
      <c r="C695" s="33"/>
      <c r="D695" s="34" t="str">
        <f aca="false">IF(OR(I695&lt;&gt;"OK",FinMes=""),"",IF(B695&gt;=FinMes,0,MAX(0,ROUND(C695-E695,2))))</f>
        <v/>
      </c>
      <c r="E695" s="34" t="str">
        <f aca="false">IF(OR(I695&lt;&gt;"OK",FinMes=""),"",IF(B695&gt;=FinMes,0,SUMIFS(CobroValido,CobroVenta,A695,CobroFecha,"&lt;"&amp;FinMes)))</f>
        <v/>
      </c>
      <c r="F695" s="35"/>
      <c r="G695" s="35"/>
      <c r="H695" s="36" t="str">
        <f aca="false">IF(I695="","",IF(I695&lt;&gt;"OK","Confira os dados",IF(FinMes="","Escolha um período",IF(B695&gt;=FinMes,"Outro período",IF(K695&gt;0,"Recebimento excedente",IF(D695=0,"Recebida",IF(E695=0,"A receber","Parcial")))))))</f>
        <v/>
      </c>
      <c r="I695" s="36" t="str">
        <f aca="false">IF(COUNTA(A695:C695,F695:G695)=0,"",IF(A695="","Falta o código",IF(A695&lt;&gt;TRIM(A695),"Confira o código",IF(COUNTIFS(VentaID,A695)&gt;1,"Código repetido",IF(NOT(ISNUMBER(B695)),"Confira a data",IF(OR(B695&lt;1,B695&gt;73415,INT(B695)&lt;&gt;B695),"Confira a data",IF(NOT(ISNUMBER(C695)),"Confira o valor",IF(C695&lt;=0,"Valor maior que zero",IF(G695="","Preencha o que vendeu","OK")))))))))</f>
        <v/>
      </c>
      <c r="J695" s="34" t="n">
        <f aca="false">IF(I695="OK",C695,0)</f>
        <v>0</v>
      </c>
      <c r="K695" s="34" t="str">
        <f aca="false">IF(OR(I695&lt;&gt;"OK",FinMes=""),"",IF(B695&gt;=FinMes,0,MAX(0,ROUND(E695-C695,2))))</f>
        <v/>
      </c>
    </row>
    <row r="696" customFormat="false" ht="25" hidden="false" customHeight="true" outlineLevel="0" collapsed="false">
      <c r="A696" s="31"/>
      <c r="B696" s="32"/>
      <c r="C696" s="33"/>
      <c r="D696" s="34" t="str">
        <f aca="false">IF(OR(I696&lt;&gt;"OK",FinMes=""),"",IF(B696&gt;=FinMes,0,MAX(0,ROUND(C696-E696,2))))</f>
        <v/>
      </c>
      <c r="E696" s="34" t="str">
        <f aca="false">IF(OR(I696&lt;&gt;"OK",FinMes=""),"",IF(B696&gt;=FinMes,0,SUMIFS(CobroValido,CobroVenta,A696,CobroFecha,"&lt;"&amp;FinMes)))</f>
        <v/>
      </c>
      <c r="F696" s="35"/>
      <c r="G696" s="35"/>
      <c r="H696" s="36" t="str">
        <f aca="false">IF(I696="","",IF(I696&lt;&gt;"OK","Confira os dados",IF(FinMes="","Escolha um período",IF(B696&gt;=FinMes,"Outro período",IF(K696&gt;0,"Recebimento excedente",IF(D696=0,"Recebida",IF(E696=0,"A receber","Parcial")))))))</f>
        <v/>
      </c>
      <c r="I696" s="36" t="str">
        <f aca="false">IF(COUNTA(A696:C696,F696:G696)=0,"",IF(A696="","Falta o código",IF(A696&lt;&gt;TRIM(A696),"Confira o código",IF(COUNTIFS(VentaID,A696)&gt;1,"Código repetido",IF(NOT(ISNUMBER(B696)),"Confira a data",IF(OR(B696&lt;1,B696&gt;73415,INT(B696)&lt;&gt;B696),"Confira a data",IF(NOT(ISNUMBER(C696)),"Confira o valor",IF(C696&lt;=0,"Valor maior que zero",IF(G696="","Preencha o que vendeu","OK")))))))))</f>
        <v/>
      </c>
      <c r="J696" s="34" t="n">
        <f aca="false">IF(I696="OK",C696,0)</f>
        <v>0</v>
      </c>
      <c r="K696" s="34" t="str">
        <f aca="false">IF(OR(I696&lt;&gt;"OK",FinMes=""),"",IF(B696&gt;=FinMes,0,MAX(0,ROUND(E696-C696,2))))</f>
        <v/>
      </c>
    </row>
    <row r="697" customFormat="false" ht="25" hidden="false" customHeight="true" outlineLevel="0" collapsed="false">
      <c r="A697" s="31"/>
      <c r="B697" s="32"/>
      <c r="C697" s="33"/>
      <c r="D697" s="34" t="str">
        <f aca="false">IF(OR(I697&lt;&gt;"OK",FinMes=""),"",IF(B697&gt;=FinMes,0,MAX(0,ROUND(C697-E697,2))))</f>
        <v/>
      </c>
      <c r="E697" s="34" t="str">
        <f aca="false">IF(OR(I697&lt;&gt;"OK",FinMes=""),"",IF(B697&gt;=FinMes,0,SUMIFS(CobroValido,CobroVenta,A697,CobroFecha,"&lt;"&amp;FinMes)))</f>
        <v/>
      </c>
      <c r="F697" s="35"/>
      <c r="G697" s="35"/>
      <c r="H697" s="36" t="str">
        <f aca="false">IF(I697="","",IF(I697&lt;&gt;"OK","Confira os dados",IF(FinMes="","Escolha um período",IF(B697&gt;=FinMes,"Outro período",IF(K697&gt;0,"Recebimento excedente",IF(D697=0,"Recebida",IF(E697=0,"A receber","Parcial")))))))</f>
        <v/>
      </c>
      <c r="I697" s="36" t="str">
        <f aca="false">IF(COUNTA(A697:C697,F697:G697)=0,"",IF(A697="","Falta o código",IF(A697&lt;&gt;TRIM(A697),"Confira o código",IF(COUNTIFS(VentaID,A697)&gt;1,"Código repetido",IF(NOT(ISNUMBER(B697)),"Confira a data",IF(OR(B697&lt;1,B697&gt;73415,INT(B697)&lt;&gt;B697),"Confira a data",IF(NOT(ISNUMBER(C697)),"Confira o valor",IF(C697&lt;=0,"Valor maior que zero",IF(G697="","Preencha o que vendeu","OK")))))))))</f>
        <v/>
      </c>
      <c r="J697" s="34" t="n">
        <f aca="false">IF(I697="OK",C697,0)</f>
        <v>0</v>
      </c>
      <c r="K697" s="34" t="str">
        <f aca="false">IF(OR(I697&lt;&gt;"OK",FinMes=""),"",IF(B697&gt;=FinMes,0,MAX(0,ROUND(E697-C697,2))))</f>
        <v/>
      </c>
    </row>
    <row r="698" customFormat="false" ht="25" hidden="false" customHeight="true" outlineLevel="0" collapsed="false">
      <c r="A698" s="31"/>
      <c r="B698" s="32"/>
      <c r="C698" s="33"/>
      <c r="D698" s="34" t="str">
        <f aca="false">IF(OR(I698&lt;&gt;"OK",FinMes=""),"",IF(B698&gt;=FinMes,0,MAX(0,ROUND(C698-E698,2))))</f>
        <v/>
      </c>
      <c r="E698" s="34" t="str">
        <f aca="false">IF(OR(I698&lt;&gt;"OK",FinMes=""),"",IF(B698&gt;=FinMes,0,SUMIFS(CobroValido,CobroVenta,A698,CobroFecha,"&lt;"&amp;FinMes)))</f>
        <v/>
      </c>
      <c r="F698" s="35"/>
      <c r="G698" s="35"/>
      <c r="H698" s="36" t="str">
        <f aca="false">IF(I698="","",IF(I698&lt;&gt;"OK","Confira os dados",IF(FinMes="","Escolha um período",IF(B698&gt;=FinMes,"Outro período",IF(K698&gt;0,"Recebimento excedente",IF(D698=0,"Recebida",IF(E698=0,"A receber","Parcial")))))))</f>
        <v/>
      </c>
      <c r="I698" s="36" t="str">
        <f aca="false">IF(COUNTA(A698:C698,F698:G698)=0,"",IF(A698="","Falta o código",IF(A698&lt;&gt;TRIM(A698),"Confira o código",IF(COUNTIFS(VentaID,A698)&gt;1,"Código repetido",IF(NOT(ISNUMBER(B698)),"Confira a data",IF(OR(B698&lt;1,B698&gt;73415,INT(B698)&lt;&gt;B698),"Confira a data",IF(NOT(ISNUMBER(C698)),"Confira o valor",IF(C698&lt;=0,"Valor maior que zero",IF(G698="","Preencha o que vendeu","OK")))))))))</f>
        <v/>
      </c>
      <c r="J698" s="34" t="n">
        <f aca="false">IF(I698="OK",C698,0)</f>
        <v>0</v>
      </c>
      <c r="K698" s="34" t="str">
        <f aca="false">IF(OR(I698&lt;&gt;"OK",FinMes=""),"",IF(B698&gt;=FinMes,0,MAX(0,ROUND(E698-C698,2))))</f>
        <v/>
      </c>
    </row>
    <row r="699" customFormat="false" ht="25" hidden="false" customHeight="true" outlineLevel="0" collapsed="false">
      <c r="A699" s="31"/>
      <c r="B699" s="32"/>
      <c r="C699" s="33"/>
      <c r="D699" s="34" t="str">
        <f aca="false">IF(OR(I699&lt;&gt;"OK",FinMes=""),"",IF(B699&gt;=FinMes,0,MAX(0,ROUND(C699-E699,2))))</f>
        <v/>
      </c>
      <c r="E699" s="34" t="str">
        <f aca="false">IF(OR(I699&lt;&gt;"OK",FinMes=""),"",IF(B699&gt;=FinMes,0,SUMIFS(CobroValido,CobroVenta,A699,CobroFecha,"&lt;"&amp;FinMes)))</f>
        <v/>
      </c>
      <c r="F699" s="35"/>
      <c r="G699" s="35"/>
      <c r="H699" s="36" t="str">
        <f aca="false">IF(I699="","",IF(I699&lt;&gt;"OK","Confira os dados",IF(FinMes="","Escolha um período",IF(B699&gt;=FinMes,"Outro período",IF(K699&gt;0,"Recebimento excedente",IF(D699=0,"Recebida",IF(E699=0,"A receber","Parcial")))))))</f>
        <v/>
      </c>
      <c r="I699" s="36" t="str">
        <f aca="false">IF(COUNTA(A699:C699,F699:G699)=0,"",IF(A699="","Falta o código",IF(A699&lt;&gt;TRIM(A699),"Confira o código",IF(COUNTIFS(VentaID,A699)&gt;1,"Código repetido",IF(NOT(ISNUMBER(B699)),"Confira a data",IF(OR(B699&lt;1,B699&gt;73415,INT(B699)&lt;&gt;B699),"Confira a data",IF(NOT(ISNUMBER(C699)),"Confira o valor",IF(C699&lt;=0,"Valor maior que zero",IF(G699="","Preencha o que vendeu","OK")))))))))</f>
        <v/>
      </c>
      <c r="J699" s="34" t="n">
        <f aca="false">IF(I699="OK",C699,0)</f>
        <v>0</v>
      </c>
      <c r="K699" s="34" t="str">
        <f aca="false">IF(OR(I699&lt;&gt;"OK",FinMes=""),"",IF(B699&gt;=FinMes,0,MAX(0,ROUND(E699-C699,2))))</f>
        <v/>
      </c>
    </row>
    <row r="700" customFormat="false" ht="25" hidden="false" customHeight="true" outlineLevel="0" collapsed="false">
      <c r="A700" s="31"/>
      <c r="B700" s="32"/>
      <c r="C700" s="33"/>
      <c r="D700" s="34" t="str">
        <f aca="false">IF(OR(I700&lt;&gt;"OK",FinMes=""),"",IF(B700&gt;=FinMes,0,MAX(0,ROUND(C700-E700,2))))</f>
        <v/>
      </c>
      <c r="E700" s="34" t="str">
        <f aca="false">IF(OR(I700&lt;&gt;"OK",FinMes=""),"",IF(B700&gt;=FinMes,0,SUMIFS(CobroValido,CobroVenta,A700,CobroFecha,"&lt;"&amp;FinMes)))</f>
        <v/>
      </c>
      <c r="F700" s="35"/>
      <c r="G700" s="35"/>
      <c r="H700" s="36" t="str">
        <f aca="false">IF(I700="","",IF(I700&lt;&gt;"OK","Confira os dados",IF(FinMes="","Escolha um período",IF(B700&gt;=FinMes,"Outro período",IF(K700&gt;0,"Recebimento excedente",IF(D700=0,"Recebida",IF(E700=0,"A receber","Parcial")))))))</f>
        <v/>
      </c>
      <c r="I700" s="36" t="str">
        <f aca="false">IF(COUNTA(A700:C700,F700:G700)=0,"",IF(A700="","Falta o código",IF(A700&lt;&gt;TRIM(A700),"Confira o código",IF(COUNTIFS(VentaID,A700)&gt;1,"Código repetido",IF(NOT(ISNUMBER(B700)),"Confira a data",IF(OR(B700&lt;1,B700&gt;73415,INT(B700)&lt;&gt;B700),"Confira a data",IF(NOT(ISNUMBER(C700)),"Confira o valor",IF(C700&lt;=0,"Valor maior que zero",IF(G700="","Preencha o que vendeu","OK")))))))))</f>
        <v/>
      </c>
      <c r="J700" s="34" t="n">
        <f aca="false">IF(I700="OK",C700,0)</f>
        <v>0</v>
      </c>
      <c r="K700" s="34" t="str">
        <f aca="false">IF(OR(I700&lt;&gt;"OK",FinMes=""),"",IF(B700&gt;=FinMes,0,MAX(0,ROUND(E700-C700,2))))</f>
        <v/>
      </c>
    </row>
    <row r="701" customFormat="false" ht="25" hidden="false" customHeight="true" outlineLevel="0" collapsed="false">
      <c r="A701" s="31"/>
      <c r="B701" s="32"/>
      <c r="C701" s="33"/>
      <c r="D701" s="34" t="str">
        <f aca="false">IF(OR(I701&lt;&gt;"OK",FinMes=""),"",IF(B701&gt;=FinMes,0,MAX(0,ROUND(C701-E701,2))))</f>
        <v/>
      </c>
      <c r="E701" s="34" t="str">
        <f aca="false">IF(OR(I701&lt;&gt;"OK",FinMes=""),"",IF(B701&gt;=FinMes,0,SUMIFS(CobroValido,CobroVenta,A701,CobroFecha,"&lt;"&amp;FinMes)))</f>
        <v/>
      </c>
      <c r="F701" s="35"/>
      <c r="G701" s="35"/>
      <c r="H701" s="36" t="str">
        <f aca="false">IF(I701="","",IF(I701&lt;&gt;"OK","Confira os dados",IF(FinMes="","Escolha um período",IF(B701&gt;=FinMes,"Outro período",IF(K701&gt;0,"Recebimento excedente",IF(D701=0,"Recebida",IF(E701=0,"A receber","Parcial")))))))</f>
        <v/>
      </c>
      <c r="I701" s="36" t="str">
        <f aca="false">IF(COUNTA(A701:C701,F701:G701)=0,"",IF(A701="","Falta o código",IF(A701&lt;&gt;TRIM(A701),"Confira o código",IF(COUNTIFS(VentaID,A701)&gt;1,"Código repetido",IF(NOT(ISNUMBER(B701)),"Confira a data",IF(OR(B701&lt;1,B701&gt;73415,INT(B701)&lt;&gt;B701),"Confira a data",IF(NOT(ISNUMBER(C701)),"Confira o valor",IF(C701&lt;=0,"Valor maior que zero",IF(G701="","Preencha o que vendeu","OK")))))))))</f>
        <v/>
      </c>
      <c r="J701" s="34" t="n">
        <f aca="false">IF(I701="OK",C701,0)</f>
        <v>0</v>
      </c>
      <c r="K701" s="34" t="str">
        <f aca="false">IF(OR(I701&lt;&gt;"OK",FinMes=""),"",IF(B701&gt;=FinMes,0,MAX(0,ROUND(E701-C701,2))))</f>
        <v/>
      </c>
    </row>
    <row r="702" customFormat="false" ht="25" hidden="false" customHeight="true" outlineLevel="0" collapsed="false">
      <c r="A702" s="31"/>
      <c r="B702" s="32"/>
      <c r="C702" s="33"/>
      <c r="D702" s="34" t="str">
        <f aca="false">IF(OR(I702&lt;&gt;"OK",FinMes=""),"",IF(B702&gt;=FinMes,0,MAX(0,ROUND(C702-E702,2))))</f>
        <v/>
      </c>
      <c r="E702" s="34" t="str">
        <f aca="false">IF(OR(I702&lt;&gt;"OK",FinMes=""),"",IF(B702&gt;=FinMes,0,SUMIFS(CobroValido,CobroVenta,A702,CobroFecha,"&lt;"&amp;FinMes)))</f>
        <v/>
      </c>
      <c r="F702" s="35"/>
      <c r="G702" s="35"/>
      <c r="H702" s="36" t="str">
        <f aca="false">IF(I702="","",IF(I702&lt;&gt;"OK","Confira os dados",IF(FinMes="","Escolha um período",IF(B702&gt;=FinMes,"Outro período",IF(K702&gt;0,"Recebimento excedente",IF(D702=0,"Recebida",IF(E702=0,"A receber","Parcial")))))))</f>
        <v/>
      </c>
      <c r="I702" s="36" t="str">
        <f aca="false">IF(COUNTA(A702:C702,F702:G702)=0,"",IF(A702="","Falta o código",IF(A702&lt;&gt;TRIM(A702),"Confira o código",IF(COUNTIFS(VentaID,A702)&gt;1,"Código repetido",IF(NOT(ISNUMBER(B702)),"Confira a data",IF(OR(B702&lt;1,B702&gt;73415,INT(B702)&lt;&gt;B702),"Confira a data",IF(NOT(ISNUMBER(C702)),"Confira o valor",IF(C702&lt;=0,"Valor maior que zero",IF(G702="","Preencha o que vendeu","OK")))))))))</f>
        <v/>
      </c>
      <c r="J702" s="34" t="n">
        <f aca="false">IF(I702="OK",C702,0)</f>
        <v>0</v>
      </c>
      <c r="K702" s="34" t="str">
        <f aca="false">IF(OR(I702&lt;&gt;"OK",FinMes=""),"",IF(B702&gt;=FinMes,0,MAX(0,ROUND(E702-C702,2))))</f>
        <v/>
      </c>
    </row>
    <row r="703" customFormat="false" ht="25" hidden="false" customHeight="true" outlineLevel="0" collapsed="false">
      <c r="A703" s="31"/>
      <c r="B703" s="32"/>
      <c r="C703" s="33"/>
      <c r="D703" s="34" t="str">
        <f aca="false">IF(OR(I703&lt;&gt;"OK",FinMes=""),"",IF(B703&gt;=FinMes,0,MAX(0,ROUND(C703-E703,2))))</f>
        <v/>
      </c>
      <c r="E703" s="34" t="str">
        <f aca="false">IF(OR(I703&lt;&gt;"OK",FinMes=""),"",IF(B703&gt;=FinMes,0,SUMIFS(CobroValido,CobroVenta,A703,CobroFecha,"&lt;"&amp;FinMes)))</f>
        <v/>
      </c>
      <c r="F703" s="35"/>
      <c r="G703" s="35"/>
      <c r="H703" s="36" t="str">
        <f aca="false">IF(I703="","",IF(I703&lt;&gt;"OK","Confira os dados",IF(FinMes="","Escolha um período",IF(B703&gt;=FinMes,"Outro período",IF(K703&gt;0,"Recebimento excedente",IF(D703=0,"Recebida",IF(E703=0,"A receber","Parcial")))))))</f>
        <v/>
      </c>
      <c r="I703" s="36" t="str">
        <f aca="false">IF(COUNTA(A703:C703,F703:G703)=0,"",IF(A703="","Falta o código",IF(A703&lt;&gt;TRIM(A703),"Confira o código",IF(COUNTIFS(VentaID,A703)&gt;1,"Código repetido",IF(NOT(ISNUMBER(B703)),"Confira a data",IF(OR(B703&lt;1,B703&gt;73415,INT(B703)&lt;&gt;B703),"Confira a data",IF(NOT(ISNUMBER(C703)),"Confira o valor",IF(C703&lt;=0,"Valor maior que zero",IF(G703="","Preencha o que vendeu","OK")))))))))</f>
        <v/>
      </c>
      <c r="J703" s="34" t="n">
        <f aca="false">IF(I703="OK",C703,0)</f>
        <v>0</v>
      </c>
      <c r="K703" s="34" t="str">
        <f aca="false">IF(OR(I703&lt;&gt;"OK",FinMes=""),"",IF(B703&gt;=FinMes,0,MAX(0,ROUND(E703-C703,2))))</f>
        <v/>
      </c>
    </row>
    <row r="704" customFormat="false" ht="25" hidden="false" customHeight="true" outlineLevel="0" collapsed="false">
      <c r="A704" s="31"/>
      <c r="B704" s="32"/>
      <c r="C704" s="33"/>
      <c r="D704" s="34" t="str">
        <f aca="false">IF(OR(I704&lt;&gt;"OK",FinMes=""),"",IF(B704&gt;=FinMes,0,MAX(0,ROUND(C704-E704,2))))</f>
        <v/>
      </c>
      <c r="E704" s="34" t="str">
        <f aca="false">IF(OR(I704&lt;&gt;"OK",FinMes=""),"",IF(B704&gt;=FinMes,0,SUMIFS(CobroValido,CobroVenta,A704,CobroFecha,"&lt;"&amp;FinMes)))</f>
        <v/>
      </c>
      <c r="F704" s="35"/>
      <c r="G704" s="35"/>
      <c r="H704" s="36" t="str">
        <f aca="false">IF(I704="","",IF(I704&lt;&gt;"OK","Confira os dados",IF(FinMes="","Escolha um período",IF(B704&gt;=FinMes,"Outro período",IF(K704&gt;0,"Recebimento excedente",IF(D704=0,"Recebida",IF(E704=0,"A receber","Parcial")))))))</f>
        <v/>
      </c>
      <c r="I704" s="36" t="str">
        <f aca="false">IF(COUNTA(A704:C704,F704:G704)=0,"",IF(A704="","Falta o código",IF(A704&lt;&gt;TRIM(A704),"Confira o código",IF(COUNTIFS(VentaID,A704)&gt;1,"Código repetido",IF(NOT(ISNUMBER(B704)),"Confira a data",IF(OR(B704&lt;1,B704&gt;73415,INT(B704)&lt;&gt;B704),"Confira a data",IF(NOT(ISNUMBER(C704)),"Confira o valor",IF(C704&lt;=0,"Valor maior que zero",IF(G704="","Preencha o que vendeu","OK")))))))))</f>
        <v/>
      </c>
      <c r="J704" s="34" t="n">
        <f aca="false">IF(I704="OK",C704,0)</f>
        <v>0</v>
      </c>
      <c r="K704" s="34" t="str">
        <f aca="false">IF(OR(I704&lt;&gt;"OK",FinMes=""),"",IF(B704&gt;=FinMes,0,MAX(0,ROUND(E704-C704,2))))</f>
        <v/>
      </c>
    </row>
    <row r="705" customFormat="false" ht="25" hidden="false" customHeight="true" outlineLevel="0" collapsed="false">
      <c r="A705" s="31"/>
      <c r="B705" s="32"/>
      <c r="C705" s="33"/>
      <c r="D705" s="34" t="str">
        <f aca="false">IF(OR(I705&lt;&gt;"OK",FinMes=""),"",IF(B705&gt;=FinMes,0,MAX(0,ROUND(C705-E705,2))))</f>
        <v/>
      </c>
      <c r="E705" s="34" t="str">
        <f aca="false">IF(OR(I705&lt;&gt;"OK",FinMes=""),"",IF(B705&gt;=FinMes,0,SUMIFS(CobroValido,CobroVenta,A705,CobroFecha,"&lt;"&amp;FinMes)))</f>
        <v/>
      </c>
      <c r="F705" s="35"/>
      <c r="G705" s="35"/>
      <c r="H705" s="36" t="str">
        <f aca="false">IF(I705="","",IF(I705&lt;&gt;"OK","Confira os dados",IF(FinMes="","Escolha um período",IF(B705&gt;=FinMes,"Outro período",IF(K705&gt;0,"Recebimento excedente",IF(D705=0,"Recebida",IF(E705=0,"A receber","Parcial")))))))</f>
        <v/>
      </c>
      <c r="I705" s="36" t="str">
        <f aca="false">IF(COUNTA(A705:C705,F705:G705)=0,"",IF(A705="","Falta o código",IF(A705&lt;&gt;TRIM(A705),"Confira o código",IF(COUNTIFS(VentaID,A705)&gt;1,"Código repetido",IF(NOT(ISNUMBER(B705)),"Confira a data",IF(OR(B705&lt;1,B705&gt;73415,INT(B705)&lt;&gt;B705),"Confira a data",IF(NOT(ISNUMBER(C705)),"Confira o valor",IF(C705&lt;=0,"Valor maior que zero",IF(G705="","Preencha o que vendeu","OK")))))))))</f>
        <v/>
      </c>
      <c r="J705" s="34" t="n">
        <f aca="false">IF(I705="OK",C705,0)</f>
        <v>0</v>
      </c>
      <c r="K705" s="34" t="str">
        <f aca="false">IF(OR(I705&lt;&gt;"OK",FinMes=""),"",IF(B705&gt;=FinMes,0,MAX(0,ROUND(E705-C705,2))))</f>
        <v/>
      </c>
    </row>
    <row r="706" customFormat="false" ht="25" hidden="false" customHeight="true" outlineLevel="0" collapsed="false">
      <c r="A706" s="31"/>
      <c r="B706" s="32"/>
      <c r="C706" s="33"/>
      <c r="D706" s="34" t="str">
        <f aca="false">IF(OR(I706&lt;&gt;"OK",FinMes=""),"",IF(B706&gt;=FinMes,0,MAX(0,ROUND(C706-E706,2))))</f>
        <v/>
      </c>
      <c r="E706" s="34" t="str">
        <f aca="false">IF(OR(I706&lt;&gt;"OK",FinMes=""),"",IF(B706&gt;=FinMes,0,SUMIFS(CobroValido,CobroVenta,A706,CobroFecha,"&lt;"&amp;FinMes)))</f>
        <v/>
      </c>
      <c r="F706" s="35"/>
      <c r="G706" s="35"/>
      <c r="H706" s="36" t="str">
        <f aca="false">IF(I706="","",IF(I706&lt;&gt;"OK","Confira os dados",IF(FinMes="","Escolha um período",IF(B706&gt;=FinMes,"Outro período",IF(K706&gt;0,"Recebimento excedente",IF(D706=0,"Recebida",IF(E706=0,"A receber","Parcial")))))))</f>
        <v/>
      </c>
      <c r="I706" s="36" t="str">
        <f aca="false">IF(COUNTA(A706:C706,F706:G706)=0,"",IF(A706="","Falta o código",IF(A706&lt;&gt;TRIM(A706),"Confira o código",IF(COUNTIFS(VentaID,A706)&gt;1,"Código repetido",IF(NOT(ISNUMBER(B706)),"Confira a data",IF(OR(B706&lt;1,B706&gt;73415,INT(B706)&lt;&gt;B706),"Confira a data",IF(NOT(ISNUMBER(C706)),"Confira o valor",IF(C706&lt;=0,"Valor maior que zero",IF(G706="","Preencha o que vendeu","OK")))))))))</f>
        <v/>
      </c>
      <c r="J706" s="34" t="n">
        <f aca="false">IF(I706="OK",C706,0)</f>
        <v>0</v>
      </c>
      <c r="K706" s="34" t="str">
        <f aca="false">IF(OR(I706&lt;&gt;"OK",FinMes=""),"",IF(B706&gt;=FinMes,0,MAX(0,ROUND(E706-C706,2))))</f>
        <v/>
      </c>
    </row>
    <row r="707" customFormat="false" ht="25" hidden="false" customHeight="true" outlineLevel="0" collapsed="false">
      <c r="A707" s="31"/>
      <c r="B707" s="32"/>
      <c r="C707" s="33"/>
      <c r="D707" s="34" t="str">
        <f aca="false">IF(OR(I707&lt;&gt;"OK",FinMes=""),"",IF(B707&gt;=FinMes,0,MAX(0,ROUND(C707-E707,2))))</f>
        <v/>
      </c>
      <c r="E707" s="34" t="str">
        <f aca="false">IF(OR(I707&lt;&gt;"OK",FinMes=""),"",IF(B707&gt;=FinMes,0,SUMIFS(CobroValido,CobroVenta,A707,CobroFecha,"&lt;"&amp;FinMes)))</f>
        <v/>
      </c>
      <c r="F707" s="35"/>
      <c r="G707" s="35"/>
      <c r="H707" s="36" t="str">
        <f aca="false">IF(I707="","",IF(I707&lt;&gt;"OK","Confira os dados",IF(FinMes="","Escolha um período",IF(B707&gt;=FinMes,"Outro período",IF(K707&gt;0,"Recebimento excedente",IF(D707=0,"Recebida",IF(E707=0,"A receber","Parcial")))))))</f>
        <v/>
      </c>
      <c r="I707" s="36" t="str">
        <f aca="false">IF(COUNTA(A707:C707,F707:G707)=0,"",IF(A707="","Falta o código",IF(A707&lt;&gt;TRIM(A707),"Confira o código",IF(COUNTIFS(VentaID,A707)&gt;1,"Código repetido",IF(NOT(ISNUMBER(B707)),"Confira a data",IF(OR(B707&lt;1,B707&gt;73415,INT(B707)&lt;&gt;B707),"Confira a data",IF(NOT(ISNUMBER(C707)),"Confira o valor",IF(C707&lt;=0,"Valor maior que zero",IF(G707="","Preencha o que vendeu","OK")))))))))</f>
        <v/>
      </c>
      <c r="J707" s="34" t="n">
        <f aca="false">IF(I707="OK",C707,0)</f>
        <v>0</v>
      </c>
      <c r="K707" s="34" t="str">
        <f aca="false">IF(OR(I707&lt;&gt;"OK",FinMes=""),"",IF(B707&gt;=FinMes,0,MAX(0,ROUND(E707-C707,2))))</f>
        <v/>
      </c>
    </row>
    <row r="708" customFormat="false" ht="25" hidden="false" customHeight="true" outlineLevel="0" collapsed="false">
      <c r="A708" s="31"/>
      <c r="B708" s="32"/>
      <c r="C708" s="33"/>
      <c r="D708" s="34" t="str">
        <f aca="false">IF(OR(I708&lt;&gt;"OK",FinMes=""),"",IF(B708&gt;=FinMes,0,MAX(0,ROUND(C708-E708,2))))</f>
        <v/>
      </c>
      <c r="E708" s="34" t="str">
        <f aca="false">IF(OR(I708&lt;&gt;"OK",FinMes=""),"",IF(B708&gt;=FinMes,0,SUMIFS(CobroValido,CobroVenta,A708,CobroFecha,"&lt;"&amp;FinMes)))</f>
        <v/>
      </c>
      <c r="F708" s="35"/>
      <c r="G708" s="35"/>
      <c r="H708" s="36" t="str">
        <f aca="false">IF(I708="","",IF(I708&lt;&gt;"OK","Confira os dados",IF(FinMes="","Escolha um período",IF(B708&gt;=FinMes,"Outro período",IF(K708&gt;0,"Recebimento excedente",IF(D708=0,"Recebida",IF(E708=0,"A receber","Parcial")))))))</f>
        <v/>
      </c>
      <c r="I708" s="36" t="str">
        <f aca="false">IF(COUNTA(A708:C708,F708:G708)=0,"",IF(A708="","Falta o código",IF(A708&lt;&gt;TRIM(A708),"Confira o código",IF(COUNTIFS(VentaID,A708)&gt;1,"Código repetido",IF(NOT(ISNUMBER(B708)),"Confira a data",IF(OR(B708&lt;1,B708&gt;73415,INT(B708)&lt;&gt;B708),"Confira a data",IF(NOT(ISNUMBER(C708)),"Confira o valor",IF(C708&lt;=0,"Valor maior que zero",IF(G708="","Preencha o que vendeu","OK")))))))))</f>
        <v/>
      </c>
      <c r="J708" s="34" t="n">
        <f aca="false">IF(I708="OK",C708,0)</f>
        <v>0</v>
      </c>
      <c r="K708" s="34" t="str">
        <f aca="false">IF(OR(I708&lt;&gt;"OK",FinMes=""),"",IF(B708&gt;=FinMes,0,MAX(0,ROUND(E708-C708,2))))</f>
        <v/>
      </c>
    </row>
    <row r="709" customFormat="false" ht="25" hidden="false" customHeight="true" outlineLevel="0" collapsed="false">
      <c r="A709" s="31"/>
      <c r="B709" s="32"/>
      <c r="C709" s="33"/>
      <c r="D709" s="34" t="str">
        <f aca="false">IF(OR(I709&lt;&gt;"OK",FinMes=""),"",IF(B709&gt;=FinMes,0,MAX(0,ROUND(C709-E709,2))))</f>
        <v/>
      </c>
      <c r="E709" s="34" t="str">
        <f aca="false">IF(OR(I709&lt;&gt;"OK",FinMes=""),"",IF(B709&gt;=FinMes,0,SUMIFS(CobroValido,CobroVenta,A709,CobroFecha,"&lt;"&amp;FinMes)))</f>
        <v/>
      </c>
      <c r="F709" s="35"/>
      <c r="G709" s="35"/>
      <c r="H709" s="36" t="str">
        <f aca="false">IF(I709="","",IF(I709&lt;&gt;"OK","Confira os dados",IF(FinMes="","Escolha um período",IF(B709&gt;=FinMes,"Outro período",IF(K709&gt;0,"Recebimento excedente",IF(D709=0,"Recebida",IF(E709=0,"A receber","Parcial")))))))</f>
        <v/>
      </c>
      <c r="I709" s="36" t="str">
        <f aca="false">IF(COUNTA(A709:C709,F709:G709)=0,"",IF(A709="","Falta o código",IF(A709&lt;&gt;TRIM(A709),"Confira o código",IF(COUNTIFS(VentaID,A709)&gt;1,"Código repetido",IF(NOT(ISNUMBER(B709)),"Confira a data",IF(OR(B709&lt;1,B709&gt;73415,INT(B709)&lt;&gt;B709),"Confira a data",IF(NOT(ISNUMBER(C709)),"Confira o valor",IF(C709&lt;=0,"Valor maior que zero",IF(G709="","Preencha o que vendeu","OK")))))))))</f>
        <v/>
      </c>
      <c r="J709" s="34" t="n">
        <f aca="false">IF(I709="OK",C709,0)</f>
        <v>0</v>
      </c>
      <c r="K709" s="34" t="str">
        <f aca="false">IF(OR(I709&lt;&gt;"OK",FinMes=""),"",IF(B709&gt;=FinMes,0,MAX(0,ROUND(E709-C709,2))))</f>
        <v/>
      </c>
    </row>
    <row r="710" customFormat="false" ht="25" hidden="false" customHeight="true" outlineLevel="0" collapsed="false">
      <c r="A710" s="31"/>
      <c r="B710" s="32"/>
      <c r="C710" s="33"/>
      <c r="D710" s="34" t="str">
        <f aca="false">IF(OR(I710&lt;&gt;"OK",FinMes=""),"",IF(B710&gt;=FinMes,0,MAX(0,ROUND(C710-E710,2))))</f>
        <v/>
      </c>
      <c r="E710" s="34" t="str">
        <f aca="false">IF(OR(I710&lt;&gt;"OK",FinMes=""),"",IF(B710&gt;=FinMes,0,SUMIFS(CobroValido,CobroVenta,A710,CobroFecha,"&lt;"&amp;FinMes)))</f>
        <v/>
      </c>
      <c r="F710" s="35"/>
      <c r="G710" s="35"/>
      <c r="H710" s="36" t="str">
        <f aca="false">IF(I710="","",IF(I710&lt;&gt;"OK","Confira os dados",IF(FinMes="","Escolha um período",IF(B710&gt;=FinMes,"Outro período",IF(K710&gt;0,"Recebimento excedente",IF(D710=0,"Recebida",IF(E710=0,"A receber","Parcial")))))))</f>
        <v/>
      </c>
      <c r="I710" s="36" t="str">
        <f aca="false">IF(COUNTA(A710:C710,F710:G710)=0,"",IF(A710="","Falta o código",IF(A710&lt;&gt;TRIM(A710),"Confira o código",IF(COUNTIFS(VentaID,A710)&gt;1,"Código repetido",IF(NOT(ISNUMBER(B710)),"Confira a data",IF(OR(B710&lt;1,B710&gt;73415,INT(B710)&lt;&gt;B710),"Confira a data",IF(NOT(ISNUMBER(C710)),"Confira o valor",IF(C710&lt;=0,"Valor maior que zero",IF(G710="","Preencha o que vendeu","OK")))))))))</f>
        <v/>
      </c>
      <c r="J710" s="34" t="n">
        <f aca="false">IF(I710="OK",C710,0)</f>
        <v>0</v>
      </c>
      <c r="K710" s="34" t="str">
        <f aca="false">IF(OR(I710&lt;&gt;"OK",FinMes=""),"",IF(B710&gt;=FinMes,0,MAX(0,ROUND(E710-C710,2))))</f>
        <v/>
      </c>
    </row>
    <row r="711" customFormat="false" ht="25" hidden="false" customHeight="true" outlineLevel="0" collapsed="false">
      <c r="A711" s="31"/>
      <c r="B711" s="32"/>
      <c r="C711" s="33"/>
      <c r="D711" s="34" t="str">
        <f aca="false">IF(OR(I711&lt;&gt;"OK",FinMes=""),"",IF(B711&gt;=FinMes,0,MAX(0,ROUND(C711-E711,2))))</f>
        <v/>
      </c>
      <c r="E711" s="34" t="str">
        <f aca="false">IF(OR(I711&lt;&gt;"OK",FinMes=""),"",IF(B711&gt;=FinMes,0,SUMIFS(CobroValido,CobroVenta,A711,CobroFecha,"&lt;"&amp;FinMes)))</f>
        <v/>
      </c>
      <c r="F711" s="35"/>
      <c r="G711" s="35"/>
      <c r="H711" s="36" t="str">
        <f aca="false">IF(I711="","",IF(I711&lt;&gt;"OK","Confira os dados",IF(FinMes="","Escolha um período",IF(B711&gt;=FinMes,"Outro período",IF(K711&gt;0,"Recebimento excedente",IF(D711=0,"Recebida",IF(E711=0,"A receber","Parcial")))))))</f>
        <v/>
      </c>
      <c r="I711" s="36" t="str">
        <f aca="false">IF(COUNTA(A711:C711,F711:G711)=0,"",IF(A711="","Falta o código",IF(A711&lt;&gt;TRIM(A711),"Confira o código",IF(COUNTIFS(VentaID,A711)&gt;1,"Código repetido",IF(NOT(ISNUMBER(B711)),"Confira a data",IF(OR(B711&lt;1,B711&gt;73415,INT(B711)&lt;&gt;B711),"Confira a data",IF(NOT(ISNUMBER(C711)),"Confira o valor",IF(C711&lt;=0,"Valor maior que zero",IF(G711="","Preencha o que vendeu","OK")))))))))</f>
        <v/>
      </c>
      <c r="J711" s="34" t="n">
        <f aca="false">IF(I711="OK",C711,0)</f>
        <v>0</v>
      </c>
      <c r="K711" s="34" t="str">
        <f aca="false">IF(OR(I711&lt;&gt;"OK",FinMes=""),"",IF(B711&gt;=FinMes,0,MAX(0,ROUND(E711-C711,2))))</f>
        <v/>
      </c>
    </row>
    <row r="712" customFormat="false" ht="25" hidden="false" customHeight="true" outlineLevel="0" collapsed="false">
      <c r="A712" s="31"/>
      <c r="B712" s="32"/>
      <c r="C712" s="33"/>
      <c r="D712" s="34" t="str">
        <f aca="false">IF(OR(I712&lt;&gt;"OK",FinMes=""),"",IF(B712&gt;=FinMes,0,MAX(0,ROUND(C712-E712,2))))</f>
        <v/>
      </c>
      <c r="E712" s="34" t="str">
        <f aca="false">IF(OR(I712&lt;&gt;"OK",FinMes=""),"",IF(B712&gt;=FinMes,0,SUMIFS(CobroValido,CobroVenta,A712,CobroFecha,"&lt;"&amp;FinMes)))</f>
        <v/>
      </c>
      <c r="F712" s="35"/>
      <c r="G712" s="35"/>
      <c r="H712" s="36" t="str">
        <f aca="false">IF(I712="","",IF(I712&lt;&gt;"OK","Confira os dados",IF(FinMes="","Escolha um período",IF(B712&gt;=FinMes,"Outro período",IF(K712&gt;0,"Recebimento excedente",IF(D712=0,"Recebida",IF(E712=0,"A receber","Parcial")))))))</f>
        <v/>
      </c>
      <c r="I712" s="36" t="str">
        <f aca="false">IF(COUNTA(A712:C712,F712:G712)=0,"",IF(A712="","Falta o código",IF(A712&lt;&gt;TRIM(A712),"Confira o código",IF(COUNTIFS(VentaID,A712)&gt;1,"Código repetido",IF(NOT(ISNUMBER(B712)),"Confira a data",IF(OR(B712&lt;1,B712&gt;73415,INT(B712)&lt;&gt;B712),"Confira a data",IF(NOT(ISNUMBER(C712)),"Confira o valor",IF(C712&lt;=0,"Valor maior que zero",IF(G712="","Preencha o que vendeu","OK")))))))))</f>
        <v/>
      </c>
      <c r="J712" s="34" t="n">
        <f aca="false">IF(I712="OK",C712,0)</f>
        <v>0</v>
      </c>
      <c r="K712" s="34" t="str">
        <f aca="false">IF(OR(I712&lt;&gt;"OK",FinMes=""),"",IF(B712&gt;=FinMes,0,MAX(0,ROUND(E712-C712,2))))</f>
        <v/>
      </c>
    </row>
    <row r="713" customFormat="false" ht="25" hidden="false" customHeight="true" outlineLevel="0" collapsed="false">
      <c r="A713" s="31"/>
      <c r="B713" s="32"/>
      <c r="C713" s="33"/>
      <c r="D713" s="34" t="str">
        <f aca="false">IF(OR(I713&lt;&gt;"OK",FinMes=""),"",IF(B713&gt;=FinMes,0,MAX(0,ROUND(C713-E713,2))))</f>
        <v/>
      </c>
      <c r="E713" s="34" t="str">
        <f aca="false">IF(OR(I713&lt;&gt;"OK",FinMes=""),"",IF(B713&gt;=FinMes,0,SUMIFS(CobroValido,CobroVenta,A713,CobroFecha,"&lt;"&amp;FinMes)))</f>
        <v/>
      </c>
      <c r="F713" s="35"/>
      <c r="G713" s="35"/>
      <c r="H713" s="36" t="str">
        <f aca="false">IF(I713="","",IF(I713&lt;&gt;"OK","Confira os dados",IF(FinMes="","Escolha um período",IF(B713&gt;=FinMes,"Outro período",IF(K713&gt;0,"Recebimento excedente",IF(D713=0,"Recebida",IF(E713=0,"A receber","Parcial")))))))</f>
        <v/>
      </c>
      <c r="I713" s="36" t="str">
        <f aca="false">IF(COUNTA(A713:C713,F713:G713)=0,"",IF(A713="","Falta o código",IF(A713&lt;&gt;TRIM(A713),"Confira o código",IF(COUNTIFS(VentaID,A713)&gt;1,"Código repetido",IF(NOT(ISNUMBER(B713)),"Confira a data",IF(OR(B713&lt;1,B713&gt;73415,INT(B713)&lt;&gt;B713),"Confira a data",IF(NOT(ISNUMBER(C713)),"Confira o valor",IF(C713&lt;=0,"Valor maior que zero",IF(G713="","Preencha o que vendeu","OK")))))))))</f>
        <v/>
      </c>
      <c r="J713" s="34" t="n">
        <f aca="false">IF(I713="OK",C713,0)</f>
        <v>0</v>
      </c>
      <c r="K713" s="34" t="str">
        <f aca="false">IF(OR(I713&lt;&gt;"OK",FinMes=""),"",IF(B713&gt;=FinMes,0,MAX(0,ROUND(E713-C713,2))))</f>
        <v/>
      </c>
    </row>
    <row r="714" customFormat="false" ht="25" hidden="false" customHeight="true" outlineLevel="0" collapsed="false">
      <c r="A714" s="31"/>
      <c r="B714" s="32"/>
      <c r="C714" s="33"/>
      <c r="D714" s="34" t="str">
        <f aca="false">IF(OR(I714&lt;&gt;"OK",FinMes=""),"",IF(B714&gt;=FinMes,0,MAX(0,ROUND(C714-E714,2))))</f>
        <v/>
      </c>
      <c r="E714" s="34" t="str">
        <f aca="false">IF(OR(I714&lt;&gt;"OK",FinMes=""),"",IF(B714&gt;=FinMes,0,SUMIFS(CobroValido,CobroVenta,A714,CobroFecha,"&lt;"&amp;FinMes)))</f>
        <v/>
      </c>
      <c r="F714" s="35"/>
      <c r="G714" s="35"/>
      <c r="H714" s="36" t="str">
        <f aca="false">IF(I714="","",IF(I714&lt;&gt;"OK","Confira os dados",IF(FinMes="","Escolha um período",IF(B714&gt;=FinMes,"Outro período",IF(K714&gt;0,"Recebimento excedente",IF(D714=0,"Recebida",IF(E714=0,"A receber","Parcial")))))))</f>
        <v/>
      </c>
      <c r="I714" s="36" t="str">
        <f aca="false">IF(COUNTA(A714:C714,F714:G714)=0,"",IF(A714="","Falta o código",IF(A714&lt;&gt;TRIM(A714),"Confira o código",IF(COUNTIFS(VentaID,A714)&gt;1,"Código repetido",IF(NOT(ISNUMBER(B714)),"Confira a data",IF(OR(B714&lt;1,B714&gt;73415,INT(B714)&lt;&gt;B714),"Confira a data",IF(NOT(ISNUMBER(C714)),"Confira o valor",IF(C714&lt;=0,"Valor maior que zero",IF(G714="","Preencha o que vendeu","OK")))))))))</f>
        <v/>
      </c>
      <c r="J714" s="34" t="n">
        <f aca="false">IF(I714="OK",C714,0)</f>
        <v>0</v>
      </c>
      <c r="K714" s="34" t="str">
        <f aca="false">IF(OR(I714&lt;&gt;"OK",FinMes=""),"",IF(B714&gt;=FinMes,0,MAX(0,ROUND(E714-C714,2))))</f>
        <v/>
      </c>
    </row>
    <row r="715" customFormat="false" ht="25" hidden="false" customHeight="true" outlineLevel="0" collapsed="false">
      <c r="A715" s="31"/>
      <c r="B715" s="32"/>
      <c r="C715" s="33"/>
      <c r="D715" s="34" t="str">
        <f aca="false">IF(OR(I715&lt;&gt;"OK",FinMes=""),"",IF(B715&gt;=FinMes,0,MAX(0,ROUND(C715-E715,2))))</f>
        <v/>
      </c>
      <c r="E715" s="34" t="str">
        <f aca="false">IF(OR(I715&lt;&gt;"OK",FinMes=""),"",IF(B715&gt;=FinMes,0,SUMIFS(CobroValido,CobroVenta,A715,CobroFecha,"&lt;"&amp;FinMes)))</f>
        <v/>
      </c>
      <c r="F715" s="35"/>
      <c r="G715" s="35"/>
      <c r="H715" s="36" t="str">
        <f aca="false">IF(I715="","",IF(I715&lt;&gt;"OK","Confira os dados",IF(FinMes="","Escolha um período",IF(B715&gt;=FinMes,"Outro período",IF(K715&gt;0,"Recebimento excedente",IF(D715=0,"Recebida",IF(E715=0,"A receber","Parcial")))))))</f>
        <v/>
      </c>
      <c r="I715" s="36" t="str">
        <f aca="false">IF(COUNTA(A715:C715,F715:G715)=0,"",IF(A715="","Falta o código",IF(A715&lt;&gt;TRIM(A715),"Confira o código",IF(COUNTIFS(VentaID,A715)&gt;1,"Código repetido",IF(NOT(ISNUMBER(B715)),"Confira a data",IF(OR(B715&lt;1,B715&gt;73415,INT(B715)&lt;&gt;B715),"Confira a data",IF(NOT(ISNUMBER(C715)),"Confira o valor",IF(C715&lt;=0,"Valor maior que zero",IF(G715="","Preencha o que vendeu","OK")))))))))</f>
        <v/>
      </c>
      <c r="J715" s="34" t="n">
        <f aca="false">IF(I715="OK",C715,0)</f>
        <v>0</v>
      </c>
      <c r="K715" s="34" t="str">
        <f aca="false">IF(OR(I715&lt;&gt;"OK",FinMes=""),"",IF(B715&gt;=FinMes,0,MAX(0,ROUND(E715-C715,2))))</f>
        <v/>
      </c>
    </row>
    <row r="716" customFormat="false" ht="25" hidden="false" customHeight="true" outlineLevel="0" collapsed="false">
      <c r="A716" s="31"/>
      <c r="B716" s="32"/>
      <c r="C716" s="33"/>
      <c r="D716" s="34" t="str">
        <f aca="false">IF(OR(I716&lt;&gt;"OK",FinMes=""),"",IF(B716&gt;=FinMes,0,MAX(0,ROUND(C716-E716,2))))</f>
        <v/>
      </c>
      <c r="E716" s="34" t="str">
        <f aca="false">IF(OR(I716&lt;&gt;"OK",FinMes=""),"",IF(B716&gt;=FinMes,0,SUMIFS(CobroValido,CobroVenta,A716,CobroFecha,"&lt;"&amp;FinMes)))</f>
        <v/>
      </c>
      <c r="F716" s="35"/>
      <c r="G716" s="35"/>
      <c r="H716" s="36" t="str">
        <f aca="false">IF(I716="","",IF(I716&lt;&gt;"OK","Confira os dados",IF(FinMes="","Escolha um período",IF(B716&gt;=FinMes,"Outro período",IF(K716&gt;0,"Recebimento excedente",IF(D716=0,"Recebida",IF(E716=0,"A receber","Parcial")))))))</f>
        <v/>
      </c>
      <c r="I716" s="36" t="str">
        <f aca="false">IF(COUNTA(A716:C716,F716:G716)=0,"",IF(A716="","Falta o código",IF(A716&lt;&gt;TRIM(A716),"Confira o código",IF(COUNTIFS(VentaID,A716)&gt;1,"Código repetido",IF(NOT(ISNUMBER(B716)),"Confira a data",IF(OR(B716&lt;1,B716&gt;73415,INT(B716)&lt;&gt;B716),"Confira a data",IF(NOT(ISNUMBER(C716)),"Confira o valor",IF(C716&lt;=0,"Valor maior que zero",IF(G716="","Preencha o que vendeu","OK")))))))))</f>
        <v/>
      </c>
      <c r="J716" s="34" t="n">
        <f aca="false">IF(I716="OK",C716,0)</f>
        <v>0</v>
      </c>
      <c r="K716" s="34" t="str">
        <f aca="false">IF(OR(I716&lt;&gt;"OK",FinMes=""),"",IF(B716&gt;=FinMes,0,MAX(0,ROUND(E716-C716,2))))</f>
        <v/>
      </c>
    </row>
    <row r="717" customFormat="false" ht="25" hidden="false" customHeight="true" outlineLevel="0" collapsed="false">
      <c r="A717" s="31"/>
      <c r="B717" s="32"/>
      <c r="C717" s="33"/>
      <c r="D717" s="34" t="str">
        <f aca="false">IF(OR(I717&lt;&gt;"OK",FinMes=""),"",IF(B717&gt;=FinMes,0,MAX(0,ROUND(C717-E717,2))))</f>
        <v/>
      </c>
      <c r="E717" s="34" t="str">
        <f aca="false">IF(OR(I717&lt;&gt;"OK",FinMes=""),"",IF(B717&gt;=FinMes,0,SUMIFS(CobroValido,CobroVenta,A717,CobroFecha,"&lt;"&amp;FinMes)))</f>
        <v/>
      </c>
      <c r="F717" s="35"/>
      <c r="G717" s="35"/>
      <c r="H717" s="36" t="str">
        <f aca="false">IF(I717="","",IF(I717&lt;&gt;"OK","Confira os dados",IF(FinMes="","Escolha um período",IF(B717&gt;=FinMes,"Outro período",IF(K717&gt;0,"Recebimento excedente",IF(D717=0,"Recebida",IF(E717=0,"A receber","Parcial")))))))</f>
        <v/>
      </c>
      <c r="I717" s="36" t="str">
        <f aca="false">IF(COUNTA(A717:C717,F717:G717)=0,"",IF(A717="","Falta o código",IF(A717&lt;&gt;TRIM(A717),"Confira o código",IF(COUNTIFS(VentaID,A717)&gt;1,"Código repetido",IF(NOT(ISNUMBER(B717)),"Confira a data",IF(OR(B717&lt;1,B717&gt;73415,INT(B717)&lt;&gt;B717),"Confira a data",IF(NOT(ISNUMBER(C717)),"Confira o valor",IF(C717&lt;=0,"Valor maior que zero",IF(G717="","Preencha o que vendeu","OK")))))))))</f>
        <v/>
      </c>
      <c r="J717" s="34" t="n">
        <f aca="false">IF(I717="OK",C717,0)</f>
        <v>0</v>
      </c>
      <c r="K717" s="34" t="str">
        <f aca="false">IF(OR(I717&lt;&gt;"OK",FinMes=""),"",IF(B717&gt;=FinMes,0,MAX(0,ROUND(E717-C717,2))))</f>
        <v/>
      </c>
    </row>
    <row r="718" customFormat="false" ht="25" hidden="false" customHeight="true" outlineLevel="0" collapsed="false">
      <c r="A718" s="31"/>
      <c r="B718" s="32"/>
      <c r="C718" s="33"/>
      <c r="D718" s="34" t="str">
        <f aca="false">IF(OR(I718&lt;&gt;"OK",FinMes=""),"",IF(B718&gt;=FinMes,0,MAX(0,ROUND(C718-E718,2))))</f>
        <v/>
      </c>
      <c r="E718" s="34" t="str">
        <f aca="false">IF(OR(I718&lt;&gt;"OK",FinMes=""),"",IF(B718&gt;=FinMes,0,SUMIFS(CobroValido,CobroVenta,A718,CobroFecha,"&lt;"&amp;FinMes)))</f>
        <v/>
      </c>
      <c r="F718" s="35"/>
      <c r="G718" s="35"/>
      <c r="H718" s="36" t="str">
        <f aca="false">IF(I718="","",IF(I718&lt;&gt;"OK","Confira os dados",IF(FinMes="","Escolha um período",IF(B718&gt;=FinMes,"Outro período",IF(K718&gt;0,"Recebimento excedente",IF(D718=0,"Recebida",IF(E718=0,"A receber","Parcial")))))))</f>
        <v/>
      </c>
      <c r="I718" s="36" t="str">
        <f aca="false">IF(COUNTA(A718:C718,F718:G718)=0,"",IF(A718="","Falta o código",IF(A718&lt;&gt;TRIM(A718),"Confira o código",IF(COUNTIFS(VentaID,A718)&gt;1,"Código repetido",IF(NOT(ISNUMBER(B718)),"Confira a data",IF(OR(B718&lt;1,B718&gt;73415,INT(B718)&lt;&gt;B718),"Confira a data",IF(NOT(ISNUMBER(C718)),"Confira o valor",IF(C718&lt;=0,"Valor maior que zero",IF(G718="","Preencha o que vendeu","OK")))))))))</f>
        <v/>
      </c>
      <c r="J718" s="34" t="n">
        <f aca="false">IF(I718="OK",C718,0)</f>
        <v>0</v>
      </c>
      <c r="K718" s="34" t="str">
        <f aca="false">IF(OR(I718&lt;&gt;"OK",FinMes=""),"",IF(B718&gt;=FinMes,0,MAX(0,ROUND(E718-C718,2))))</f>
        <v/>
      </c>
    </row>
    <row r="719" customFormat="false" ht="25" hidden="false" customHeight="true" outlineLevel="0" collapsed="false">
      <c r="A719" s="31"/>
      <c r="B719" s="32"/>
      <c r="C719" s="33"/>
      <c r="D719" s="34" t="str">
        <f aca="false">IF(OR(I719&lt;&gt;"OK",FinMes=""),"",IF(B719&gt;=FinMes,0,MAX(0,ROUND(C719-E719,2))))</f>
        <v/>
      </c>
      <c r="E719" s="34" t="str">
        <f aca="false">IF(OR(I719&lt;&gt;"OK",FinMes=""),"",IF(B719&gt;=FinMes,0,SUMIFS(CobroValido,CobroVenta,A719,CobroFecha,"&lt;"&amp;FinMes)))</f>
        <v/>
      </c>
      <c r="F719" s="35"/>
      <c r="G719" s="35"/>
      <c r="H719" s="36" t="str">
        <f aca="false">IF(I719="","",IF(I719&lt;&gt;"OK","Confira os dados",IF(FinMes="","Escolha um período",IF(B719&gt;=FinMes,"Outro período",IF(K719&gt;0,"Recebimento excedente",IF(D719=0,"Recebida",IF(E719=0,"A receber","Parcial")))))))</f>
        <v/>
      </c>
      <c r="I719" s="36" t="str">
        <f aca="false">IF(COUNTA(A719:C719,F719:G719)=0,"",IF(A719="","Falta o código",IF(A719&lt;&gt;TRIM(A719),"Confira o código",IF(COUNTIFS(VentaID,A719)&gt;1,"Código repetido",IF(NOT(ISNUMBER(B719)),"Confira a data",IF(OR(B719&lt;1,B719&gt;73415,INT(B719)&lt;&gt;B719),"Confira a data",IF(NOT(ISNUMBER(C719)),"Confira o valor",IF(C719&lt;=0,"Valor maior que zero",IF(G719="","Preencha o que vendeu","OK")))))))))</f>
        <v/>
      </c>
      <c r="J719" s="34" t="n">
        <f aca="false">IF(I719="OK",C719,0)</f>
        <v>0</v>
      </c>
      <c r="K719" s="34" t="str">
        <f aca="false">IF(OR(I719&lt;&gt;"OK",FinMes=""),"",IF(B719&gt;=FinMes,0,MAX(0,ROUND(E719-C719,2))))</f>
        <v/>
      </c>
    </row>
    <row r="720" customFormat="false" ht="25" hidden="false" customHeight="true" outlineLevel="0" collapsed="false">
      <c r="A720" s="31"/>
      <c r="B720" s="32"/>
      <c r="C720" s="33"/>
      <c r="D720" s="34" t="str">
        <f aca="false">IF(OR(I720&lt;&gt;"OK",FinMes=""),"",IF(B720&gt;=FinMes,0,MAX(0,ROUND(C720-E720,2))))</f>
        <v/>
      </c>
      <c r="E720" s="34" t="str">
        <f aca="false">IF(OR(I720&lt;&gt;"OK",FinMes=""),"",IF(B720&gt;=FinMes,0,SUMIFS(CobroValido,CobroVenta,A720,CobroFecha,"&lt;"&amp;FinMes)))</f>
        <v/>
      </c>
      <c r="F720" s="35"/>
      <c r="G720" s="35"/>
      <c r="H720" s="36" t="str">
        <f aca="false">IF(I720="","",IF(I720&lt;&gt;"OK","Confira os dados",IF(FinMes="","Escolha um período",IF(B720&gt;=FinMes,"Outro período",IF(K720&gt;0,"Recebimento excedente",IF(D720=0,"Recebida",IF(E720=0,"A receber","Parcial")))))))</f>
        <v/>
      </c>
      <c r="I720" s="36" t="str">
        <f aca="false">IF(COUNTA(A720:C720,F720:G720)=0,"",IF(A720="","Falta o código",IF(A720&lt;&gt;TRIM(A720),"Confira o código",IF(COUNTIFS(VentaID,A720)&gt;1,"Código repetido",IF(NOT(ISNUMBER(B720)),"Confira a data",IF(OR(B720&lt;1,B720&gt;73415,INT(B720)&lt;&gt;B720),"Confira a data",IF(NOT(ISNUMBER(C720)),"Confira o valor",IF(C720&lt;=0,"Valor maior que zero",IF(G720="","Preencha o que vendeu","OK")))))))))</f>
        <v/>
      </c>
      <c r="J720" s="34" t="n">
        <f aca="false">IF(I720="OK",C720,0)</f>
        <v>0</v>
      </c>
      <c r="K720" s="34" t="str">
        <f aca="false">IF(OR(I720&lt;&gt;"OK",FinMes=""),"",IF(B720&gt;=FinMes,0,MAX(0,ROUND(E720-C720,2))))</f>
        <v/>
      </c>
    </row>
    <row r="721" customFormat="false" ht="25" hidden="false" customHeight="true" outlineLevel="0" collapsed="false">
      <c r="A721" s="31"/>
      <c r="B721" s="32"/>
      <c r="C721" s="33"/>
      <c r="D721" s="34" t="str">
        <f aca="false">IF(OR(I721&lt;&gt;"OK",FinMes=""),"",IF(B721&gt;=FinMes,0,MAX(0,ROUND(C721-E721,2))))</f>
        <v/>
      </c>
      <c r="E721" s="34" t="str">
        <f aca="false">IF(OR(I721&lt;&gt;"OK",FinMes=""),"",IF(B721&gt;=FinMes,0,SUMIFS(CobroValido,CobroVenta,A721,CobroFecha,"&lt;"&amp;FinMes)))</f>
        <v/>
      </c>
      <c r="F721" s="35"/>
      <c r="G721" s="35"/>
      <c r="H721" s="36" t="str">
        <f aca="false">IF(I721="","",IF(I721&lt;&gt;"OK","Confira os dados",IF(FinMes="","Escolha um período",IF(B721&gt;=FinMes,"Outro período",IF(K721&gt;0,"Recebimento excedente",IF(D721=0,"Recebida",IF(E721=0,"A receber","Parcial")))))))</f>
        <v/>
      </c>
      <c r="I721" s="36" t="str">
        <f aca="false">IF(COUNTA(A721:C721,F721:G721)=0,"",IF(A721="","Falta o código",IF(A721&lt;&gt;TRIM(A721),"Confira o código",IF(COUNTIFS(VentaID,A721)&gt;1,"Código repetido",IF(NOT(ISNUMBER(B721)),"Confira a data",IF(OR(B721&lt;1,B721&gt;73415,INT(B721)&lt;&gt;B721),"Confira a data",IF(NOT(ISNUMBER(C721)),"Confira o valor",IF(C721&lt;=0,"Valor maior que zero",IF(G721="","Preencha o que vendeu","OK")))))))))</f>
        <v/>
      </c>
      <c r="J721" s="34" t="n">
        <f aca="false">IF(I721="OK",C721,0)</f>
        <v>0</v>
      </c>
      <c r="K721" s="34" t="str">
        <f aca="false">IF(OR(I721&lt;&gt;"OK",FinMes=""),"",IF(B721&gt;=FinMes,0,MAX(0,ROUND(E721-C721,2))))</f>
        <v/>
      </c>
    </row>
    <row r="722" customFormat="false" ht="25" hidden="false" customHeight="true" outlineLevel="0" collapsed="false">
      <c r="A722" s="31"/>
      <c r="B722" s="32"/>
      <c r="C722" s="33"/>
      <c r="D722" s="34" t="str">
        <f aca="false">IF(OR(I722&lt;&gt;"OK",FinMes=""),"",IF(B722&gt;=FinMes,0,MAX(0,ROUND(C722-E722,2))))</f>
        <v/>
      </c>
      <c r="E722" s="34" t="str">
        <f aca="false">IF(OR(I722&lt;&gt;"OK",FinMes=""),"",IF(B722&gt;=FinMes,0,SUMIFS(CobroValido,CobroVenta,A722,CobroFecha,"&lt;"&amp;FinMes)))</f>
        <v/>
      </c>
      <c r="F722" s="35"/>
      <c r="G722" s="35"/>
      <c r="H722" s="36" t="str">
        <f aca="false">IF(I722="","",IF(I722&lt;&gt;"OK","Confira os dados",IF(FinMes="","Escolha um período",IF(B722&gt;=FinMes,"Outro período",IF(K722&gt;0,"Recebimento excedente",IF(D722=0,"Recebida",IF(E722=0,"A receber","Parcial")))))))</f>
        <v/>
      </c>
      <c r="I722" s="36" t="str">
        <f aca="false">IF(COUNTA(A722:C722,F722:G722)=0,"",IF(A722="","Falta o código",IF(A722&lt;&gt;TRIM(A722),"Confira o código",IF(COUNTIFS(VentaID,A722)&gt;1,"Código repetido",IF(NOT(ISNUMBER(B722)),"Confira a data",IF(OR(B722&lt;1,B722&gt;73415,INT(B722)&lt;&gt;B722),"Confira a data",IF(NOT(ISNUMBER(C722)),"Confira o valor",IF(C722&lt;=0,"Valor maior que zero",IF(G722="","Preencha o que vendeu","OK")))))))))</f>
        <v/>
      </c>
      <c r="J722" s="34" t="n">
        <f aca="false">IF(I722="OK",C722,0)</f>
        <v>0</v>
      </c>
      <c r="K722" s="34" t="str">
        <f aca="false">IF(OR(I722&lt;&gt;"OK",FinMes=""),"",IF(B722&gt;=FinMes,0,MAX(0,ROUND(E722-C722,2))))</f>
        <v/>
      </c>
    </row>
    <row r="723" customFormat="false" ht="25" hidden="false" customHeight="true" outlineLevel="0" collapsed="false">
      <c r="A723" s="31"/>
      <c r="B723" s="32"/>
      <c r="C723" s="33"/>
      <c r="D723" s="34" t="str">
        <f aca="false">IF(OR(I723&lt;&gt;"OK",FinMes=""),"",IF(B723&gt;=FinMes,0,MAX(0,ROUND(C723-E723,2))))</f>
        <v/>
      </c>
      <c r="E723" s="34" t="str">
        <f aca="false">IF(OR(I723&lt;&gt;"OK",FinMes=""),"",IF(B723&gt;=FinMes,0,SUMIFS(CobroValido,CobroVenta,A723,CobroFecha,"&lt;"&amp;FinMes)))</f>
        <v/>
      </c>
      <c r="F723" s="35"/>
      <c r="G723" s="35"/>
      <c r="H723" s="36" t="str">
        <f aca="false">IF(I723="","",IF(I723&lt;&gt;"OK","Confira os dados",IF(FinMes="","Escolha um período",IF(B723&gt;=FinMes,"Outro período",IF(K723&gt;0,"Recebimento excedente",IF(D723=0,"Recebida",IF(E723=0,"A receber","Parcial")))))))</f>
        <v/>
      </c>
      <c r="I723" s="36" t="str">
        <f aca="false">IF(COUNTA(A723:C723,F723:G723)=0,"",IF(A723="","Falta o código",IF(A723&lt;&gt;TRIM(A723),"Confira o código",IF(COUNTIFS(VentaID,A723)&gt;1,"Código repetido",IF(NOT(ISNUMBER(B723)),"Confira a data",IF(OR(B723&lt;1,B723&gt;73415,INT(B723)&lt;&gt;B723),"Confira a data",IF(NOT(ISNUMBER(C723)),"Confira o valor",IF(C723&lt;=0,"Valor maior que zero",IF(G723="","Preencha o que vendeu","OK")))))))))</f>
        <v/>
      </c>
      <c r="J723" s="34" t="n">
        <f aca="false">IF(I723="OK",C723,0)</f>
        <v>0</v>
      </c>
      <c r="K723" s="34" t="str">
        <f aca="false">IF(OR(I723&lt;&gt;"OK",FinMes=""),"",IF(B723&gt;=FinMes,0,MAX(0,ROUND(E723-C723,2))))</f>
        <v/>
      </c>
    </row>
    <row r="724" customFormat="false" ht="25" hidden="false" customHeight="true" outlineLevel="0" collapsed="false">
      <c r="A724" s="31"/>
      <c r="B724" s="32"/>
      <c r="C724" s="33"/>
      <c r="D724" s="34" t="str">
        <f aca="false">IF(OR(I724&lt;&gt;"OK",FinMes=""),"",IF(B724&gt;=FinMes,0,MAX(0,ROUND(C724-E724,2))))</f>
        <v/>
      </c>
      <c r="E724" s="34" t="str">
        <f aca="false">IF(OR(I724&lt;&gt;"OK",FinMes=""),"",IF(B724&gt;=FinMes,0,SUMIFS(CobroValido,CobroVenta,A724,CobroFecha,"&lt;"&amp;FinMes)))</f>
        <v/>
      </c>
      <c r="F724" s="35"/>
      <c r="G724" s="35"/>
      <c r="H724" s="36" t="str">
        <f aca="false">IF(I724="","",IF(I724&lt;&gt;"OK","Confira os dados",IF(FinMes="","Escolha um período",IF(B724&gt;=FinMes,"Outro período",IF(K724&gt;0,"Recebimento excedente",IF(D724=0,"Recebida",IF(E724=0,"A receber","Parcial")))))))</f>
        <v/>
      </c>
      <c r="I724" s="36" t="str">
        <f aca="false">IF(COUNTA(A724:C724,F724:G724)=0,"",IF(A724="","Falta o código",IF(A724&lt;&gt;TRIM(A724),"Confira o código",IF(COUNTIFS(VentaID,A724)&gt;1,"Código repetido",IF(NOT(ISNUMBER(B724)),"Confira a data",IF(OR(B724&lt;1,B724&gt;73415,INT(B724)&lt;&gt;B724),"Confira a data",IF(NOT(ISNUMBER(C724)),"Confira o valor",IF(C724&lt;=0,"Valor maior que zero",IF(G724="","Preencha o que vendeu","OK")))))))))</f>
        <v/>
      </c>
      <c r="J724" s="34" t="n">
        <f aca="false">IF(I724="OK",C724,0)</f>
        <v>0</v>
      </c>
      <c r="K724" s="34" t="str">
        <f aca="false">IF(OR(I724&lt;&gt;"OK",FinMes=""),"",IF(B724&gt;=FinMes,0,MAX(0,ROUND(E724-C724,2))))</f>
        <v/>
      </c>
    </row>
    <row r="725" customFormat="false" ht="25" hidden="false" customHeight="true" outlineLevel="0" collapsed="false">
      <c r="A725" s="31"/>
      <c r="B725" s="32"/>
      <c r="C725" s="33"/>
      <c r="D725" s="34" t="str">
        <f aca="false">IF(OR(I725&lt;&gt;"OK",FinMes=""),"",IF(B725&gt;=FinMes,0,MAX(0,ROUND(C725-E725,2))))</f>
        <v/>
      </c>
      <c r="E725" s="34" t="str">
        <f aca="false">IF(OR(I725&lt;&gt;"OK",FinMes=""),"",IF(B725&gt;=FinMes,0,SUMIFS(CobroValido,CobroVenta,A725,CobroFecha,"&lt;"&amp;FinMes)))</f>
        <v/>
      </c>
      <c r="F725" s="35"/>
      <c r="G725" s="35"/>
      <c r="H725" s="36" t="str">
        <f aca="false">IF(I725="","",IF(I725&lt;&gt;"OK","Confira os dados",IF(FinMes="","Escolha um período",IF(B725&gt;=FinMes,"Outro período",IF(K725&gt;0,"Recebimento excedente",IF(D725=0,"Recebida",IF(E725=0,"A receber","Parcial")))))))</f>
        <v/>
      </c>
      <c r="I725" s="36" t="str">
        <f aca="false">IF(COUNTA(A725:C725,F725:G725)=0,"",IF(A725="","Falta o código",IF(A725&lt;&gt;TRIM(A725),"Confira o código",IF(COUNTIFS(VentaID,A725)&gt;1,"Código repetido",IF(NOT(ISNUMBER(B725)),"Confira a data",IF(OR(B725&lt;1,B725&gt;73415,INT(B725)&lt;&gt;B725),"Confira a data",IF(NOT(ISNUMBER(C725)),"Confira o valor",IF(C725&lt;=0,"Valor maior que zero",IF(G725="","Preencha o que vendeu","OK")))))))))</f>
        <v/>
      </c>
      <c r="J725" s="34" t="n">
        <f aca="false">IF(I725="OK",C725,0)</f>
        <v>0</v>
      </c>
      <c r="K725" s="34" t="str">
        <f aca="false">IF(OR(I725&lt;&gt;"OK",FinMes=""),"",IF(B725&gt;=FinMes,0,MAX(0,ROUND(E725-C725,2))))</f>
        <v/>
      </c>
    </row>
    <row r="726" customFormat="false" ht="25" hidden="false" customHeight="true" outlineLevel="0" collapsed="false">
      <c r="A726" s="31"/>
      <c r="B726" s="32"/>
      <c r="C726" s="33"/>
      <c r="D726" s="34" t="str">
        <f aca="false">IF(OR(I726&lt;&gt;"OK",FinMes=""),"",IF(B726&gt;=FinMes,0,MAX(0,ROUND(C726-E726,2))))</f>
        <v/>
      </c>
      <c r="E726" s="34" t="str">
        <f aca="false">IF(OR(I726&lt;&gt;"OK",FinMes=""),"",IF(B726&gt;=FinMes,0,SUMIFS(CobroValido,CobroVenta,A726,CobroFecha,"&lt;"&amp;FinMes)))</f>
        <v/>
      </c>
      <c r="F726" s="35"/>
      <c r="G726" s="35"/>
      <c r="H726" s="36" t="str">
        <f aca="false">IF(I726="","",IF(I726&lt;&gt;"OK","Confira os dados",IF(FinMes="","Escolha um período",IF(B726&gt;=FinMes,"Outro período",IF(K726&gt;0,"Recebimento excedente",IF(D726=0,"Recebida",IF(E726=0,"A receber","Parcial")))))))</f>
        <v/>
      </c>
      <c r="I726" s="36" t="str">
        <f aca="false">IF(COUNTA(A726:C726,F726:G726)=0,"",IF(A726="","Falta o código",IF(A726&lt;&gt;TRIM(A726),"Confira o código",IF(COUNTIFS(VentaID,A726)&gt;1,"Código repetido",IF(NOT(ISNUMBER(B726)),"Confira a data",IF(OR(B726&lt;1,B726&gt;73415,INT(B726)&lt;&gt;B726),"Confira a data",IF(NOT(ISNUMBER(C726)),"Confira o valor",IF(C726&lt;=0,"Valor maior que zero",IF(G726="","Preencha o que vendeu","OK")))))))))</f>
        <v/>
      </c>
      <c r="J726" s="34" t="n">
        <f aca="false">IF(I726="OK",C726,0)</f>
        <v>0</v>
      </c>
      <c r="K726" s="34" t="str">
        <f aca="false">IF(OR(I726&lt;&gt;"OK",FinMes=""),"",IF(B726&gt;=FinMes,0,MAX(0,ROUND(E726-C726,2))))</f>
        <v/>
      </c>
    </row>
    <row r="727" customFormat="false" ht="25" hidden="false" customHeight="true" outlineLevel="0" collapsed="false">
      <c r="A727" s="31"/>
      <c r="B727" s="32"/>
      <c r="C727" s="33"/>
      <c r="D727" s="34" t="str">
        <f aca="false">IF(OR(I727&lt;&gt;"OK",FinMes=""),"",IF(B727&gt;=FinMes,0,MAX(0,ROUND(C727-E727,2))))</f>
        <v/>
      </c>
      <c r="E727" s="34" t="str">
        <f aca="false">IF(OR(I727&lt;&gt;"OK",FinMes=""),"",IF(B727&gt;=FinMes,0,SUMIFS(CobroValido,CobroVenta,A727,CobroFecha,"&lt;"&amp;FinMes)))</f>
        <v/>
      </c>
      <c r="F727" s="35"/>
      <c r="G727" s="35"/>
      <c r="H727" s="36" t="str">
        <f aca="false">IF(I727="","",IF(I727&lt;&gt;"OK","Confira os dados",IF(FinMes="","Escolha um período",IF(B727&gt;=FinMes,"Outro período",IF(K727&gt;0,"Recebimento excedente",IF(D727=0,"Recebida",IF(E727=0,"A receber","Parcial")))))))</f>
        <v/>
      </c>
      <c r="I727" s="36" t="str">
        <f aca="false">IF(COUNTA(A727:C727,F727:G727)=0,"",IF(A727="","Falta o código",IF(A727&lt;&gt;TRIM(A727),"Confira o código",IF(COUNTIFS(VentaID,A727)&gt;1,"Código repetido",IF(NOT(ISNUMBER(B727)),"Confira a data",IF(OR(B727&lt;1,B727&gt;73415,INT(B727)&lt;&gt;B727),"Confira a data",IF(NOT(ISNUMBER(C727)),"Confira o valor",IF(C727&lt;=0,"Valor maior que zero",IF(G727="","Preencha o que vendeu","OK")))))))))</f>
        <v/>
      </c>
      <c r="J727" s="34" t="n">
        <f aca="false">IF(I727="OK",C727,0)</f>
        <v>0</v>
      </c>
      <c r="K727" s="34" t="str">
        <f aca="false">IF(OR(I727&lt;&gt;"OK",FinMes=""),"",IF(B727&gt;=FinMes,0,MAX(0,ROUND(E727-C727,2))))</f>
        <v/>
      </c>
    </row>
    <row r="728" customFormat="false" ht="25" hidden="false" customHeight="true" outlineLevel="0" collapsed="false">
      <c r="A728" s="31"/>
      <c r="B728" s="32"/>
      <c r="C728" s="33"/>
      <c r="D728" s="34" t="str">
        <f aca="false">IF(OR(I728&lt;&gt;"OK",FinMes=""),"",IF(B728&gt;=FinMes,0,MAX(0,ROUND(C728-E728,2))))</f>
        <v/>
      </c>
      <c r="E728" s="34" t="str">
        <f aca="false">IF(OR(I728&lt;&gt;"OK",FinMes=""),"",IF(B728&gt;=FinMes,0,SUMIFS(CobroValido,CobroVenta,A728,CobroFecha,"&lt;"&amp;FinMes)))</f>
        <v/>
      </c>
      <c r="F728" s="35"/>
      <c r="G728" s="35"/>
      <c r="H728" s="36" t="str">
        <f aca="false">IF(I728="","",IF(I728&lt;&gt;"OK","Confira os dados",IF(FinMes="","Escolha um período",IF(B728&gt;=FinMes,"Outro período",IF(K728&gt;0,"Recebimento excedente",IF(D728=0,"Recebida",IF(E728=0,"A receber","Parcial")))))))</f>
        <v/>
      </c>
      <c r="I728" s="36" t="str">
        <f aca="false">IF(COUNTA(A728:C728,F728:G728)=0,"",IF(A728="","Falta o código",IF(A728&lt;&gt;TRIM(A728),"Confira o código",IF(COUNTIFS(VentaID,A728)&gt;1,"Código repetido",IF(NOT(ISNUMBER(B728)),"Confira a data",IF(OR(B728&lt;1,B728&gt;73415,INT(B728)&lt;&gt;B728),"Confira a data",IF(NOT(ISNUMBER(C728)),"Confira o valor",IF(C728&lt;=0,"Valor maior que zero",IF(G728="","Preencha o que vendeu","OK")))))))))</f>
        <v/>
      </c>
      <c r="J728" s="34" t="n">
        <f aca="false">IF(I728="OK",C728,0)</f>
        <v>0</v>
      </c>
      <c r="K728" s="34" t="str">
        <f aca="false">IF(OR(I728&lt;&gt;"OK",FinMes=""),"",IF(B728&gt;=FinMes,0,MAX(0,ROUND(E728-C728,2))))</f>
        <v/>
      </c>
    </row>
    <row r="729" customFormat="false" ht="25" hidden="false" customHeight="true" outlineLevel="0" collapsed="false">
      <c r="A729" s="31"/>
      <c r="B729" s="32"/>
      <c r="C729" s="33"/>
      <c r="D729" s="34" t="str">
        <f aca="false">IF(OR(I729&lt;&gt;"OK",FinMes=""),"",IF(B729&gt;=FinMes,0,MAX(0,ROUND(C729-E729,2))))</f>
        <v/>
      </c>
      <c r="E729" s="34" t="str">
        <f aca="false">IF(OR(I729&lt;&gt;"OK",FinMes=""),"",IF(B729&gt;=FinMes,0,SUMIFS(CobroValido,CobroVenta,A729,CobroFecha,"&lt;"&amp;FinMes)))</f>
        <v/>
      </c>
      <c r="F729" s="35"/>
      <c r="G729" s="35"/>
      <c r="H729" s="36" t="str">
        <f aca="false">IF(I729="","",IF(I729&lt;&gt;"OK","Confira os dados",IF(FinMes="","Escolha um período",IF(B729&gt;=FinMes,"Outro período",IF(K729&gt;0,"Recebimento excedente",IF(D729=0,"Recebida",IF(E729=0,"A receber","Parcial")))))))</f>
        <v/>
      </c>
      <c r="I729" s="36" t="str">
        <f aca="false">IF(COUNTA(A729:C729,F729:G729)=0,"",IF(A729="","Falta o código",IF(A729&lt;&gt;TRIM(A729),"Confira o código",IF(COUNTIFS(VentaID,A729)&gt;1,"Código repetido",IF(NOT(ISNUMBER(B729)),"Confira a data",IF(OR(B729&lt;1,B729&gt;73415,INT(B729)&lt;&gt;B729),"Confira a data",IF(NOT(ISNUMBER(C729)),"Confira o valor",IF(C729&lt;=0,"Valor maior que zero",IF(G729="","Preencha o que vendeu","OK")))))))))</f>
        <v/>
      </c>
      <c r="J729" s="34" t="n">
        <f aca="false">IF(I729="OK",C729,0)</f>
        <v>0</v>
      </c>
      <c r="K729" s="34" t="str">
        <f aca="false">IF(OR(I729&lt;&gt;"OK",FinMes=""),"",IF(B729&gt;=FinMes,0,MAX(0,ROUND(E729-C729,2))))</f>
        <v/>
      </c>
    </row>
    <row r="730" customFormat="false" ht="25" hidden="false" customHeight="true" outlineLevel="0" collapsed="false">
      <c r="A730" s="31"/>
      <c r="B730" s="32"/>
      <c r="C730" s="33"/>
      <c r="D730" s="34" t="str">
        <f aca="false">IF(OR(I730&lt;&gt;"OK",FinMes=""),"",IF(B730&gt;=FinMes,0,MAX(0,ROUND(C730-E730,2))))</f>
        <v/>
      </c>
      <c r="E730" s="34" t="str">
        <f aca="false">IF(OR(I730&lt;&gt;"OK",FinMes=""),"",IF(B730&gt;=FinMes,0,SUMIFS(CobroValido,CobroVenta,A730,CobroFecha,"&lt;"&amp;FinMes)))</f>
        <v/>
      </c>
      <c r="F730" s="35"/>
      <c r="G730" s="35"/>
      <c r="H730" s="36" t="str">
        <f aca="false">IF(I730="","",IF(I730&lt;&gt;"OK","Confira os dados",IF(FinMes="","Escolha um período",IF(B730&gt;=FinMes,"Outro período",IF(K730&gt;0,"Recebimento excedente",IF(D730=0,"Recebida",IF(E730=0,"A receber","Parcial")))))))</f>
        <v/>
      </c>
      <c r="I730" s="36" t="str">
        <f aca="false">IF(COUNTA(A730:C730,F730:G730)=0,"",IF(A730="","Falta o código",IF(A730&lt;&gt;TRIM(A730),"Confira o código",IF(COUNTIFS(VentaID,A730)&gt;1,"Código repetido",IF(NOT(ISNUMBER(B730)),"Confira a data",IF(OR(B730&lt;1,B730&gt;73415,INT(B730)&lt;&gt;B730),"Confira a data",IF(NOT(ISNUMBER(C730)),"Confira o valor",IF(C730&lt;=0,"Valor maior que zero",IF(G730="","Preencha o que vendeu","OK")))))))))</f>
        <v/>
      </c>
      <c r="J730" s="34" t="n">
        <f aca="false">IF(I730="OK",C730,0)</f>
        <v>0</v>
      </c>
      <c r="K730" s="34" t="str">
        <f aca="false">IF(OR(I730&lt;&gt;"OK",FinMes=""),"",IF(B730&gt;=FinMes,0,MAX(0,ROUND(E730-C730,2))))</f>
        <v/>
      </c>
    </row>
    <row r="731" customFormat="false" ht="25" hidden="false" customHeight="true" outlineLevel="0" collapsed="false">
      <c r="A731" s="31"/>
      <c r="B731" s="32"/>
      <c r="C731" s="33"/>
      <c r="D731" s="34" t="str">
        <f aca="false">IF(OR(I731&lt;&gt;"OK",FinMes=""),"",IF(B731&gt;=FinMes,0,MAX(0,ROUND(C731-E731,2))))</f>
        <v/>
      </c>
      <c r="E731" s="34" t="str">
        <f aca="false">IF(OR(I731&lt;&gt;"OK",FinMes=""),"",IF(B731&gt;=FinMes,0,SUMIFS(CobroValido,CobroVenta,A731,CobroFecha,"&lt;"&amp;FinMes)))</f>
        <v/>
      </c>
      <c r="F731" s="35"/>
      <c r="G731" s="35"/>
      <c r="H731" s="36" t="str">
        <f aca="false">IF(I731="","",IF(I731&lt;&gt;"OK","Confira os dados",IF(FinMes="","Escolha um período",IF(B731&gt;=FinMes,"Outro período",IF(K731&gt;0,"Recebimento excedente",IF(D731=0,"Recebida",IF(E731=0,"A receber","Parcial")))))))</f>
        <v/>
      </c>
      <c r="I731" s="36" t="str">
        <f aca="false">IF(COUNTA(A731:C731,F731:G731)=0,"",IF(A731="","Falta o código",IF(A731&lt;&gt;TRIM(A731),"Confira o código",IF(COUNTIFS(VentaID,A731)&gt;1,"Código repetido",IF(NOT(ISNUMBER(B731)),"Confira a data",IF(OR(B731&lt;1,B731&gt;73415,INT(B731)&lt;&gt;B731),"Confira a data",IF(NOT(ISNUMBER(C731)),"Confira o valor",IF(C731&lt;=0,"Valor maior que zero",IF(G731="","Preencha o que vendeu","OK")))))))))</f>
        <v/>
      </c>
      <c r="J731" s="34" t="n">
        <f aca="false">IF(I731="OK",C731,0)</f>
        <v>0</v>
      </c>
      <c r="K731" s="34" t="str">
        <f aca="false">IF(OR(I731&lt;&gt;"OK",FinMes=""),"",IF(B731&gt;=FinMes,0,MAX(0,ROUND(E731-C731,2))))</f>
        <v/>
      </c>
    </row>
    <row r="732" customFormat="false" ht="25" hidden="false" customHeight="true" outlineLevel="0" collapsed="false">
      <c r="A732" s="31"/>
      <c r="B732" s="32"/>
      <c r="C732" s="33"/>
      <c r="D732" s="34" t="str">
        <f aca="false">IF(OR(I732&lt;&gt;"OK",FinMes=""),"",IF(B732&gt;=FinMes,0,MAX(0,ROUND(C732-E732,2))))</f>
        <v/>
      </c>
      <c r="E732" s="34" t="str">
        <f aca="false">IF(OR(I732&lt;&gt;"OK",FinMes=""),"",IF(B732&gt;=FinMes,0,SUMIFS(CobroValido,CobroVenta,A732,CobroFecha,"&lt;"&amp;FinMes)))</f>
        <v/>
      </c>
      <c r="F732" s="35"/>
      <c r="G732" s="35"/>
      <c r="H732" s="36" t="str">
        <f aca="false">IF(I732="","",IF(I732&lt;&gt;"OK","Confira os dados",IF(FinMes="","Escolha um período",IF(B732&gt;=FinMes,"Outro período",IF(K732&gt;0,"Recebimento excedente",IF(D732=0,"Recebida",IF(E732=0,"A receber","Parcial")))))))</f>
        <v/>
      </c>
      <c r="I732" s="36" t="str">
        <f aca="false">IF(COUNTA(A732:C732,F732:G732)=0,"",IF(A732="","Falta o código",IF(A732&lt;&gt;TRIM(A732),"Confira o código",IF(COUNTIFS(VentaID,A732)&gt;1,"Código repetido",IF(NOT(ISNUMBER(B732)),"Confira a data",IF(OR(B732&lt;1,B732&gt;73415,INT(B732)&lt;&gt;B732),"Confira a data",IF(NOT(ISNUMBER(C732)),"Confira o valor",IF(C732&lt;=0,"Valor maior que zero",IF(G732="","Preencha o que vendeu","OK")))))))))</f>
        <v/>
      </c>
      <c r="J732" s="34" t="n">
        <f aca="false">IF(I732="OK",C732,0)</f>
        <v>0</v>
      </c>
      <c r="K732" s="34" t="str">
        <f aca="false">IF(OR(I732&lt;&gt;"OK",FinMes=""),"",IF(B732&gt;=FinMes,0,MAX(0,ROUND(E732-C732,2))))</f>
        <v/>
      </c>
    </row>
    <row r="733" customFormat="false" ht="25" hidden="false" customHeight="true" outlineLevel="0" collapsed="false">
      <c r="A733" s="31"/>
      <c r="B733" s="32"/>
      <c r="C733" s="33"/>
      <c r="D733" s="34" t="str">
        <f aca="false">IF(OR(I733&lt;&gt;"OK",FinMes=""),"",IF(B733&gt;=FinMes,0,MAX(0,ROUND(C733-E733,2))))</f>
        <v/>
      </c>
      <c r="E733" s="34" t="str">
        <f aca="false">IF(OR(I733&lt;&gt;"OK",FinMes=""),"",IF(B733&gt;=FinMes,0,SUMIFS(CobroValido,CobroVenta,A733,CobroFecha,"&lt;"&amp;FinMes)))</f>
        <v/>
      </c>
      <c r="F733" s="35"/>
      <c r="G733" s="35"/>
      <c r="H733" s="36" t="str">
        <f aca="false">IF(I733="","",IF(I733&lt;&gt;"OK","Confira os dados",IF(FinMes="","Escolha um período",IF(B733&gt;=FinMes,"Outro período",IF(K733&gt;0,"Recebimento excedente",IF(D733=0,"Recebida",IF(E733=0,"A receber","Parcial")))))))</f>
        <v/>
      </c>
      <c r="I733" s="36" t="str">
        <f aca="false">IF(COUNTA(A733:C733,F733:G733)=0,"",IF(A733="","Falta o código",IF(A733&lt;&gt;TRIM(A733),"Confira o código",IF(COUNTIFS(VentaID,A733)&gt;1,"Código repetido",IF(NOT(ISNUMBER(B733)),"Confira a data",IF(OR(B733&lt;1,B733&gt;73415,INT(B733)&lt;&gt;B733),"Confira a data",IF(NOT(ISNUMBER(C733)),"Confira o valor",IF(C733&lt;=0,"Valor maior que zero",IF(G733="","Preencha o que vendeu","OK")))))))))</f>
        <v/>
      </c>
      <c r="J733" s="34" t="n">
        <f aca="false">IF(I733="OK",C733,0)</f>
        <v>0</v>
      </c>
      <c r="K733" s="34" t="str">
        <f aca="false">IF(OR(I733&lt;&gt;"OK",FinMes=""),"",IF(B733&gt;=FinMes,0,MAX(0,ROUND(E733-C733,2))))</f>
        <v/>
      </c>
    </row>
    <row r="734" customFormat="false" ht="25" hidden="false" customHeight="true" outlineLevel="0" collapsed="false">
      <c r="A734" s="31"/>
      <c r="B734" s="32"/>
      <c r="C734" s="33"/>
      <c r="D734" s="34" t="str">
        <f aca="false">IF(OR(I734&lt;&gt;"OK",FinMes=""),"",IF(B734&gt;=FinMes,0,MAX(0,ROUND(C734-E734,2))))</f>
        <v/>
      </c>
      <c r="E734" s="34" t="str">
        <f aca="false">IF(OR(I734&lt;&gt;"OK",FinMes=""),"",IF(B734&gt;=FinMes,0,SUMIFS(CobroValido,CobroVenta,A734,CobroFecha,"&lt;"&amp;FinMes)))</f>
        <v/>
      </c>
      <c r="F734" s="35"/>
      <c r="G734" s="35"/>
      <c r="H734" s="36" t="str">
        <f aca="false">IF(I734="","",IF(I734&lt;&gt;"OK","Confira os dados",IF(FinMes="","Escolha um período",IF(B734&gt;=FinMes,"Outro período",IF(K734&gt;0,"Recebimento excedente",IF(D734=0,"Recebida",IF(E734=0,"A receber","Parcial")))))))</f>
        <v/>
      </c>
      <c r="I734" s="36" t="str">
        <f aca="false">IF(COUNTA(A734:C734,F734:G734)=0,"",IF(A734="","Falta o código",IF(A734&lt;&gt;TRIM(A734),"Confira o código",IF(COUNTIFS(VentaID,A734)&gt;1,"Código repetido",IF(NOT(ISNUMBER(B734)),"Confira a data",IF(OR(B734&lt;1,B734&gt;73415,INT(B734)&lt;&gt;B734),"Confira a data",IF(NOT(ISNUMBER(C734)),"Confira o valor",IF(C734&lt;=0,"Valor maior que zero",IF(G734="","Preencha o que vendeu","OK")))))))))</f>
        <v/>
      </c>
      <c r="J734" s="34" t="n">
        <f aca="false">IF(I734="OK",C734,0)</f>
        <v>0</v>
      </c>
      <c r="K734" s="34" t="str">
        <f aca="false">IF(OR(I734&lt;&gt;"OK",FinMes=""),"",IF(B734&gt;=FinMes,0,MAX(0,ROUND(E734-C734,2))))</f>
        <v/>
      </c>
    </row>
    <row r="735" customFormat="false" ht="25" hidden="false" customHeight="true" outlineLevel="0" collapsed="false">
      <c r="A735" s="31"/>
      <c r="B735" s="32"/>
      <c r="C735" s="33"/>
      <c r="D735" s="34" t="str">
        <f aca="false">IF(OR(I735&lt;&gt;"OK",FinMes=""),"",IF(B735&gt;=FinMes,0,MAX(0,ROUND(C735-E735,2))))</f>
        <v/>
      </c>
      <c r="E735" s="34" t="str">
        <f aca="false">IF(OR(I735&lt;&gt;"OK",FinMes=""),"",IF(B735&gt;=FinMes,0,SUMIFS(CobroValido,CobroVenta,A735,CobroFecha,"&lt;"&amp;FinMes)))</f>
        <v/>
      </c>
      <c r="F735" s="35"/>
      <c r="G735" s="35"/>
      <c r="H735" s="36" t="str">
        <f aca="false">IF(I735="","",IF(I735&lt;&gt;"OK","Confira os dados",IF(FinMes="","Escolha um período",IF(B735&gt;=FinMes,"Outro período",IF(K735&gt;0,"Recebimento excedente",IF(D735=0,"Recebida",IF(E735=0,"A receber","Parcial")))))))</f>
        <v/>
      </c>
      <c r="I735" s="36" t="str">
        <f aca="false">IF(COUNTA(A735:C735,F735:G735)=0,"",IF(A735="","Falta o código",IF(A735&lt;&gt;TRIM(A735),"Confira o código",IF(COUNTIFS(VentaID,A735)&gt;1,"Código repetido",IF(NOT(ISNUMBER(B735)),"Confira a data",IF(OR(B735&lt;1,B735&gt;73415,INT(B735)&lt;&gt;B735),"Confira a data",IF(NOT(ISNUMBER(C735)),"Confira o valor",IF(C735&lt;=0,"Valor maior que zero",IF(G735="","Preencha o que vendeu","OK")))))))))</f>
        <v/>
      </c>
      <c r="J735" s="34" t="n">
        <f aca="false">IF(I735="OK",C735,0)</f>
        <v>0</v>
      </c>
      <c r="K735" s="34" t="str">
        <f aca="false">IF(OR(I735&lt;&gt;"OK",FinMes=""),"",IF(B735&gt;=FinMes,0,MAX(0,ROUND(E735-C735,2))))</f>
        <v/>
      </c>
    </row>
    <row r="736" customFormat="false" ht="25" hidden="false" customHeight="true" outlineLevel="0" collapsed="false">
      <c r="A736" s="31"/>
      <c r="B736" s="32"/>
      <c r="C736" s="33"/>
      <c r="D736" s="34" t="str">
        <f aca="false">IF(OR(I736&lt;&gt;"OK",FinMes=""),"",IF(B736&gt;=FinMes,0,MAX(0,ROUND(C736-E736,2))))</f>
        <v/>
      </c>
      <c r="E736" s="34" t="str">
        <f aca="false">IF(OR(I736&lt;&gt;"OK",FinMes=""),"",IF(B736&gt;=FinMes,0,SUMIFS(CobroValido,CobroVenta,A736,CobroFecha,"&lt;"&amp;FinMes)))</f>
        <v/>
      </c>
      <c r="F736" s="35"/>
      <c r="G736" s="35"/>
      <c r="H736" s="36" t="str">
        <f aca="false">IF(I736="","",IF(I736&lt;&gt;"OK","Confira os dados",IF(FinMes="","Escolha um período",IF(B736&gt;=FinMes,"Outro período",IF(K736&gt;0,"Recebimento excedente",IF(D736=0,"Recebida",IF(E736=0,"A receber","Parcial")))))))</f>
        <v/>
      </c>
      <c r="I736" s="36" t="str">
        <f aca="false">IF(COUNTA(A736:C736,F736:G736)=0,"",IF(A736="","Falta o código",IF(A736&lt;&gt;TRIM(A736),"Confira o código",IF(COUNTIFS(VentaID,A736)&gt;1,"Código repetido",IF(NOT(ISNUMBER(B736)),"Confira a data",IF(OR(B736&lt;1,B736&gt;73415,INT(B736)&lt;&gt;B736),"Confira a data",IF(NOT(ISNUMBER(C736)),"Confira o valor",IF(C736&lt;=0,"Valor maior que zero",IF(G736="","Preencha o que vendeu","OK")))))))))</f>
        <v/>
      </c>
      <c r="J736" s="34" t="n">
        <f aca="false">IF(I736="OK",C736,0)</f>
        <v>0</v>
      </c>
      <c r="K736" s="34" t="str">
        <f aca="false">IF(OR(I736&lt;&gt;"OK",FinMes=""),"",IF(B736&gt;=FinMes,0,MAX(0,ROUND(E736-C736,2))))</f>
        <v/>
      </c>
    </row>
    <row r="737" customFormat="false" ht="25" hidden="false" customHeight="true" outlineLevel="0" collapsed="false">
      <c r="A737" s="31"/>
      <c r="B737" s="32"/>
      <c r="C737" s="33"/>
      <c r="D737" s="34" t="str">
        <f aca="false">IF(OR(I737&lt;&gt;"OK",FinMes=""),"",IF(B737&gt;=FinMes,0,MAX(0,ROUND(C737-E737,2))))</f>
        <v/>
      </c>
      <c r="E737" s="34" t="str">
        <f aca="false">IF(OR(I737&lt;&gt;"OK",FinMes=""),"",IF(B737&gt;=FinMes,0,SUMIFS(CobroValido,CobroVenta,A737,CobroFecha,"&lt;"&amp;FinMes)))</f>
        <v/>
      </c>
      <c r="F737" s="35"/>
      <c r="G737" s="35"/>
      <c r="H737" s="36" t="str">
        <f aca="false">IF(I737="","",IF(I737&lt;&gt;"OK","Confira os dados",IF(FinMes="","Escolha um período",IF(B737&gt;=FinMes,"Outro período",IF(K737&gt;0,"Recebimento excedente",IF(D737=0,"Recebida",IF(E737=0,"A receber","Parcial")))))))</f>
        <v/>
      </c>
      <c r="I737" s="36" t="str">
        <f aca="false">IF(COUNTA(A737:C737,F737:G737)=0,"",IF(A737="","Falta o código",IF(A737&lt;&gt;TRIM(A737),"Confira o código",IF(COUNTIFS(VentaID,A737)&gt;1,"Código repetido",IF(NOT(ISNUMBER(B737)),"Confira a data",IF(OR(B737&lt;1,B737&gt;73415,INT(B737)&lt;&gt;B737),"Confira a data",IF(NOT(ISNUMBER(C737)),"Confira o valor",IF(C737&lt;=0,"Valor maior que zero",IF(G737="","Preencha o que vendeu","OK")))))))))</f>
        <v/>
      </c>
      <c r="J737" s="34" t="n">
        <f aca="false">IF(I737="OK",C737,0)</f>
        <v>0</v>
      </c>
      <c r="K737" s="34" t="str">
        <f aca="false">IF(OR(I737&lt;&gt;"OK",FinMes=""),"",IF(B737&gt;=FinMes,0,MAX(0,ROUND(E737-C737,2))))</f>
        <v/>
      </c>
    </row>
    <row r="738" customFormat="false" ht="25" hidden="false" customHeight="true" outlineLevel="0" collapsed="false">
      <c r="A738" s="31"/>
      <c r="B738" s="32"/>
      <c r="C738" s="33"/>
      <c r="D738" s="34" t="str">
        <f aca="false">IF(OR(I738&lt;&gt;"OK",FinMes=""),"",IF(B738&gt;=FinMes,0,MAX(0,ROUND(C738-E738,2))))</f>
        <v/>
      </c>
      <c r="E738" s="34" t="str">
        <f aca="false">IF(OR(I738&lt;&gt;"OK",FinMes=""),"",IF(B738&gt;=FinMes,0,SUMIFS(CobroValido,CobroVenta,A738,CobroFecha,"&lt;"&amp;FinMes)))</f>
        <v/>
      </c>
      <c r="F738" s="35"/>
      <c r="G738" s="35"/>
      <c r="H738" s="36" t="str">
        <f aca="false">IF(I738="","",IF(I738&lt;&gt;"OK","Confira os dados",IF(FinMes="","Escolha um período",IF(B738&gt;=FinMes,"Outro período",IF(K738&gt;0,"Recebimento excedente",IF(D738=0,"Recebida",IF(E738=0,"A receber","Parcial")))))))</f>
        <v/>
      </c>
      <c r="I738" s="36" t="str">
        <f aca="false">IF(COUNTA(A738:C738,F738:G738)=0,"",IF(A738="","Falta o código",IF(A738&lt;&gt;TRIM(A738),"Confira o código",IF(COUNTIFS(VentaID,A738)&gt;1,"Código repetido",IF(NOT(ISNUMBER(B738)),"Confira a data",IF(OR(B738&lt;1,B738&gt;73415,INT(B738)&lt;&gt;B738),"Confira a data",IF(NOT(ISNUMBER(C738)),"Confira o valor",IF(C738&lt;=0,"Valor maior que zero",IF(G738="","Preencha o que vendeu","OK")))))))))</f>
        <v/>
      </c>
      <c r="J738" s="34" t="n">
        <f aca="false">IF(I738="OK",C738,0)</f>
        <v>0</v>
      </c>
      <c r="K738" s="34" t="str">
        <f aca="false">IF(OR(I738&lt;&gt;"OK",FinMes=""),"",IF(B738&gt;=FinMes,0,MAX(0,ROUND(E738-C738,2))))</f>
        <v/>
      </c>
    </row>
    <row r="739" customFormat="false" ht="25" hidden="false" customHeight="true" outlineLevel="0" collapsed="false">
      <c r="A739" s="31"/>
      <c r="B739" s="32"/>
      <c r="C739" s="33"/>
      <c r="D739" s="34" t="str">
        <f aca="false">IF(OR(I739&lt;&gt;"OK",FinMes=""),"",IF(B739&gt;=FinMes,0,MAX(0,ROUND(C739-E739,2))))</f>
        <v/>
      </c>
      <c r="E739" s="34" t="str">
        <f aca="false">IF(OR(I739&lt;&gt;"OK",FinMes=""),"",IF(B739&gt;=FinMes,0,SUMIFS(CobroValido,CobroVenta,A739,CobroFecha,"&lt;"&amp;FinMes)))</f>
        <v/>
      </c>
      <c r="F739" s="35"/>
      <c r="G739" s="35"/>
      <c r="H739" s="36" t="str">
        <f aca="false">IF(I739="","",IF(I739&lt;&gt;"OK","Confira os dados",IF(FinMes="","Escolha um período",IF(B739&gt;=FinMes,"Outro período",IF(K739&gt;0,"Recebimento excedente",IF(D739=0,"Recebida",IF(E739=0,"A receber","Parcial")))))))</f>
        <v/>
      </c>
      <c r="I739" s="36" t="str">
        <f aca="false">IF(COUNTA(A739:C739,F739:G739)=0,"",IF(A739="","Falta o código",IF(A739&lt;&gt;TRIM(A739),"Confira o código",IF(COUNTIFS(VentaID,A739)&gt;1,"Código repetido",IF(NOT(ISNUMBER(B739)),"Confira a data",IF(OR(B739&lt;1,B739&gt;73415,INT(B739)&lt;&gt;B739),"Confira a data",IF(NOT(ISNUMBER(C739)),"Confira o valor",IF(C739&lt;=0,"Valor maior que zero",IF(G739="","Preencha o que vendeu","OK")))))))))</f>
        <v/>
      </c>
      <c r="J739" s="34" t="n">
        <f aca="false">IF(I739="OK",C739,0)</f>
        <v>0</v>
      </c>
      <c r="K739" s="34" t="str">
        <f aca="false">IF(OR(I739&lt;&gt;"OK",FinMes=""),"",IF(B739&gt;=FinMes,0,MAX(0,ROUND(E739-C739,2))))</f>
        <v/>
      </c>
    </row>
    <row r="740" customFormat="false" ht="25" hidden="false" customHeight="true" outlineLevel="0" collapsed="false">
      <c r="A740" s="31"/>
      <c r="B740" s="32"/>
      <c r="C740" s="33"/>
      <c r="D740" s="34" t="str">
        <f aca="false">IF(OR(I740&lt;&gt;"OK",FinMes=""),"",IF(B740&gt;=FinMes,0,MAX(0,ROUND(C740-E740,2))))</f>
        <v/>
      </c>
      <c r="E740" s="34" t="str">
        <f aca="false">IF(OR(I740&lt;&gt;"OK",FinMes=""),"",IF(B740&gt;=FinMes,0,SUMIFS(CobroValido,CobroVenta,A740,CobroFecha,"&lt;"&amp;FinMes)))</f>
        <v/>
      </c>
      <c r="F740" s="35"/>
      <c r="G740" s="35"/>
      <c r="H740" s="36" t="str">
        <f aca="false">IF(I740="","",IF(I740&lt;&gt;"OK","Confira os dados",IF(FinMes="","Escolha um período",IF(B740&gt;=FinMes,"Outro período",IF(K740&gt;0,"Recebimento excedente",IF(D740=0,"Recebida",IF(E740=0,"A receber","Parcial")))))))</f>
        <v/>
      </c>
      <c r="I740" s="36" t="str">
        <f aca="false">IF(COUNTA(A740:C740,F740:G740)=0,"",IF(A740="","Falta o código",IF(A740&lt;&gt;TRIM(A740),"Confira o código",IF(COUNTIFS(VentaID,A740)&gt;1,"Código repetido",IF(NOT(ISNUMBER(B740)),"Confira a data",IF(OR(B740&lt;1,B740&gt;73415,INT(B740)&lt;&gt;B740),"Confira a data",IF(NOT(ISNUMBER(C740)),"Confira o valor",IF(C740&lt;=0,"Valor maior que zero",IF(G740="","Preencha o que vendeu","OK")))))))))</f>
        <v/>
      </c>
      <c r="J740" s="34" t="n">
        <f aca="false">IF(I740="OK",C740,0)</f>
        <v>0</v>
      </c>
      <c r="K740" s="34" t="str">
        <f aca="false">IF(OR(I740&lt;&gt;"OK",FinMes=""),"",IF(B740&gt;=FinMes,0,MAX(0,ROUND(E740-C740,2))))</f>
        <v/>
      </c>
    </row>
    <row r="741" customFormat="false" ht="25" hidden="false" customHeight="true" outlineLevel="0" collapsed="false">
      <c r="A741" s="31"/>
      <c r="B741" s="32"/>
      <c r="C741" s="33"/>
      <c r="D741" s="34" t="str">
        <f aca="false">IF(OR(I741&lt;&gt;"OK",FinMes=""),"",IF(B741&gt;=FinMes,0,MAX(0,ROUND(C741-E741,2))))</f>
        <v/>
      </c>
      <c r="E741" s="34" t="str">
        <f aca="false">IF(OR(I741&lt;&gt;"OK",FinMes=""),"",IF(B741&gt;=FinMes,0,SUMIFS(CobroValido,CobroVenta,A741,CobroFecha,"&lt;"&amp;FinMes)))</f>
        <v/>
      </c>
      <c r="F741" s="35"/>
      <c r="G741" s="35"/>
      <c r="H741" s="36" t="str">
        <f aca="false">IF(I741="","",IF(I741&lt;&gt;"OK","Confira os dados",IF(FinMes="","Escolha um período",IF(B741&gt;=FinMes,"Outro período",IF(K741&gt;0,"Recebimento excedente",IF(D741=0,"Recebida",IF(E741=0,"A receber","Parcial")))))))</f>
        <v/>
      </c>
      <c r="I741" s="36" t="str">
        <f aca="false">IF(COUNTA(A741:C741,F741:G741)=0,"",IF(A741="","Falta o código",IF(A741&lt;&gt;TRIM(A741),"Confira o código",IF(COUNTIFS(VentaID,A741)&gt;1,"Código repetido",IF(NOT(ISNUMBER(B741)),"Confira a data",IF(OR(B741&lt;1,B741&gt;73415,INT(B741)&lt;&gt;B741),"Confira a data",IF(NOT(ISNUMBER(C741)),"Confira o valor",IF(C741&lt;=0,"Valor maior que zero",IF(G741="","Preencha o que vendeu","OK")))))))))</f>
        <v/>
      </c>
      <c r="J741" s="34" t="n">
        <f aca="false">IF(I741="OK",C741,0)</f>
        <v>0</v>
      </c>
      <c r="K741" s="34" t="str">
        <f aca="false">IF(OR(I741&lt;&gt;"OK",FinMes=""),"",IF(B741&gt;=FinMes,0,MAX(0,ROUND(E741-C741,2))))</f>
        <v/>
      </c>
    </row>
    <row r="742" customFormat="false" ht="25" hidden="false" customHeight="true" outlineLevel="0" collapsed="false">
      <c r="A742" s="31"/>
      <c r="B742" s="32"/>
      <c r="C742" s="33"/>
      <c r="D742" s="34" t="str">
        <f aca="false">IF(OR(I742&lt;&gt;"OK",FinMes=""),"",IF(B742&gt;=FinMes,0,MAX(0,ROUND(C742-E742,2))))</f>
        <v/>
      </c>
      <c r="E742" s="34" t="str">
        <f aca="false">IF(OR(I742&lt;&gt;"OK",FinMes=""),"",IF(B742&gt;=FinMes,0,SUMIFS(CobroValido,CobroVenta,A742,CobroFecha,"&lt;"&amp;FinMes)))</f>
        <v/>
      </c>
      <c r="F742" s="35"/>
      <c r="G742" s="35"/>
      <c r="H742" s="36" t="str">
        <f aca="false">IF(I742="","",IF(I742&lt;&gt;"OK","Confira os dados",IF(FinMes="","Escolha um período",IF(B742&gt;=FinMes,"Outro período",IF(K742&gt;0,"Recebimento excedente",IF(D742=0,"Recebida",IF(E742=0,"A receber","Parcial")))))))</f>
        <v/>
      </c>
      <c r="I742" s="36" t="str">
        <f aca="false">IF(COUNTA(A742:C742,F742:G742)=0,"",IF(A742="","Falta o código",IF(A742&lt;&gt;TRIM(A742),"Confira o código",IF(COUNTIFS(VentaID,A742)&gt;1,"Código repetido",IF(NOT(ISNUMBER(B742)),"Confira a data",IF(OR(B742&lt;1,B742&gt;73415,INT(B742)&lt;&gt;B742),"Confira a data",IF(NOT(ISNUMBER(C742)),"Confira o valor",IF(C742&lt;=0,"Valor maior que zero",IF(G742="","Preencha o que vendeu","OK")))))))))</f>
        <v/>
      </c>
      <c r="J742" s="34" t="n">
        <f aca="false">IF(I742="OK",C742,0)</f>
        <v>0</v>
      </c>
      <c r="K742" s="34" t="str">
        <f aca="false">IF(OR(I742&lt;&gt;"OK",FinMes=""),"",IF(B742&gt;=FinMes,0,MAX(0,ROUND(E742-C742,2))))</f>
        <v/>
      </c>
    </row>
    <row r="743" customFormat="false" ht="25" hidden="false" customHeight="true" outlineLevel="0" collapsed="false">
      <c r="A743" s="31"/>
      <c r="B743" s="32"/>
      <c r="C743" s="33"/>
      <c r="D743" s="34" t="str">
        <f aca="false">IF(OR(I743&lt;&gt;"OK",FinMes=""),"",IF(B743&gt;=FinMes,0,MAX(0,ROUND(C743-E743,2))))</f>
        <v/>
      </c>
      <c r="E743" s="34" t="str">
        <f aca="false">IF(OR(I743&lt;&gt;"OK",FinMes=""),"",IF(B743&gt;=FinMes,0,SUMIFS(CobroValido,CobroVenta,A743,CobroFecha,"&lt;"&amp;FinMes)))</f>
        <v/>
      </c>
      <c r="F743" s="35"/>
      <c r="G743" s="35"/>
      <c r="H743" s="36" t="str">
        <f aca="false">IF(I743="","",IF(I743&lt;&gt;"OK","Confira os dados",IF(FinMes="","Escolha um período",IF(B743&gt;=FinMes,"Outro período",IF(K743&gt;0,"Recebimento excedente",IF(D743=0,"Recebida",IF(E743=0,"A receber","Parcial")))))))</f>
        <v/>
      </c>
      <c r="I743" s="36" t="str">
        <f aca="false">IF(COUNTA(A743:C743,F743:G743)=0,"",IF(A743="","Falta o código",IF(A743&lt;&gt;TRIM(A743),"Confira o código",IF(COUNTIFS(VentaID,A743)&gt;1,"Código repetido",IF(NOT(ISNUMBER(B743)),"Confira a data",IF(OR(B743&lt;1,B743&gt;73415,INT(B743)&lt;&gt;B743),"Confira a data",IF(NOT(ISNUMBER(C743)),"Confira o valor",IF(C743&lt;=0,"Valor maior que zero",IF(G743="","Preencha o que vendeu","OK")))))))))</f>
        <v/>
      </c>
      <c r="J743" s="34" t="n">
        <f aca="false">IF(I743="OK",C743,0)</f>
        <v>0</v>
      </c>
      <c r="K743" s="34" t="str">
        <f aca="false">IF(OR(I743&lt;&gt;"OK",FinMes=""),"",IF(B743&gt;=FinMes,0,MAX(0,ROUND(E743-C743,2))))</f>
        <v/>
      </c>
    </row>
    <row r="744" customFormat="false" ht="25" hidden="false" customHeight="true" outlineLevel="0" collapsed="false">
      <c r="A744" s="31"/>
      <c r="B744" s="32"/>
      <c r="C744" s="33"/>
      <c r="D744" s="34" t="str">
        <f aca="false">IF(OR(I744&lt;&gt;"OK",FinMes=""),"",IF(B744&gt;=FinMes,0,MAX(0,ROUND(C744-E744,2))))</f>
        <v/>
      </c>
      <c r="E744" s="34" t="str">
        <f aca="false">IF(OR(I744&lt;&gt;"OK",FinMes=""),"",IF(B744&gt;=FinMes,0,SUMIFS(CobroValido,CobroVenta,A744,CobroFecha,"&lt;"&amp;FinMes)))</f>
        <v/>
      </c>
      <c r="F744" s="35"/>
      <c r="G744" s="35"/>
      <c r="H744" s="36" t="str">
        <f aca="false">IF(I744="","",IF(I744&lt;&gt;"OK","Confira os dados",IF(FinMes="","Escolha um período",IF(B744&gt;=FinMes,"Outro período",IF(K744&gt;0,"Recebimento excedente",IF(D744=0,"Recebida",IF(E744=0,"A receber","Parcial")))))))</f>
        <v/>
      </c>
      <c r="I744" s="36" t="str">
        <f aca="false">IF(COUNTA(A744:C744,F744:G744)=0,"",IF(A744="","Falta o código",IF(A744&lt;&gt;TRIM(A744),"Confira o código",IF(COUNTIFS(VentaID,A744)&gt;1,"Código repetido",IF(NOT(ISNUMBER(B744)),"Confira a data",IF(OR(B744&lt;1,B744&gt;73415,INT(B744)&lt;&gt;B744),"Confira a data",IF(NOT(ISNUMBER(C744)),"Confira o valor",IF(C744&lt;=0,"Valor maior que zero",IF(G744="","Preencha o que vendeu","OK")))))))))</f>
        <v/>
      </c>
      <c r="J744" s="34" t="n">
        <f aca="false">IF(I744="OK",C744,0)</f>
        <v>0</v>
      </c>
      <c r="K744" s="34" t="str">
        <f aca="false">IF(OR(I744&lt;&gt;"OK",FinMes=""),"",IF(B744&gt;=FinMes,0,MAX(0,ROUND(E744-C744,2))))</f>
        <v/>
      </c>
    </row>
    <row r="745" customFormat="false" ht="25" hidden="false" customHeight="true" outlineLevel="0" collapsed="false">
      <c r="A745" s="31"/>
      <c r="B745" s="32"/>
      <c r="C745" s="33"/>
      <c r="D745" s="34" t="str">
        <f aca="false">IF(OR(I745&lt;&gt;"OK",FinMes=""),"",IF(B745&gt;=FinMes,0,MAX(0,ROUND(C745-E745,2))))</f>
        <v/>
      </c>
      <c r="E745" s="34" t="str">
        <f aca="false">IF(OR(I745&lt;&gt;"OK",FinMes=""),"",IF(B745&gt;=FinMes,0,SUMIFS(CobroValido,CobroVenta,A745,CobroFecha,"&lt;"&amp;FinMes)))</f>
        <v/>
      </c>
      <c r="F745" s="35"/>
      <c r="G745" s="35"/>
      <c r="H745" s="36" t="str">
        <f aca="false">IF(I745="","",IF(I745&lt;&gt;"OK","Confira os dados",IF(FinMes="","Escolha um período",IF(B745&gt;=FinMes,"Outro período",IF(K745&gt;0,"Recebimento excedente",IF(D745=0,"Recebida",IF(E745=0,"A receber","Parcial")))))))</f>
        <v/>
      </c>
      <c r="I745" s="36" t="str">
        <f aca="false">IF(COUNTA(A745:C745,F745:G745)=0,"",IF(A745="","Falta o código",IF(A745&lt;&gt;TRIM(A745),"Confira o código",IF(COUNTIFS(VentaID,A745)&gt;1,"Código repetido",IF(NOT(ISNUMBER(B745)),"Confira a data",IF(OR(B745&lt;1,B745&gt;73415,INT(B745)&lt;&gt;B745),"Confira a data",IF(NOT(ISNUMBER(C745)),"Confira o valor",IF(C745&lt;=0,"Valor maior que zero",IF(G745="","Preencha o que vendeu","OK")))))))))</f>
        <v/>
      </c>
      <c r="J745" s="34" t="n">
        <f aca="false">IF(I745="OK",C745,0)</f>
        <v>0</v>
      </c>
      <c r="K745" s="34" t="str">
        <f aca="false">IF(OR(I745&lt;&gt;"OK",FinMes=""),"",IF(B745&gt;=FinMes,0,MAX(0,ROUND(E745-C745,2))))</f>
        <v/>
      </c>
    </row>
    <row r="746" customFormat="false" ht="25" hidden="false" customHeight="true" outlineLevel="0" collapsed="false">
      <c r="A746" s="31"/>
      <c r="B746" s="32"/>
      <c r="C746" s="33"/>
      <c r="D746" s="34" t="str">
        <f aca="false">IF(OR(I746&lt;&gt;"OK",FinMes=""),"",IF(B746&gt;=FinMes,0,MAX(0,ROUND(C746-E746,2))))</f>
        <v/>
      </c>
      <c r="E746" s="34" t="str">
        <f aca="false">IF(OR(I746&lt;&gt;"OK",FinMes=""),"",IF(B746&gt;=FinMes,0,SUMIFS(CobroValido,CobroVenta,A746,CobroFecha,"&lt;"&amp;FinMes)))</f>
        <v/>
      </c>
      <c r="F746" s="35"/>
      <c r="G746" s="35"/>
      <c r="H746" s="36" t="str">
        <f aca="false">IF(I746="","",IF(I746&lt;&gt;"OK","Confira os dados",IF(FinMes="","Escolha um período",IF(B746&gt;=FinMes,"Outro período",IF(K746&gt;0,"Recebimento excedente",IF(D746=0,"Recebida",IF(E746=0,"A receber","Parcial")))))))</f>
        <v/>
      </c>
      <c r="I746" s="36" t="str">
        <f aca="false">IF(COUNTA(A746:C746,F746:G746)=0,"",IF(A746="","Falta o código",IF(A746&lt;&gt;TRIM(A746),"Confira o código",IF(COUNTIFS(VentaID,A746)&gt;1,"Código repetido",IF(NOT(ISNUMBER(B746)),"Confira a data",IF(OR(B746&lt;1,B746&gt;73415,INT(B746)&lt;&gt;B746),"Confira a data",IF(NOT(ISNUMBER(C746)),"Confira o valor",IF(C746&lt;=0,"Valor maior que zero",IF(G746="","Preencha o que vendeu","OK")))))))))</f>
        <v/>
      </c>
      <c r="J746" s="34" t="n">
        <f aca="false">IF(I746="OK",C746,0)</f>
        <v>0</v>
      </c>
      <c r="K746" s="34" t="str">
        <f aca="false">IF(OR(I746&lt;&gt;"OK",FinMes=""),"",IF(B746&gt;=FinMes,0,MAX(0,ROUND(E746-C746,2))))</f>
        <v/>
      </c>
    </row>
    <row r="747" customFormat="false" ht="25" hidden="false" customHeight="true" outlineLevel="0" collapsed="false">
      <c r="A747" s="31"/>
      <c r="B747" s="32"/>
      <c r="C747" s="33"/>
      <c r="D747" s="34" t="str">
        <f aca="false">IF(OR(I747&lt;&gt;"OK",FinMes=""),"",IF(B747&gt;=FinMes,0,MAX(0,ROUND(C747-E747,2))))</f>
        <v/>
      </c>
      <c r="E747" s="34" t="str">
        <f aca="false">IF(OR(I747&lt;&gt;"OK",FinMes=""),"",IF(B747&gt;=FinMes,0,SUMIFS(CobroValido,CobroVenta,A747,CobroFecha,"&lt;"&amp;FinMes)))</f>
        <v/>
      </c>
      <c r="F747" s="35"/>
      <c r="G747" s="35"/>
      <c r="H747" s="36" t="str">
        <f aca="false">IF(I747="","",IF(I747&lt;&gt;"OK","Confira os dados",IF(FinMes="","Escolha um período",IF(B747&gt;=FinMes,"Outro período",IF(K747&gt;0,"Recebimento excedente",IF(D747=0,"Recebida",IF(E747=0,"A receber","Parcial")))))))</f>
        <v/>
      </c>
      <c r="I747" s="36" t="str">
        <f aca="false">IF(COUNTA(A747:C747,F747:G747)=0,"",IF(A747="","Falta o código",IF(A747&lt;&gt;TRIM(A747),"Confira o código",IF(COUNTIFS(VentaID,A747)&gt;1,"Código repetido",IF(NOT(ISNUMBER(B747)),"Confira a data",IF(OR(B747&lt;1,B747&gt;73415,INT(B747)&lt;&gt;B747),"Confira a data",IF(NOT(ISNUMBER(C747)),"Confira o valor",IF(C747&lt;=0,"Valor maior que zero",IF(G747="","Preencha o que vendeu","OK")))))))))</f>
        <v/>
      </c>
      <c r="J747" s="34" t="n">
        <f aca="false">IF(I747="OK",C747,0)</f>
        <v>0</v>
      </c>
      <c r="K747" s="34" t="str">
        <f aca="false">IF(OR(I747&lt;&gt;"OK",FinMes=""),"",IF(B747&gt;=FinMes,0,MAX(0,ROUND(E747-C747,2))))</f>
        <v/>
      </c>
    </row>
    <row r="748" customFormat="false" ht="25" hidden="false" customHeight="true" outlineLevel="0" collapsed="false">
      <c r="A748" s="31"/>
      <c r="B748" s="32"/>
      <c r="C748" s="33"/>
      <c r="D748" s="34" t="str">
        <f aca="false">IF(OR(I748&lt;&gt;"OK",FinMes=""),"",IF(B748&gt;=FinMes,0,MAX(0,ROUND(C748-E748,2))))</f>
        <v/>
      </c>
      <c r="E748" s="34" t="str">
        <f aca="false">IF(OR(I748&lt;&gt;"OK",FinMes=""),"",IF(B748&gt;=FinMes,0,SUMIFS(CobroValido,CobroVenta,A748,CobroFecha,"&lt;"&amp;FinMes)))</f>
        <v/>
      </c>
      <c r="F748" s="35"/>
      <c r="G748" s="35"/>
      <c r="H748" s="36" t="str">
        <f aca="false">IF(I748="","",IF(I748&lt;&gt;"OK","Confira os dados",IF(FinMes="","Escolha um período",IF(B748&gt;=FinMes,"Outro período",IF(K748&gt;0,"Recebimento excedente",IF(D748=0,"Recebida",IF(E748=0,"A receber","Parcial")))))))</f>
        <v/>
      </c>
      <c r="I748" s="36" t="str">
        <f aca="false">IF(COUNTA(A748:C748,F748:G748)=0,"",IF(A748="","Falta o código",IF(A748&lt;&gt;TRIM(A748),"Confira o código",IF(COUNTIFS(VentaID,A748)&gt;1,"Código repetido",IF(NOT(ISNUMBER(B748)),"Confira a data",IF(OR(B748&lt;1,B748&gt;73415,INT(B748)&lt;&gt;B748),"Confira a data",IF(NOT(ISNUMBER(C748)),"Confira o valor",IF(C748&lt;=0,"Valor maior que zero",IF(G748="","Preencha o que vendeu","OK")))))))))</f>
        <v/>
      </c>
      <c r="J748" s="34" t="n">
        <f aca="false">IF(I748="OK",C748,0)</f>
        <v>0</v>
      </c>
      <c r="K748" s="34" t="str">
        <f aca="false">IF(OR(I748&lt;&gt;"OK",FinMes=""),"",IF(B748&gt;=FinMes,0,MAX(0,ROUND(E748-C748,2))))</f>
        <v/>
      </c>
    </row>
    <row r="749" customFormat="false" ht="25" hidden="false" customHeight="true" outlineLevel="0" collapsed="false">
      <c r="A749" s="31"/>
      <c r="B749" s="32"/>
      <c r="C749" s="33"/>
      <c r="D749" s="34" t="str">
        <f aca="false">IF(OR(I749&lt;&gt;"OK",FinMes=""),"",IF(B749&gt;=FinMes,0,MAX(0,ROUND(C749-E749,2))))</f>
        <v/>
      </c>
      <c r="E749" s="34" t="str">
        <f aca="false">IF(OR(I749&lt;&gt;"OK",FinMes=""),"",IF(B749&gt;=FinMes,0,SUMIFS(CobroValido,CobroVenta,A749,CobroFecha,"&lt;"&amp;FinMes)))</f>
        <v/>
      </c>
      <c r="F749" s="35"/>
      <c r="G749" s="35"/>
      <c r="H749" s="36" t="str">
        <f aca="false">IF(I749="","",IF(I749&lt;&gt;"OK","Confira os dados",IF(FinMes="","Escolha um período",IF(B749&gt;=FinMes,"Outro período",IF(K749&gt;0,"Recebimento excedente",IF(D749=0,"Recebida",IF(E749=0,"A receber","Parcial")))))))</f>
        <v/>
      </c>
      <c r="I749" s="36" t="str">
        <f aca="false">IF(COUNTA(A749:C749,F749:G749)=0,"",IF(A749="","Falta o código",IF(A749&lt;&gt;TRIM(A749),"Confira o código",IF(COUNTIFS(VentaID,A749)&gt;1,"Código repetido",IF(NOT(ISNUMBER(B749)),"Confira a data",IF(OR(B749&lt;1,B749&gt;73415,INT(B749)&lt;&gt;B749),"Confira a data",IF(NOT(ISNUMBER(C749)),"Confira o valor",IF(C749&lt;=0,"Valor maior que zero",IF(G749="","Preencha o que vendeu","OK")))))))))</f>
        <v/>
      </c>
      <c r="J749" s="34" t="n">
        <f aca="false">IF(I749="OK",C749,0)</f>
        <v>0</v>
      </c>
      <c r="K749" s="34" t="str">
        <f aca="false">IF(OR(I749&lt;&gt;"OK",FinMes=""),"",IF(B749&gt;=FinMes,0,MAX(0,ROUND(E749-C749,2))))</f>
        <v/>
      </c>
    </row>
    <row r="750" customFormat="false" ht="25" hidden="false" customHeight="true" outlineLevel="0" collapsed="false">
      <c r="A750" s="31"/>
      <c r="B750" s="32"/>
      <c r="C750" s="33"/>
      <c r="D750" s="34" t="str">
        <f aca="false">IF(OR(I750&lt;&gt;"OK",FinMes=""),"",IF(B750&gt;=FinMes,0,MAX(0,ROUND(C750-E750,2))))</f>
        <v/>
      </c>
      <c r="E750" s="34" t="str">
        <f aca="false">IF(OR(I750&lt;&gt;"OK",FinMes=""),"",IF(B750&gt;=FinMes,0,SUMIFS(CobroValido,CobroVenta,A750,CobroFecha,"&lt;"&amp;FinMes)))</f>
        <v/>
      </c>
      <c r="F750" s="35"/>
      <c r="G750" s="35"/>
      <c r="H750" s="36" t="str">
        <f aca="false">IF(I750="","",IF(I750&lt;&gt;"OK","Confira os dados",IF(FinMes="","Escolha um período",IF(B750&gt;=FinMes,"Outro período",IF(K750&gt;0,"Recebimento excedente",IF(D750=0,"Recebida",IF(E750=0,"A receber","Parcial")))))))</f>
        <v/>
      </c>
      <c r="I750" s="36" t="str">
        <f aca="false">IF(COUNTA(A750:C750,F750:G750)=0,"",IF(A750="","Falta o código",IF(A750&lt;&gt;TRIM(A750),"Confira o código",IF(COUNTIFS(VentaID,A750)&gt;1,"Código repetido",IF(NOT(ISNUMBER(B750)),"Confira a data",IF(OR(B750&lt;1,B750&gt;73415,INT(B750)&lt;&gt;B750),"Confira a data",IF(NOT(ISNUMBER(C750)),"Confira o valor",IF(C750&lt;=0,"Valor maior que zero",IF(G750="","Preencha o que vendeu","OK")))))))))</f>
        <v/>
      </c>
      <c r="J750" s="34" t="n">
        <f aca="false">IF(I750="OK",C750,0)</f>
        <v>0</v>
      </c>
      <c r="K750" s="34" t="str">
        <f aca="false">IF(OR(I750&lt;&gt;"OK",FinMes=""),"",IF(B750&gt;=FinMes,0,MAX(0,ROUND(E750-C750,2))))</f>
        <v/>
      </c>
    </row>
    <row r="751" customFormat="false" ht="25" hidden="false" customHeight="true" outlineLevel="0" collapsed="false">
      <c r="A751" s="31"/>
      <c r="B751" s="32"/>
      <c r="C751" s="33"/>
      <c r="D751" s="34" t="str">
        <f aca="false">IF(OR(I751&lt;&gt;"OK",FinMes=""),"",IF(B751&gt;=FinMes,0,MAX(0,ROUND(C751-E751,2))))</f>
        <v/>
      </c>
      <c r="E751" s="34" t="str">
        <f aca="false">IF(OR(I751&lt;&gt;"OK",FinMes=""),"",IF(B751&gt;=FinMes,0,SUMIFS(CobroValido,CobroVenta,A751,CobroFecha,"&lt;"&amp;FinMes)))</f>
        <v/>
      </c>
      <c r="F751" s="35"/>
      <c r="G751" s="35"/>
      <c r="H751" s="36" t="str">
        <f aca="false">IF(I751="","",IF(I751&lt;&gt;"OK","Confira os dados",IF(FinMes="","Escolha um período",IF(B751&gt;=FinMes,"Outro período",IF(K751&gt;0,"Recebimento excedente",IF(D751=0,"Recebida",IF(E751=0,"A receber","Parcial")))))))</f>
        <v/>
      </c>
      <c r="I751" s="36" t="str">
        <f aca="false">IF(COUNTA(A751:C751,F751:G751)=0,"",IF(A751="","Falta o código",IF(A751&lt;&gt;TRIM(A751),"Confira o código",IF(COUNTIFS(VentaID,A751)&gt;1,"Código repetido",IF(NOT(ISNUMBER(B751)),"Confira a data",IF(OR(B751&lt;1,B751&gt;73415,INT(B751)&lt;&gt;B751),"Confira a data",IF(NOT(ISNUMBER(C751)),"Confira o valor",IF(C751&lt;=0,"Valor maior que zero",IF(G751="","Preencha o que vendeu","OK")))))))))</f>
        <v/>
      </c>
      <c r="J751" s="34" t="n">
        <f aca="false">IF(I751="OK",C751,0)</f>
        <v>0</v>
      </c>
      <c r="K751" s="34" t="str">
        <f aca="false">IF(OR(I751&lt;&gt;"OK",FinMes=""),"",IF(B751&gt;=FinMes,0,MAX(0,ROUND(E751-C751,2))))</f>
        <v/>
      </c>
    </row>
    <row r="752" customFormat="false" ht="25" hidden="false" customHeight="true" outlineLevel="0" collapsed="false">
      <c r="A752" s="31"/>
      <c r="B752" s="32"/>
      <c r="C752" s="33"/>
      <c r="D752" s="34" t="str">
        <f aca="false">IF(OR(I752&lt;&gt;"OK",FinMes=""),"",IF(B752&gt;=FinMes,0,MAX(0,ROUND(C752-E752,2))))</f>
        <v/>
      </c>
      <c r="E752" s="34" t="str">
        <f aca="false">IF(OR(I752&lt;&gt;"OK",FinMes=""),"",IF(B752&gt;=FinMes,0,SUMIFS(CobroValido,CobroVenta,A752,CobroFecha,"&lt;"&amp;FinMes)))</f>
        <v/>
      </c>
      <c r="F752" s="35"/>
      <c r="G752" s="35"/>
      <c r="H752" s="36" t="str">
        <f aca="false">IF(I752="","",IF(I752&lt;&gt;"OK","Confira os dados",IF(FinMes="","Escolha um período",IF(B752&gt;=FinMes,"Outro período",IF(K752&gt;0,"Recebimento excedente",IF(D752=0,"Recebida",IF(E752=0,"A receber","Parcial")))))))</f>
        <v/>
      </c>
      <c r="I752" s="36" t="str">
        <f aca="false">IF(COUNTA(A752:C752,F752:G752)=0,"",IF(A752="","Falta o código",IF(A752&lt;&gt;TRIM(A752),"Confira o código",IF(COUNTIFS(VentaID,A752)&gt;1,"Código repetido",IF(NOT(ISNUMBER(B752)),"Confira a data",IF(OR(B752&lt;1,B752&gt;73415,INT(B752)&lt;&gt;B752),"Confira a data",IF(NOT(ISNUMBER(C752)),"Confira o valor",IF(C752&lt;=0,"Valor maior que zero",IF(G752="","Preencha o que vendeu","OK")))))))))</f>
        <v/>
      </c>
      <c r="J752" s="34" t="n">
        <f aca="false">IF(I752="OK",C752,0)</f>
        <v>0</v>
      </c>
      <c r="K752" s="34" t="str">
        <f aca="false">IF(OR(I752&lt;&gt;"OK",FinMes=""),"",IF(B752&gt;=FinMes,0,MAX(0,ROUND(E752-C752,2))))</f>
        <v/>
      </c>
    </row>
    <row r="753" customFormat="false" ht="25" hidden="false" customHeight="true" outlineLevel="0" collapsed="false">
      <c r="A753" s="31"/>
      <c r="B753" s="32"/>
      <c r="C753" s="33"/>
      <c r="D753" s="34" t="str">
        <f aca="false">IF(OR(I753&lt;&gt;"OK",FinMes=""),"",IF(B753&gt;=FinMes,0,MAX(0,ROUND(C753-E753,2))))</f>
        <v/>
      </c>
      <c r="E753" s="34" t="str">
        <f aca="false">IF(OR(I753&lt;&gt;"OK",FinMes=""),"",IF(B753&gt;=FinMes,0,SUMIFS(CobroValido,CobroVenta,A753,CobroFecha,"&lt;"&amp;FinMes)))</f>
        <v/>
      </c>
      <c r="F753" s="35"/>
      <c r="G753" s="35"/>
      <c r="H753" s="36" t="str">
        <f aca="false">IF(I753="","",IF(I753&lt;&gt;"OK","Confira os dados",IF(FinMes="","Escolha um período",IF(B753&gt;=FinMes,"Outro período",IF(K753&gt;0,"Recebimento excedente",IF(D753=0,"Recebida",IF(E753=0,"A receber","Parcial")))))))</f>
        <v/>
      </c>
      <c r="I753" s="36" t="str">
        <f aca="false">IF(COUNTA(A753:C753,F753:G753)=0,"",IF(A753="","Falta o código",IF(A753&lt;&gt;TRIM(A753),"Confira o código",IF(COUNTIFS(VentaID,A753)&gt;1,"Código repetido",IF(NOT(ISNUMBER(B753)),"Confira a data",IF(OR(B753&lt;1,B753&gt;73415,INT(B753)&lt;&gt;B753),"Confira a data",IF(NOT(ISNUMBER(C753)),"Confira o valor",IF(C753&lt;=0,"Valor maior que zero",IF(G753="","Preencha o que vendeu","OK")))))))))</f>
        <v/>
      </c>
      <c r="J753" s="34" t="n">
        <f aca="false">IF(I753="OK",C753,0)</f>
        <v>0</v>
      </c>
      <c r="K753" s="34" t="str">
        <f aca="false">IF(OR(I753&lt;&gt;"OK",FinMes=""),"",IF(B753&gt;=FinMes,0,MAX(0,ROUND(E753-C753,2))))</f>
        <v/>
      </c>
    </row>
    <row r="754" customFormat="false" ht="25" hidden="false" customHeight="true" outlineLevel="0" collapsed="false">
      <c r="A754" s="31"/>
      <c r="B754" s="32"/>
      <c r="C754" s="33"/>
      <c r="D754" s="34" t="str">
        <f aca="false">IF(OR(I754&lt;&gt;"OK",FinMes=""),"",IF(B754&gt;=FinMes,0,MAX(0,ROUND(C754-E754,2))))</f>
        <v/>
      </c>
      <c r="E754" s="34" t="str">
        <f aca="false">IF(OR(I754&lt;&gt;"OK",FinMes=""),"",IF(B754&gt;=FinMes,0,SUMIFS(CobroValido,CobroVenta,A754,CobroFecha,"&lt;"&amp;FinMes)))</f>
        <v/>
      </c>
      <c r="F754" s="35"/>
      <c r="G754" s="35"/>
      <c r="H754" s="36" t="str">
        <f aca="false">IF(I754="","",IF(I754&lt;&gt;"OK","Confira os dados",IF(FinMes="","Escolha um período",IF(B754&gt;=FinMes,"Outro período",IF(K754&gt;0,"Recebimento excedente",IF(D754=0,"Recebida",IF(E754=0,"A receber","Parcial")))))))</f>
        <v/>
      </c>
      <c r="I754" s="36" t="str">
        <f aca="false">IF(COUNTA(A754:C754,F754:G754)=0,"",IF(A754="","Falta o código",IF(A754&lt;&gt;TRIM(A754),"Confira o código",IF(COUNTIFS(VentaID,A754)&gt;1,"Código repetido",IF(NOT(ISNUMBER(B754)),"Confira a data",IF(OR(B754&lt;1,B754&gt;73415,INT(B754)&lt;&gt;B754),"Confira a data",IF(NOT(ISNUMBER(C754)),"Confira o valor",IF(C754&lt;=0,"Valor maior que zero",IF(G754="","Preencha o que vendeu","OK")))))))))</f>
        <v/>
      </c>
      <c r="J754" s="34" t="n">
        <f aca="false">IF(I754="OK",C754,0)</f>
        <v>0</v>
      </c>
      <c r="K754" s="34" t="str">
        <f aca="false">IF(OR(I754&lt;&gt;"OK",FinMes=""),"",IF(B754&gt;=FinMes,0,MAX(0,ROUND(E754-C754,2))))</f>
        <v/>
      </c>
    </row>
    <row r="755" customFormat="false" ht="25" hidden="false" customHeight="true" outlineLevel="0" collapsed="false">
      <c r="A755" s="31"/>
      <c r="B755" s="32"/>
      <c r="C755" s="33"/>
      <c r="D755" s="34" t="str">
        <f aca="false">IF(OR(I755&lt;&gt;"OK",FinMes=""),"",IF(B755&gt;=FinMes,0,MAX(0,ROUND(C755-E755,2))))</f>
        <v/>
      </c>
      <c r="E755" s="34" t="str">
        <f aca="false">IF(OR(I755&lt;&gt;"OK",FinMes=""),"",IF(B755&gt;=FinMes,0,SUMIFS(CobroValido,CobroVenta,A755,CobroFecha,"&lt;"&amp;FinMes)))</f>
        <v/>
      </c>
      <c r="F755" s="35"/>
      <c r="G755" s="35"/>
      <c r="H755" s="36" t="str">
        <f aca="false">IF(I755="","",IF(I755&lt;&gt;"OK","Confira os dados",IF(FinMes="","Escolha um período",IF(B755&gt;=FinMes,"Outro período",IF(K755&gt;0,"Recebimento excedente",IF(D755=0,"Recebida",IF(E755=0,"A receber","Parcial")))))))</f>
        <v/>
      </c>
      <c r="I755" s="36" t="str">
        <f aca="false">IF(COUNTA(A755:C755,F755:G755)=0,"",IF(A755="","Falta o código",IF(A755&lt;&gt;TRIM(A755),"Confira o código",IF(COUNTIFS(VentaID,A755)&gt;1,"Código repetido",IF(NOT(ISNUMBER(B755)),"Confira a data",IF(OR(B755&lt;1,B755&gt;73415,INT(B755)&lt;&gt;B755),"Confira a data",IF(NOT(ISNUMBER(C755)),"Confira o valor",IF(C755&lt;=0,"Valor maior que zero",IF(G755="","Preencha o que vendeu","OK")))))))))</f>
        <v/>
      </c>
      <c r="J755" s="34" t="n">
        <f aca="false">IF(I755="OK",C755,0)</f>
        <v>0</v>
      </c>
      <c r="K755" s="34" t="str">
        <f aca="false">IF(OR(I755&lt;&gt;"OK",FinMes=""),"",IF(B755&gt;=FinMes,0,MAX(0,ROUND(E755-C755,2))))</f>
        <v/>
      </c>
    </row>
    <row r="756" customFormat="false" ht="25" hidden="false" customHeight="true" outlineLevel="0" collapsed="false">
      <c r="A756" s="31"/>
      <c r="B756" s="32"/>
      <c r="C756" s="33"/>
      <c r="D756" s="34" t="str">
        <f aca="false">IF(OR(I756&lt;&gt;"OK",FinMes=""),"",IF(B756&gt;=FinMes,0,MAX(0,ROUND(C756-E756,2))))</f>
        <v/>
      </c>
      <c r="E756" s="34" t="str">
        <f aca="false">IF(OR(I756&lt;&gt;"OK",FinMes=""),"",IF(B756&gt;=FinMes,0,SUMIFS(CobroValido,CobroVenta,A756,CobroFecha,"&lt;"&amp;FinMes)))</f>
        <v/>
      </c>
      <c r="F756" s="35"/>
      <c r="G756" s="35"/>
      <c r="H756" s="36" t="str">
        <f aca="false">IF(I756="","",IF(I756&lt;&gt;"OK","Confira os dados",IF(FinMes="","Escolha um período",IF(B756&gt;=FinMes,"Outro período",IF(K756&gt;0,"Recebimento excedente",IF(D756=0,"Recebida",IF(E756=0,"A receber","Parcial")))))))</f>
        <v/>
      </c>
      <c r="I756" s="36" t="str">
        <f aca="false">IF(COUNTA(A756:C756,F756:G756)=0,"",IF(A756="","Falta o código",IF(A756&lt;&gt;TRIM(A756),"Confira o código",IF(COUNTIFS(VentaID,A756)&gt;1,"Código repetido",IF(NOT(ISNUMBER(B756)),"Confira a data",IF(OR(B756&lt;1,B756&gt;73415,INT(B756)&lt;&gt;B756),"Confira a data",IF(NOT(ISNUMBER(C756)),"Confira o valor",IF(C756&lt;=0,"Valor maior que zero",IF(G756="","Preencha o que vendeu","OK")))))))))</f>
        <v/>
      </c>
      <c r="J756" s="34" t="n">
        <f aca="false">IF(I756="OK",C756,0)</f>
        <v>0</v>
      </c>
      <c r="K756" s="34" t="str">
        <f aca="false">IF(OR(I756&lt;&gt;"OK",FinMes=""),"",IF(B756&gt;=FinMes,0,MAX(0,ROUND(E756-C756,2))))</f>
        <v/>
      </c>
    </row>
    <row r="757" customFormat="false" ht="25" hidden="false" customHeight="true" outlineLevel="0" collapsed="false">
      <c r="A757" s="31"/>
      <c r="B757" s="32"/>
      <c r="C757" s="33"/>
      <c r="D757" s="34" t="str">
        <f aca="false">IF(OR(I757&lt;&gt;"OK",FinMes=""),"",IF(B757&gt;=FinMes,0,MAX(0,ROUND(C757-E757,2))))</f>
        <v/>
      </c>
      <c r="E757" s="34" t="str">
        <f aca="false">IF(OR(I757&lt;&gt;"OK",FinMes=""),"",IF(B757&gt;=FinMes,0,SUMIFS(CobroValido,CobroVenta,A757,CobroFecha,"&lt;"&amp;FinMes)))</f>
        <v/>
      </c>
      <c r="F757" s="35"/>
      <c r="G757" s="35"/>
      <c r="H757" s="36" t="str">
        <f aca="false">IF(I757="","",IF(I757&lt;&gt;"OK","Confira os dados",IF(FinMes="","Escolha um período",IF(B757&gt;=FinMes,"Outro período",IF(K757&gt;0,"Recebimento excedente",IF(D757=0,"Recebida",IF(E757=0,"A receber","Parcial")))))))</f>
        <v/>
      </c>
      <c r="I757" s="36" t="str">
        <f aca="false">IF(COUNTA(A757:C757,F757:G757)=0,"",IF(A757="","Falta o código",IF(A757&lt;&gt;TRIM(A757),"Confira o código",IF(COUNTIFS(VentaID,A757)&gt;1,"Código repetido",IF(NOT(ISNUMBER(B757)),"Confira a data",IF(OR(B757&lt;1,B757&gt;73415,INT(B757)&lt;&gt;B757),"Confira a data",IF(NOT(ISNUMBER(C757)),"Confira o valor",IF(C757&lt;=0,"Valor maior que zero",IF(G757="","Preencha o que vendeu","OK")))))))))</f>
        <v/>
      </c>
      <c r="J757" s="34" t="n">
        <f aca="false">IF(I757="OK",C757,0)</f>
        <v>0</v>
      </c>
      <c r="K757" s="34" t="str">
        <f aca="false">IF(OR(I757&lt;&gt;"OK",FinMes=""),"",IF(B757&gt;=FinMes,0,MAX(0,ROUND(E757-C757,2))))</f>
        <v/>
      </c>
    </row>
    <row r="758" customFormat="false" ht="25" hidden="false" customHeight="true" outlineLevel="0" collapsed="false">
      <c r="A758" s="31"/>
      <c r="B758" s="32"/>
      <c r="C758" s="33"/>
      <c r="D758" s="34" t="str">
        <f aca="false">IF(OR(I758&lt;&gt;"OK",FinMes=""),"",IF(B758&gt;=FinMes,0,MAX(0,ROUND(C758-E758,2))))</f>
        <v/>
      </c>
      <c r="E758" s="34" t="str">
        <f aca="false">IF(OR(I758&lt;&gt;"OK",FinMes=""),"",IF(B758&gt;=FinMes,0,SUMIFS(CobroValido,CobroVenta,A758,CobroFecha,"&lt;"&amp;FinMes)))</f>
        <v/>
      </c>
      <c r="F758" s="35"/>
      <c r="G758" s="35"/>
      <c r="H758" s="36" t="str">
        <f aca="false">IF(I758="","",IF(I758&lt;&gt;"OK","Confira os dados",IF(FinMes="","Escolha um período",IF(B758&gt;=FinMes,"Outro período",IF(K758&gt;0,"Recebimento excedente",IF(D758=0,"Recebida",IF(E758=0,"A receber","Parcial")))))))</f>
        <v/>
      </c>
      <c r="I758" s="36" t="str">
        <f aca="false">IF(COUNTA(A758:C758,F758:G758)=0,"",IF(A758="","Falta o código",IF(A758&lt;&gt;TRIM(A758),"Confira o código",IF(COUNTIFS(VentaID,A758)&gt;1,"Código repetido",IF(NOT(ISNUMBER(B758)),"Confira a data",IF(OR(B758&lt;1,B758&gt;73415,INT(B758)&lt;&gt;B758),"Confira a data",IF(NOT(ISNUMBER(C758)),"Confira o valor",IF(C758&lt;=0,"Valor maior que zero",IF(G758="","Preencha o que vendeu","OK")))))))))</f>
        <v/>
      </c>
      <c r="J758" s="34" t="n">
        <f aca="false">IF(I758="OK",C758,0)</f>
        <v>0</v>
      </c>
      <c r="K758" s="34" t="str">
        <f aca="false">IF(OR(I758&lt;&gt;"OK",FinMes=""),"",IF(B758&gt;=FinMes,0,MAX(0,ROUND(E758-C758,2))))</f>
        <v/>
      </c>
    </row>
    <row r="759" customFormat="false" ht="25" hidden="false" customHeight="true" outlineLevel="0" collapsed="false">
      <c r="A759" s="31"/>
      <c r="B759" s="32"/>
      <c r="C759" s="33"/>
      <c r="D759" s="34" t="str">
        <f aca="false">IF(OR(I759&lt;&gt;"OK",FinMes=""),"",IF(B759&gt;=FinMes,0,MAX(0,ROUND(C759-E759,2))))</f>
        <v/>
      </c>
      <c r="E759" s="34" t="str">
        <f aca="false">IF(OR(I759&lt;&gt;"OK",FinMes=""),"",IF(B759&gt;=FinMes,0,SUMIFS(CobroValido,CobroVenta,A759,CobroFecha,"&lt;"&amp;FinMes)))</f>
        <v/>
      </c>
      <c r="F759" s="35"/>
      <c r="G759" s="35"/>
      <c r="H759" s="36" t="str">
        <f aca="false">IF(I759="","",IF(I759&lt;&gt;"OK","Confira os dados",IF(FinMes="","Escolha um período",IF(B759&gt;=FinMes,"Outro período",IF(K759&gt;0,"Recebimento excedente",IF(D759=0,"Recebida",IF(E759=0,"A receber","Parcial")))))))</f>
        <v/>
      </c>
      <c r="I759" s="36" t="str">
        <f aca="false">IF(COUNTA(A759:C759,F759:G759)=0,"",IF(A759="","Falta o código",IF(A759&lt;&gt;TRIM(A759),"Confira o código",IF(COUNTIFS(VentaID,A759)&gt;1,"Código repetido",IF(NOT(ISNUMBER(B759)),"Confira a data",IF(OR(B759&lt;1,B759&gt;73415,INT(B759)&lt;&gt;B759),"Confira a data",IF(NOT(ISNUMBER(C759)),"Confira o valor",IF(C759&lt;=0,"Valor maior que zero",IF(G759="","Preencha o que vendeu","OK")))))))))</f>
        <v/>
      </c>
      <c r="J759" s="34" t="n">
        <f aca="false">IF(I759="OK",C759,0)</f>
        <v>0</v>
      </c>
      <c r="K759" s="34" t="str">
        <f aca="false">IF(OR(I759&lt;&gt;"OK",FinMes=""),"",IF(B759&gt;=FinMes,0,MAX(0,ROUND(E759-C759,2))))</f>
        <v/>
      </c>
    </row>
    <row r="760" customFormat="false" ht="25" hidden="false" customHeight="true" outlineLevel="0" collapsed="false">
      <c r="A760" s="31"/>
      <c r="B760" s="32"/>
      <c r="C760" s="33"/>
      <c r="D760" s="34" t="str">
        <f aca="false">IF(OR(I760&lt;&gt;"OK",FinMes=""),"",IF(B760&gt;=FinMes,0,MAX(0,ROUND(C760-E760,2))))</f>
        <v/>
      </c>
      <c r="E760" s="34" t="str">
        <f aca="false">IF(OR(I760&lt;&gt;"OK",FinMes=""),"",IF(B760&gt;=FinMes,0,SUMIFS(CobroValido,CobroVenta,A760,CobroFecha,"&lt;"&amp;FinMes)))</f>
        <v/>
      </c>
      <c r="F760" s="35"/>
      <c r="G760" s="35"/>
      <c r="H760" s="36" t="str">
        <f aca="false">IF(I760="","",IF(I760&lt;&gt;"OK","Confira os dados",IF(FinMes="","Escolha um período",IF(B760&gt;=FinMes,"Outro período",IF(K760&gt;0,"Recebimento excedente",IF(D760=0,"Recebida",IF(E760=0,"A receber","Parcial")))))))</f>
        <v/>
      </c>
      <c r="I760" s="36" t="str">
        <f aca="false">IF(COUNTA(A760:C760,F760:G760)=0,"",IF(A760="","Falta o código",IF(A760&lt;&gt;TRIM(A760),"Confira o código",IF(COUNTIFS(VentaID,A760)&gt;1,"Código repetido",IF(NOT(ISNUMBER(B760)),"Confira a data",IF(OR(B760&lt;1,B760&gt;73415,INT(B760)&lt;&gt;B760),"Confira a data",IF(NOT(ISNUMBER(C760)),"Confira o valor",IF(C760&lt;=0,"Valor maior que zero",IF(G760="","Preencha o que vendeu","OK")))))))))</f>
        <v/>
      </c>
      <c r="J760" s="34" t="n">
        <f aca="false">IF(I760="OK",C760,0)</f>
        <v>0</v>
      </c>
      <c r="K760" s="34" t="str">
        <f aca="false">IF(OR(I760&lt;&gt;"OK",FinMes=""),"",IF(B760&gt;=FinMes,0,MAX(0,ROUND(E760-C760,2))))</f>
        <v/>
      </c>
    </row>
    <row r="761" customFormat="false" ht="25" hidden="false" customHeight="true" outlineLevel="0" collapsed="false">
      <c r="A761" s="31"/>
      <c r="B761" s="32"/>
      <c r="C761" s="33"/>
      <c r="D761" s="34" t="str">
        <f aca="false">IF(OR(I761&lt;&gt;"OK",FinMes=""),"",IF(B761&gt;=FinMes,0,MAX(0,ROUND(C761-E761,2))))</f>
        <v/>
      </c>
      <c r="E761" s="34" t="str">
        <f aca="false">IF(OR(I761&lt;&gt;"OK",FinMes=""),"",IF(B761&gt;=FinMes,0,SUMIFS(CobroValido,CobroVenta,A761,CobroFecha,"&lt;"&amp;FinMes)))</f>
        <v/>
      </c>
      <c r="F761" s="35"/>
      <c r="G761" s="35"/>
      <c r="H761" s="36" t="str">
        <f aca="false">IF(I761="","",IF(I761&lt;&gt;"OK","Confira os dados",IF(FinMes="","Escolha um período",IF(B761&gt;=FinMes,"Outro período",IF(K761&gt;0,"Recebimento excedente",IF(D761=0,"Recebida",IF(E761=0,"A receber","Parcial")))))))</f>
        <v/>
      </c>
      <c r="I761" s="36" t="str">
        <f aca="false">IF(COUNTA(A761:C761,F761:G761)=0,"",IF(A761="","Falta o código",IF(A761&lt;&gt;TRIM(A761),"Confira o código",IF(COUNTIFS(VentaID,A761)&gt;1,"Código repetido",IF(NOT(ISNUMBER(B761)),"Confira a data",IF(OR(B761&lt;1,B761&gt;73415,INT(B761)&lt;&gt;B761),"Confira a data",IF(NOT(ISNUMBER(C761)),"Confira o valor",IF(C761&lt;=0,"Valor maior que zero",IF(G761="","Preencha o que vendeu","OK")))))))))</f>
        <v/>
      </c>
      <c r="J761" s="34" t="n">
        <f aca="false">IF(I761="OK",C761,0)</f>
        <v>0</v>
      </c>
      <c r="K761" s="34" t="str">
        <f aca="false">IF(OR(I761&lt;&gt;"OK",FinMes=""),"",IF(B761&gt;=FinMes,0,MAX(0,ROUND(E761-C761,2))))</f>
        <v/>
      </c>
    </row>
    <row r="762" customFormat="false" ht="25" hidden="false" customHeight="true" outlineLevel="0" collapsed="false">
      <c r="A762" s="31"/>
      <c r="B762" s="32"/>
      <c r="C762" s="33"/>
      <c r="D762" s="34" t="str">
        <f aca="false">IF(OR(I762&lt;&gt;"OK",FinMes=""),"",IF(B762&gt;=FinMes,0,MAX(0,ROUND(C762-E762,2))))</f>
        <v/>
      </c>
      <c r="E762" s="34" t="str">
        <f aca="false">IF(OR(I762&lt;&gt;"OK",FinMes=""),"",IF(B762&gt;=FinMes,0,SUMIFS(CobroValido,CobroVenta,A762,CobroFecha,"&lt;"&amp;FinMes)))</f>
        <v/>
      </c>
      <c r="F762" s="35"/>
      <c r="G762" s="35"/>
      <c r="H762" s="36" t="str">
        <f aca="false">IF(I762="","",IF(I762&lt;&gt;"OK","Confira os dados",IF(FinMes="","Escolha um período",IF(B762&gt;=FinMes,"Outro período",IF(K762&gt;0,"Recebimento excedente",IF(D762=0,"Recebida",IF(E762=0,"A receber","Parcial")))))))</f>
        <v/>
      </c>
      <c r="I762" s="36" t="str">
        <f aca="false">IF(COUNTA(A762:C762,F762:G762)=0,"",IF(A762="","Falta o código",IF(A762&lt;&gt;TRIM(A762),"Confira o código",IF(COUNTIFS(VentaID,A762)&gt;1,"Código repetido",IF(NOT(ISNUMBER(B762)),"Confira a data",IF(OR(B762&lt;1,B762&gt;73415,INT(B762)&lt;&gt;B762),"Confira a data",IF(NOT(ISNUMBER(C762)),"Confira o valor",IF(C762&lt;=0,"Valor maior que zero",IF(G762="","Preencha o que vendeu","OK")))))))))</f>
        <v/>
      </c>
      <c r="J762" s="34" t="n">
        <f aca="false">IF(I762="OK",C762,0)</f>
        <v>0</v>
      </c>
      <c r="K762" s="34" t="str">
        <f aca="false">IF(OR(I762&lt;&gt;"OK",FinMes=""),"",IF(B762&gt;=FinMes,0,MAX(0,ROUND(E762-C762,2))))</f>
        <v/>
      </c>
    </row>
    <row r="763" customFormat="false" ht="25" hidden="false" customHeight="true" outlineLevel="0" collapsed="false">
      <c r="A763" s="31"/>
      <c r="B763" s="32"/>
      <c r="C763" s="33"/>
      <c r="D763" s="34" t="str">
        <f aca="false">IF(OR(I763&lt;&gt;"OK",FinMes=""),"",IF(B763&gt;=FinMes,0,MAX(0,ROUND(C763-E763,2))))</f>
        <v/>
      </c>
      <c r="E763" s="34" t="str">
        <f aca="false">IF(OR(I763&lt;&gt;"OK",FinMes=""),"",IF(B763&gt;=FinMes,0,SUMIFS(CobroValido,CobroVenta,A763,CobroFecha,"&lt;"&amp;FinMes)))</f>
        <v/>
      </c>
      <c r="F763" s="35"/>
      <c r="G763" s="35"/>
      <c r="H763" s="36" t="str">
        <f aca="false">IF(I763="","",IF(I763&lt;&gt;"OK","Confira os dados",IF(FinMes="","Escolha um período",IF(B763&gt;=FinMes,"Outro período",IF(K763&gt;0,"Recebimento excedente",IF(D763=0,"Recebida",IF(E763=0,"A receber","Parcial")))))))</f>
        <v/>
      </c>
      <c r="I763" s="36" t="str">
        <f aca="false">IF(COUNTA(A763:C763,F763:G763)=0,"",IF(A763="","Falta o código",IF(A763&lt;&gt;TRIM(A763),"Confira o código",IF(COUNTIFS(VentaID,A763)&gt;1,"Código repetido",IF(NOT(ISNUMBER(B763)),"Confira a data",IF(OR(B763&lt;1,B763&gt;73415,INT(B763)&lt;&gt;B763),"Confira a data",IF(NOT(ISNUMBER(C763)),"Confira o valor",IF(C763&lt;=0,"Valor maior que zero",IF(G763="","Preencha o que vendeu","OK")))))))))</f>
        <v/>
      </c>
      <c r="J763" s="34" t="n">
        <f aca="false">IF(I763="OK",C763,0)</f>
        <v>0</v>
      </c>
      <c r="K763" s="34" t="str">
        <f aca="false">IF(OR(I763&lt;&gt;"OK",FinMes=""),"",IF(B763&gt;=FinMes,0,MAX(0,ROUND(E763-C763,2))))</f>
        <v/>
      </c>
    </row>
    <row r="764" customFormat="false" ht="25" hidden="false" customHeight="true" outlineLevel="0" collapsed="false">
      <c r="A764" s="31"/>
      <c r="B764" s="32"/>
      <c r="C764" s="33"/>
      <c r="D764" s="34" t="str">
        <f aca="false">IF(OR(I764&lt;&gt;"OK",FinMes=""),"",IF(B764&gt;=FinMes,0,MAX(0,ROUND(C764-E764,2))))</f>
        <v/>
      </c>
      <c r="E764" s="34" t="str">
        <f aca="false">IF(OR(I764&lt;&gt;"OK",FinMes=""),"",IF(B764&gt;=FinMes,0,SUMIFS(CobroValido,CobroVenta,A764,CobroFecha,"&lt;"&amp;FinMes)))</f>
        <v/>
      </c>
      <c r="F764" s="35"/>
      <c r="G764" s="35"/>
      <c r="H764" s="36" t="str">
        <f aca="false">IF(I764="","",IF(I764&lt;&gt;"OK","Confira os dados",IF(FinMes="","Escolha um período",IF(B764&gt;=FinMes,"Outro período",IF(K764&gt;0,"Recebimento excedente",IF(D764=0,"Recebida",IF(E764=0,"A receber","Parcial")))))))</f>
        <v/>
      </c>
      <c r="I764" s="36" t="str">
        <f aca="false">IF(COUNTA(A764:C764,F764:G764)=0,"",IF(A764="","Falta o código",IF(A764&lt;&gt;TRIM(A764),"Confira o código",IF(COUNTIFS(VentaID,A764)&gt;1,"Código repetido",IF(NOT(ISNUMBER(B764)),"Confira a data",IF(OR(B764&lt;1,B764&gt;73415,INT(B764)&lt;&gt;B764),"Confira a data",IF(NOT(ISNUMBER(C764)),"Confira o valor",IF(C764&lt;=0,"Valor maior que zero",IF(G764="","Preencha o que vendeu","OK")))))))))</f>
        <v/>
      </c>
      <c r="J764" s="34" t="n">
        <f aca="false">IF(I764="OK",C764,0)</f>
        <v>0</v>
      </c>
      <c r="K764" s="34" t="str">
        <f aca="false">IF(OR(I764&lt;&gt;"OK",FinMes=""),"",IF(B764&gt;=FinMes,0,MAX(0,ROUND(E764-C764,2))))</f>
        <v/>
      </c>
    </row>
    <row r="765" customFormat="false" ht="25" hidden="false" customHeight="true" outlineLevel="0" collapsed="false">
      <c r="A765" s="31"/>
      <c r="B765" s="32"/>
      <c r="C765" s="33"/>
      <c r="D765" s="34" t="str">
        <f aca="false">IF(OR(I765&lt;&gt;"OK",FinMes=""),"",IF(B765&gt;=FinMes,0,MAX(0,ROUND(C765-E765,2))))</f>
        <v/>
      </c>
      <c r="E765" s="34" t="str">
        <f aca="false">IF(OR(I765&lt;&gt;"OK",FinMes=""),"",IF(B765&gt;=FinMes,0,SUMIFS(CobroValido,CobroVenta,A765,CobroFecha,"&lt;"&amp;FinMes)))</f>
        <v/>
      </c>
      <c r="F765" s="35"/>
      <c r="G765" s="35"/>
      <c r="H765" s="36" t="str">
        <f aca="false">IF(I765="","",IF(I765&lt;&gt;"OK","Confira os dados",IF(FinMes="","Escolha um período",IF(B765&gt;=FinMes,"Outro período",IF(K765&gt;0,"Recebimento excedente",IF(D765=0,"Recebida",IF(E765=0,"A receber","Parcial")))))))</f>
        <v/>
      </c>
      <c r="I765" s="36" t="str">
        <f aca="false">IF(COUNTA(A765:C765,F765:G765)=0,"",IF(A765="","Falta o código",IF(A765&lt;&gt;TRIM(A765),"Confira o código",IF(COUNTIFS(VentaID,A765)&gt;1,"Código repetido",IF(NOT(ISNUMBER(B765)),"Confira a data",IF(OR(B765&lt;1,B765&gt;73415,INT(B765)&lt;&gt;B765),"Confira a data",IF(NOT(ISNUMBER(C765)),"Confira o valor",IF(C765&lt;=0,"Valor maior que zero",IF(G765="","Preencha o que vendeu","OK")))))))))</f>
        <v/>
      </c>
      <c r="J765" s="34" t="n">
        <f aca="false">IF(I765="OK",C765,0)</f>
        <v>0</v>
      </c>
      <c r="K765" s="34" t="str">
        <f aca="false">IF(OR(I765&lt;&gt;"OK",FinMes=""),"",IF(B765&gt;=FinMes,0,MAX(0,ROUND(E765-C765,2))))</f>
        <v/>
      </c>
    </row>
    <row r="766" customFormat="false" ht="25" hidden="false" customHeight="true" outlineLevel="0" collapsed="false">
      <c r="A766" s="31"/>
      <c r="B766" s="32"/>
      <c r="C766" s="33"/>
      <c r="D766" s="34" t="str">
        <f aca="false">IF(OR(I766&lt;&gt;"OK",FinMes=""),"",IF(B766&gt;=FinMes,0,MAX(0,ROUND(C766-E766,2))))</f>
        <v/>
      </c>
      <c r="E766" s="34" t="str">
        <f aca="false">IF(OR(I766&lt;&gt;"OK",FinMes=""),"",IF(B766&gt;=FinMes,0,SUMIFS(CobroValido,CobroVenta,A766,CobroFecha,"&lt;"&amp;FinMes)))</f>
        <v/>
      </c>
      <c r="F766" s="35"/>
      <c r="G766" s="35"/>
      <c r="H766" s="36" t="str">
        <f aca="false">IF(I766="","",IF(I766&lt;&gt;"OK","Confira os dados",IF(FinMes="","Escolha um período",IF(B766&gt;=FinMes,"Outro período",IF(K766&gt;0,"Recebimento excedente",IF(D766=0,"Recebida",IF(E766=0,"A receber","Parcial")))))))</f>
        <v/>
      </c>
      <c r="I766" s="36" t="str">
        <f aca="false">IF(COUNTA(A766:C766,F766:G766)=0,"",IF(A766="","Falta o código",IF(A766&lt;&gt;TRIM(A766),"Confira o código",IF(COUNTIFS(VentaID,A766)&gt;1,"Código repetido",IF(NOT(ISNUMBER(B766)),"Confira a data",IF(OR(B766&lt;1,B766&gt;73415,INT(B766)&lt;&gt;B766),"Confira a data",IF(NOT(ISNUMBER(C766)),"Confira o valor",IF(C766&lt;=0,"Valor maior que zero",IF(G766="","Preencha o que vendeu","OK")))))))))</f>
        <v/>
      </c>
      <c r="J766" s="34" t="n">
        <f aca="false">IF(I766="OK",C766,0)</f>
        <v>0</v>
      </c>
      <c r="K766" s="34" t="str">
        <f aca="false">IF(OR(I766&lt;&gt;"OK",FinMes=""),"",IF(B766&gt;=FinMes,0,MAX(0,ROUND(E766-C766,2))))</f>
        <v/>
      </c>
    </row>
    <row r="767" customFormat="false" ht="25" hidden="false" customHeight="true" outlineLevel="0" collapsed="false">
      <c r="A767" s="31"/>
      <c r="B767" s="32"/>
      <c r="C767" s="33"/>
      <c r="D767" s="34" t="str">
        <f aca="false">IF(OR(I767&lt;&gt;"OK",FinMes=""),"",IF(B767&gt;=FinMes,0,MAX(0,ROUND(C767-E767,2))))</f>
        <v/>
      </c>
      <c r="E767" s="34" t="str">
        <f aca="false">IF(OR(I767&lt;&gt;"OK",FinMes=""),"",IF(B767&gt;=FinMes,0,SUMIFS(CobroValido,CobroVenta,A767,CobroFecha,"&lt;"&amp;FinMes)))</f>
        <v/>
      </c>
      <c r="F767" s="35"/>
      <c r="G767" s="35"/>
      <c r="H767" s="36" t="str">
        <f aca="false">IF(I767="","",IF(I767&lt;&gt;"OK","Confira os dados",IF(FinMes="","Escolha um período",IF(B767&gt;=FinMes,"Outro período",IF(K767&gt;0,"Recebimento excedente",IF(D767=0,"Recebida",IF(E767=0,"A receber","Parcial")))))))</f>
        <v/>
      </c>
      <c r="I767" s="36" t="str">
        <f aca="false">IF(COUNTA(A767:C767,F767:G767)=0,"",IF(A767="","Falta o código",IF(A767&lt;&gt;TRIM(A767),"Confira o código",IF(COUNTIFS(VentaID,A767)&gt;1,"Código repetido",IF(NOT(ISNUMBER(B767)),"Confira a data",IF(OR(B767&lt;1,B767&gt;73415,INT(B767)&lt;&gt;B767),"Confira a data",IF(NOT(ISNUMBER(C767)),"Confira o valor",IF(C767&lt;=0,"Valor maior que zero",IF(G767="","Preencha o que vendeu","OK")))))))))</f>
        <v/>
      </c>
      <c r="J767" s="34" t="n">
        <f aca="false">IF(I767="OK",C767,0)</f>
        <v>0</v>
      </c>
      <c r="K767" s="34" t="str">
        <f aca="false">IF(OR(I767&lt;&gt;"OK",FinMes=""),"",IF(B767&gt;=FinMes,0,MAX(0,ROUND(E767-C767,2))))</f>
        <v/>
      </c>
    </row>
    <row r="768" customFormat="false" ht="25" hidden="false" customHeight="true" outlineLevel="0" collapsed="false">
      <c r="A768" s="31"/>
      <c r="B768" s="32"/>
      <c r="C768" s="33"/>
      <c r="D768" s="34" t="str">
        <f aca="false">IF(OR(I768&lt;&gt;"OK",FinMes=""),"",IF(B768&gt;=FinMes,0,MAX(0,ROUND(C768-E768,2))))</f>
        <v/>
      </c>
      <c r="E768" s="34" t="str">
        <f aca="false">IF(OR(I768&lt;&gt;"OK",FinMes=""),"",IF(B768&gt;=FinMes,0,SUMIFS(CobroValido,CobroVenta,A768,CobroFecha,"&lt;"&amp;FinMes)))</f>
        <v/>
      </c>
      <c r="F768" s="35"/>
      <c r="G768" s="35"/>
      <c r="H768" s="36" t="str">
        <f aca="false">IF(I768="","",IF(I768&lt;&gt;"OK","Confira os dados",IF(FinMes="","Escolha um período",IF(B768&gt;=FinMes,"Outro período",IF(K768&gt;0,"Recebimento excedente",IF(D768=0,"Recebida",IF(E768=0,"A receber","Parcial")))))))</f>
        <v/>
      </c>
      <c r="I768" s="36" t="str">
        <f aca="false">IF(COUNTA(A768:C768,F768:G768)=0,"",IF(A768="","Falta o código",IF(A768&lt;&gt;TRIM(A768),"Confira o código",IF(COUNTIFS(VentaID,A768)&gt;1,"Código repetido",IF(NOT(ISNUMBER(B768)),"Confira a data",IF(OR(B768&lt;1,B768&gt;73415,INT(B768)&lt;&gt;B768),"Confira a data",IF(NOT(ISNUMBER(C768)),"Confira o valor",IF(C768&lt;=0,"Valor maior que zero",IF(G768="","Preencha o que vendeu","OK")))))))))</f>
        <v/>
      </c>
      <c r="J768" s="34" t="n">
        <f aca="false">IF(I768="OK",C768,0)</f>
        <v>0</v>
      </c>
      <c r="K768" s="34" t="str">
        <f aca="false">IF(OR(I768&lt;&gt;"OK",FinMes=""),"",IF(B768&gt;=FinMes,0,MAX(0,ROUND(E768-C768,2))))</f>
        <v/>
      </c>
    </row>
    <row r="769" customFormat="false" ht="25" hidden="false" customHeight="true" outlineLevel="0" collapsed="false">
      <c r="A769" s="31"/>
      <c r="B769" s="32"/>
      <c r="C769" s="33"/>
      <c r="D769" s="34" t="str">
        <f aca="false">IF(OR(I769&lt;&gt;"OK",FinMes=""),"",IF(B769&gt;=FinMes,0,MAX(0,ROUND(C769-E769,2))))</f>
        <v/>
      </c>
      <c r="E769" s="34" t="str">
        <f aca="false">IF(OR(I769&lt;&gt;"OK",FinMes=""),"",IF(B769&gt;=FinMes,0,SUMIFS(CobroValido,CobroVenta,A769,CobroFecha,"&lt;"&amp;FinMes)))</f>
        <v/>
      </c>
      <c r="F769" s="35"/>
      <c r="G769" s="35"/>
      <c r="H769" s="36" t="str">
        <f aca="false">IF(I769="","",IF(I769&lt;&gt;"OK","Confira os dados",IF(FinMes="","Escolha um período",IF(B769&gt;=FinMes,"Outro período",IF(K769&gt;0,"Recebimento excedente",IF(D769=0,"Recebida",IF(E769=0,"A receber","Parcial")))))))</f>
        <v/>
      </c>
      <c r="I769" s="36" t="str">
        <f aca="false">IF(COUNTA(A769:C769,F769:G769)=0,"",IF(A769="","Falta o código",IF(A769&lt;&gt;TRIM(A769),"Confira o código",IF(COUNTIFS(VentaID,A769)&gt;1,"Código repetido",IF(NOT(ISNUMBER(B769)),"Confira a data",IF(OR(B769&lt;1,B769&gt;73415,INT(B769)&lt;&gt;B769),"Confira a data",IF(NOT(ISNUMBER(C769)),"Confira o valor",IF(C769&lt;=0,"Valor maior que zero",IF(G769="","Preencha o que vendeu","OK")))))))))</f>
        <v/>
      </c>
      <c r="J769" s="34" t="n">
        <f aca="false">IF(I769="OK",C769,0)</f>
        <v>0</v>
      </c>
      <c r="K769" s="34" t="str">
        <f aca="false">IF(OR(I769&lt;&gt;"OK",FinMes=""),"",IF(B769&gt;=FinMes,0,MAX(0,ROUND(E769-C769,2))))</f>
        <v/>
      </c>
    </row>
    <row r="770" customFormat="false" ht="25" hidden="false" customHeight="true" outlineLevel="0" collapsed="false">
      <c r="A770" s="31"/>
      <c r="B770" s="32"/>
      <c r="C770" s="33"/>
      <c r="D770" s="34" t="str">
        <f aca="false">IF(OR(I770&lt;&gt;"OK",FinMes=""),"",IF(B770&gt;=FinMes,0,MAX(0,ROUND(C770-E770,2))))</f>
        <v/>
      </c>
      <c r="E770" s="34" t="str">
        <f aca="false">IF(OR(I770&lt;&gt;"OK",FinMes=""),"",IF(B770&gt;=FinMes,0,SUMIFS(CobroValido,CobroVenta,A770,CobroFecha,"&lt;"&amp;FinMes)))</f>
        <v/>
      </c>
      <c r="F770" s="35"/>
      <c r="G770" s="35"/>
      <c r="H770" s="36" t="str">
        <f aca="false">IF(I770="","",IF(I770&lt;&gt;"OK","Confira os dados",IF(FinMes="","Escolha um período",IF(B770&gt;=FinMes,"Outro período",IF(K770&gt;0,"Recebimento excedente",IF(D770=0,"Recebida",IF(E770=0,"A receber","Parcial")))))))</f>
        <v/>
      </c>
      <c r="I770" s="36" t="str">
        <f aca="false">IF(COUNTA(A770:C770,F770:G770)=0,"",IF(A770="","Falta o código",IF(A770&lt;&gt;TRIM(A770),"Confira o código",IF(COUNTIFS(VentaID,A770)&gt;1,"Código repetido",IF(NOT(ISNUMBER(B770)),"Confira a data",IF(OR(B770&lt;1,B770&gt;73415,INT(B770)&lt;&gt;B770),"Confira a data",IF(NOT(ISNUMBER(C770)),"Confira o valor",IF(C770&lt;=0,"Valor maior que zero",IF(G770="","Preencha o que vendeu","OK")))))))))</f>
        <v/>
      </c>
      <c r="J770" s="34" t="n">
        <f aca="false">IF(I770="OK",C770,0)</f>
        <v>0</v>
      </c>
      <c r="K770" s="34" t="str">
        <f aca="false">IF(OR(I770&lt;&gt;"OK",FinMes=""),"",IF(B770&gt;=FinMes,0,MAX(0,ROUND(E770-C770,2))))</f>
        <v/>
      </c>
    </row>
    <row r="771" customFormat="false" ht="25" hidden="false" customHeight="true" outlineLevel="0" collapsed="false">
      <c r="A771" s="31"/>
      <c r="B771" s="32"/>
      <c r="C771" s="33"/>
      <c r="D771" s="34" t="str">
        <f aca="false">IF(OR(I771&lt;&gt;"OK",FinMes=""),"",IF(B771&gt;=FinMes,0,MAX(0,ROUND(C771-E771,2))))</f>
        <v/>
      </c>
      <c r="E771" s="34" t="str">
        <f aca="false">IF(OR(I771&lt;&gt;"OK",FinMes=""),"",IF(B771&gt;=FinMes,0,SUMIFS(CobroValido,CobroVenta,A771,CobroFecha,"&lt;"&amp;FinMes)))</f>
        <v/>
      </c>
      <c r="F771" s="35"/>
      <c r="G771" s="35"/>
      <c r="H771" s="36" t="str">
        <f aca="false">IF(I771="","",IF(I771&lt;&gt;"OK","Confira os dados",IF(FinMes="","Escolha um período",IF(B771&gt;=FinMes,"Outro período",IF(K771&gt;0,"Recebimento excedente",IF(D771=0,"Recebida",IF(E771=0,"A receber","Parcial")))))))</f>
        <v/>
      </c>
      <c r="I771" s="36" t="str">
        <f aca="false">IF(COUNTA(A771:C771,F771:G771)=0,"",IF(A771="","Falta o código",IF(A771&lt;&gt;TRIM(A771),"Confira o código",IF(COUNTIFS(VentaID,A771)&gt;1,"Código repetido",IF(NOT(ISNUMBER(B771)),"Confira a data",IF(OR(B771&lt;1,B771&gt;73415,INT(B771)&lt;&gt;B771),"Confira a data",IF(NOT(ISNUMBER(C771)),"Confira o valor",IF(C771&lt;=0,"Valor maior que zero",IF(G771="","Preencha o que vendeu","OK")))))))))</f>
        <v/>
      </c>
      <c r="J771" s="34" t="n">
        <f aca="false">IF(I771="OK",C771,0)</f>
        <v>0</v>
      </c>
      <c r="K771" s="34" t="str">
        <f aca="false">IF(OR(I771&lt;&gt;"OK",FinMes=""),"",IF(B771&gt;=FinMes,0,MAX(0,ROUND(E771-C771,2))))</f>
        <v/>
      </c>
    </row>
    <row r="772" customFormat="false" ht="25" hidden="false" customHeight="true" outlineLevel="0" collapsed="false">
      <c r="A772" s="31"/>
      <c r="B772" s="32"/>
      <c r="C772" s="33"/>
      <c r="D772" s="34" t="str">
        <f aca="false">IF(OR(I772&lt;&gt;"OK",FinMes=""),"",IF(B772&gt;=FinMes,0,MAX(0,ROUND(C772-E772,2))))</f>
        <v/>
      </c>
      <c r="E772" s="34" t="str">
        <f aca="false">IF(OR(I772&lt;&gt;"OK",FinMes=""),"",IF(B772&gt;=FinMes,0,SUMIFS(CobroValido,CobroVenta,A772,CobroFecha,"&lt;"&amp;FinMes)))</f>
        <v/>
      </c>
      <c r="F772" s="35"/>
      <c r="G772" s="35"/>
      <c r="H772" s="36" t="str">
        <f aca="false">IF(I772="","",IF(I772&lt;&gt;"OK","Confira os dados",IF(FinMes="","Escolha um período",IF(B772&gt;=FinMes,"Outro período",IF(K772&gt;0,"Recebimento excedente",IF(D772=0,"Recebida",IF(E772=0,"A receber","Parcial")))))))</f>
        <v/>
      </c>
      <c r="I772" s="36" t="str">
        <f aca="false">IF(COUNTA(A772:C772,F772:G772)=0,"",IF(A772="","Falta o código",IF(A772&lt;&gt;TRIM(A772),"Confira o código",IF(COUNTIFS(VentaID,A772)&gt;1,"Código repetido",IF(NOT(ISNUMBER(B772)),"Confira a data",IF(OR(B772&lt;1,B772&gt;73415,INT(B772)&lt;&gt;B772),"Confira a data",IF(NOT(ISNUMBER(C772)),"Confira o valor",IF(C772&lt;=0,"Valor maior que zero",IF(G772="","Preencha o que vendeu","OK")))))))))</f>
        <v/>
      </c>
      <c r="J772" s="34" t="n">
        <f aca="false">IF(I772="OK",C772,0)</f>
        <v>0</v>
      </c>
      <c r="K772" s="34" t="str">
        <f aca="false">IF(OR(I772&lt;&gt;"OK",FinMes=""),"",IF(B772&gt;=FinMes,0,MAX(0,ROUND(E772-C772,2))))</f>
        <v/>
      </c>
    </row>
    <row r="773" customFormat="false" ht="25" hidden="false" customHeight="true" outlineLevel="0" collapsed="false">
      <c r="A773" s="31"/>
      <c r="B773" s="32"/>
      <c r="C773" s="33"/>
      <c r="D773" s="34" t="str">
        <f aca="false">IF(OR(I773&lt;&gt;"OK",FinMes=""),"",IF(B773&gt;=FinMes,0,MAX(0,ROUND(C773-E773,2))))</f>
        <v/>
      </c>
      <c r="E773" s="34" t="str">
        <f aca="false">IF(OR(I773&lt;&gt;"OK",FinMes=""),"",IF(B773&gt;=FinMes,0,SUMIFS(CobroValido,CobroVenta,A773,CobroFecha,"&lt;"&amp;FinMes)))</f>
        <v/>
      </c>
      <c r="F773" s="35"/>
      <c r="G773" s="35"/>
      <c r="H773" s="36" t="str">
        <f aca="false">IF(I773="","",IF(I773&lt;&gt;"OK","Confira os dados",IF(FinMes="","Escolha um período",IF(B773&gt;=FinMes,"Outro período",IF(K773&gt;0,"Recebimento excedente",IF(D773=0,"Recebida",IF(E773=0,"A receber","Parcial")))))))</f>
        <v/>
      </c>
      <c r="I773" s="36" t="str">
        <f aca="false">IF(COUNTA(A773:C773,F773:G773)=0,"",IF(A773="","Falta o código",IF(A773&lt;&gt;TRIM(A773),"Confira o código",IF(COUNTIFS(VentaID,A773)&gt;1,"Código repetido",IF(NOT(ISNUMBER(B773)),"Confira a data",IF(OR(B773&lt;1,B773&gt;73415,INT(B773)&lt;&gt;B773),"Confira a data",IF(NOT(ISNUMBER(C773)),"Confira o valor",IF(C773&lt;=0,"Valor maior que zero",IF(G773="","Preencha o que vendeu","OK")))))))))</f>
        <v/>
      </c>
      <c r="J773" s="34" t="n">
        <f aca="false">IF(I773="OK",C773,0)</f>
        <v>0</v>
      </c>
      <c r="K773" s="34" t="str">
        <f aca="false">IF(OR(I773&lt;&gt;"OK",FinMes=""),"",IF(B773&gt;=FinMes,0,MAX(0,ROUND(E773-C773,2))))</f>
        <v/>
      </c>
    </row>
    <row r="774" customFormat="false" ht="25" hidden="false" customHeight="true" outlineLevel="0" collapsed="false">
      <c r="A774" s="31"/>
      <c r="B774" s="32"/>
      <c r="C774" s="33"/>
      <c r="D774" s="34" t="str">
        <f aca="false">IF(OR(I774&lt;&gt;"OK",FinMes=""),"",IF(B774&gt;=FinMes,0,MAX(0,ROUND(C774-E774,2))))</f>
        <v/>
      </c>
      <c r="E774" s="34" t="str">
        <f aca="false">IF(OR(I774&lt;&gt;"OK",FinMes=""),"",IF(B774&gt;=FinMes,0,SUMIFS(CobroValido,CobroVenta,A774,CobroFecha,"&lt;"&amp;FinMes)))</f>
        <v/>
      </c>
      <c r="F774" s="35"/>
      <c r="G774" s="35"/>
      <c r="H774" s="36" t="str">
        <f aca="false">IF(I774="","",IF(I774&lt;&gt;"OK","Confira os dados",IF(FinMes="","Escolha um período",IF(B774&gt;=FinMes,"Outro período",IF(K774&gt;0,"Recebimento excedente",IF(D774=0,"Recebida",IF(E774=0,"A receber","Parcial")))))))</f>
        <v/>
      </c>
      <c r="I774" s="36" t="str">
        <f aca="false">IF(COUNTA(A774:C774,F774:G774)=0,"",IF(A774="","Falta o código",IF(A774&lt;&gt;TRIM(A774),"Confira o código",IF(COUNTIFS(VentaID,A774)&gt;1,"Código repetido",IF(NOT(ISNUMBER(B774)),"Confira a data",IF(OR(B774&lt;1,B774&gt;73415,INT(B774)&lt;&gt;B774),"Confira a data",IF(NOT(ISNUMBER(C774)),"Confira o valor",IF(C774&lt;=0,"Valor maior que zero",IF(G774="","Preencha o que vendeu","OK")))))))))</f>
        <v/>
      </c>
      <c r="J774" s="34" t="n">
        <f aca="false">IF(I774="OK",C774,0)</f>
        <v>0</v>
      </c>
      <c r="K774" s="34" t="str">
        <f aca="false">IF(OR(I774&lt;&gt;"OK",FinMes=""),"",IF(B774&gt;=FinMes,0,MAX(0,ROUND(E774-C774,2))))</f>
        <v/>
      </c>
    </row>
    <row r="775" customFormat="false" ht="25" hidden="false" customHeight="true" outlineLevel="0" collapsed="false">
      <c r="A775" s="31"/>
      <c r="B775" s="32"/>
      <c r="C775" s="33"/>
      <c r="D775" s="34" t="str">
        <f aca="false">IF(OR(I775&lt;&gt;"OK",FinMes=""),"",IF(B775&gt;=FinMes,0,MAX(0,ROUND(C775-E775,2))))</f>
        <v/>
      </c>
      <c r="E775" s="34" t="str">
        <f aca="false">IF(OR(I775&lt;&gt;"OK",FinMes=""),"",IF(B775&gt;=FinMes,0,SUMIFS(CobroValido,CobroVenta,A775,CobroFecha,"&lt;"&amp;FinMes)))</f>
        <v/>
      </c>
      <c r="F775" s="35"/>
      <c r="G775" s="35"/>
      <c r="H775" s="36" t="str">
        <f aca="false">IF(I775="","",IF(I775&lt;&gt;"OK","Confira os dados",IF(FinMes="","Escolha um período",IF(B775&gt;=FinMes,"Outro período",IF(K775&gt;0,"Recebimento excedente",IF(D775=0,"Recebida",IF(E775=0,"A receber","Parcial")))))))</f>
        <v/>
      </c>
      <c r="I775" s="36" t="str">
        <f aca="false">IF(COUNTA(A775:C775,F775:G775)=0,"",IF(A775="","Falta o código",IF(A775&lt;&gt;TRIM(A775),"Confira o código",IF(COUNTIFS(VentaID,A775)&gt;1,"Código repetido",IF(NOT(ISNUMBER(B775)),"Confira a data",IF(OR(B775&lt;1,B775&gt;73415,INT(B775)&lt;&gt;B775),"Confira a data",IF(NOT(ISNUMBER(C775)),"Confira o valor",IF(C775&lt;=0,"Valor maior que zero",IF(G775="","Preencha o que vendeu","OK")))))))))</f>
        <v/>
      </c>
      <c r="J775" s="34" t="n">
        <f aca="false">IF(I775="OK",C775,0)</f>
        <v>0</v>
      </c>
      <c r="K775" s="34" t="str">
        <f aca="false">IF(OR(I775&lt;&gt;"OK",FinMes=""),"",IF(B775&gt;=FinMes,0,MAX(0,ROUND(E775-C775,2))))</f>
        <v/>
      </c>
    </row>
    <row r="776" customFormat="false" ht="25" hidden="false" customHeight="true" outlineLevel="0" collapsed="false">
      <c r="A776" s="31"/>
      <c r="B776" s="32"/>
      <c r="C776" s="33"/>
      <c r="D776" s="34" t="str">
        <f aca="false">IF(OR(I776&lt;&gt;"OK",FinMes=""),"",IF(B776&gt;=FinMes,0,MAX(0,ROUND(C776-E776,2))))</f>
        <v/>
      </c>
      <c r="E776" s="34" t="str">
        <f aca="false">IF(OR(I776&lt;&gt;"OK",FinMes=""),"",IF(B776&gt;=FinMes,0,SUMIFS(CobroValido,CobroVenta,A776,CobroFecha,"&lt;"&amp;FinMes)))</f>
        <v/>
      </c>
      <c r="F776" s="35"/>
      <c r="G776" s="35"/>
      <c r="H776" s="36" t="str">
        <f aca="false">IF(I776="","",IF(I776&lt;&gt;"OK","Confira os dados",IF(FinMes="","Escolha um período",IF(B776&gt;=FinMes,"Outro período",IF(K776&gt;0,"Recebimento excedente",IF(D776=0,"Recebida",IF(E776=0,"A receber","Parcial")))))))</f>
        <v/>
      </c>
      <c r="I776" s="36" t="str">
        <f aca="false">IF(COUNTA(A776:C776,F776:G776)=0,"",IF(A776="","Falta o código",IF(A776&lt;&gt;TRIM(A776),"Confira o código",IF(COUNTIFS(VentaID,A776)&gt;1,"Código repetido",IF(NOT(ISNUMBER(B776)),"Confira a data",IF(OR(B776&lt;1,B776&gt;73415,INT(B776)&lt;&gt;B776),"Confira a data",IF(NOT(ISNUMBER(C776)),"Confira o valor",IF(C776&lt;=0,"Valor maior que zero",IF(G776="","Preencha o que vendeu","OK")))))))))</f>
        <v/>
      </c>
      <c r="J776" s="34" t="n">
        <f aca="false">IF(I776="OK",C776,0)</f>
        <v>0</v>
      </c>
      <c r="K776" s="34" t="str">
        <f aca="false">IF(OR(I776&lt;&gt;"OK",FinMes=""),"",IF(B776&gt;=FinMes,0,MAX(0,ROUND(E776-C776,2))))</f>
        <v/>
      </c>
    </row>
    <row r="777" customFormat="false" ht="25" hidden="false" customHeight="true" outlineLevel="0" collapsed="false">
      <c r="A777" s="31"/>
      <c r="B777" s="32"/>
      <c r="C777" s="33"/>
      <c r="D777" s="34" t="str">
        <f aca="false">IF(OR(I777&lt;&gt;"OK",FinMes=""),"",IF(B777&gt;=FinMes,0,MAX(0,ROUND(C777-E777,2))))</f>
        <v/>
      </c>
      <c r="E777" s="34" t="str">
        <f aca="false">IF(OR(I777&lt;&gt;"OK",FinMes=""),"",IF(B777&gt;=FinMes,0,SUMIFS(CobroValido,CobroVenta,A777,CobroFecha,"&lt;"&amp;FinMes)))</f>
        <v/>
      </c>
      <c r="F777" s="35"/>
      <c r="G777" s="35"/>
      <c r="H777" s="36" t="str">
        <f aca="false">IF(I777="","",IF(I777&lt;&gt;"OK","Confira os dados",IF(FinMes="","Escolha um período",IF(B777&gt;=FinMes,"Outro período",IF(K777&gt;0,"Recebimento excedente",IF(D777=0,"Recebida",IF(E777=0,"A receber","Parcial")))))))</f>
        <v/>
      </c>
      <c r="I777" s="36" t="str">
        <f aca="false">IF(COUNTA(A777:C777,F777:G777)=0,"",IF(A777="","Falta o código",IF(A777&lt;&gt;TRIM(A777),"Confira o código",IF(COUNTIFS(VentaID,A777)&gt;1,"Código repetido",IF(NOT(ISNUMBER(B777)),"Confira a data",IF(OR(B777&lt;1,B777&gt;73415,INT(B777)&lt;&gt;B777),"Confira a data",IF(NOT(ISNUMBER(C777)),"Confira o valor",IF(C777&lt;=0,"Valor maior que zero",IF(G777="","Preencha o que vendeu","OK")))))))))</f>
        <v/>
      </c>
      <c r="J777" s="34" t="n">
        <f aca="false">IF(I777="OK",C777,0)</f>
        <v>0</v>
      </c>
      <c r="K777" s="34" t="str">
        <f aca="false">IF(OR(I777&lt;&gt;"OK",FinMes=""),"",IF(B777&gt;=FinMes,0,MAX(0,ROUND(E777-C777,2))))</f>
        <v/>
      </c>
    </row>
    <row r="778" customFormat="false" ht="25" hidden="false" customHeight="true" outlineLevel="0" collapsed="false">
      <c r="A778" s="31"/>
      <c r="B778" s="32"/>
      <c r="C778" s="33"/>
      <c r="D778" s="34" t="str">
        <f aca="false">IF(OR(I778&lt;&gt;"OK",FinMes=""),"",IF(B778&gt;=FinMes,0,MAX(0,ROUND(C778-E778,2))))</f>
        <v/>
      </c>
      <c r="E778" s="34" t="str">
        <f aca="false">IF(OR(I778&lt;&gt;"OK",FinMes=""),"",IF(B778&gt;=FinMes,0,SUMIFS(CobroValido,CobroVenta,A778,CobroFecha,"&lt;"&amp;FinMes)))</f>
        <v/>
      </c>
      <c r="F778" s="35"/>
      <c r="G778" s="35"/>
      <c r="H778" s="36" t="str">
        <f aca="false">IF(I778="","",IF(I778&lt;&gt;"OK","Confira os dados",IF(FinMes="","Escolha um período",IF(B778&gt;=FinMes,"Outro período",IF(K778&gt;0,"Recebimento excedente",IF(D778=0,"Recebida",IF(E778=0,"A receber","Parcial")))))))</f>
        <v/>
      </c>
      <c r="I778" s="36" t="str">
        <f aca="false">IF(COUNTA(A778:C778,F778:G778)=0,"",IF(A778="","Falta o código",IF(A778&lt;&gt;TRIM(A778),"Confira o código",IF(COUNTIFS(VentaID,A778)&gt;1,"Código repetido",IF(NOT(ISNUMBER(B778)),"Confira a data",IF(OR(B778&lt;1,B778&gt;73415,INT(B778)&lt;&gt;B778),"Confira a data",IF(NOT(ISNUMBER(C778)),"Confira o valor",IF(C778&lt;=0,"Valor maior que zero",IF(G778="","Preencha o que vendeu","OK")))))))))</f>
        <v/>
      </c>
      <c r="J778" s="34" t="n">
        <f aca="false">IF(I778="OK",C778,0)</f>
        <v>0</v>
      </c>
      <c r="K778" s="34" t="str">
        <f aca="false">IF(OR(I778&lt;&gt;"OK",FinMes=""),"",IF(B778&gt;=FinMes,0,MAX(0,ROUND(E778-C778,2))))</f>
        <v/>
      </c>
    </row>
    <row r="779" customFormat="false" ht="25" hidden="false" customHeight="true" outlineLevel="0" collapsed="false">
      <c r="A779" s="31"/>
      <c r="B779" s="32"/>
      <c r="C779" s="33"/>
      <c r="D779" s="34" t="str">
        <f aca="false">IF(OR(I779&lt;&gt;"OK",FinMes=""),"",IF(B779&gt;=FinMes,0,MAX(0,ROUND(C779-E779,2))))</f>
        <v/>
      </c>
      <c r="E779" s="34" t="str">
        <f aca="false">IF(OR(I779&lt;&gt;"OK",FinMes=""),"",IF(B779&gt;=FinMes,0,SUMIFS(CobroValido,CobroVenta,A779,CobroFecha,"&lt;"&amp;FinMes)))</f>
        <v/>
      </c>
      <c r="F779" s="35"/>
      <c r="G779" s="35"/>
      <c r="H779" s="36" t="str">
        <f aca="false">IF(I779="","",IF(I779&lt;&gt;"OK","Confira os dados",IF(FinMes="","Escolha um período",IF(B779&gt;=FinMes,"Outro período",IF(K779&gt;0,"Recebimento excedente",IF(D779=0,"Recebida",IF(E779=0,"A receber","Parcial")))))))</f>
        <v/>
      </c>
      <c r="I779" s="36" t="str">
        <f aca="false">IF(COUNTA(A779:C779,F779:G779)=0,"",IF(A779="","Falta o código",IF(A779&lt;&gt;TRIM(A779),"Confira o código",IF(COUNTIFS(VentaID,A779)&gt;1,"Código repetido",IF(NOT(ISNUMBER(B779)),"Confira a data",IF(OR(B779&lt;1,B779&gt;73415,INT(B779)&lt;&gt;B779),"Confira a data",IF(NOT(ISNUMBER(C779)),"Confira o valor",IF(C779&lt;=0,"Valor maior que zero",IF(G779="","Preencha o que vendeu","OK")))))))))</f>
        <v/>
      </c>
      <c r="J779" s="34" t="n">
        <f aca="false">IF(I779="OK",C779,0)</f>
        <v>0</v>
      </c>
      <c r="K779" s="34" t="str">
        <f aca="false">IF(OR(I779&lt;&gt;"OK",FinMes=""),"",IF(B779&gt;=FinMes,0,MAX(0,ROUND(E779-C779,2))))</f>
        <v/>
      </c>
    </row>
    <row r="780" customFormat="false" ht="25" hidden="false" customHeight="true" outlineLevel="0" collapsed="false">
      <c r="A780" s="31"/>
      <c r="B780" s="32"/>
      <c r="C780" s="33"/>
      <c r="D780" s="34" t="str">
        <f aca="false">IF(OR(I780&lt;&gt;"OK",FinMes=""),"",IF(B780&gt;=FinMes,0,MAX(0,ROUND(C780-E780,2))))</f>
        <v/>
      </c>
      <c r="E780" s="34" t="str">
        <f aca="false">IF(OR(I780&lt;&gt;"OK",FinMes=""),"",IF(B780&gt;=FinMes,0,SUMIFS(CobroValido,CobroVenta,A780,CobroFecha,"&lt;"&amp;FinMes)))</f>
        <v/>
      </c>
      <c r="F780" s="35"/>
      <c r="G780" s="35"/>
      <c r="H780" s="36" t="str">
        <f aca="false">IF(I780="","",IF(I780&lt;&gt;"OK","Confira os dados",IF(FinMes="","Escolha um período",IF(B780&gt;=FinMes,"Outro período",IF(K780&gt;0,"Recebimento excedente",IF(D780=0,"Recebida",IF(E780=0,"A receber","Parcial")))))))</f>
        <v/>
      </c>
      <c r="I780" s="36" t="str">
        <f aca="false">IF(COUNTA(A780:C780,F780:G780)=0,"",IF(A780="","Falta o código",IF(A780&lt;&gt;TRIM(A780),"Confira o código",IF(COUNTIFS(VentaID,A780)&gt;1,"Código repetido",IF(NOT(ISNUMBER(B780)),"Confira a data",IF(OR(B780&lt;1,B780&gt;73415,INT(B780)&lt;&gt;B780),"Confira a data",IF(NOT(ISNUMBER(C780)),"Confira o valor",IF(C780&lt;=0,"Valor maior que zero",IF(G780="","Preencha o que vendeu","OK")))))))))</f>
        <v/>
      </c>
      <c r="J780" s="34" t="n">
        <f aca="false">IF(I780="OK",C780,0)</f>
        <v>0</v>
      </c>
      <c r="K780" s="34" t="str">
        <f aca="false">IF(OR(I780&lt;&gt;"OK",FinMes=""),"",IF(B780&gt;=FinMes,0,MAX(0,ROUND(E780-C780,2))))</f>
        <v/>
      </c>
    </row>
    <row r="781" customFormat="false" ht="25" hidden="false" customHeight="true" outlineLevel="0" collapsed="false">
      <c r="A781" s="31"/>
      <c r="B781" s="32"/>
      <c r="C781" s="33"/>
      <c r="D781" s="34" t="str">
        <f aca="false">IF(OR(I781&lt;&gt;"OK",FinMes=""),"",IF(B781&gt;=FinMes,0,MAX(0,ROUND(C781-E781,2))))</f>
        <v/>
      </c>
      <c r="E781" s="34" t="str">
        <f aca="false">IF(OR(I781&lt;&gt;"OK",FinMes=""),"",IF(B781&gt;=FinMes,0,SUMIFS(CobroValido,CobroVenta,A781,CobroFecha,"&lt;"&amp;FinMes)))</f>
        <v/>
      </c>
      <c r="F781" s="35"/>
      <c r="G781" s="35"/>
      <c r="H781" s="36" t="str">
        <f aca="false">IF(I781="","",IF(I781&lt;&gt;"OK","Confira os dados",IF(FinMes="","Escolha um período",IF(B781&gt;=FinMes,"Outro período",IF(K781&gt;0,"Recebimento excedente",IF(D781=0,"Recebida",IF(E781=0,"A receber","Parcial")))))))</f>
        <v/>
      </c>
      <c r="I781" s="36" t="str">
        <f aca="false">IF(COUNTA(A781:C781,F781:G781)=0,"",IF(A781="","Falta o código",IF(A781&lt;&gt;TRIM(A781),"Confira o código",IF(COUNTIFS(VentaID,A781)&gt;1,"Código repetido",IF(NOT(ISNUMBER(B781)),"Confira a data",IF(OR(B781&lt;1,B781&gt;73415,INT(B781)&lt;&gt;B781),"Confira a data",IF(NOT(ISNUMBER(C781)),"Confira o valor",IF(C781&lt;=0,"Valor maior que zero",IF(G781="","Preencha o que vendeu","OK")))))))))</f>
        <v/>
      </c>
      <c r="J781" s="34" t="n">
        <f aca="false">IF(I781="OK",C781,0)</f>
        <v>0</v>
      </c>
      <c r="K781" s="34" t="str">
        <f aca="false">IF(OR(I781&lt;&gt;"OK",FinMes=""),"",IF(B781&gt;=FinMes,0,MAX(0,ROUND(E781-C781,2))))</f>
        <v/>
      </c>
    </row>
    <row r="782" customFormat="false" ht="25" hidden="false" customHeight="true" outlineLevel="0" collapsed="false">
      <c r="A782" s="31"/>
      <c r="B782" s="32"/>
      <c r="C782" s="33"/>
      <c r="D782" s="34" t="str">
        <f aca="false">IF(OR(I782&lt;&gt;"OK",FinMes=""),"",IF(B782&gt;=FinMes,0,MAX(0,ROUND(C782-E782,2))))</f>
        <v/>
      </c>
      <c r="E782" s="34" t="str">
        <f aca="false">IF(OR(I782&lt;&gt;"OK",FinMes=""),"",IF(B782&gt;=FinMes,0,SUMIFS(CobroValido,CobroVenta,A782,CobroFecha,"&lt;"&amp;FinMes)))</f>
        <v/>
      </c>
      <c r="F782" s="35"/>
      <c r="G782" s="35"/>
      <c r="H782" s="36" t="str">
        <f aca="false">IF(I782="","",IF(I782&lt;&gt;"OK","Confira os dados",IF(FinMes="","Escolha um período",IF(B782&gt;=FinMes,"Outro período",IF(K782&gt;0,"Recebimento excedente",IF(D782=0,"Recebida",IF(E782=0,"A receber","Parcial")))))))</f>
        <v/>
      </c>
      <c r="I782" s="36" t="str">
        <f aca="false">IF(COUNTA(A782:C782,F782:G782)=0,"",IF(A782="","Falta o código",IF(A782&lt;&gt;TRIM(A782),"Confira o código",IF(COUNTIFS(VentaID,A782)&gt;1,"Código repetido",IF(NOT(ISNUMBER(B782)),"Confira a data",IF(OR(B782&lt;1,B782&gt;73415,INT(B782)&lt;&gt;B782),"Confira a data",IF(NOT(ISNUMBER(C782)),"Confira o valor",IF(C782&lt;=0,"Valor maior que zero",IF(G782="","Preencha o que vendeu","OK")))))))))</f>
        <v/>
      </c>
      <c r="J782" s="34" t="n">
        <f aca="false">IF(I782="OK",C782,0)</f>
        <v>0</v>
      </c>
      <c r="K782" s="34" t="str">
        <f aca="false">IF(OR(I782&lt;&gt;"OK",FinMes=""),"",IF(B782&gt;=FinMes,0,MAX(0,ROUND(E782-C782,2))))</f>
        <v/>
      </c>
    </row>
    <row r="783" customFormat="false" ht="25" hidden="false" customHeight="true" outlineLevel="0" collapsed="false">
      <c r="A783" s="31"/>
      <c r="B783" s="32"/>
      <c r="C783" s="33"/>
      <c r="D783" s="34" t="str">
        <f aca="false">IF(OR(I783&lt;&gt;"OK",FinMes=""),"",IF(B783&gt;=FinMes,0,MAX(0,ROUND(C783-E783,2))))</f>
        <v/>
      </c>
      <c r="E783" s="34" t="str">
        <f aca="false">IF(OR(I783&lt;&gt;"OK",FinMes=""),"",IF(B783&gt;=FinMes,0,SUMIFS(CobroValido,CobroVenta,A783,CobroFecha,"&lt;"&amp;FinMes)))</f>
        <v/>
      </c>
      <c r="F783" s="35"/>
      <c r="G783" s="35"/>
      <c r="H783" s="36" t="str">
        <f aca="false">IF(I783="","",IF(I783&lt;&gt;"OK","Confira os dados",IF(FinMes="","Escolha um período",IF(B783&gt;=FinMes,"Outro período",IF(K783&gt;0,"Recebimento excedente",IF(D783=0,"Recebida",IF(E783=0,"A receber","Parcial")))))))</f>
        <v/>
      </c>
      <c r="I783" s="36" t="str">
        <f aca="false">IF(COUNTA(A783:C783,F783:G783)=0,"",IF(A783="","Falta o código",IF(A783&lt;&gt;TRIM(A783),"Confira o código",IF(COUNTIFS(VentaID,A783)&gt;1,"Código repetido",IF(NOT(ISNUMBER(B783)),"Confira a data",IF(OR(B783&lt;1,B783&gt;73415,INT(B783)&lt;&gt;B783),"Confira a data",IF(NOT(ISNUMBER(C783)),"Confira o valor",IF(C783&lt;=0,"Valor maior que zero",IF(G783="","Preencha o que vendeu","OK")))))))))</f>
        <v/>
      </c>
      <c r="J783" s="34" t="n">
        <f aca="false">IF(I783="OK",C783,0)</f>
        <v>0</v>
      </c>
      <c r="K783" s="34" t="str">
        <f aca="false">IF(OR(I783&lt;&gt;"OK",FinMes=""),"",IF(B783&gt;=FinMes,0,MAX(0,ROUND(E783-C783,2))))</f>
        <v/>
      </c>
    </row>
    <row r="784" customFormat="false" ht="25" hidden="false" customHeight="true" outlineLevel="0" collapsed="false">
      <c r="A784" s="31"/>
      <c r="B784" s="32"/>
      <c r="C784" s="33"/>
      <c r="D784" s="34" t="str">
        <f aca="false">IF(OR(I784&lt;&gt;"OK",FinMes=""),"",IF(B784&gt;=FinMes,0,MAX(0,ROUND(C784-E784,2))))</f>
        <v/>
      </c>
      <c r="E784" s="34" t="str">
        <f aca="false">IF(OR(I784&lt;&gt;"OK",FinMes=""),"",IF(B784&gt;=FinMes,0,SUMIFS(CobroValido,CobroVenta,A784,CobroFecha,"&lt;"&amp;FinMes)))</f>
        <v/>
      </c>
      <c r="F784" s="35"/>
      <c r="G784" s="35"/>
      <c r="H784" s="36" t="str">
        <f aca="false">IF(I784="","",IF(I784&lt;&gt;"OK","Confira os dados",IF(FinMes="","Escolha um período",IF(B784&gt;=FinMes,"Outro período",IF(K784&gt;0,"Recebimento excedente",IF(D784=0,"Recebida",IF(E784=0,"A receber","Parcial")))))))</f>
        <v/>
      </c>
      <c r="I784" s="36" t="str">
        <f aca="false">IF(COUNTA(A784:C784,F784:G784)=0,"",IF(A784="","Falta o código",IF(A784&lt;&gt;TRIM(A784),"Confira o código",IF(COUNTIFS(VentaID,A784)&gt;1,"Código repetido",IF(NOT(ISNUMBER(B784)),"Confira a data",IF(OR(B784&lt;1,B784&gt;73415,INT(B784)&lt;&gt;B784),"Confira a data",IF(NOT(ISNUMBER(C784)),"Confira o valor",IF(C784&lt;=0,"Valor maior que zero",IF(G784="","Preencha o que vendeu","OK")))))))))</f>
        <v/>
      </c>
      <c r="J784" s="34" t="n">
        <f aca="false">IF(I784="OK",C784,0)</f>
        <v>0</v>
      </c>
      <c r="K784" s="34" t="str">
        <f aca="false">IF(OR(I784&lt;&gt;"OK",FinMes=""),"",IF(B784&gt;=FinMes,0,MAX(0,ROUND(E784-C784,2))))</f>
        <v/>
      </c>
    </row>
    <row r="785" customFormat="false" ht="25" hidden="false" customHeight="true" outlineLevel="0" collapsed="false">
      <c r="A785" s="31"/>
      <c r="B785" s="32"/>
      <c r="C785" s="33"/>
      <c r="D785" s="34" t="str">
        <f aca="false">IF(OR(I785&lt;&gt;"OK",FinMes=""),"",IF(B785&gt;=FinMes,0,MAX(0,ROUND(C785-E785,2))))</f>
        <v/>
      </c>
      <c r="E785" s="34" t="str">
        <f aca="false">IF(OR(I785&lt;&gt;"OK",FinMes=""),"",IF(B785&gt;=FinMes,0,SUMIFS(CobroValido,CobroVenta,A785,CobroFecha,"&lt;"&amp;FinMes)))</f>
        <v/>
      </c>
      <c r="F785" s="35"/>
      <c r="G785" s="35"/>
      <c r="H785" s="36" t="str">
        <f aca="false">IF(I785="","",IF(I785&lt;&gt;"OK","Confira os dados",IF(FinMes="","Escolha um período",IF(B785&gt;=FinMes,"Outro período",IF(K785&gt;0,"Recebimento excedente",IF(D785=0,"Recebida",IF(E785=0,"A receber","Parcial")))))))</f>
        <v/>
      </c>
      <c r="I785" s="36" t="str">
        <f aca="false">IF(COUNTA(A785:C785,F785:G785)=0,"",IF(A785="","Falta o código",IF(A785&lt;&gt;TRIM(A785),"Confira o código",IF(COUNTIFS(VentaID,A785)&gt;1,"Código repetido",IF(NOT(ISNUMBER(B785)),"Confira a data",IF(OR(B785&lt;1,B785&gt;73415,INT(B785)&lt;&gt;B785),"Confira a data",IF(NOT(ISNUMBER(C785)),"Confira o valor",IF(C785&lt;=0,"Valor maior que zero",IF(G785="","Preencha o que vendeu","OK")))))))))</f>
        <v/>
      </c>
      <c r="J785" s="34" t="n">
        <f aca="false">IF(I785="OK",C785,0)</f>
        <v>0</v>
      </c>
      <c r="K785" s="34" t="str">
        <f aca="false">IF(OR(I785&lt;&gt;"OK",FinMes=""),"",IF(B785&gt;=FinMes,0,MAX(0,ROUND(E785-C785,2))))</f>
        <v/>
      </c>
    </row>
    <row r="786" customFormat="false" ht="25" hidden="false" customHeight="true" outlineLevel="0" collapsed="false">
      <c r="A786" s="31"/>
      <c r="B786" s="32"/>
      <c r="C786" s="33"/>
      <c r="D786" s="34" t="str">
        <f aca="false">IF(OR(I786&lt;&gt;"OK",FinMes=""),"",IF(B786&gt;=FinMes,0,MAX(0,ROUND(C786-E786,2))))</f>
        <v/>
      </c>
      <c r="E786" s="34" t="str">
        <f aca="false">IF(OR(I786&lt;&gt;"OK",FinMes=""),"",IF(B786&gt;=FinMes,0,SUMIFS(CobroValido,CobroVenta,A786,CobroFecha,"&lt;"&amp;FinMes)))</f>
        <v/>
      </c>
      <c r="F786" s="35"/>
      <c r="G786" s="35"/>
      <c r="H786" s="36" t="str">
        <f aca="false">IF(I786="","",IF(I786&lt;&gt;"OK","Confira os dados",IF(FinMes="","Escolha um período",IF(B786&gt;=FinMes,"Outro período",IF(K786&gt;0,"Recebimento excedente",IF(D786=0,"Recebida",IF(E786=0,"A receber","Parcial")))))))</f>
        <v/>
      </c>
      <c r="I786" s="36" t="str">
        <f aca="false">IF(COUNTA(A786:C786,F786:G786)=0,"",IF(A786="","Falta o código",IF(A786&lt;&gt;TRIM(A786),"Confira o código",IF(COUNTIFS(VentaID,A786)&gt;1,"Código repetido",IF(NOT(ISNUMBER(B786)),"Confira a data",IF(OR(B786&lt;1,B786&gt;73415,INT(B786)&lt;&gt;B786),"Confira a data",IF(NOT(ISNUMBER(C786)),"Confira o valor",IF(C786&lt;=0,"Valor maior que zero",IF(G786="","Preencha o que vendeu","OK")))))))))</f>
        <v/>
      </c>
      <c r="J786" s="34" t="n">
        <f aca="false">IF(I786="OK",C786,0)</f>
        <v>0</v>
      </c>
      <c r="K786" s="34" t="str">
        <f aca="false">IF(OR(I786&lt;&gt;"OK",FinMes=""),"",IF(B786&gt;=FinMes,0,MAX(0,ROUND(E786-C786,2))))</f>
        <v/>
      </c>
    </row>
    <row r="787" customFormat="false" ht="25" hidden="false" customHeight="true" outlineLevel="0" collapsed="false">
      <c r="A787" s="31"/>
      <c r="B787" s="32"/>
      <c r="C787" s="33"/>
      <c r="D787" s="34" t="str">
        <f aca="false">IF(OR(I787&lt;&gt;"OK",FinMes=""),"",IF(B787&gt;=FinMes,0,MAX(0,ROUND(C787-E787,2))))</f>
        <v/>
      </c>
      <c r="E787" s="34" t="str">
        <f aca="false">IF(OR(I787&lt;&gt;"OK",FinMes=""),"",IF(B787&gt;=FinMes,0,SUMIFS(CobroValido,CobroVenta,A787,CobroFecha,"&lt;"&amp;FinMes)))</f>
        <v/>
      </c>
      <c r="F787" s="35"/>
      <c r="G787" s="35"/>
      <c r="H787" s="36" t="str">
        <f aca="false">IF(I787="","",IF(I787&lt;&gt;"OK","Confira os dados",IF(FinMes="","Escolha um período",IF(B787&gt;=FinMes,"Outro período",IF(K787&gt;0,"Recebimento excedente",IF(D787=0,"Recebida",IF(E787=0,"A receber","Parcial")))))))</f>
        <v/>
      </c>
      <c r="I787" s="36" t="str">
        <f aca="false">IF(COUNTA(A787:C787,F787:G787)=0,"",IF(A787="","Falta o código",IF(A787&lt;&gt;TRIM(A787),"Confira o código",IF(COUNTIFS(VentaID,A787)&gt;1,"Código repetido",IF(NOT(ISNUMBER(B787)),"Confira a data",IF(OR(B787&lt;1,B787&gt;73415,INT(B787)&lt;&gt;B787),"Confira a data",IF(NOT(ISNUMBER(C787)),"Confira o valor",IF(C787&lt;=0,"Valor maior que zero",IF(G787="","Preencha o que vendeu","OK")))))))))</f>
        <v/>
      </c>
      <c r="J787" s="34" t="n">
        <f aca="false">IF(I787="OK",C787,0)</f>
        <v>0</v>
      </c>
      <c r="K787" s="34" t="str">
        <f aca="false">IF(OR(I787&lt;&gt;"OK",FinMes=""),"",IF(B787&gt;=FinMes,0,MAX(0,ROUND(E787-C787,2))))</f>
        <v/>
      </c>
    </row>
    <row r="788" customFormat="false" ht="25" hidden="false" customHeight="true" outlineLevel="0" collapsed="false">
      <c r="A788" s="31"/>
      <c r="B788" s="32"/>
      <c r="C788" s="33"/>
      <c r="D788" s="34" t="str">
        <f aca="false">IF(OR(I788&lt;&gt;"OK",FinMes=""),"",IF(B788&gt;=FinMes,0,MAX(0,ROUND(C788-E788,2))))</f>
        <v/>
      </c>
      <c r="E788" s="34" t="str">
        <f aca="false">IF(OR(I788&lt;&gt;"OK",FinMes=""),"",IF(B788&gt;=FinMes,0,SUMIFS(CobroValido,CobroVenta,A788,CobroFecha,"&lt;"&amp;FinMes)))</f>
        <v/>
      </c>
      <c r="F788" s="35"/>
      <c r="G788" s="35"/>
      <c r="H788" s="36" t="str">
        <f aca="false">IF(I788="","",IF(I788&lt;&gt;"OK","Confira os dados",IF(FinMes="","Escolha um período",IF(B788&gt;=FinMes,"Outro período",IF(K788&gt;0,"Recebimento excedente",IF(D788=0,"Recebida",IF(E788=0,"A receber","Parcial")))))))</f>
        <v/>
      </c>
      <c r="I788" s="36" t="str">
        <f aca="false">IF(COUNTA(A788:C788,F788:G788)=0,"",IF(A788="","Falta o código",IF(A788&lt;&gt;TRIM(A788),"Confira o código",IF(COUNTIFS(VentaID,A788)&gt;1,"Código repetido",IF(NOT(ISNUMBER(B788)),"Confira a data",IF(OR(B788&lt;1,B788&gt;73415,INT(B788)&lt;&gt;B788),"Confira a data",IF(NOT(ISNUMBER(C788)),"Confira o valor",IF(C788&lt;=0,"Valor maior que zero",IF(G788="","Preencha o que vendeu","OK")))))))))</f>
        <v/>
      </c>
      <c r="J788" s="34" t="n">
        <f aca="false">IF(I788="OK",C788,0)</f>
        <v>0</v>
      </c>
      <c r="K788" s="34" t="str">
        <f aca="false">IF(OR(I788&lt;&gt;"OK",FinMes=""),"",IF(B788&gt;=FinMes,0,MAX(0,ROUND(E788-C788,2))))</f>
        <v/>
      </c>
    </row>
    <row r="789" customFormat="false" ht="25" hidden="false" customHeight="true" outlineLevel="0" collapsed="false">
      <c r="A789" s="31"/>
      <c r="B789" s="32"/>
      <c r="C789" s="33"/>
      <c r="D789" s="34" t="str">
        <f aca="false">IF(OR(I789&lt;&gt;"OK",FinMes=""),"",IF(B789&gt;=FinMes,0,MAX(0,ROUND(C789-E789,2))))</f>
        <v/>
      </c>
      <c r="E789" s="34" t="str">
        <f aca="false">IF(OR(I789&lt;&gt;"OK",FinMes=""),"",IF(B789&gt;=FinMes,0,SUMIFS(CobroValido,CobroVenta,A789,CobroFecha,"&lt;"&amp;FinMes)))</f>
        <v/>
      </c>
      <c r="F789" s="35"/>
      <c r="G789" s="35"/>
      <c r="H789" s="36" t="str">
        <f aca="false">IF(I789="","",IF(I789&lt;&gt;"OK","Confira os dados",IF(FinMes="","Escolha um período",IF(B789&gt;=FinMes,"Outro período",IF(K789&gt;0,"Recebimento excedente",IF(D789=0,"Recebida",IF(E789=0,"A receber","Parcial")))))))</f>
        <v/>
      </c>
      <c r="I789" s="36" t="str">
        <f aca="false">IF(COUNTA(A789:C789,F789:G789)=0,"",IF(A789="","Falta o código",IF(A789&lt;&gt;TRIM(A789),"Confira o código",IF(COUNTIFS(VentaID,A789)&gt;1,"Código repetido",IF(NOT(ISNUMBER(B789)),"Confira a data",IF(OR(B789&lt;1,B789&gt;73415,INT(B789)&lt;&gt;B789),"Confira a data",IF(NOT(ISNUMBER(C789)),"Confira o valor",IF(C789&lt;=0,"Valor maior que zero",IF(G789="","Preencha o que vendeu","OK")))))))))</f>
        <v/>
      </c>
      <c r="J789" s="34" t="n">
        <f aca="false">IF(I789="OK",C789,0)</f>
        <v>0</v>
      </c>
      <c r="K789" s="34" t="str">
        <f aca="false">IF(OR(I789&lt;&gt;"OK",FinMes=""),"",IF(B789&gt;=FinMes,0,MAX(0,ROUND(E789-C789,2))))</f>
        <v/>
      </c>
    </row>
    <row r="790" customFormat="false" ht="25" hidden="false" customHeight="true" outlineLevel="0" collapsed="false">
      <c r="A790" s="31"/>
      <c r="B790" s="32"/>
      <c r="C790" s="33"/>
      <c r="D790" s="34" t="str">
        <f aca="false">IF(OR(I790&lt;&gt;"OK",FinMes=""),"",IF(B790&gt;=FinMes,0,MAX(0,ROUND(C790-E790,2))))</f>
        <v/>
      </c>
      <c r="E790" s="34" t="str">
        <f aca="false">IF(OR(I790&lt;&gt;"OK",FinMes=""),"",IF(B790&gt;=FinMes,0,SUMIFS(CobroValido,CobroVenta,A790,CobroFecha,"&lt;"&amp;FinMes)))</f>
        <v/>
      </c>
      <c r="F790" s="35"/>
      <c r="G790" s="35"/>
      <c r="H790" s="36" t="str">
        <f aca="false">IF(I790="","",IF(I790&lt;&gt;"OK","Confira os dados",IF(FinMes="","Escolha um período",IF(B790&gt;=FinMes,"Outro período",IF(K790&gt;0,"Recebimento excedente",IF(D790=0,"Recebida",IF(E790=0,"A receber","Parcial")))))))</f>
        <v/>
      </c>
      <c r="I790" s="36" t="str">
        <f aca="false">IF(COUNTA(A790:C790,F790:G790)=0,"",IF(A790="","Falta o código",IF(A790&lt;&gt;TRIM(A790),"Confira o código",IF(COUNTIFS(VentaID,A790)&gt;1,"Código repetido",IF(NOT(ISNUMBER(B790)),"Confira a data",IF(OR(B790&lt;1,B790&gt;73415,INT(B790)&lt;&gt;B790),"Confira a data",IF(NOT(ISNUMBER(C790)),"Confira o valor",IF(C790&lt;=0,"Valor maior que zero",IF(G790="","Preencha o que vendeu","OK")))))))))</f>
        <v/>
      </c>
      <c r="J790" s="34" t="n">
        <f aca="false">IF(I790="OK",C790,0)</f>
        <v>0</v>
      </c>
      <c r="K790" s="34" t="str">
        <f aca="false">IF(OR(I790&lt;&gt;"OK",FinMes=""),"",IF(B790&gt;=FinMes,0,MAX(0,ROUND(E790-C790,2))))</f>
        <v/>
      </c>
    </row>
    <row r="791" customFormat="false" ht="25" hidden="false" customHeight="true" outlineLevel="0" collapsed="false">
      <c r="A791" s="31"/>
      <c r="B791" s="32"/>
      <c r="C791" s="33"/>
      <c r="D791" s="34" t="str">
        <f aca="false">IF(OR(I791&lt;&gt;"OK",FinMes=""),"",IF(B791&gt;=FinMes,0,MAX(0,ROUND(C791-E791,2))))</f>
        <v/>
      </c>
      <c r="E791" s="34" t="str">
        <f aca="false">IF(OR(I791&lt;&gt;"OK",FinMes=""),"",IF(B791&gt;=FinMes,0,SUMIFS(CobroValido,CobroVenta,A791,CobroFecha,"&lt;"&amp;FinMes)))</f>
        <v/>
      </c>
      <c r="F791" s="35"/>
      <c r="G791" s="35"/>
      <c r="H791" s="36" t="str">
        <f aca="false">IF(I791="","",IF(I791&lt;&gt;"OK","Confira os dados",IF(FinMes="","Escolha um período",IF(B791&gt;=FinMes,"Outro período",IF(K791&gt;0,"Recebimento excedente",IF(D791=0,"Recebida",IF(E791=0,"A receber","Parcial")))))))</f>
        <v/>
      </c>
      <c r="I791" s="36" t="str">
        <f aca="false">IF(COUNTA(A791:C791,F791:G791)=0,"",IF(A791="","Falta o código",IF(A791&lt;&gt;TRIM(A791),"Confira o código",IF(COUNTIFS(VentaID,A791)&gt;1,"Código repetido",IF(NOT(ISNUMBER(B791)),"Confira a data",IF(OR(B791&lt;1,B791&gt;73415,INT(B791)&lt;&gt;B791),"Confira a data",IF(NOT(ISNUMBER(C791)),"Confira o valor",IF(C791&lt;=0,"Valor maior que zero",IF(G791="","Preencha o que vendeu","OK")))))))))</f>
        <v/>
      </c>
      <c r="J791" s="34" t="n">
        <f aca="false">IF(I791="OK",C791,0)</f>
        <v>0</v>
      </c>
      <c r="K791" s="34" t="str">
        <f aca="false">IF(OR(I791&lt;&gt;"OK",FinMes=""),"",IF(B791&gt;=FinMes,0,MAX(0,ROUND(E791-C791,2))))</f>
        <v/>
      </c>
    </row>
    <row r="792" customFormat="false" ht="25" hidden="false" customHeight="true" outlineLevel="0" collapsed="false">
      <c r="A792" s="31"/>
      <c r="B792" s="32"/>
      <c r="C792" s="33"/>
      <c r="D792" s="34" t="str">
        <f aca="false">IF(OR(I792&lt;&gt;"OK",FinMes=""),"",IF(B792&gt;=FinMes,0,MAX(0,ROUND(C792-E792,2))))</f>
        <v/>
      </c>
      <c r="E792" s="34" t="str">
        <f aca="false">IF(OR(I792&lt;&gt;"OK",FinMes=""),"",IF(B792&gt;=FinMes,0,SUMIFS(CobroValido,CobroVenta,A792,CobroFecha,"&lt;"&amp;FinMes)))</f>
        <v/>
      </c>
      <c r="F792" s="35"/>
      <c r="G792" s="35"/>
      <c r="H792" s="36" t="str">
        <f aca="false">IF(I792="","",IF(I792&lt;&gt;"OK","Confira os dados",IF(FinMes="","Escolha um período",IF(B792&gt;=FinMes,"Outro período",IF(K792&gt;0,"Recebimento excedente",IF(D792=0,"Recebida",IF(E792=0,"A receber","Parcial")))))))</f>
        <v/>
      </c>
      <c r="I792" s="36" t="str">
        <f aca="false">IF(COUNTA(A792:C792,F792:G792)=0,"",IF(A792="","Falta o código",IF(A792&lt;&gt;TRIM(A792),"Confira o código",IF(COUNTIFS(VentaID,A792)&gt;1,"Código repetido",IF(NOT(ISNUMBER(B792)),"Confira a data",IF(OR(B792&lt;1,B792&gt;73415,INT(B792)&lt;&gt;B792),"Confira a data",IF(NOT(ISNUMBER(C792)),"Confira o valor",IF(C792&lt;=0,"Valor maior que zero",IF(G792="","Preencha o que vendeu","OK")))))))))</f>
        <v/>
      </c>
      <c r="J792" s="34" t="n">
        <f aca="false">IF(I792="OK",C792,0)</f>
        <v>0</v>
      </c>
      <c r="K792" s="34" t="str">
        <f aca="false">IF(OR(I792&lt;&gt;"OK",FinMes=""),"",IF(B792&gt;=FinMes,0,MAX(0,ROUND(E792-C792,2))))</f>
        <v/>
      </c>
    </row>
    <row r="793" customFormat="false" ht="25" hidden="false" customHeight="true" outlineLevel="0" collapsed="false">
      <c r="A793" s="31"/>
      <c r="B793" s="32"/>
      <c r="C793" s="33"/>
      <c r="D793" s="34" t="str">
        <f aca="false">IF(OR(I793&lt;&gt;"OK",FinMes=""),"",IF(B793&gt;=FinMes,0,MAX(0,ROUND(C793-E793,2))))</f>
        <v/>
      </c>
      <c r="E793" s="34" t="str">
        <f aca="false">IF(OR(I793&lt;&gt;"OK",FinMes=""),"",IF(B793&gt;=FinMes,0,SUMIFS(CobroValido,CobroVenta,A793,CobroFecha,"&lt;"&amp;FinMes)))</f>
        <v/>
      </c>
      <c r="F793" s="35"/>
      <c r="G793" s="35"/>
      <c r="H793" s="36" t="str">
        <f aca="false">IF(I793="","",IF(I793&lt;&gt;"OK","Confira os dados",IF(FinMes="","Escolha um período",IF(B793&gt;=FinMes,"Outro período",IF(K793&gt;0,"Recebimento excedente",IF(D793=0,"Recebida",IF(E793=0,"A receber","Parcial")))))))</f>
        <v/>
      </c>
      <c r="I793" s="36" t="str">
        <f aca="false">IF(COUNTA(A793:C793,F793:G793)=0,"",IF(A793="","Falta o código",IF(A793&lt;&gt;TRIM(A793),"Confira o código",IF(COUNTIFS(VentaID,A793)&gt;1,"Código repetido",IF(NOT(ISNUMBER(B793)),"Confira a data",IF(OR(B793&lt;1,B793&gt;73415,INT(B793)&lt;&gt;B793),"Confira a data",IF(NOT(ISNUMBER(C793)),"Confira o valor",IF(C793&lt;=0,"Valor maior que zero",IF(G793="","Preencha o que vendeu","OK")))))))))</f>
        <v/>
      </c>
      <c r="J793" s="34" t="n">
        <f aca="false">IF(I793="OK",C793,0)</f>
        <v>0</v>
      </c>
      <c r="K793" s="34" t="str">
        <f aca="false">IF(OR(I793&lt;&gt;"OK",FinMes=""),"",IF(B793&gt;=FinMes,0,MAX(0,ROUND(E793-C793,2))))</f>
        <v/>
      </c>
    </row>
    <row r="794" customFormat="false" ht="25" hidden="false" customHeight="true" outlineLevel="0" collapsed="false">
      <c r="A794" s="31"/>
      <c r="B794" s="32"/>
      <c r="C794" s="33"/>
      <c r="D794" s="34" t="str">
        <f aca="false">IF(OR(I794&lt;&gt;"OK",FinMes=""),"",IF(B794&gt;=FinMes,0,MAX(0,ROUND(C794-E794,2))))</f>
        <v/>
      </c>
      <c r="E794" s="34" t="str">
        <f aca="false">IF(OR(I794&lt;&gt;"OK",FinMes=""),"",IF(B794&gt;=FinMes,0,SUMIFS(CobroValido,CobroVenta,A794,CobroFecha,"&lt;"&amp;FinMes)))</f>
        <v/>
      </c>
      <c r="F794" s="35"/>
      <c r="G794" s="35"/>
      <c r="H794" s="36" t="str">
        <f aca="false">IF(I794="","",IF(I794&lt;&gt;"OK","Confira os dados",IF(FinMes="","Escolha um período",IF(B794&gt;=FinMes,"Outro período",IF(K794&gt;0,"Recebimento excedente",IF(D794=0,"Recebida",IF(E794=0,"A receber","Parcial")))))))</f>
        <v/>
      </c>
      <c r="I794" s="36" t="str">
        <f aca="false">IF(COUNTA(A794:C794,F794:G794)=0,"",IF(A794="","Falta o código",IF(A794&lt;&gt;TRIM(A794),"Confira o código",IF(COUNTIFS(VentaID,A794)&gt;1,"Código repetido",IF(NOT(ISNUMBER(B794)),"Confira a data",IF(OR(B794&lt;1,B794&gt;73415,INT(B794)&lt;&gt;B794),"Confira a data",IF(NOT(ISNUMBER(C794)),"Confira o valor",IF(C794&lt;=0,"Valor maior que zero",IF(G794="","Preencha o que vendeu","OK")))))))))</f>
        <v/>
      </c>
      <c r="J794" s="34" t="n">
        <f aca="false">IF(I794="OK",C794,0)</f>
        <v>0</v>
      </c>
      <c r="K794" s="34" t="str">
        <f aca="false">IF(OR(I794&lt;&gt;"OK",FinMes=""),"",IF(B794&gt;=FinMes,0,MAX(0,ROUND(E794-C794,2))))</f>
        <v/>
      </c>
    </row>
    <row r="795" customFormat="false" ht="25" hidden="false" customHeight="true" outlineLevel="0" collapsed="false">
      <c r="A795" s="31"/>
      <c r="B795" s="32"/>
      <c r="C795" s="33"/>
      <c r="D795" s="34" t="str">
        <f aca="false">IF(OR(I795&lt;&gt;"OK",FinMes=""),"",IF(B795&gt;=FinMes,0,MAX(0,ROUND(C795-E795,2))))</f>
        <v/>
      </c>
      <c r="E795" s="34" t="str">
        <f aca="false">IF(OR(I795&lt;&gt;"OK",FinMes=""),"",IF(B795&gt;=FinMes,0,SUMIFS(CobroValido,CobroVenta,A795,CobroFecha,"&lt;"&amp;FinMes)))</f>
        <v/>
      </c>
      <c r="F795" s="35"/>
      <c r="G795" s="35"/>
      <c r="H795" s="36" t="str">
        <f aca="false">IF(I795="","",IF(I795&lt;&gt;"OK","Confira os dados",IF(FinMes="","Escolha um período",IF(B795&gt;=FinMes,"Outro período",IF(K795&gt;0,"Recebimento excedente",IF(D795=0,"Recebida",IF(E795=0,"A receber","Parcial")))))))</f>
        <v/>
      </c>
      <c r="I795" s="36" t="str">
        <f aca="false">IF(COUNTA(A795:C795,F795:G795)=0,"",IF(A795="","Falta o código",IF(A795&lt;&gt;TRIM(A795),"Confira o código",IF(COUNTIFS(VentaID,A795)&gt;1,"Código repetido",IF(NOT(ISNUMBER(B795)),"Confira a data",IF(OR(B795&lt;1,B795&gt;73415,INT(B795)&lt;&gt;B795),"Confira a data",IF(NOT(ISNUMBER(C795)),"Confira o valor",IF(C795&lt;=0,"Valor maior que zero",IF(G795="","Preencha o que vendeu","OK")))))))))</f>
        <v/>
      </c>
      <c r="J795" s="34" t="n">
        <f aca="false">IF(I795="OK",C795,0)</f>
        <v>0</v>
      </c>
      <c r="K795" s="34" t="str">
        <f aca="false">IF(OR(I795&lt;&gt;"OK",FinMes=""),"",IF(B795&gt;=FinMes,0,MAX(0,ROUND(E795-C795,2))))</f>
        <v/>
      </c>
    </row>
    <row r="796" customFormat="false" ht="25" hidden="false" customHeight="true" outlineLevel="0" collapsed="false">
      <c r="A796" s="31"/>
      <c r="B796" s="32"/>
      <c r="C796" s="33"/>
      <c r="D796" s="34" t="str">
        <f aca="false">IF(OR(I796&lt;&gt;"OK",FinMes=""),"",IF(B796&gt;=FinMes,0,MAX(0,ROUND(C796-E796,2))))</f>
        <v/>
      </c>
      <c r="E796" s="34" t="str">
        <f aca="false">IF(OR(I796&lt;&gt;"OK",FinMes=""),"",IF(B796&gt;=FinMes,0,SUMIFS(CobroValido,CobroVenta,A796,CobroFecha,"&lt;"&amp;FinMes)))</f>
        <v/>
      </c>
      <c r="F796" s="35"/>
      <c r="G796" s="35"/>
      <c r="H796" s="36" t="str">
        <f aca="false">IF(I796="","",IF(I796&lt;&gt;"OK","Confira os dados",IF(FinMes="","Escolha um período",IF(B796&gt;=FinMes,"Outro período",IF(K796&gt;0,"Recebimento excedente",IF(D796=0,"Recebida",IF(E796=0,"A receber","Parcial")))))))</f>
        <v/>
      </c>
      <c r="I796" s="36" t="str">
        <f aca="false">IF(COUNTA(A796:C796,F796:G796)=0,"",IF(A796="","Falta o código",IF(A796&lt;&gt;TRIM(A796),"Confira o código",IF(COUNTIFS(VentaID,A796)&gt;1,"Código repetido",IF(NOT(ISNUMBER(B796)),"Confira a data",IF(OR(B796&lt;1,B796&gt;73415,INT(B796)&lt;&gt;B796),"Confira a data",IF(NOT(ISNUMBER(C796)),"Confira o valor",IF(C796&lt;=0,"Valor maior que zero",IF(G796="","Preencha o que vendeu","OK")))))))))</f>
        <v/>
      </c>
      <c r="J796" s="34" t="n">
        <f aca="false">IF(I796="OK",C796,0)</f>
        <v>0</v>
      </c>
      <c r="K796" s="34" t="str">
        <f aca="false">IF(OR(I796&lt;&gt;"OK",FinMes=""),"",IF(B796&gt;=FinMes,0,MAX(0,ROUND(E796-C796,2))))</f>
        <v/>
      </c>
    </row>
    <row r="797" customFormat="false" ht="25" hidden="false" customHeight="true" outlineLevel="0" collapsed="false">
      <c r="A797" s="31"/>
      <c r="B797" s="32"/>
      <c r="C797" s="33"/>
      <c r="D797" s="34" t="str">
        <f aca="false">IF(OR(I797&lt;&gt;"OK",FinMes=""),"",IF(B797&gt;=FinMes,0,MAX(0,ROUND(C797-E797,2))))</f>
        <v/>
      </c>
      <c r="E797" s="34" t="str">
        <f aca="false">IF(OR(I797&lt;&gt;"OK",FinMes=""),"",IF(B797&gt;=FinMes,0,SUMIFS(CobroValido,CobroVenta,A797,CobroFecha,"&lt;"&amp;FinMes)))</f>
        <v/>
      </c>
      <c r="F797" s="35"/>
      <c r="G797" s="35"/>
      <c r="H797" s="36" t="str">
        <f aca="false">IF(I797="","",IF(I797&lt;&gt;"OK","Confira os dados",IF(FinMes="","Escolha um período",IF(B797&gt;=FinMes,"Outro período",IF(K797&gt;0,"Recebimento excedente",IF(D797=0,"Recebida",IF(E797=0,"A receber","Parcial")))))))</f>
        <v/>
      </c>
      <c r="I797" s="36" t="str">
        <f aca="false">IF(COUNTA(A797:C797,F797:G797)=0,"",IF(A797="","Falta o código",IF(A797&lt;&gt;TRIM(A797),"Confira o código",IF(COUNTIFS(VentaID,A797)&gt;1,"Código repetido",IF(NOT(ISNUMBER(B797)),"Confira a data",IF(OR(B797&lt;1,B797&gt;73415,INT(B797)&lt;&gt;B797),"Confira a data",IF(NOT(ISNUMBER(C797)),"Confira o valor",IF(C797&lt;=0,"Valor maior que zero",IF(G797="","Preencha o que vendeu","OK")))))))))</f>
        <v/>
      </c>
      <c r="J797" s="34" t="n">
        <f aca="false">IF(I797="OK",C797,0)</f>
        <v>0</v>
      </c>
      <c r="K797" s="34" t="str">
        <f aca="false">IF(OR(I797&lt;&gt;"OK",FinMes=""),"",IF(B797&gt;=FinMes,0,MAX(0,ROUND(E797-C797,2))))</f>
        <v/>
      </c>
    </row>
    <row r="798" customFormat="false" ht="25" hidden="false" customHeight="true" outlineLevel="0" collapsed="false">
      <c r="A798" s="31"/>
      <c r="B798" s="32"/>
      <c r="C798" s="33"/>
      <c r="D798" s="34" t="str">
        <f aca="false">IF(OR(I798&lt;&gt;"OK",FinMes=""),"",IF(B798&gt;=FinMes,0,MAX(0,ROUND(C798-E798,2))))</f>
        <v/>
      </c>
      <c r="E798" s="34" t="str">
        <f aca="false">IF(OR(I798&lt;&gt;"OK",FinMes=""),"",IF(B798&gt;=FinMes,0,SUMIFS(CobroValido,CobroVenta,A798,CobroFecha,"&lt;"&amp;FinMes)))</f>
        <v/>
      </c>
      <c r="F798" s="35"/>
      <c r="G798" s="35"/>
      <c r="H798" s="36" t="str">
        <f aca="false">IF(I798="","",IF(I798&lt;&gt;"OK","Confira os dados",IF(FinMes="","Escolha um período",IF(B798&gt;=FinMes,"Outro período",IF(K798&gt;0,"Recebimento excedente",IF(D798=0,"Recebida",IF(E798=0,"A receber","Parcial")))))))</f>
        <v/>
      </c>
      <c r="I798" s="36" t="str">
        <f aca="false">IF(COUNTA(A798:C798,F798:G798)=0,"",IF(A798="","Falta o código",IF(A798&lt;&gt;TRIM(A798),"Confira o código",IF(COUNTIFS(VentaID,A798)&gt;1,"Código repetido",IF(NOT(ISNUMBER(B798)),"Confira a data",IF(OR(B798&lt;1,B798&gt;73415,INT(B798)&lt;&gt;B798),"Confira a data",IF(NOT(ISNUMBER(C798)),"Confira o valor",IF(C798&lt;=0,"Valor maior que zero",IF(G798="","Preencha o que vendeu","OK")))))))))</f>
        <v/>
      </c>
      <c r="J798" s="34" t="n">
        <f aca="false">IF(I798="OK",C798,0)</f>
        <v>0</v>
      </c>
      <c r="K798" s="34" t="str">
        <f aca="false">IF(OR(I798&lt;&gt;"OK",FinMes=""),"",IF(B798&gt;=FinMes,0,MAX(0,ROUND(E798-C798,2))))</f>
        <v/>
      </c>
    </row>
    <row r="799" customFormat="false" ht="25" hidden="false" customHeight="true" outlineLevel="0" collapsed="false">
      <c r="A799" s="31"/>
      <c r="B799" s="32"/>
      <c r="C799" s="33"/>
      <c r="D799" s="34" t="str">
        <f aca="false">IF(OR(I799&lt;&gt;"OK",FinMes=""),"",IF(B799&gt;=FinMes,0,MAX(0,ROUND(C799-E799,2))))</f>
        <v/>
      </c>
      <c r="E799" s="34" t="str">
        <f aca="false">IF(OR(I799&lt;&gt;"OK",FinMes=""),"",IF(B799&gt;=FinMes,0,SUMIFS(CobroValido,CobroVenta,A799,CobroFecha,"&lt;"&amp;FinMes)))</f>
        <v/>
      </c>
      <c r="F799" s="35"/>
      <c r="G799" s="35"/>
      <c r="H799" s="36" t="str">
        <f aca="false">IF(I799="","",IF(I799&lt;&gt;"OK","Confira os dados",IF(FinMes="","Escolha um período",IF(B799&gt;=FinMes,"Outro período",IF(K799&gt;0,"Recebimento excedente",IF(D799=0,"Recebida",IF(E799=0,"A receber","Parcial")))))))</f>
        <v/>
      </c>
      <c r="I799" s="36" t="str">
        <f aca="false">IF(COUNTA(A799:C799,F799:G799)=0,"",IF(A799="","Falta o código",IF(A799&lt;&gt;TRIM(A799),"Confira o código",IF(COUNTIFS(VentaID,A799)&gt;1,"Código repetido",IF(NOT(ISNUMBER(B799)),"Confira a data",IF(OR(B799&lt;1,B799&gt;73415,INT(B799)&lt;&gt;B799),"Confira a data",IF(NOT(ISNUMBER(C799)),"Confira o valor",IF(C799&lt;=0,"Valor maior que zero",IF(G799="","Preencha o que vendeu","OK")))))))))</f>
        <v/>
      </c>
      <c r="J799" s="34" t="n">
        <f aca="false">IF(I799="OK",C799,0)</f>
        <v>0</v>
      </c>
      <c r="K799" s="34" t="str">
        <f aca="false">IF(OR(I799&lt;&gt;"OK",FinMes=""),"",IF(B799&gt;=FinMes,0,MAX(0,ROUND(E799-C799,2))))</f>
        <v/>
      </c>
    </row>
    <row r="800" customFormat="false" ht="25" hidden="false" customHeight="true" outlineLevel="0" collapsed="false">
      <c r="A800" s="31"/>
      <c r="B800" s="32"/>
      <c r="C800" s="33"/>
      <c r="D800" s="34" t="str">
        <f aca="false">IF(OR(I800&lt;&gt;"OK",FinMes=""),"",IF(B800&gt;=FinMes,0,MAX(0,ROUND(C800-E800,2))))</f>
        <v/>
      </c>
      <c r="E800" s="34" t="str">
        <f aca="false">IF(OR(I800&lt;&gt;"OK",FinMes=""),"",IF(B800&gt;=FinMes,0,SUMIFS(CobroValido,CobroVenta,A800,CobroFecha,"&lt;"&amp;FinMes)))</f>
        <v/>
      </c>
      <c r="F800" s="35"/>
      <c r="G800" s="35"/>
      <c r="H800" s="36" t="str">
        <f aca="false">IF(I800="","",IF(I800&lt;&gt;"OK","Confira os dados",IF(FinMes="","Escolha um período",IF(B800&gt;=FinMes,"Outro período",IF(K800&gt;0,"Recebimento excedente",IF(D800=0,"Recebida",IF(E800=0,"A receber","Parcial")))))))</f>
        <v/>
      </c>
      <c r="I800" s="36" t="str">
        <f aca="false">IF(COUNTA(A800:C800,F800:G800)=0,"",IF(A800="","Falta o código",IF(A800&lt;&gt;TRIM(A800),"Confira o código",IF(COUNTIFS(VentaID,A800)&gt;1,"Código repetido",IF(NOT(ISNUMBER(B800)),"Confira a data",IF(OR(B800&lt;1,B800&gt;73415,INT(B800)&lt;&gt;B800),"Confira a data",IF(NOT(ISNUMBER(C800)),"Confira o valor",IF(C800&lt;=0,"Valor maior que zero",IF(G800="","Preencha o que vendeu","OK")))))))))</f>
        <v/>
      </c>
      <c r="J800" s="34" t="n">
        <f aca="false">IF(I800="OK",C800,0)</f>
        <v>0</v>
      </c>
      <c r="K800" s="34" t="str">
        <f aca="false">IF(OR(I800&lt;&gt;"OK",FinMes=""),"",IF(B800&gt;=FinMes,0,MAX(0,ROUND(E800-C800,2))))</f>
        <v/>
      </c>
    </row>
    <row r="801" customFormat="false" ht="25" hidden="false" customHeight="true" outlineLevel="0" collapsed="false">
      <c r="A801" s="31"/>
      <c r="B801" s="32"/>
      <c r="C801" s="33"/>
      <c r="D801" s="34" t="str">
        <f aca="false">IF(OR(I801&lt;&gt;"OK",FinMes=""),"",IF(B801&gt;=FinMes,0,MAX(0,ROUND(C801-E801,2))))</f>
        <v/>
      </c>
      <c r="E801" s="34" t="str">
        <f aca="false">IF(OR(I801&lt;&gt;"OK",FinMes=""),"",IF(B801&gt;=FinMes,0,SUMIFS(CobroValido,CobroVenta,A801,CobroFecha,"&lt;"&amp;FinMes)))</f>
        <v/>
      </c>
      <c r="F801" s="35"/>
      <c r="G801" s="35"/>
      <c r="H801" s="36" t="str">
        <f aca="false">IF(I801="","",IF(I801&lt;&gt;"OK","Confira os dados",IF(FinMes="","Escolha um período",IF(B801&gt;=FinMes,"Outro período",IF(K801&gt;0,"Recebimento excedente",IF(D801=0,"Recebida",IF(E801=0,"A receber","Parcial")))))))</f>
        <v/>
      </c>
      <c r="I801" s="36" t="str">
        <f aca="false">IF(COUNTA(A801:C801,F801:G801)=0,"",IF(A801="","Falta o código",IF(A801&lt;&gt;TRIM(A801),"Confira o código",IF(COUNTIFS(VentaID,A801)&gt;1,"Código repetido",IF(NOT(ISNUMBER(B801)),"Confira a data",IF(OR(B801&lt;1,B801&gt;73415,INT(B801)&lt;&gt;B801),"Confira a data",IF(NOT(ISNUMBER(C801)),"Confira o valor",IF(C801&lt;=0,"Valor maior que zero",IF(G801="","Preencha o que vendeu","OK")))))))))</f>
        <v/>
      </c>
      <c r="J801" s="34" t="n">
        <f aca="false">IF(I801="OK",C801,0)</f>
        <v>0</v>
      </c>
      <c r="K801" s="34" t="str">
        <f aca="false">IF(OR(I801&lt;&gt;"OK",FinMes=""),"",IF(B801&gt;=FinMes,0,MAX(0,ROUND(E801-C801,2))))</f>
        <v/>
      </c>
    </row>
    <row r="802" customFormat="false" ht="25" hidden="false" customHeight="true" outlineLevel="0" collapsed="false">
      <c r="A802" s="31"/>
      <c r="B802" s="32"/>
      <c r="C802" s="33"/>
      <c r="D802" s="34" t="str">
        <f aca="false">IF(OR(I802&lt;&gt;"OK",FinMes=""),"",IF(B802&gt;=FinMes,0,MAX(0,ROUND(C802-E802,2))))</f>
        <v/>
      </c>
      <c r="E802" s="34" t="str">
        <f aca="false">IF(OR(I802&lt;&gt;"OK",FinMes=""),"",IF(B802&gt;=FinMes,0,SUMIFS(CobroValido,CobroVenta,A802,CobroFecha,"&lt;"&amp;FinMes)))</f>
        <v/>
      </c>
      <c r="F802" s="35"/>
      <c r="G802" s="35"/>
      <c r="H802" s="36" t="str">
        <f aca="false">IF(I802="","",IF(I802&lt;&gt;"OK","Confira os dados",IF(FinMes="","Escolha um período",IF(B802&gt;=FinMes,"Outro período",IF(K802&gt;0,"Recebimento excedente",IF(D802=0,"Recebida",IF(E802=0,"A receber","Parcial")))))))</f>
        <v/>
      </c>
      <c r="I802" s="36" t="str">
        <f aca="false">IF(COUNTA(A802:C802,F802:G802)=0,"",IF(A802="","Falta o código",IF(A802&lt;&gt;TRIM(A802),"Confira o código",IF(COUNTIFS(VentaID,A802)&gt;1,"Código repetido",IF(NOT(ISNUMBER(B802)),"Confira a data",IF(OR(B802&lt;1,B802&gt;73415,INT(B802)&lt;&gt;B802),"Confira a data",IF(NOT(ISNUMBER(C802)),"Confira o valor",IF(C802&lt;=0,"Valor maior que zero",IF(G802="","Preencha o que vendeu","OK")))))))))</f>
        <v/>
      </c>
      <c r="J802" s="34" t="n">
        <f aca="false">IF(I802="OK",C802,0)</f>
        <v>0</v>
      </c>
      <c r="K802" s="34" t="str">
        <f aca="false">IF(OR(I802&lt;&gt;"OK",FinMes=""),"",IF(B802&gt;=FinMes,0,MAX(0,ROUND(E802-C802,2))))</f>
        <v/>
      </c>
    </row>
    <row r="803" customFormat="false" ht="25" hidden="false" customHeight="true" outlineLevel="0" collapsed="false">
      <c r="A803" s="31"/>
      <c r="B803" s="32"/>
      <c r="C803" s="33"/>
      <c r="D803" s="34" t="str">
        <f aca="false">IF(OR(I803&lt;&gt;"OK",FinMes=""),"",IF(B803&gt;=FinMes,0,MAX(0,ROUND(C803-E803,2))))</f>
        <v/>
      </c>
      <c r="E803" s="34" t="str">
        <f aca="false">IF(OR(I803&lt;&gt;"OK",FinMes=""),"",IF(B803&gt;=FinMes,0,SUMIFS(CobroValido,CobroVenta,A803,CobroFecha,"&lt;"&amp;FinMes)))</f>
        <v/>
      </c>
      <c r="F803" s="35"/>
      <c r="G803" s="35"/>
      <c r="H803" s="36" t="str">
        <f aca="false">IF(I803="","",IF(I803&lt;&gt;"OK","Confira os dados",IF(FinMes="","Escolha um período",IF(B803&gt;=FinMes,"Outro período",IF(K803&gt;0,"Recebimento excedente",IF(D803=0,"Recebida",IF(E803=0,"A receber","Parcial")))))))</f>
        <v/>
      </c>
      <c r="I803" s="36" t="str">
        <f aca="false">IF(COUNTA(A803:C803,F803:G803)=0,"",IF(A803="","Falta o código",IF(A803&lt;&gt;TRIM(A803),"Confira o código",IF(COUNTIFS(VentaID,A803)&gt;1,"Código repetido",IF(NOT(ISNUMBER(B803)),"Confira a data",IF(OR(B803&lt;1,B803&gt;73415,INT(B803)&lt;&gt;B803),"Confira a data",IF(NOT(ISNUMBER(C803)),"Confira o valor",IF(C803&lt;=0,"Valor maior que zero",IF(G803="","Preencha o que vendeu","OK")))))))))</f>
        <v/>
      </c>
      <c r="J803" s="34" t="n">
        <f aca="false">IF(I803="OK",C803,0)</f>
        <v>0</v>
      </c>
      <c r="K803" s="34" t="str">
        <f aca="false">IF(OR(I803&lt;&gt;"OK",FinMes=""),"",IF(B803&gt;=FinMes,0,MAX(0,ROUND(E803-C803,2))))</f>
        <v/>
      </c>
    </row>
    <row r="804" customFormat="false" ht="25" hidden="false" customHeight="true" outlineLevel="0" collapsed="false">
      <c r="A804" s="31"/>
      <c r="B804" s="32"/>
      <c r="C804" s="33"/>
      <c r="D804" s="34" t="str">
        <f aca="false">IF(OR(I804&lt;&gt;"OK",FinMes=""),"",IF(B804&gt;=FinMes,0,MAX(0,ROUND(C804-E804,2))))</f>
        <v/>
      </c>
      <c r="E804" s="34" t="str">
        <f aca="false">IF(OR(I804&lt;&gt;"OK",FinMes=""),"",IF(B804&gt;=FinMes,0,SUMIFS(CobroValido,CobroVenta,A804,CobroFecha,"&lt;"&amp;FinMes)))</f>
        <v/>
      </c>
      <c r="F804" s="35"/>
      <c r="G804" s="35"/>
      <c r="H804" s="36" t="str">
        <f aca="false">IF(I804="","",IF(I804&lt;&gt;"OK","Confira os dados",IF(FinMes="","Escolha um período",IF(B804&gt;=FinMes,"Outro período",IF(K804&gt;0,"Recebimento excedente",IF(D804=0,"Recebida",IF(E804=0,"A receber","Parcial")))))))</f>
        <v/>
      </c>
      <c r="I804" s="36" t="str">
        <f aca="false">IF(COUNTA(A804:C804,F804:G804)=0,"",IF(A804="","Falta o código",IF(A804&lt;&gt;TRIM(A804),"Confira o código",IF(COUNTIFS(VentaID,A804)&gt;1,"Código repetido",IF(NOT(ISNUMBER(B804)),"Confira a data",IF(OR(B804&lt;1,B804&gt;73415,INT(B804)&lt;&gt;B804),"Confira a data",IF(NOT(ISNUMBER(C804)),"Confira o valor",IF(C804&lt;=0,"Valor maior que zero",IF(G804="","Preencha o que vendeu","OK")))))))))</f>
        <v/>
      </c>
      <c r="J804" s="34" t="n">
        <f aca="false">IF(I804="OK",C804,0)</f>
        <v>0</v>
      </c>
      <c r="K804" s="34" t="str">
        <f aca="false">IF(OR(I804&lt;&gt;"OK",FinMes=""),"",IF(B804&gt;=FinMes,0,MAX(0,ROUND(E804-C804,2))))</f>
        <v/>
      </c>
    </row>
    <row r="805" customFormat="false" ht="25" hidden="false" customHeight="true" outlineLevel="0" collapsed="false">
      <c r="A805" s="31"/>
      <c r="B805" s="32"/>
      <c r="C805" s="33"/>
      <c r="D805" s="34" t="str">
        <f aca="false">IF(OR(I805&lt;&gt;"OK",FinMes=""),"",IF(B805&gt;=FinMes,0,MAX(0,ROUND(C805-E805,2))))</f>
        <v/>
      </c>
      <c r="E805" s="34" t="str">
        <f aca="false">IF(OR(I805&lt;&gt;"OK",FinMes=""),"",IF(B805&gt;=FinMes,0,SUMIFS(CobroValido,CobroVenta,A805,CobroFecha,"&lt;"&amp;FinMes)))</f>
        <v/>
      </c>
      <c r="F805" s="35"/>
      <c r="G805" s="35"/>
      <c r="H805" s="36" t="str">
        <f aca="false">IF(I805="","",IF(I805&lt;&gt;"OK","Confira os dados",IF(FinMes="","Escolha um período",IF(B805&gt;=FinMes,"Outro período",IF(K805&gt;0,"Recebimento excedente",IF(D805=0,"Recebida",IF(E805=0,"A receber","Parcial")))))))</f>
        <v/>
      </c>
      <c r="I805" s="36" t="str">
        <f aca="false">IF(COUNTA(A805:C805,F805:G805)=0,"",IF(A805="","Falta o código",IF(A805&lt;&gt;TRIM(A805),"Confira o código",IF(COUNTIFS(VentaID,A805)&gt;1,"Código repetido",IF(NOT(ISNUMBER(B805)),"Confira a data",IF(OR(B805&lt;1,B805&gt;73415,INT(B805)&lt;&gt;B805),"Confira a data",IF(NOT(ISNUMBER(C805)),"Confira o valor",IF(C805&lt;=0,"Valor maior que zero",IF(G805="","Preencha o que vendeu","OK")))))))))</f>
        <v/>
      </c>
      <c r="J805" s="34" t="n">
        <f aca="false">IF(I805="OK",C805,0)</f>
        <v>0</v>
      </c>
      <c r="K805" s="34" t="str">
        <f aca="false">IF(OR(I805&lt;&gt;"OK",FinMes=""),"",IF(B805&gt;=FinMes,0,MAX(0,ROUND(E805-C805,2))))</f>
        <v/>
      </c>
    </row>
    <row r="806" customFormat="false" ht="25" hidden="false" customHeight="true" outlineLevel="0" collapsed="false">
      <c r="A806" s="31"/>
      <c r="B806" s="32"/>
      <c r="C806" s="33"/>
      <c r="D806" s="34" t="str">
        <f aca="false">IF(OR(I806&lt;&gt;"OK",FinMes=""),"",IF(B806&gt;=FinMes,0,MAX(0,ROUND(C806-E806,2))))</f>
        <v/>
      </c>
      <c r="E806" s="34" t="str">
        <f aca="false">IF(OR(I806&lt;&gt;"OK",FinMes=""),"",IF(B806&gt;=FinMes,0,SUMIFS(CobroValido,CobroVenta,A806,CobroFecha,"&lt;"&amp;FinMes)))</f>
        <v/>
      </c>
      <c r="F806" s="35"/>
      <c r="G806" s="35"/>
      <c r="H806" s="36" t="str">
        <f aca="false">IF(I806="","",IF(I806&lt;&gt;"OK","Confira os dados",IF(FinMes="","Escolha um período",IF(B806&gt;=FinMes,"Outro período",IF(K806&gt;0,"Recebimento excedente",IF(D806=0,"Recebida",IF(E806=0,"A receber","Parcial")))))))</f>
        <v/>
      </c>
      <c r="I806" s="36" t="str">
        <f aca="false">IF(COUNTA(A806:C806,F806:G806)=0,"",IF(A806="","Falta o código",IF(A806&lt;&gt;TRIM(A806),"Confira o código",IF(COUNTIFS(VentaID,A806)&gt;1,"Código repetido",IF(NOT(ISNUMBER(B806)),"Confira a data",IF(OR(B806&lt;1,B806&gt;73415,INT(B806)&lt;&gt;B806),"Confira a data",IF(NOT(ISNUMBER(C806)),"Confira o valor",IF(C806&lt;=0,"Valor maior que zero",IF(G806="","Preencha o que vendeu","OK")))))))))</f>
        <v/>
      </c>
      <c r="J806" s="34" t="n">
        <f aca="false">IF(I806="OK",C806,0)</f>
        <v>0</v>
      </c>
      <c r="K806" s="34" t="str">
        <f aca="false">IF(OR(I806&lt;&gt;"OK",FinMes=""),"",IF(B806&gt;=FinMes,0,MAX(0,ROUND(E806-C806,2))))</f>
        <v/>
      </c>
    </row>
    <row r="807" customFormat="false" ht="25" hidden="false" customHeight="true" outlineLevel="0" collapsed="false">
      <c r="A807" s="31"/>
      <c r="B807" s="32"/>
      <c r="C807" s="33"/>
      <c r="D807" s="34" t="str">
        <f aca="false">IF(OR(I807&lt;&gt;"OK",FinMes=""),"",IF(B807&gt;=FinMes,0,MAX(0,ROUND(C807-E807,2))))</f>
        <v/>
      </c>
      <c r="E807" s="34" t="str">
        <f aca="false">IF(OR(I807&lt;&gt;"OK",FinMes=""),"",IF(B807&gt;=FinMes,0,SUMIFS(CobroValido,CobroVenta,A807,CobroFecha,"&lt;"&amp;FinMes)))</f>
        <v/>
      </c>
      <c r="F807" s="35"/>
      <c r="G807" s="35"/>
      <c r="H807" s="36" t="str">
        <f aca="false">IF(I807="","",IF(I807&lt;&gt;"OK","Confira os dados",IF(FinMes="","Escolha um período",IF(B807&gt;=FinMes,"Outro período",IF(K807&gt;0,"Recebimento excedente",IF(D807=0,"Recebida",IF(E807=0,"A receber","Parcial")))))))</f>
        <v/>
      </c>
      <c r="I807" s="36" t="str">
        <f aca="false">IF(COUNTA(A807:C807,F807:G807)=0,"",IF(A807="","Falta o código",IF(A807&lt;&gt;TRIM(A807),"Confira o código",IF(COUNTIFS(VentaID,A807)&gt;1,"Código repetido",IF(NOT(ISNUMBER(B807)),"Confira a data",IF(OR(B807&lt;1,B807&gt;73415,INT(B807)&lt;&gt;B807),"Confira a data",IF(NOT(ISNUMBER(C807)),"Confira o valor",IF(C807&lt;=0,"Valor maior que zero",IF(G807="","Preencha o que vendeu","OK")))))))))</f>
        <v/>
      </c>
      <c r="J807" s="34" t="n">
        <f aca="false">IF(I807="OK",C807,0)</f>
        <v>0</v>
      </c>
      <c r="K807" s="34" t="str">
        <f aca="false">IF(OR(I807&lt;&gt;"OK",FinMes=""),"",IF(B807&gt;=FinMes,0,MAX(0,ROUND(E807-C807,2))))</f>
        <v/>
      </c>
    </row>
    <row r="808" customFormat="false" ht="25" hidden="false" customHeight="true" outlineLevel="0" collapsed="false">
      <c r="A808" s="31"/>
      <c r="B808" s="32"/>
      <c r="C808" s="33"/>
      <c r="D808" s="34" t="str">
        <f aca="false">IF(OR(I808&lt;&gt;"OK",FinMes=""),"",IF(B808&gt;=FinMes,0,MAX(0,ROUND(C808-E808,2))))</f>
        <v/>
      </c>
      <c r="E808" s="34" t="str">
        <f aca="false">IF(OR(I808&lt;&gt;"OK",FinMes=""),"",IF(B808&gt;=FinMes,0,SUMIFS(CobroValido,CobroVenta,A808,CobroFecha,"&lt;"&amp;FinMes)))</f>
        <v/>
      </c>
      <c r="F808" s="35"/>
      <c r="G808" s="35"/>
      <c r="H808" s="36" t="str">
        <f aca="false">IF(I808="","",IF(I808&lt;&gt;"OK","Confira os dados",IF(FinMes="","Escolha um período",IF(B808&gt;=FinMes,"Outro período",IF(K808&gt;0,"Recebimento excedente",IF(D808=0,"Recebida",IF(E808=0,"A receber","Parcial")))))))</f>
        <v/>
      </c>
      <c r="I808" s="36" t="str">
        <f aca="false">IF(COUNTA(A808:C808,F808:G808)=0,"",IF(A808="","Falta o código",IF(A808&lt;&gt;TRIM(A808),"Confira o código",IF(COUNTIFS(VentaID,A808)&gt;1,"Código repetido",IF(NOT(ISNUMBER(B808)),"Confira a data",IF(OR(B808&lt;1,B808&gt;73415,INT(B808)&lt;&gt;B808),"Confira a data",IF(NOT(ISNUMBER(C808)),"Confira o valor",IF(C808&lt;=0,"Valor maior que zero",IF(G808="","Preencha o que vendeu","OK")))))))))</f>
        <v/>
      </c>
      <c r="J808" s="34" t="n">
        <f aca="false">IF(I808="OK",C808,0)</f>
        <v>0</v>
      </c>
      <c r="K808" s="34" t="str">
        <f aca="false">IF(OR(I808&lt;&gt;"OK",FinMes=""),"",IF(B808&gt;=FinMes,0,MAX(0,ROUND(E808-C808,2))))</f>
        <v/>
      </c>
    </row>
    <row r="809" customFormat="false" ht="25" hidden="false" customHeight="true" outlineLevel="0" collapsed="false">
      <c r="A809" s="31"/>
      <c r="B809" s="32"/>
      <c r="C809" s="33"/>
      <c r="D809" s="34" t="str">
        <f aca="false">IF(OR(I809&lt;&gt;"OK",FinMes=""),"",IF(B809&gt;=FinMes,0,MAX(0,ROUND(C809-E809,2))))</f>
        <v/>
      </c>
      <c r="E809" s="34" t="str">
        <f aca="false">IF(OR(I809&lt;&gt;"OK",FinMes=""),"",IF(B809&gt;=FinMes,0,SUMIFS(CobroValido,CobroVenta,A809,CobroFecha,"&lt;"&amp;FinMes)))</f>
        <v/>
      </c>
      <c r="F809" s="35"/>
      <c r="G809" s="35"/>
      <c r="H809" s="36" t="str">
        <f aca="false">IF(I809="","",IF(I809&lt;&gt;"OK","Confira os dados",IF(FinMes="","Escolha um período",IF(B809&gt;=FinMes,"Outro período",IF(K809&gt;0,"Recebimento excedente",IF(D809=0,"Recebida",IF(E809=0,"A receber","Parcial")))))))</f>
        <v/>
      </c>
      <c r="I809" s="36" t="str">
        <f aca="false">IF(COUNTA(A809:C809,F809:G809)=0,"",IF(A809="","Falta o código",IF(A809&lt;&gt;TRIM(A809),"Confira o código",IF(COUNTIFS(VentaID,A809)&gt;1,"Código repetido",IF(NOT(ISNUMBER(B809)),"Confira a data",IF(OR(B809&lt;1,B809&gt;73415,INT(B809)&lt;&gt;B809),"Confira a data",IF(NOT(ISNUMBER(C809)),"Confira o valor",IF(C809&lt;=0,"Valor maior que zero",IF(G809="","Preencha o que vendeu","OK")))))))))</f>
        <v/>
      </c>
      <c r="J809" s="34" t="n">
        <f aca="false">IF(I809="OK",C809,0)</f>
        <v>0</v>
      </c>
      <c r="K809" s="34" t="str">
        <f aca="false">IF(OR(I809&lt;&gt;"OK",FinMes=""),"",IF(B809&gt;=FinMes,0,MAX(0,ROUND(E809-C809,2))))</f>
        <v/>
      </c>
    </row>
    <row r="810" customFormat="false" ht="25" hidden="false" customHeight="true" outlineLevel="0" collapsed="false">
      <c r="A810" s="31"/>
      <c r="B810" s="32"/>
      <c r="C810" s="33"/>
      <c r="D810" s="34" t="str">
        <f aca="false">IF(OR(I810&lt;&gt;"OK",FinMes=""),"",IF(B810&gt;=FinMes,0,MAX(0,ROUND(C810-E810,2))))</f>
        <v/>
      </c>
      <c r="E810" s="34" t="str">
        <f aca="false">IF(OR(I810&lt;&gt;"OK",FinMes=""),"",IF(B810&gt;=FinMes,0,SUMIFS(CobroValido,CobroVenta,A810,CobroFecha,"&lt;"&amp;FinMes)))</f>
        <v/>
      </c>
      <c r="F810" s="35"/>
      <c r="G810" s="35"/>
      <c r="H810" s="36" t="str">
        <f aca="false">IF(I810="","",IF(I810&lt;&gt;"OK","Confira os dados",IF(FinMes="","Escolha um período",IF(B810&gt;=FinMes,"Outro período",IF(K810&gt;0,"Recebimento excedente",IF(D810=0,"Recebida",IF(E810=0,"A receber","Parcial")))))))</f>
        <v/>
      </c>
      <c r="I810" s="36" t="str">
        <f aca="false">IF(COUNTA(A810:C810,F810:G810)=0,"",IF(A810="","Falta o código",IF(A810&lt;&gt;TRIM(A810),"Confira o código",IF(COUNTIFS(VentaID,A810)&gt;1,"Código repetido",IF(NOT(ISNUMBER(B810)),"Confira a data",IF(OR(B810&lt;1,B810&gt;73415,INT(B810)&lt;&gt;B810),"Confira a data",IF(NOT(ISNUMBER(C810)),"Confira o valor",IF(C810&lt;=0,"Valor maior que zero",IF(G810="","Preencha o que vendeu","OK")))))))))</f>
        <v/>
      </c>
      <c r="J810" s="34" t="n">
        <f aca="false">IF(I810="OK",C810,0)</f>
        <v>0</v>
      </c>
      <c r="K810" s="34" t="str">
        <f aca="false">IF(OR(I810&lt;&gt;"OK",FinMes=""),"",IF(B810&gt;=FinMes,0,MAX(0,ROUND(E810-C810,2))))</f>
        <v/>
      </c>
    </row>
    <row r="811" customFormat="false" ht="25" hidden="false" customHeight="true" outlineLevel="0" collapsed="false">
      <c r="A811" s="31"/>
      <c r="B811" s="32"/>
      <c r="C811" s="33"/>
      <c r="D811" s="34" t="str">
        <f aca="false">IF(OR(I811&lt;&gt;"OK",FinMes=""),"",IF(B811&gt;=FinMes,0,MAX(0,ROUND(C811-E811,2))))</f>
        <v/>
      </c>
      <c r="E811" s="34" t="str">
        <f aca="false">IF(OR(I811&lt;&gt;"OK",FinMes=""),"",IF(B811&gt;=FinMes,0,SUMIFS(CobroValido,CobroVenta,A811,CobroFecha,"&lt;"&amp;FinMes)))</f>
        <v/>
      </c>
      <c r="F811" s="35"/>
      <c r="G811" s="35"/>
      <c r="H811" s="36" t="str">
        <f aca="false">IF(I811="","",IF(I811&lt;&gt;"OK","Confira os dados",IF(FinMes="","Escolha um período",IF(B811&gt;=FinMes,"Outro período",IF(K811&gt;0,"Recebimento excedente",IF(D811=0,"Recebida",IF(E811=0,"A receber","Parcial")))))))</f>
        <v/>
      </c>
      <c r="I811" s="36" t="str">
        <f aca="false">IF(COUNTA(A811:C811,F811:G811)=0,"",IF(A811="","Falta o código",IF(A811&lt;&gt;TRIM(A811),"Confira o código",IF(COUNTIFS(VentaID,A811)&gt;1,"Código repetido",IF(NOT(ISNUMBER(B811)),"Confira a data",IF(OR(B811&lt;1,B811&gt;73415,INT(B811)&lt;&gt;B811),"Confira a data",IF(NOT(ISNUMBER(C811)),"Confira o valor",IF(C811&lt;=0,"Valor maior que zero",IF(G811="","Preencha o que vendeu","OK")))))))))</f>
        <v/>
      </c>
      <c r="J811" s="34" t="n">
        <f aca="false">IF(I811="OK",C811,0)</f>
        <v>0</v>
      </c>
      <c r="K811" s="34" t="str">
        <f aca="false">IF(OR(I811&lt;&gt;"OK",FinMes=""),"",IF(B811&gt;=FinMes,0,MAX(0,ROUND(E811-C811,2))))</f>
        <v/>
      </c>
    </row>
    <row r="812" customFormat="false" ht="25" hidden="false" customHeight="true" outlineLevel="0" collapsed="false">
      <c r="A812" s="31"/>
      <c r="B812" s="32"/>
      <c r="C812" s="33"/>
      <c r="D812" s="34" t="str">
        <f aca="false">IF(OR(I812&lt;&gt;"OK",FinMes=""),"",IF(B812&gt;=FinMes,0,MAX(0,ROUND(C812-E812,2))))</f>
        <v/>
      </c>
      <c r="E812" s="34" t="str">
        <f aca="false">IF(OR(I812&lt;&gt;"OK",FinMes=""),"",IF(B812&gt;=FinMes,0,SUMIFS(CobroValido,CobroVenta,A812,CobroFecha,"&lt;"&amp;FinMes)))</f>
        <v/>
      </c>
      <c r="F812" s="35"/>
      <c r="G812" s="35"/>
      <c r="H812" s="36" t="str">
        <f aca="false">IF(I812="","",IF(I812&lt;&gt;"OK","Confira os dados",IF(FinMes="","Escolha um período",IF(B812&gt;=FinMes,"Outro período",IF(K812&gt;0,"Recebimento excedente",IF(D812=0,"Recebida",IF(E812=0,"A receber","Parcial")))))))</f>
        <v/>
      </c>
      <c r="I812" s="36" t="str">
        <f aca="false">IF(COUNTA(A812:C812,F812:G812)=0,"",IF(A812="","Falta o código",IF(A812&lt;&gt;TRIM(A812),"Confira o código",IF(COUNTIFS(VentaID,A812)&gt;1,"Código repetido",IF(NOT(ISNUMBER(B812)),"Confira a data",IF(OR(B812&lt;1,B812&gt;73415,INT(B812)&lt;&gt;B812),"Confira a data",IF(NOT(ISNUMBER(C812)),"Confira o valor",IF(C812&lt;=0,"Valor maior que zero",IF(G812="","Preencha o que vendeu","OK")))))))))</f>
        <v/>
      </c>
      <c r="J812" s="34" t="n">
        <f aca="false">IF(I812="OK",C812,0)</f>
        <v>0</v>
      </c>
      <c r="K812" s="34" t="str">
        <f aca="false">IF(OR(I812&lt;&gt;"OK",FinMes=""),"",IF(B812&gt;=FinMes,0,MAX(0,ROUND(E812-C812,2))))</f>
        <v/>
      </c>
    </row>
    <row r="813" customFormat="false" ht="25" hidden="false" customHeight="true" outlineLevel="0" collapsed="false">
      <c r="A813" s="31"/>
      <c r="B813" s="32"/>
      <c r="C813" s="33"/>
      <c r="D813" s="34" t="str">
        <f aca="false">IF(OR(I813&lt;&gt;"OK",FinMes=""),"",IF(B813&gt;=FinMes,0,MAX(0,ROUND(C813-E813,2))))</f>
        <v/>
      </c>
      <c r="E813" s="34" t="str">
        <f aca="false">IF(OR(I813&lt;&gt;"OK",FinMes=""),"",IF(B813&gt;=FinMes,0,SUMIFS(CobroValido,CobroVenta,A813,CobroFecha,"&lt;"&amp;FinMes)))</f>
        <v/>
      </c>
      <c r="F813" s="35"/>
      <c r="G813" s="35"/>
      <c r="H813" s="36" t="str">
        <f aca="false">IF(I813="","",IF(I813&lt;&gt;"OK","Confira os dados",IF(FinMes="","Escolha um período",IF(B813&gt;=FinMes,"Outro período",IF(K813&gt;0,"Recebimento excedente",IF(D813=0,"Recebida",IF(E813=0,"A receber","Parcial")))))))</f>
        <v/>
      </c>
      <c r="I813" s="36" t="str">
        <f aca="false">IF(COUNTA(A813:C813,F813:G813)=0,"",IF(A813="","Falta o código",IF(A813&lt;&gt;TRIM(A813),"Confira o código",IF(COUNTIFS(VentaID,A813)&gt;1,"Código repetido",IF(NOT(ISNUMBER(B813)),"Confira a data",IF(OR(B813&lt;1,B813&gt;73415,INT(B813)&lt;&gt;B813),"Confira a data",IF(NOT(ISNUMBER(C813)),"Confira o valor",IF(C813&lt;=0,"Valor maior que zero",IF(G813="","Preencha o que vendeu","OK")))))))))</f>
        <v/>
      </c>
      <c r="J813" s="34" t="n">
        <f aca="false">IF(I813="OK",C813,0)</f>
        <v>0</v>
      </c>
      <c r="K813" s="34" t="str">
        <f aca="false">IF(OR(I813&lt;&gt;"OK",FinMes=""),"",IF(B813&gt;=FinMes,0,MAX(0,ROUND(E813-C813,2))))</f>
        <v/>
      </c>
    </row>
    <row r="814" customFormat="false" ht="25" hidden="false" customHeight="true" outlineLevel="0" collapsed="false">
      <c r="A814" s="31"/>
      <c r="B814" s="32"/>
      <c r="C814" s="33"/>
      <c r="D814" s="34" t="str">
        <f aca="false">IF(OR(I814&lt;&gt;"OK",FinMes=""),"",IF(B814&gt;=FinMes,0,MAX(0,ROUND(C814-E814,2))))</f>
        <v/>
      </c>
      <c r="E814" s="34" t="str">
        <f aca="false">IF(OR(I814&lt;&gt;"OK",FinMes=""),"",IF(B814&gt;=FinMes,0,SUMIFS(CobroValido,CobroVenta,A814,CobroFecha,"&lt;"&amp;FinMes)))</f>
        <v/>
      </c>
      <c r="F814" s="35"/>
      <c r="G814" s="35"/>
      <c r="H814" s="36" t="str">
        <f aca="false">IF(I814="","",IF(I814&lt;&gt;"OK","Confira os dados",IF(FinMes="","Escolha um período",IF(B814&gt;=FinMes,"Outro período",IF(K814&gt;0,"Recebimento excedente",IF(D814=0,"Recebida",IF(E814=0,"A receber","Parcial")))))))</f>
        <v/>
      </c>
      <c r="I814" s="36" t="str">
        <f aca="false">IF(COUNTA(A814:C814,F814:G814)=0,"",IF(A814="","Falta o código",IF(A814&lt;&gt;TRIM(A814),"Confira o código",IF(COUNTIFS(VentaID,A814)&gt;1,"Código repetido",IF(NOT(ISNUMBER(B814)),"Confira a data",IF(OR(B814&lt;1,B814&gt;73415,INT(B814)&lt;&gt;B814),"Confira a data",IF(NOT(ISNUMBER(C814)),"Confira o valor",IF(C814&lt;=0,"Valor maior que zero",IF(G814="","Preencha o que vendeu","OK")))))))))</f>
        <v/>
      </c>
      <c r="J814" s="34" t="n">
        <f aca="false">IF(I814="OK",C814,0)</f>
        <v>0</v>
      </c>
      <c r="K814" s="34" t="str">
        <f aca="false">IF(OR(I814&lt;&gt;"OK",FinMes=""),"",IF(B814&gt;=FinMes,0,MAX(0,ROUND(E814-C814,2))))</f>
        <v/>
      </c>
    </row>
    <row r="815" customFormat="false" ht="25" hidden="false" customHeight="true" outlineLevel="0" collapsed="false">
      <c r="A815" s="31"/>
      <c r="B815" s="32"/>
      <c r="C815" s="33"/>
      <c r="D815" s="34" t="str">
        <f aca="false">IF(OR(I815&lt;&gt;"OK",FinMes=""),"",IF(B815&gt;=FinMes,0,MAX(0,ROUND(C815-E815,2))))</f>
        <v/>
      </c>
      <c r="E815" s="34" t="str">
        <f aca="false">IF(OR(I815&lt;&gt;"OK",FinMes=""),"",IF(B815&gt;=FinMes,0,SUMIFS(CobroValido,CobroVenta,A815,CobroFecha,"&lt;"&amp;FinMes)))</f>
        <v/>
      </c>
      <c r="F815" s="35"/>
      <c r="G815" s="35"/>
      <c r="H815" s="36" t="str">
        <f aca="false">IF(I815="","",IF(I815&lt;&gt;"OK","Confira os dados",IF(FinMes="","Escolha um período",IF(B815&gt;=FinMes,"Outro período",IF(K815&gt;0,"Recebimento excedente",IF(D815=0,"Recebida",IF(E815=0,"A receber","Parcial")))))))</f>
        <v/>
      </c>
      <c r="I815" s="36" t="str">
        <f aca="false">IF(COUNTA(A815:C815,F815:G815)=0,"",IF(A815="","Falta o código",IF(A815&lt;&gt;TRIM(A815),"Confira o código",IF(COUNTIFS(VentaID,A815)&gt;1,"Código repetido",IF(NOT(ISNUMBER(B815)),"Confira a data",IF(OR(B815&lt;1,B815&gt;73415,INT(B815)&lt;&gt;B815),"Confira a data",IF(NOT(ISNUMBER(C815)),"Confira o valor",IF(C815&lt;=0,"Valor maior que zero",IF(G815="","Preencha o que vendeu","OK")))))))))</f>
        <v/>
      </c>
      <c r="J815" s="34" t="n">
        <f aca="false">IF(I815="OK",C815,0)</f>
        <v>0</v>
      </c>
      <c r="K815" s="34" t="str">
        <f aca="false">IF(OR(I815&lt;&gt;"OK",FinMes=""),"",IF(B815&gt;=FinMes,0,MAX(0,ROUND(E815-C815,2))))</f>
        <v/>
      </c>
    </row>
    <row r="816" customFormat="false" ht="25" hidden="false" customHeight="true" outlineLevel="0" collapsed="false">
      <c r="A816" s="31"/>
      <c r="B816" s="32"/>
      <c r="C816" s="33"/>
      <c r="D816" s="34" t="str">
        <f aca="false">IF(OR(I816&lt;&gt;"OK",FinMes=""),"",IF(B816&gt;=FinMes,0,MAX(0,ROUND(C816-E816,2))))</f>
        <v/>
      </c>
      <c r="E816" s="34" t="str">
        <f aca="false">IF(OR(I816&lt;&gt;"OK",FinMes=""),"",IF(B816&gt;=FinMes,0,SUMIFS(CobroValido,CobroVenta,A816,CobroFecha,"&lt;"&amp;FinMes)))</f>
        <v/>
      </c>
      <c r="F816" s="35"/>
      <c r="G816" s="35"/>
      <c r="H816" s="36" t="str">
        <f aca="false">IF(I816="","",IF(I816&lt;&gt;"OK","Confira os dados",IF(FinMes="","Escolha um período",IF(B816&gt;=FinMes,"Outro período",IF(K816&gt;0,"Recebimento excedente",IF(D816=0,"Recebida",IF(E816=0,"A receber","Parcial")))))))</f>
        <v/>
      </c>
      <c r="I816" s="36" t="str">
        <f aca="false">IF(COUNTA(A816:C816,F816:G816)=0,"",IF(A816="","Falta o código",IF(A816&lt;&gt;TRIM(A816),"Confira o código",IF(COUNTIFS(VentaID,A816)&gt;1,"Código repetido",IF(NOT(ISNUMBER(B816)),"Confira a data",IF(OR(B816&lt;1,B816&gt;73415,INT(B816)&lt;&gt;B816),"Confira a data",IF(NOT(ISNUMBER(C816)),"Confira o valor",IF(C816&lt;=0,"Valor maior que zero",IF(G816="","Preencha o que vendeu","OK")))))))))</f>
        <v/>
      </c>
      <c r="J816" s="34" t="n">
        <f aca="false">IF(I816="OK",C816,0)</f>
        <v>0</v>
      </c>
      <c r="K816" s="34" t="str">
        <f aca="false">IF(OR(I816&lt;&gt;"OK",FinMes=""),"",IF(B816&gt;=FinMes,0,MAX(0,ROUND(E816-C816,2))))</f>
        <v/>
      </c>
    </row>
    <row r="817" customFormat="false" ht="25" hidden="false" customHeight="true" outlineLevel="0" collapsed="false">
      <c r="A817" s="31"/>
      <c r="B817" s="32"/>
      <c r="C817" s="33"/>
      <c r="D817" s="34" t="str">
        <f aca="false">IF(OR(I817&lt;&gt;"OK",FinMes=""),"",IF(B817&gt;=FinMes,0,MAX(0,ROUND(C817-E817,2))))</f>
        <v/>
      </c>
      <c r="E817" s="34" t="str">
        <f aca="false">IF(OR(I817&lt;&gt;"OK",FinMes=""),"",IF(B817&gt;=FinMes,0,SUMIFS(CobroValido,CobroVenta,A817,CobroFecha,"&lt;"&amp;FinMes)))</f>
        <v/>
      </c>
      <c r="F817" s="35"/>
      <c r="G817" s="35"/>
      <c r="H817" s="36" t="str">
        <f aca="false">IF(I817="","",IF(I817&lt;&gt;"OK","Confira os dados",IF(FinMes="","Escolha um período",IF(B817&gt;=FinMes,"Outro período",IF(K817&gt;0,"Recebimento excedente",IF(D817=0,"Recebida",IF(E817=0,"A receber","Parcial")))))))</f>
        <v/>
      </c>
      <c r="I817" s="36" t="str">
        <f aca="false">IF(COUNTA(A817:C817,F817:G817)=0,"",IF(A817="","Falta o código",IF(A817&lt;&gt;TRIM(A817),"Confira o código",IF(COUNTIFS(VentaID,A817)&gt;1,"Código repetido",IF(NOT(ISNUMBER(B817)),"Confira a data",IF(OR(B817&lt;1,B817&gt;73415,INT(B817)&lt;&gt;B817),"Confira a data",IF(NOT(ISNUMBER(C817)),"Confira o valor",IF(C817&lt;=0,"Valor maior que zero",IF(G817="","Preencha o que vendeu","OK")))))))))</f>
        <v/>
      </c>
      <c r="J817" s="34" t="n">
        <f aca="false">IF(I817="OK",C817,0)</f>
        <v>0</v>
      </c>
      <c r="K817" s="34" t="str">
        <f aca="false">IF(OR(I817&lt;&gt;"OK",FinMes=""),"",IF(B817&gt;=FinMes,0,MAX(0,ROUND(E817-C817,2))))</f>
        <v/>
      </c>
    </row>
    <row r="818" customFormat="false" ht="25" hidden="false" customHeight="true" outlineLevel="0" collapsed="false">
      <c r="A818" s="31"/>
      <c r="B818" s="32"/>
      <c r="C818" s="33"/>
      <c r="D818" s="34" t="str">
        <f aca="false">IF(OR(I818&lt;&gt;"OK",FinMes=""),"",IF(B818&gt;=FinMes,0,MAX(0,ROUND(C818-E818,2))))</f>
        <v/>
      </c>
      <c r="E818" s="34" t="str">
        <f aca="false">IF(OR(I818&lt;&gt;"OK",FinMes=""),"",IF(B818&gt;=FinMes,0,SUMIFS(CobroValido,CobroVenta,A818,CobroFecha,"&lt;"&amp;FinMes)))</f>
        <v/>
      </c>
      <c r="F818" s="35"/>
      <c r="G818" s="35"/>
      <c r="H818" s="36" t="str">
        <f aca="false">IF(I818="","",IF(I818&lt;&gt;"OK","Confira os dados",IF(FinMes="","Escolha um período",IF(B818&gt;=FinMes,"Outro período",IF(K818&gt;0,"Recebimento excedente",IF(D818=0,"Recebida",IF(E818=0,"A receber","Parcial")))))))</f>
        <v/>
      </c>
      <c r="I818" s="36" t="str">
        <f aca="false">IF(COUNTA(A818:C818,F818:G818)=0,"",IF(A818="","Falta o código",IF(A818&lt;&gt;TRIM(A818),"Confira o código",IF(COUNTIFS(VentaID,A818)&gt;1,"Código repetido",IF(NOT(ISNUMBER(B818)),"Confira a data",IF(OR(B818&lt;1,B818&gt;73415,INT(B818)&lt;&gt;B818),"Confira a data",IF(NOT(ISNUMBER(C818)),"Confira o valor",IF(C818&lt;=0,"Valor maior que zero",IF(G818="","Preencha o que vendeu","OK")))))))))</f>
        <v/>
      </c>
      <c r="J818" s="34" t="n">
        <f aca="false">IF(I818="OK",C818,0)</f>
        <v>0</v>
      </c>
      <c r="K818" s="34" t="str">
        <f aca="false">IF(OR(I818&lt;&gt;"OK",FinMes=""),"",IF(B818&gt;=FinMes,0,MAX(0,ROUND(E818-C818,2))))</f>
        <v/>
      </c>
    </row>
    <row r="819" customFormat="false" ht="25" hidden="false" customHeight="true" outlineLevel="0" collapsed="false">
      <c r="A819" s="31"/>
      <c r="B819" s="32"/>
      <c r="C819" s="33"/>
      <c r="D819" s="34" t="str">
        <f aca="false">IF(OR(I819&lt;&gt;"OK",FinMes=""),"",IF(B819&gt;=FinMes,0,MAX(0,ROUND(C819-E819,2))))</f>
        <v/>
      </c>
      <c r="E819" s="34" t="str">
        <f aca="false">IF(OR(I819&lt;&gt;"OK",FinMes=""),"",IF(B819&gt;=FinMes,0,SUMIFS(CobroValido,CobroVenta,A819,CobroFecha,"&lt;"&amp;FinMes)))</f>
        <v/>
      </c>
      <c r="F819" s="35"/>
      <c r="G819" s="35"/>
      <c r="H819" s="36" t="str">
        <f aca="false">IF(I819="","",IF(I819&lt;&gt;"OK","Confira os dados",IF(FinMes="","Escolha um período",IF(B819&gt;=FinMes,"Outro período",IF(K819&gt;0,"Recebimento excedente",IF(D819=0,"Recebida",IF(E819=0,"A receber","Parcial")))))))</f>
        <v/>
      </c>
      <c r="I819" s="36" t="str">
        <f aca="false">IF(COUNTA(A819:C819,F819:G819)=0,"",IF(A819="","Falta o código",IF(A819&lt;&gt;TRIM(A819),"Confira o código",IF(COUNTIFS(VentaID,A819)&gt;1,"Código repetido",IF(NOT(ISNUMBER(B819)),"Confira a data",IF(OR(B819&lt;1,B819&gt;73415,INT(B819)&lt;&gt;B819),"Confira a data",IF(NOT(ISNUMBER(C819)),"Confira o valor",IF(C819&lt;=0,"Valor maior que zero",IF(G819="","Preencha o que vendeu","OK")))))))))</f>
        <v/>
      </c>
      <c r="J819" s="34" t="n">
        <f aca="false">IF(I819="OK",C819,0)</f>
        <v>0</v>
      </c>
      <c r="K819" s="34" t="str">
        <f aca="false">IF(OR(I819&lt;&gt;"OK",FinMes=""),"",IF(B819&gt;=FinMes,0,MAX(0,ROUND(E819-C819,2))))</f>
        <v/>
      </c>
    </row>
    <row r="820" customFormat="false" ht="25" hidden="false" customHeight="true" outlineLevel="0" collapsed="false">
      <c r="A820" s="31"/>
      <c r="B820" s="32"/>
      <c r="C820" s="33"/>
      <c r="D820" s="34" t="str">
        <f aca="false">IF(OR(I820&lt;&gt;"OK",FinMes=""),"",IF(B820&gt;=FinMes,0,MAX(0,ROUND(C820-E820,2))))</f>
        <v/>
      </c>
      <c r="E820" s="34" t="str">
        <f aca="false">IF(OR(I820&lt;&gt;"OK",FinMes=""),"",IF(B820&gt;=FinMes,0,SUMIFS(CobroValido,CobroVenta,A820,CobroFecha,"&lt;"&amp;FinMes)))</f>
        <v/>
      </c>
      <c r="F820" s="35"/>
      <c r="G820" s="35"/>
      <c r="H820" s="36" t="str">
        <f aca="false">IF(I820="","",IF(I820&lt;&gt;"OK","Confira os dados",IF(FinMes="","Escolha um período",IF(B820&gt;=FinMes,"Outro período",IF(K820&gt;0,"Recebimento excedente",IF(D820=0,"Recebida",IF(E820=0,"A receber","Parcial")))))))</f>
        <v/>
      </c>
      <c r="I820" s="36" t="str">
        <f aca="false">IF(COUNTA(A820:C820,F820:G820)=0,"",IF(A820="","Falta o código",IF(A820&lt;&gt;TRIM(A820),"Confira o código",IF(COUNTIFS(VentaID,A820)&gt;1,"Código repetido",IF(NOT(ISNUMBER(B820)),"Confira a data",IF(OR(B820&lt;1,B820&gt;73415,INT(B820)&lt;&gt;B820),"Confira a data",IF(NOT(ISNUMBER(C820)),"Confira o valor",IF(C820&lt;=0,"Valor maior que zero",IF(G820="","Preencha o que vendeu","OK")))))))))</f>
        <v/>
      </c>
      <c r="J820" s="34" t="n">
        <f aca="false">IF(I820="OK",C820,0)</f>
        <v>0</v>
      </c>
      <c r="K820" s="34" t="str">
        <f aca="false">IF(OR(I820&lt;&gt;"OK",FinMes=""),"",IF(B820&gt;=FinMes,0,MAX(0,ROUND(E820-C820,2))))</f>
        <v/>
      </c>
    </row>
    <row r="821" customFormat="false" ht="25" hidden="false" customHeight="true" outlineLevel="0" collapsed="false">
      <c r="A821" s="31"/>
      <c r="B821" s="32"/>
      <c r="C821" s="33"/>
      <c r="D821" s="34" t="str">
        <f aca="false">IF(OR(I821&lt;&gt;"OK",FinMes=""),"",IF(B821&gt;=FinMes,0,MAX(0,ROUND(C821-E821,2))))</f>
        <v/>
      </c>
      <c r="E821" s="34" t="str">
        <f aca="false">IF(OR(I821&lt;&gt;"OK",FinMes=""),"",IF(B821&gt;=FinMes,0,SUMIFS(CobroValido,CobroVenta,A821,CobroFecha,"&lt;"&amp;FinMes)))</f>
        <v/>
      </c>
      <c r="F821" s="35"/>
      <c r="G821" s="35"/>
      <c r="H821" s="36" t="str">
        <f aca="false">IF(I821="","",IF(I821&lt;&gt;"OK","Confira os dados",IF(FinMes="","Escolha um período",IF(B821&gt;=FinMes,"Outro período",IF(K821&gt;0,"Recebimento excedente",IF(D821=0,"Recebida",IF(E821=0,"A receber","Parcial")))))))</f>
        <v/>
      </c>
      <c r="I821" s="36" t="str">
        <f aca="false">IF(COUNTA(A821:C821,F821:G821)=0,"",IF(A821="","Falta o código",IF(A821&lt;&gt;TRIM(A821),"Confira o código",IF(COUNTIFS(VentaID,A821)&gt;1,"Código repetido",IF(NOT(ISNUMBER(B821)),"Confira a data",IF(OR(B821&lt;1,B821&gt;73415,INT(B821)&lt;&gt;B821),"Confira a data",IF(NOT(ISNUMBER(C821)),"Confira o valor",IF(C821&lt;=0,"Valor maior que zero",IF(G821="","Preencha o que vendeu","OK")))))))))</f>
        <v/>
      </c>
      <c r="J821" s="34" t="n">
        <f aca="false">IF(I821="OK",C821,0)</f>
        <v>0</v>
      </c>
      <c r="K821" s="34" t="str">
        <f aca="false">IF(OR(I821&lt;&gt;"OK",FinMes=""),"",IF(B821&gt;=FinMes,0,MAX(0,ROUND(E821-C821,2))))</f>
        <v/>
      </c>
    </row>
    <row r="822" customFormat="false" ht="25" hidden="false" customHeight="true" outlineLevel="0" collapsed="false">
      <c r="A822" s="31"/>
      <c r="B822" s="32"/>
      <c r="C822" s="33"/>
      <c r="D822" s="34" t="str">
        <f aca="false">IF(OR(I822&lt;&gt;"OK",FinMes=""),"",IF(B822&gt;=FinMes,0,MAX(0,ROUND(C822-E822,2))))</f>
        <v/>
      </c>
      <c r="E822" s="34" t="str">
        <f aca="false">IF(OR(I822&lt;&gt;"OK",FinMes=""),"",IF(B822&gt;=FinMes,0,SUMIFS(CobroValido,CobroVenta,A822,CobroFecha,"&lt;"&amp;FinMes)))</f>
        <v/>
      </c>
      <c r="F822" s="35"/>
      <c r="G822" s="35"/>
      <c r="H822" s="36" t="str">
        <f aca="false">IF(I822="","",IF(I822&lt;&gt;"OK","Confira os dados",IF(FinMes="","Escolha um período",IF(B822&gt;=FinMes,"Outro período",IF(K822&gt;0,"Recebimento excedente",IF(D822=0,"Recebida",IF(E822=0,"A receber","Parcial")))))))</f>
        <v/>
      </c>
      <c r="I822" s="36" t="str">
        <f aca="false">IF(COUNTA(A822:C822,F822:G822)=0,"",IF(A822="","Falta o código",IF(A822&lt;&gt;TRIM(A822),"Confira o código",IF(COUNTIFS(VentaID,A822)&gt;1,"Código repetido",IF(NOT(ISNUMBER(B822)),"Confira a data",IF(OR(B822&lt;1,B822&gt;73415,INT(B822)&lt;&gt;B822),"Confira a data",IF(NOT(ISNUMBER(C822)),"Confira o valor",IF(C822&lt;=0,"Valor maior que zero",IF(G822="","Preencha o que vendeu","OK")))))))))</f>
        <v/>
      </c>
      <c r="J822" s="34" t="n">
        <f aca="false">IF(I822="OK",C822,0)</f>
        <v>0</v>
      </c>
      <c r="K822" s="34" t="str">
        <f aca="false">IF(OR(I822&lt;&gt;"OK",FinMes=""),"",IF(B822&gt;=FinMes,0,MAX(0,ROUND(E822-C822,2))))</f>
        <v/>
      </c>
    </row>
    <row r="823" customFormat="false" ht="25" hidden="false" customHeight="true" outlineLevel="0" collapsed="false">
      <c r="A823" s="31"/>
      <c r="B823" s="32"/>
      <c r="C823" s="33"/>
      <c r="D823" s="34" t="str">
        <f aca="false">IF(OR(I823&lt;&gt;"OK",FinMes=""),"",IF(B823&gt;=FinMes,0,MAX(0,ROUND(C823-E823,2))))</f>
        <v/>
      </c>
      <c r="E823" s="34" t="str">
        <f aca="false">IF(OR(I823&lt;&gt;"OK",FinMes=""),"",IF(B823&gt;=FinMes,0,SUMIFS(CobroValido,CobroVenta,A823,CobroFecha,"&lt;"&amp;FinMes)))</f>
        <v/>
      </c>
      <c r="F823" s="35"/>
      <c r="G823" s="35"/>
      <c r="H823" s="36" t="str">
        <f aca="false">IF(I823="","",IF(I823&lt;&gt;"OK","Confira os dados",IF(FinMes="","Escolha um período",IF(B823&gt;=FinMes,"Outro período",IF(K823&gt;0,"Recebimento excedente",IF(D823=0,"Recebida",IF(E823=0,"A receber","Parcial")))))))</f>
        <v/>
      </c>
      <c r="I823" s="36" t="str">
        <f aca="false">IF(COUNTA(A823:C823,F823:G823)=0,"",IF(A823="","Falta o código",IF(A823&lt;&gt;TRIM(A823),"Confira o código",IF(COUNTIFS(VentaID,A823)&gt;1,"Código repetido",IF(NOT(ISNUMBER(B823)),"Confira a data",IF(OR(B823&lt;1,B823&gt;73415,INT(B823)&lt;&gt;B823),"Confira a data",IF(NOT(ISNUMBER(C823)),"Confira o valor",IF(C823&lt;=0,"Valor maior que zero",IF(G823="","Preencha o que vendeu","OK")))))))))</f>
        <v/>
      </c>
      <c r="J823" s="34" t="n">
        <f aca="false">IF(I823="OK",C823,0)</f>
        <v>0</v>
      </c>
      <c r="K823" s="34" t="str">
        <f aca="false">IF(OR(I823&lt;&gt;"OK",FinMes=""),"",IF(B823&gt;=FinMes,0,MAX(0,ROUND(E823-C823,2))))</f>
        <v/>
      </c>
    </row>
    <row r="824" customFormat="false" ht="25" hidden="false" customHeight="true" outlineLevel="0" collapsed="false">
      <c r="A824" s="31"/>
      <c r="B824" s="32"/>
      <c r="C824" s="33"/>
      <c r="D824" s="34" t="str">
        <f aca="false">IF(OR(I824&lt;&gt;"OK",FinMes=""),"",IF(B824&gt;=FinMes,0,MAX(0,ROUND(C824-E824,2))))</f>
        <v/>
      </c>
      <c r="E824" s="34" t="str">
        <f aca="false">IF(OR(I824&lt;&gt;"OK",FinMes=""),"",IF(B824&gt;=FinMes,0,SUMIFS(CobroValido,CobroVenta,A824,CobroFecha,"&lt;"&amp;FinMes)))</f>
        <v/>
      </c>
      <c r="F824" s="35"/>
      <c r="G824" s="35"/>
      <c r="H824" s="36" t="str">
        <f aca="false">IF(I824="","",IF(I824&lt;&gt;"OK","Confira os dados",IF(FinMes="","Escolha um período",IF(B824&gt;=FinMes,"Outro período",IF(K824&gt;0,"Recebimento excedente",IF(D824=0,"Recebida",IF(E824=0,"A receber","Parcial")))))))</f>
        <v/>
      </c>
      <c r="I824" s="36" t="str">
        <f aca="false">IF(COUNTA(A824:C824,F824:G824)=0,"",IF(A824="","Falta o código",IF(A824&lt;&gt;TRIM(A824),"Confira o código",IF(COUNTIFS(VentaID,A824)&gt;1,"Código repetido",IF(NOT(ISNUMBER(B824)),"Confira a data",IF(OR(B824&lt;1,B824&gt;73415,INT(B824)&lt;&gt;B824),"Confira a data",IF(NOT(ISNUMBER(C824)),"Confira o valor",IF(C824&lt;=0,"Valor maior que zero",IF(G824="","Preencha o que vendeu","OK")))))))))</f>
        <v/>
      </c>
      <c r="J824" s="34" t="n">
        <f aca="false">IF(I824="OK",C824,0)</f>
        <v>0</v>
      </c>
      <c r="K824" s="34" t="str">
        <f aca="false">IF(OR(I824&lt;&gt;"OK",FinMes=""),"",IF(B824&gt;=FinMes,0,MAX(0,ROUND(E824-C824,2))))</f>
        <v/>
      </c>
    </row>
    <row r="825" customFormat="false" ht="25" hidden="false" customHeight="true" outlineLevel="0" collapsed="false">
      <c r="A825" s="31"/>
      <c r="B825" s="32"/>
      <c r="C825" s="33"/>
      <c r="D825" s="34" t="str">
        <f aca="false">IF(OR(I825&lt;&gt;"OK",FinMes=""),"",IF(B825&gt;=FinMes,0,MAX(0,ROUND(C825-E825,2))))</f>
        <v/>
      </c>
      <c r="E825" s="34" t="str">
        <f aca="false">IF(OR(I825&lt;&gt;"OK",FinMes=""),"",IF(B825&gt;=FinMes,0,SUMIFS(CobroValido,CobroVenta,A825,CobroFecha,"&lt;"&amp;FinMes)))</f>
        <v/>
      </c>
      <c r="F825" s="35"/>
      <c r="G825" s="35"/>
      <c r="H825" s="36" t="str">
        <f aca="false">IF(I825="","",IF(I825&lt;&gt;"OK","Confira os dados",IF(FinMes="","Escolha um período",IF(B825&gt;=FinMes,"Outro período",IF(K825&gt;0,"Recebimento excedente",IF(D825=0,"Recebida",IF(E825=0,"A receber","Parcial")))))))</f>
        <v/>
      </c>
      <c r="I825" s="36" t="str">
        <f aca="false">IF(COUNTA(A825:C825,F825:G825)=0,"",IF(A825="","Falta o código",IF(A825&lt;&gt;TRIM(A825),"Confira o código",IF(COUNTIFS(VentaID,A825)&gt;1,"Código repetido",IF(NOT(ISNUMBER(B825)),"Confira a data",IF(OR(B825&lt;1,B825&gt;73415,INT(B825)&lt;&gt;B825),"Confira a data",IF(NOT(ISNUMBER(C825)),"Confira o valor",IF(C825&lt;=0,"Valor maior que zero",IF(G825="","Preencha o que vendeu","OK")))))))))</f>
        <v/>
      </c>
      <c r="J825" s="34" t="n">
        <f aca="false">IF(I825="OK",C825,0)</f>
        <v>0</v>
      </c>
      <c r="K825" s="34" t="str">
        <f aca="false">IF(OR(I825&lt;&gt;"OK",FinMes=""),"",IF(B825&gt;=FinMes,0,MAX(0,ROUND(E825-C825,2))))</f>
        <v/>
      </c>
    </row>
    <row r="826" customFormat="false" ht="25" hidden="false" customHeight="true" outlineLevel="0" collapsed="false">
      <c r="A826" s="31"/>
      <c r="B826" s="32"/>
      <c r="C826" s="33"/>
      <c r="D826" s="34" t="str">
        <f aca="false">IF(OR(I826&lt;&gt;"OK",FinMes=""),"",IF(B826&gt;=FinMes,0,MAX(0,ROUND(C826-E826,2))))</f>
        <v/>
      </c>
      <c r="E826" s="34" t="str">
        <f aca="false">IF(OR(I826&lt;&gt;"OK",FinMes=""),"",IF(B826&gt;=FinMes,0,SUMIFS(CobroValido,CobroVenta,A826,CobroFecha,"&lt;"&amp;FinMes)))</f>
        <v/>
      </c>
      <c r="F826" s="35"/>
      <c r="G826" s="35"/>
      <c r="H826" s="36" t="str">
        <f aca="false">IF(I826="","",IF(I826&lt;&gt;"OK","Confira os dados",IF(FinMes="","Escolha um período",IF(B826&gt;=FinMes,"Outro período",IF(K826&gt;0,"Recebimento excedente",IF(D826=0,"Recebida",IF(E826=0,"A receber","Parcial")))))))</f>
        <v/>
      </c>
      <c r="I826" s="36" t="str">
        <f aca="false">IF(COUNTA(A826:C826,F826:G826)=0,"",IF(A826="","Falta o código",IF(A826&lt;&gt;TRIM(A826),"Confira o código",IF(COUNTIFS(VentaID,A826)&gt;1,"Código repetido",IF(NOT(ISNUMBER(B826)),"Confira a data",IF(OR(B826&lt;1,B826&gt;73415,INT(B826)&lt;&gt;B826),"Confira a data",IF(NOT(ISNUMBER(C826)),"Confira o valor",IF(C826&lt;=0,"Valor maior que zero",IF(G826="","Preencha o que vendeu","OK")))))))))</f>
        <v/>
      </c>
      <c r="J826" s="34" t="n">
        <f aca="false">IF(I826="OK",C826,0)</f>
        <v>0</v>
      </c>
      <c r="K826" s="34" t="str">
        <f aca="false">IF(OR(I826&lt;&gt;"OK",FinMes=""),"",IF(B826&gt;=FinMes,0,MAX(0,ROUND(E826-C826,2))))</f>
        <v/>
      </c>
    </row>
    <row r="827" customFormat="false" ht="25" hidden="false" customHeight="true" outlineLevel="0" collapsed="false">
      <c r="A827" s="31"/>
      <c r="B827" s="32"/>
      <c r="C827" s="33"/>
      <c r="D827" s="34" t="str">
        <f aca="false">IF(OR(I827&lt;&gt;"OK",FinMes=""),"",IF(B827&gt;=FinMes,0,MAX(0,ROUND(C827-E827,2))))</f>
        <v/>
      </c>
      <c r="E827" s="34" t="str">
        <f aca="false">IF(OR(I827&lt;&gt;"OK",FinMes=""),"",IF(B827&gt;=FinMes,0,SUMIFS(CobroValido,CobroVenta,A827,CobroFecha,"&lt;"&amp;FinMes)))</f>
        <v/>
      </c>
      <c r="F827" s="35"/>
      <c r="G827" s="35"/>
      <c r="H827" s="36" t="str">
        <f aca="false">IF(I827="","",IF(I827&lt;&gt;"OK","Confira os dados",IF(FinMes="","Escolha um período",IF(B827&gt;=FinMes,"Outro período",IF(K827&gt;0,"Recebimento excedente",IF(D827=0,"Recebida",IF(E827=0,"A receber","Parcial")))))))</f>
        <v/>
      </c>
      <c r="I827" s="36" t="str">
        <f aca="false">IF(COUNTA(A827:C827,F827:G827)=0,"",IF(A827="","Falta o código",IF(A827&lt;&gt;TRIM(A827),"Confira o código",IF(COUNTIFS(VentaID,A827)&gt;1,"Código repetido",IF(NOT(ISNUMBER(B827)),"Confira a data",IF(OR(B827&lt;1,B827&gt;73415,INT(B827)&lt;&gt;B827),"Confira a data",IF(NOT(ISNUMBER(C827)),"Confira o valor",IF(C827&lt;=0,"Valor maior que zero",IF(G827="","Preencha o que vendeu","OK")))))))))</f>
        <v/>
      </c>
      <c r="J827" s="34" t="n">
        <f aca="false">IF(I827="OK",C827,0)</f>
        <v>0</v>
      </c>
      <c r="K827" s="34" t="str">
        <f aca="false">IF(OR(I827&lt;&gt;"OK",FinMes=""),"",IF(B827&gt;=FinMes,0,MAX(0,ROUND(E827-C827,2))))</f>
        <v/>
      </c>
    </row>
    <row r="828" customFormat="false" ht="25" hidden="false" customHeight="true" outlineLevel="0" collapsed="false">
      <c r="A828" s="31"/>
      <c r="B828" s="32"/>
      <c r="C828" s="33"/>
      <c r="D828" s="34" t="str">
        <f aca="false">IF(OR(I828&lt;&gt;"OK",FinMes=""),"",IF(B828&gt;=FinMes,0,MAX(0,ROUND(C828-E828,2))))</f>
        <v/>
      </c>
      <c r="E828" s="34" t="str">
        <f aca="false">IF(OR(I828&lt;&gt;"OK",FinMes=""),"",IF(B828&gt;=FinMes,0,SUMIFS(CobroValido,CobroVenta,A828,CobroFecha,"&lt;"&amp;FinMes)))</f>
        <v/>
      </c>
      <c r="F828" s="35"/>
      <c r="G828" s="35"/>
      <c r="H828" s="36" t="str">
        <f aca="false">IF(I828="","",IF(I828&lt;&gt;"OK","Confira os dados",IF(FinMes="","Escolha um período",IF(B828&gt;=FinMes,"Outro período",IF(K828&gt;0,"Recebimento excedente",IF(D828=0,"Recebida",IF(E828=0,"A receber","Parcial")))))))</f>
        <v/>
      </c>
      <c r="I828" s="36" t="str">
        <f aca="false">IF(COUNTA(A828:C828,F828:G828)=0,"",IF(A828="","Falta o código",IF(A828&lt;&gt;TRIM(A828),"Confira o código",IF(COUNTIFS(VentaID,A828)&gt;1,"Código repetido",IF(NOT(ISNUMBER(B828)),"Confira a data",IF(OR(B828&lt;1,B828&gt;73415,INT(B828)&lt;&gt;B828),"Confira a data",IF(NOT(ISNUMBER(C828)),"Confira o valor",IF(C828&lt;=0,"Valor maior que zero",IF(G828="","Preencha o que vendeu","OK")))))))))</f>
        <v/>
      </c>
      <c r="J828" s="34" t="n">
        <f aca="false">IF(I828="OK",C828,0)</f>
        <v>0</v>
      </c>
      <c r="K828" s="34" t="str">
        <f aca="false">IF(OR(I828&lt;&gt;"OK",FinMes=""),"",IF(B828&gt;=FinMes,0,MAX(0,ROUND(E828-C828,2))))</f>
        <v/>
      </c>
    </row>
    <row r="829" customFormat="false" ht="25" hidden="false" customHeight="true" outlineLevel="0" collapsed="false">
      <c r="A829" s="31"/>
      <c r="B829" s="32"/>
      <c r="C829" s="33"/>
      <c r="D829" s="34" t="str">
        <f aca="false">IF(OR(I829&lt;&gt;"OK",FinMes=""),"",IF(B829&gt;=FinMes,0,MAX(0,ROUND(C829-E829,2))))</f>
        <v/>
      </c>
      <c r="E829" s="34" t="str">
        <f aca="false">IF(OR(I829&lt;&gt;"OK",FinMes=""),"",IF(B829&gt;=FinMes,0,SUMIFS(CobroValido,CobroVenta,A829,CobroFecha,"&lt;"&amp;FinMes)))</f>
        <v/>
      </c>
      <c r="F829" s="35"/>
      <c r="G829" s="35"/>
      <c r="H829" s="36" t="str">
        <f aca="false">IF(I829="","",IF(I829&lt;&gt;"OK","Confira os dados",IF(FinMes="","Escolha um período",IF(B829&gt;=FinMes,"Outro período",IF(K829&gt;0,"Recebimento excedente",IF(D829=0,"Recebida",IF(E829=0,"A receber","Parcial")))))))</f>
        <v/>
      </c>
      <c r="I829" s="36" t="str">
        <f aca="false">IF(COUNTA(A829:C829,F829:G829)=0,"",IF(A829="","Falta o código",IF(A829&lt;&gt;TRIM(A829),"Confira o código",IF(COUNTIFS(VentaID,A829)&gt;1,"Código repetido",IF(NOT(ISNUMBER(B829)),"Confira a data",IF(OR(B829&lt;1,B829&gt;73415,INT(B829)&lt;&gt;B829),"Confira a data",IF(NOT(ISNUMBER(C829)),"Confira o valor",IF(C829&lt;=0,"Valor maior que zero",IF(G829="","Preencha o que vendeu","OK")))))))))</f>
        <v/>
      </c>
      <c r="J829" s="34" t="n">
        <f aca="false">IF(I829="OK",C829,0)</f>
        <v>0</v>
      </c>
      <c r="K829" s="34" t="str">
        <f aca="false">IF(OR(I829&lt;&gt;"OK",FinMes=""),"",IF(B829&gt;=FinMes,0,MAX(0,ROUND(E829-C829,2))))</f>
        <v/>
      </c>
    </row>
    <row r="830" customFormat="false" ht="25" hidden="false" customHeight="true" outlineLevel="0" collapsed="false">
      <c r="A830" s="31"/>
      <c r="B830" s="32"/>
      <c r="C830" s="33"/>
      <c r="D830" s="34" t="str">
        <f aca="false">IF(OR(I830&lt;&gt;"OK",FinMes=""),"",IF(B830&gt;=FinMes,0,MAX(0,ROUND(C830-E830,2))))</f>
        <v/>
      </c>
      <c r="E830" s="34" t="str">
        <f aca="false">IF(OR(I830&lt;&gt;"OK",FinMes=""),"",IF(B830&gt;=FinMes,0,SUMIFS(CobroValido,CobroVenta,A830,CobroFecha,"&lt;"&amp;FinMes)))</f>
        <v/>
      </c>
      <c r="F830" s="35"/>
      <c r="G830" s="35"/>
      <c r="H830" s="36" t="str">
        <f aca="false">IF(I830="","",IF(I830&lt;&gt;"OK","Confira os dados",IF(FinMes="","Escolha um período",IF(B830&gt;=FinMes,"Outro período",IF(K830&gt;0,"Recebimento excedente",IF(D830=0,"Recebida",IF(E830=0,"A receber","Parcial")))))))</f>
        <v/>
      </c>
      <c r="I830" s="36" t="str">
        <f aca="false">IF(COUNTA(A830:C830,F830:G830)=0,"",IF(A830="","Falta o código",IF(A830&lt;&gt;TRIM(A830),"Confira o código",IF(COUNTIFS(VentaID,A830)&gt;1,"Código repetido",IF(NOT(ISNUMBER(B830)),"Confira a data",IF(OR(B830&lt;1,B830&gt;73415,INT(B830)&lt;&gt;B830),"Confira a data",IF(NOT(ISNUMBER(C830)),"Confira o valor",IF(C830&lt;=0,"Valor maior que zero",IF(G830="","Preencha o que vendeu","OK")))))))))</f>
        <v/>
      </c>
      <c r="J830" s="34" t="n">
        <f aca="false">IF(I830="OK",C830,0)</f>
        <v>0</v>
      </c>
      <c r="K830" s="34" t="str">
        <f aca="false">IF(OR(I830&lt;&gt;"OK",FinMes=""),"",IF(B830&gt;=FinMes,0,MAX(0,ROUND(E830-C830,2))))</f>
        <v/>
      </c>
    </row>
    <row r="831" customFormat="false" ht="25" hidden="false" customHeight="true" outlineLevel="0" collapsed="false">
      <c r="A831" s="31"/>
      <c r="B831" s="32"/>
      <c r="C831" s="33"/>
      <c r="D831" s="34" t="str">
        <f aca="false">IF(OR(I831&lt;&gt;"OK",FinMes=""),"",IF(B831&gt;=FinMes,0,MAX(0,ROUND(C831-E831,2))))</f>
        <v/>
      </c>
      <c r="E831" s="34" t="str">
        <f aca="false">IF(OR(I831&lt;&gt;"OK",FinMes=""),"",IF(B831&gt;=FinMes,0,SUMIFS(CobroValido,CobroVenta,A831,CobroFecha,"&lt;"&amp;FinMes)))</f>
        <v/>
      </c>
      <c r="F831" s="35"/>
      <c r="G831" s="35"/>
      <c r="H831" s="36" t="str">
        <f aca="false">IF(I831="","",IF(I831&lt;&gt;"OK","Confira os dados",IF(FinMes="","Escolha um período",IF(B831&gt;=FinMes,"Outro período",IF(K831&gt;0,"Recebimento excedente",IF(D831=0,"Recebida",IF(E831=0,"A receber","Parcial")))))))</f>
        <v/>
      </c>
      <c r="I831" s="36" t="str">
        <f aca="false">IF(COUNTA(A831:C831,F831:G831)=0,"",IF(A831="","Falta o código",IF(A831&lt;&gt;TRIM(A831),"Confira o código",IF(COUNTIFS(VentaID,A831)&gt;1,"Código repetido",IF(NOT(ISNUMBER(B831)),"Confira a data",IF(OR(B831&lt;1,B831&gt;73415,INT(B831)&lt;&gt;B831),"Confira a data",IF(NOT(ISNUMBER(C831)),"Confira o valor",IF(C831&lt;=0,"Valor maior que zero",IF(G831="","Preencha o que vendeu","OK")))))))))</f>
        <v/>
      </c>
      <c r="J831" s="34" t="n">
        <f aca="false">IF(I831="OK",C831,0)</f>
        <v>0</v>
      </c>
      <c r="K831" s="34" t="str">
        <f aca="false">IF(OR(I831&lt;&gt;"OK",FinMes=""),"",IF(B831&gt;=FinMes,0,MAX(0,ROUND(E831-C831,2))))</f>
        <v/>
      </c>
    </row>
    <row r="832" customFormat="false" ht="25" hidden="false" customHeight="true" outlineLevel="0" collapsed="false">
      <c r="A832" s="31"/>
      <c r="B832" s="32"/>
      <c r="C832" s="33"/>
      <c r="D832" s="34" t="str">
        <f aca="false">IF(OR(I832&lt;&gt;"OK",FinMes=""),"",IF(B832&gt;=FinMes,0,MAX(0,ROUND(C832-E832,2))))</f>
        <v/>
      </c>
      <c r="E832" s="34" t="str">
        <f aca="false">IF(OR(I832&lt;&gt;"OK",FinMes=""),"",IF(B832&gt;=FinMes,0,SUMIFS(CobroValido,CobroVenta,A832,CobroFecha,"&lt;"&amp;FinMes)))</f>
        <v/>
      </c>
      <c r="F832" s="35"/>
      <c r="G832" s="35"/>
      <c r="H832" s="36" t="str">
        <f aca="false">IF(I832="","",IF(I832&lt;&gt;"OK","Confira os dados",IF(FinMes="","Escolha um período",IF(B832&gt;=FinMes,"Outro período",IF(K832&gt;0,"Recebimento excedente",IF(D832=0,"Recebida",IF(E832=0,"A receber","Parcial")))))))</f>
        <v/>
      </c>
      <c r="I832" s="36" t="str">
        <f aca="false">IF(COUNTA(A832:C832,F832:G832)=0,"",IF(A832="","Falta o código",IF(A832&lt;&gt;TRIM(A832),"Confira o código",IF(COUNTIFS(VentaID,A832)&gt;1,"Código repetido",IF(NOT(ISNUMBER(B832)),"Confira a data",IF(OR(B832&lt;1,B832&gt;73415,INT(B832)&lt;&gt;B832),"Confira a data",IF(NOT(ISNUMBER(C832)),"Confira o valor",IF(C832&lt;=0,"Valor maior que zero",IF(G832="","Preencha o que vendeu","OK")))))))))</f>
        <v/>
      </c>
      <c r="J832" s="34" t="n">
        <f aca="false">IF(I832="OK",C832,0)</f>
        <v>0</v>
      </c>
      <c r="K832" s="34" t="str">
        <f aca="false">IF(OR(I832&lt;&gt;"OK",FinMes=""),"",IF(B832&gt;=FinMes,0,MAX(0,ROUND(E832-C832,2))))</f>
        <v/>
      </c>
    </row>
    <row r="833" customFormat="false" ht="25" hidden="false" customHeight="true" outlineLevel="0" collapsed="false">
      <c r="A833" s="31"/>
      <c r="B833" s="32"/>
      <c r="C833" s="33"/>
      <c r="D833" s="34" t="str">
        <f aca="false">IF(OR(I833&lt;&gt;"OK",FinMes=""),"",IF(B833&gt;=FinMes,0,MAX(0,ROUND(C833-E833,2))))</f>
        <v/>
      </c>
      <c r="E833" s="34" t="str">
        <f aca="false">IF(OR(I833&lt;&gt;"OK",FinMes=""),"",IF(B833&gt;=FinMes,0,SUMIFS(CobroValido,CobroVenta,A833,CobroFecha,"&lt;"&amp;FinMes)))</f>
        <v/>
      </c>
      <c r="F833" s="35"/>
      <c r="G833" s="35"/>
      <c r="H833" s="36" t="str">
        <f aca="false">IF(I833="","",IF(I833&lt;&gt;"OK","Confira os dados",IF(FinMes="","Escolha um período",IF(B833&gt;=FinMes,"Outro período",IF(K833&gt;0,"Recebimento excedente",IF(D833=0,"Recebida",IF(E833=0,"A receber","Parcial")))))))</f>
        <v/>
      </c>
      <c r="I833" s="36" t="str">
        <f aca="false">IF(COUNTA(A833:C833,F833:G833)=0,"",IF(A833="","Falta o código",IF(A833&lt;&gt;TRIM(A833),"Confira o código",IF(COUNTIFS(VentaID,A833)&gt;1,"Código repetido",IF(NOT(ISNUMBER(B833)),"Confira a data",IF(OR(B833&lt;1,B833&gt;73415,INT(B833)&lt;&gt;B833),"Confira a data",IF(NOT(ISNUMBER(C833)),"Confira o valor",IF(C833&lt;=0,"Valor maior que zero",IF(G833="","Preencha o que vendeu","OK")))))))))</f>
        <v/>
      </c>
      <c r="J833" s="34" t="n">
        <f aca="false">IF(I833="OK",C833,0)</f>
        <v>0</v>
      </c>
      <c r="K833" s="34" t="str">
        <f aca="false">IF(OR(I833&lt;&gt;"OK",FinMes=""),"",IF(B833&gt;=FinMes,0,MAX(0,ROUND(E833-C833,2))))</f>
        <v/>
      </c>
    </row>
    <row r="834" customFormat="false" ht="25" hidden="false" customHeight="true" outlineLevel="0" collapsed="false">
      <c r="A834" s="31"/>
      <c r="B834" s="32"/>
      <c r="C834" s="33"/>
      <c r="D834" s="34" t="str">
        <f aca="false">IF(OR(I834&lt;&gt;"OK",FinMes=""),"",IF(B834&gt;=FinMes,0,MAX(0,ROUND(C834-E834,2))))</f>
        <v/>
      </c>
      <c r="E834" s="34" t="str">
        <f aca="false">IF(OR(I834&lt;&gt;"OK",FinMes=""),"",IF(B834&gt;=FinMes,0,SUMIFS(CobroValido,CobroVenta,A834,CobroFecha,"&lt;"&amp;FinMes)))</f>
        <v/>
      </c>
      <c r="F834" s="35"/>
      <c r="G834" s="35"/>
      <c r="H834" s="36" t="str">
        <f aca="false">IF(I834="","",IF(I834&lt;&gt;"OK","Confira os dados",IF(FinMes="","Escolha um período",IF(B834&gt;=FinMes,"Outro período",IF(K834&gt;0,"Recebimento excedente",IF(D834=0,"Recebida",IF(E834=0,"A receber","Parcial")))))))</f>
        <v/>
      </c>
      <c r="I834" s="36" t="str">
        <f aca="false">IF(COUNTA(A834:C834,F834:G834)=0,"",IF(A834="","Falta o código",IF(A834&lt;&gt;TRIM(A834),"Confira o código",IF(COUNTIFS(VentaID,A834)&gt;1,"Código repetido",IF(NOT(ISNUMBER(B834)),"Confira a data",IF(OR(B834&lt;1,B834&gt;73415,INT(B834)&lt;&gt;B834),"Confira a data",IF(NOT(ISNUMBER(C834)),"Confira o valor",IF(C834&lt;=0,"Valor maior que zero",IF(G834="","Preencha o que vendeu","OK")))))))))</f>
        <v/>
      </c>
      <c r="J834" s="34" t="n">
        <f aca="false">IF(I834="OK",C834,0)</f>
        <v>0</v>
      </c>
      <c r="K834" s="34" t="str">
        <f aca="false">IF(OR(I834&lt;&gt;"OK",FinMes=""),"",IF(B834&gt;=FinMes,0,MAX(0,ROUND(E834-C834,2))))</f>
        <v/>
      </c>
    </row>
    <row r="835" customFormat="false" ht="25" hidden="false" customHeight="true" outlineLevel="0" collapsed="false">
      <c r="A835" s="31"/>
      <c r="B835" s="32"/>
      <c r="C835" s="33"/>
      <c r="D835" s="34" t="str">
        <f aca="false">IF(OR(I835&lt;&gt;"OK",FinMes=""),"",IF(B835&gt;=FinMes,0,MAX(0,ROUND(C835-E835,2))))</f>
        <v/>
      </c>
      <c r="E835" s="34" t="str">
        <f aca="false">IF(OR(I835&lt;&gt;"OK",FinMes=""),"",IF(B835&gt;=FinMes,0,SUMIFS(CobroValido,CobroVenta,A835,CobroFecha,"&lt;"&amp;FinMes)))</f>
        <v/>
      </c>
      <c r="F835" s="35"/>
      <c r="G835" s="35"/>
      <c r="H835" s="36" t="str">
        <f aca="false">IF(I835="","",IF(I835&lt;&gt;"OK","Confira os dados",IF(FinMes="","Escolha um período",IF(B835&gt;=FinMes,"Outro período",IF(K835&gt;0,"Recebimento excedente",IF(D835=0,"Recebida",IF(E835=0,"A receber","Parcial")))))))</f>
        <v/>
      </c>
      <c r="I835" s="36" t="str">
        <f aca="false">IF(COUNTA(A835:C835,F835:G835)=0,"",IF(A835="","Falta o código",IF(A835&lt;&gt;TRIM(A835),"Confira o código",IF(COUNTIFS(VentaID,A835)&gt;1,"Código repetido",IF(NOT(ISNUMBER(B835)),"Confira a data",IF(OR(B835&lt;1,B835&gt;73415,INT(B835)&lt;&gt;B835),"Confira a data",IF(NOT(ISNUMBER(C835)),"Confira o valor",IF(C835&lt;=0,"Valor maior que zero",IF(G835="","Preencha o que vendeu","OK")))))))))</f>
        <v/>
      </c>
      <c r="J835" s="34" t="n">
        <f aca="false">IF(I835="OK",C835,0)</f>
        <v>0</v>
      </c>
      <c r="K835" s="34" t="str">
        <f aca="false">IF(OR(I835&lt;&gt;"OK",FinMes=""),"",IF(B835&gt;=FinMes,0,MAX(0,ROUND(E835-C835,2))))</f>
        <v/>
      </c>
    </row>
    <row r="836" customFormat="false" ht="25" hidden="false" customHeight="true" outlineLevel="0" collapsed="false">
      <c r="A836" s="31"/>
      <c r="B836" s="32"/>
      <c r="C836" s="33"/>
      <c r="D836" s="34" t="str">
        <f aca="false">IF(OR(I836&lt;&gt;"OK",FinMes=""),"",IF(B836&gt;=FinMes,0,MAX(0,ROUND(C836-E836,2))))</f>
        <v/>
      </c>
      <c r="E836" s="34" t="str">
        <f aca="false">IF(OR(I836&lt;&gt;"OK",FinMes=""),"",IF(B836&gt;=FinMes,0,SUMIFS(CobroValido,CobroVenta,A836,CobroFecha,"&lt;"&amp;FinMes)))</f>
        <v/>
      </c>
      <c r="F836" s="35"/>
      <c r="G836" s="35"/>
      <c r="H836" s="36" t="str">
        <f aca="false">IF(I836="","",IF(I836&lt;&gt;"OK","Confira os dados",IF(FinMes="","Escolha um período",IF(B836&gt;=FinMes,"Outro período",IF(K836&gt;0,"Recebimento excedente",IF(D836=0,"Recebida",IF(E836=0,"A receber","Parcial")))))))</f>
        <v/>
      </c>
      <c r="I836" s="36" t="str">
        <f aca="false">IF(COUNTA(A836:C836,F836:G836)=0,"",IF(A836="","Falta o código",IF(A836&lt;&gt;TRIM(A836),"Confira o código",IF(COUNTIFS(VentaID,A836)&gt;1,"Código repetido",IF(NOT(ISNUMBER(B836)),"Confira a data",IF(OR(B836&lt;1,B836&gt;73415,INT(B836)&lt;&gt;B836),"Confira a data",IF(NOT(ISNUMBER(C836)),"Confira o valor",IF(C836&lt;=0,"Valor maior que zero",IF(G836="","Preencha o que vendeu","OK")))))))))</f>
        <v/>
      </c>
      <c r="J836" s="34" t="n">
        <f aca="false">IF(I836="OK",C836,0)</f>
        <v>0</v>
      </c>
      <c r="K836" s="34" t="str">
        <f aca="false">IF(OR(I836&lt;&gt;"OK",FinMes=""),"",IF(B836&gt;=FinMes,0,MAX(0,ROUND(E836-C836,2))))</f>
        <v/>
      </c>
    </row>
    <row r="837" customFormat="false" ht="25" hidden="false" customHeight="true" outlineLevel="0" collapsed="false">
      <c r="A837" s="31"/>
      <c r="B837" s="32"/>
      <c r="C837" s="33"/>
      <c r="D837" s="34" t="str">
        <f aca="false">IF(OR(I837&lt;&gt;"OK",FinMes=""),"",IF(B837&gt;=FinMes,0,MAX(0,ROUND(C837-E837,2))))</f>
        <v/>
      </c>
      <c r="E837" s="34" t="str">
        <f aca="false">IF(OR(I837&lt;&gt;"OK",FinMes=""),"",IF(B837&gt;=FinMes,0,SUMIFS(CobroValido,CobroVenta,A837,CobroFecha,"&lt;"&amp;FinMes)))</f>
        <v/>
      </c>
      <c r="F837" s="35"/>
      <c r="G837" s="35"/>
      <c r="H837" s="36" t="str">
        <f aca="false">IF(I837="","",IF(I837&lt;&gt;"OK","Confira os dados",IF(FinMes="","Escolha um período",IF(B837&gt;=FinMes,"Outro período",IF(K837&gt;0,"Recebimento excedente",IF(D837=0,"Recebida",IF(E837=0,"A receber","Parcial")))))))</f>
        <v/>
      </c>
      <c r="I837" s="36" t="str">
        <f aca="false">IF(COUNTA(A837:C837,F837:G837)=0,"",IF(A837="","Falta o código",IF(A837&lt;&gt;TRIM(A837),"Confira o código",IF(COUNTIFS(VentaID,A837)&gt;1,"Código repetido",IF(NOT(ISNUMBER(B837)),"Confira a data",IF(OR(B837&lt;1,B837&gt;73415,INT(B837)&lt;&gt;B837),"Confira a data",IF(NOT(ISNUMBER(C837)),"Confira o valor",IF(C837&lt;=0,"Valor maior que zero",IF(G837="","Preencha o que vendeu","OK")))))))))</f>
        <v/>
      </c>
      <c r="J837" s="34" t="n">
        <f aca="false">IF(I837="OK",C837,0)</f>
        <v>0</v>
      </c>
      <c r="K837" s="34" t="str">
        <f aca="false">IF(OR(I837&lt;&gt;"OK",FinMes=""),"",IF(B837&gt;=FinMes,0,MAX(0,ROUND(E837-C837,2))))</f>
        <v/>
      </c>
    </row>
    <row r="838" customFormat="false" ht="25" hidden="false" customHeight="true" outlineLevel="0" collapsed="false">
      <c r="A838" s="31"/>
      <c r="B838" s="32"/>
      <c r="C838" s="33"/>
      <c r="D838" s="34" t="str">
        <f aca="false">IF(OR(I838&lt;&gt;"OK",FinMes=""),"",IF(B838&gt;=FinMes,0,MAX(0,ROUND(C838-E838,2))))</f>
        <v/>
      </c>
      <c r="E838" s="34" t="str">
        <f aca="false">IF(OR(I838&lt;&gt;"OK",FinMes=""),"",IF(B838&gt;=FinMes,0,SUMIFS(CobroValido,CobroVenta,A838,CobroFecha,"&lt;"&amp;FinMes)))</f>
        <v/>
      </c>
      <c r="F838" s="35"/>
      <c r="G838" s="35"/>
      <c r="H838" s="36" t="str">
        <f aca="false">IF(I838="","",IF(I838&lt;&gt;"OK","Confira os dados",IF(FinMes="","Escolha um período",IF(B838&gt;=FinMes,"Outro período",IF(K838&gt;0,"Recebimento excedente",IF(D838=0,"Recebida",IF(E838=0,"A receber","Parcial")))))))</f>
        <v/>
      </c>
      <c r="I838" s="36" t="str">
        <f aca="false">IF(COUNTA(A838:C838,F838:G838)=0,"",IF(A838="","Falta o código",IF(A838&lt;&gt;TRIM(A838),"Confira o código",IF(COUNTIFS(VentaID,A838)&gt;1,"Código repetido",IF(NOT(ISNUMBER(B838)),"Confira a data",IF(OR(B838&lt;1,B838&gt;73415,INT(B838)&lt;&gt;B838),"Confira a data",IF(NOT(ISNUMBER(C838)),"Confira o valor",IF(C838&lt;=0,"Valor maior que zero",IF(G838="","Preencha o que vendeu","OK")))))))))</f>
        <v/>
      </c>
      <c r="J838" s="34" t="n">
        <f aca="false">IF(I838="OK",C838,0)</f>
        <v>0</v>
      </c>
      <c r="K838" s="34" t="str">
        <f aca="false">IF(OR(I838&lt;&gt;"OK",FinMes=""),"",IF(B838&gt;=FinMes,0,MAX(0,ROUND(E838-C838,2))))</f>
        <v/>
      </c>
    </row>
    <row r="839" customFormat="false" ht="25" hidden="false" customHeight="true" outlineLevel="0" collapsed="false">
      <c r="A839" s="31"/>
      <c r="B839" s="32"/>
      <c r="C839" s="33"/>
      <c r="D839" s="34" t="str">
        <f aca="false">IF(OR(I839&lt;&gt;"OK",FinMes=""),"",IF(B839&gt;=FinMes,0,MAX(0,ROUND(C839-E839,2))))</f>
        <v/>
      </c>
      <c r="E839" s="34" t="str">
        <f aca="false">IF(OR(I839&lt;&gt;"OK",FinMes=""),"",IF(B839&gt;=FinMes,0,SUMIFS(CobroValido,CobroVenta,A839,CobroFecha,"&lt;"&amp;FinMes)))</f>
        <v/>
      </c>
      <c r="F839" s="35"/>
      <c r="G839" s="35"/>
      <c r="H839" s="36" t="str">
        <f aca="false">IF(I839="","",IF(I839&lt;&gt;"OK","Confira os dados",IF(FinMes="","Escolha um período",IF(B839&gt;=FinMes,"Outro período",IF(K839&gt;0,"Recebimento excedente",IF(D839=0,"Recebida",IF(E839=0,"A receber","Parcial")))))))</f>
        <v/>
      </c>
      <c r="I839" s="36" t="str">
        <f aca="false">IF(COUNTA(A839:C839,F839:G839)=0,"",IF(A839="","Falta o código",IF(A839&lt;&gt;TRIM(A839),"Confira o código",IF(COUNTIFS(VentaID,A839)&gt;1,"Código repetido",IF(NOT(ISNUMBER(B839)),"Confira a data",IF(OR(B839&lt;1,B839&gt;73415,INT(B839)&lt;&gt;B839),"Confira a data",IF(NOT(ISNUMBER(C839)),"Confira o valor",IF(C839&lt;=0,"Valor maior que zero",IF(G839="","Preencha o que vendeu","OK")))))))))</f>
        <v/>
      </c>
      <c r="J839" s="34" t="n">
        <f aca="false">IF(I839="OK",C839,0)</f>
        <v>0</v>
      </c>
      <c r="K839" s="34" t="str">
        <f aca="false">IF(OR(I839&lt;&gt;"OK",FinMes=""),"",IF(B839&gt;=FinMes,0,MAX(0,ROUND(E839-C839,2))))</f>
        <v/>
      </c>
    </row>
    <row r="840" customFormat="false" ht="25" hidden="false" customHeight="true" outlineLevel="0" collapsed="false">
      <c r="A840" s="31"/>
      <c r="B840" s="32"/>
      <c r="C840" s="33"/>
      <c r="D840" s="34" t="str">
        <f aca="false">IF(OR(I840&lt;&gt;"OK",FinMes=""),"",IF(B840&gt;=FinMes,0,MAX(0,ROUND(C840-E840,2))))</f>
        <v/>
      </c>
      <c r="E840" s="34" t="str">
        <f aca="false">IF(OR(I840&lt;&gt;"OK",FinMes=""),"",IF(B840&gt;=FinMes,0,SUMIFS(CobroValido,CobroVenta,A840,CobroFecha,"&lt;"&amp;FinMes)))</f>
        <v/>
      </c>
      <c r="F840" s="35"/>
      <c r="G840" s="35"/>
      <c r="H840" s="36" t="str">
        <f aca="false">IF(I840="","",IF(I840&lt;&gt;"OK","Confira os dados",IF(FinMes="","Escolha um período",IF(B840&gt;=FinMes,"Outro período",IF(K840&gt;0,"Recebimento excedente",IF(D840=0,"Recebida",IF(E840=0,"A receber","Parcial")))))))</f>
        <v/>
      </c>
      <c r="I840" s="36" t="str">
        <f aca="false">IF(COUNTA(A840:C840,F840:G840)=0,"",IF(A840="","Falta o código",IF(A840&lt;&gt;TRIM(A840),"Confira o código",IF(COUNTIFS(VentaID,A840)&gt;1,"Código repetido",IF(NOT(ISNUMBER(B840)),"Confira a data",IF(OR(B840&lt;1,B840&gt;73415,INT(B840)&lt;&gt;B840),"Confira a data",IF(NOT(ISNUMBER(C840)),"Confira o valor",IF(C840&lt;=0,"Valor maior que zero",IF(G840="","Preencha o que vendeu","OK")))))))))</f>
        <v/>
      </c>
      <c r="J840" s="34" t="n">
        <f aca="false">IF(I840="OK",C840,0)</f>
        <v>0</v>
      </c>
      <c r="K840" s="34" t="str">
        <f aca="false">IF(OR(I840&lt;&gt;"OK",FinMes=""),"",IF(B840&gt;=FinMes,0,MAX(0,ROUND(E840-C840,2))))</f>
        <v/>
      </c>
    </row>
    <row r="841" customFormat="false" ht="25" hidden="false" customHeight="true" outlineLevel="0" collapsed="false">
      <c r="A841" s="31"/>
      <c r="B841" s="32"/>
      <c r="C841" s="33"/>
      <c r="D841" s="34" t="str">
        <f aca="false">IF(OR(I841&lt;&gt;"OK",FinMes=""),"",IF(B841&gt;=FinMes,0,MAX(0,ROUND(C841-E841,2))))</f>
        <v/>
      </c>
      <c r="E841" s="34" t="str">
        <f aca="false">IF(OR(I841&lt;&gt;"OK",FinMes=""),"",IF(B841&gt;=FinMes,0,SUMIFS(CobroValido,CobroVenta,A841,CobroFecha,"&lt;"&amp;FinMes)))</f>
        <v/>
      </c>
      <c r="F841" s="35"/>
      <c r="G841" s="35"/>
      <c r="H841" s="36" t="str">
        <f aca="false">IF(I841="","",IF(I841&lt;&gt;"OK","Confira os dados",IF(FinMes="","Escolha um período",IF(B841&gt;=FinMes,"Outro período",IF(K841&gt;0,"Recebimento excedente",IF(D841=0,"Recebida",IF(E841=0,"A receber","Parcial")))))))</f>
        <v/>
      </c>
      <c r="I841" s="36" t="str">
        <f aca="false">IF(COUNTA(A841:C841,F841:G841)=0,"",IF(A841="","Falta o código",IF(A841&lt;&gt;TRIM(A841),"Confira o código",IF(COUNTIFS(VentaID,A841)&gt;1,"Código repetido",IF(NOT(ISNUMBER(B841)),"Confira a data",IF(OR(B841&lt;1,B841&gt;73415,INT(B841)&lt;&gt;B841),"Confira a data",IF(NOT(ISNUMBER(C841)),"Confira o valor",IF(C841&lt;=0,"Valor maior que zero",IF(G841="","Preencha o que vendeu","OK")))))))))</f>
        <v/>
      </c>
      <c r="J841" s="34" t="n">
        <f aca="false">IF(I841="OK",C841,0)</f>
        <v>0</v>
      </c>
      <c r="K841" s="34" t="str">
        <f aca="false">IF(OR(I841&lt;&gt;"OK",FinMes=""),"",IF(B841&gt;=FinMes,0,MAX(0,ROUND(E841-C841,2))))</f>
        <v/>
      </c>
    </row>
    <row r="842" customFormat="false" ht="25" hidden="false" customHeight="true" outlineLevel="0" collapsed="false">
      <c r="A842" s="31"/>
      <c r="B842" s="32"/>
      <c r="C842" s="33"/>
      <c r="D842" s="34" t="str">
        <f aca="false">IF(OR(I842&lt;&gt;"OK",FinMes=""),"",IF(B842&gt;=FinMes,0,MAX(0,ROUND(C842-E842,2))))</f>
        <v/>
      </c>
      <c r="E842" s="34" t="str">
        <f aca="false">IF(OR(I842&lt;&gt;"OK",FinMes=""),"",IF(B842&gt;=FinMes,0,SUMIFS(CobroValido,CobroVenta,A842,CobroFecha,"&lt;"&amp;FinMes)))</f>
        <v/>
      </c>
      <c r="F842" s="35"/>
      <c r="G842" s="35"/>
      <c r="H842" s="36" t="str">
        <f aca="false">IF(I842="","",IF(I842&lt;&gt;"OK","Confira os dados",IF(FinMes="","Escolha um período",IF(B842&gt;=FinMes,"Outro período",IF(K842&gt;0,"Recebimento excedente",IF(D842=0,"Recebida",IF(E842=0,"A receber","Parcial")))))))</f>
        <v/>
      </c>
      <c r="I842" s="36" t="str">
        <f aca="false">IF(COUNTA(A842:C842,F842:G842)=0,"",IF(A842="","Falta o código",IF(A842&lt;&gt;TRIM(A842),"Confira o código",IF(COUNTIFS(VentaID,A842)&gt;1,"Código repetido",IF(NOT(ISNUMBER(B842)),"Confira a data",IF(OR(B842&lt;1,B842&gt;73415,INT(B842)&lt;&gt;B842),"Confira a data",IF(NOT(ISNUMBER(C842)),"Confira o valor",IF(C842&lt;=0,"Valor maior que zero",IF(G842="","Preencha o que vendeu","OK")))))))))</f>
        <v/>
      </c>
      <c r="J842" s="34" t="n">
        <f aca="false">IF(I842="OK",C842,0)</f>
        <v>0</v>
      </c>
      <c r="K842" s="34" t="str">
        <f aca="false">IF(OR(I842&lt;&gt;"OK",FinMes=""),"",IF(B842&gt;=FinMes,0,MAX(0,ROUND(E842-C842,2))))</f>
        <v/>
      </c>
    </row>
    <row r="843" customFormat="false" ht="25" hidden="false" customHeight="true" outlineLevel="0" collapsed="false">
      <c r="A843" s="31"/>
      <c r="B843" s="32"/>
      <c r="C843" s="33"/>
      <c r="D843" s="34" t="str">
        <f aca="false">IF(OR(I843&lt;&gt;"OK",FinMes=""),"",IF(B843&gt;=FinMes,0,MAX(0,ROUND(C843-E843,2))))</f>
        <v/>
      </c>
      <c r="E843" s="34" t="str">
        <f aca="false">IF(OR(I843&lt;&gt;"OK",FinMes=""),"",IF(B843&gt;=FinMes,0,SUMIFS(CobroValido,CobroVenta,A843,CobroFecha,"&lt;"&amp;FinMes)))</f>
        <v/>
      </c>
      <c r="F843" s="35"/>
      <c r="G843" s="35"/>
      <c r="H843" s="36" t="str">
        <f aca="false">IF(I843="","",IF(I843&lt;&gt;"OK","Confira os dados",IF(FinMes="","Escolha um período",IF(B843&gt;=FinMes,"Outro período",IF(K843&gt;0,"Recebimento excedente",IF(D843=0,"Recebida",IF(E843=0,"A receber","Parcial")))))))</f>
        <v/>
      </c>
      <c r="I843" s="36" t="str">
        <f aca="false">IF(COUNTA(A843:C843,F843:G843)=0,"",IF(A843="","Falta o código",IF(A843&lt;&gt;TRIM(A843),"Confira o código",IF(COUNTIFS(VentaID,A843)&gt;1,"Código repetido",IF(NOT(ISNUMBER(B843)),"Confira a data",IF(OR(B843&lt;1,B843&gt;73415,INT(B843)&lt;&gt;B843),"Confira a data",IF(NOT(ISNUMBER(C843)),"Confira o valor",IF(C843&lt;=0,"Valor maior que zero",IF(G843="","Preencha o que vendeu","OK")))))))))</f>
        <v/>
      </c>
      <c r="J843" s="34" t="n">
        <f aca="false">IF(I843="OK",C843,0)</f>
        <v>0</v>
      </c>
      <c r="K843" s="34" t="str">
        <f aca="false">IF(OR(I843&lt;&gt;"OK",FinMes=""),"",IF(B843&gt;=FinMes,0,MAX(0,ROUND(E843-C843,2))))</f>
        <v/>
      </c>
    </row>
    <row r="844" customFormat="false" ht="25" hidden="false" customHeight="true" outlineLevel="0" collapsed="false">
      <c r="A844" s="31"/>
      <c r="B844" s="32"/>
      <c r="C844" s="33"/>
      <c r="D844" s="34" t="str">
        <f aca="false">IF(OR(I844&lt;&gt;"OK",FinMes=""),"",IF(B844&gt;=FinMes,0,MAX(0,ROUND(C844-E844,2))))</f>
        <v/>
      </c>
      <c r="E844" s="34" t="str">
        <f aca="false">IF(OR(I844&lt;&gt;"OK",FinMes=""),"",IF(B844&gt;=FinMes,0,SUMIFS(CobroValido,CobroVenta,A844,CobroFecha,"&lt;"&amp;FinMes)))</f>
        <v/>
      </c>
      <c r="F844" s="35"/>
      <c r="G844" s="35"/>
      <c r="H844" s="36" t="str">
        <f aca="false">IF(I844="","",IF(I844&lt;&gt;"OK","Confira os dados",IF(FinMes="","Escolha um período",IF(B844&gt;=FinMes,"Outro período",IF(K844&gt;0,"Recebimento excedente",IF(D844=0,"Recebida",IF(E844=0,"A receber","Parcial")))))))</f>
        <v/>
      </c>
      <c r="I844" s="36" t="str">
        <f aca="false">IF(COUNTA(A844:C844,F844:G844)=0,"",IF(A844="","Falta o código",IF(A844&lt;&gt;TRIM(A844),"Confira o código",IF(COUNTIFS(VentaID,A844)&gt;1,"Código repetido",IF(NOT(ISNUMBER(B844)),"Confira a data",IF(OR(B844&lt;1,B844&gt;73415,INT(B844)&lt;&gt;B844),"Confira a data",IF(NOT(ISNUMBER(C844)),"Confira o valor",IF(C844&lt;=0,"Valor maior que zero",IF(G844="","Preencha o que vendeu","OK")))))))))</f>
        <v/>
      </c>
      <c r="J844" s="34" t="n">
        <f aca="false">IF(I844="OK",C844,0)</f>
        <v>0</v>
      </c>
      <c r="K844" s="34" t="str">
        <f aca="false">IF(OR(I844&lt;&gt;"OK",FinMes=""),"",IF(B844&gt;=FinMes,0,MAX(0,ROUND(E844-C844,2))))</f>
        <v/>
      </c>
    </row>
    <row r="845" customFormat="false" ht="25" hidden="false" customHeight="true" outlineLevel="0" collapsed="false">
      <c r="A845" s="31"/>
      <c r="B845" s="32"/>
      <c r="C845" s="33"/>
      <c r="D845" s="34" t="str">
        <f aca="false">IF(OR(I845&lt;&gt;"OK",FinMes=""),"",IF(B845&gt;=FinMes,0,MAX(0,ROUND(C845-E845,2))))</f>
        <v/>
      </c>
      <c r="E845" s="34" t="str">
        <f aca="false">IF(OR(I845&lt;&gt;"OK",FinMes=""),"",IF(B845&gt;=FinMes,0,SUMIFS(CobroValido,CobroVenta,A845,CobroFecha,"&lt;"&amp;FinMes)))</f>
        <v/>
      </c>
      <c r="F845" s="35"/>
      <c r="G845" s="35"/>
      <c r="H845" s="36" t="str">
        <f aca="false">IF(I845="","",IF(I845&lt;&gt;"OK","Confira os dados",IF(FinMes="","Escolha um período",IF(B845&gt;=FinMes,"Outro período",IF(K845&gt;0,"Recebimento excedente",IF(D845=0,"Recebida",IF(E845=0,"A receber","Parcial")))))))</f>
        <v/>
      </c>
      <c r="I845" s="36" t="str">
        <f aca="false">IF(COUNTA(A845:C845,F845:G845)=0,"",IF(A845="","Falta o código",IF(A845&lt;&gt;TRIM(A845),"Confira o código",IF(COUNTIFS(VentaID,A845)&gt;1,"Código repetido",IF(NOT(ISNUMBER(B845)),"Confira a data",IF(OR(B845&lt;1,B845&gt;73415,INT(B845)&lt;&gt;B845),"Confira a data",IF(NOT(ISNUMBER(C845)),"Confira o valor",IF(C845&lt;=0,"Valor maior que zero",IF(G845="","Preencha o que vendeu","OK")))))))))</f>
        <v/>
      </c>
      <c r="J845" s="34" t="n">
        <f aca="false">IF(I845="OK",C845,0)</f>
        <v>0</v>
      </c>
      <c r="K845" s="34" t="str">
        <f aca="false">IF(OR(I845&lt;&gt;"OK",FinMes=""),"",IF(B845&gt;=FinMes,0,MAX(0,ROUND(E845-C845,2))))</f>
        <v/>
      </c>
    </row>
    <row r="846" customFormat="false" ht="25" hidden="false" customHeight="true" outlineLevel="0" collapsed="false">
      <c r="A846" s="31"/>
      <c r="B846" s="32"/>
      <c r="C846" s="33"/>
      <c r="D846" s="34" t="str">
        <f aca="false">IF(OR(I846&lt;&gt;"OK",FinMes=""),"",IF(B846&gt;=FinMes,0,MAX(0,ROUND(C846-E846,2))))</f>
        <v/>
      </c>
      <c r="E846" s="34" t="str">
        <f aca="false">IF(OR(I846&lt;&gt;"OK",FinMes=""),"",IF(B846&gt;=FinMes,0,SUMIFS(CobroValido,CobroVenta,A846,CobroFecha,"&lt;"&amp;FinMes)))</f>
        <v/>
      </c>
      <c r="F846" s="35"/>
      <c r="G846" s="35"/>
      <c r="H846" s="36" t="str">
        <f aca="false">IF(I846="","",IF(I846&lt;&gt;"OK","Confira os dados",IF(FinMes="","Escolha um período",IF(B846&gt;=FinMes,"Outro período",IF(K846&gt;0,"Recebimento excedente",IF(D846=0,"Recebida",IF(E846=0,"A receber","Parcial")))))))</f>
        <v/>
      </c>
      <c r="I846" s="36" t="str">
        <f aca="false">IF(COUNTA(A846:C846,F846:G846)=0,"",IF(A846="","Falta o código",IF(A846&lt;&gt;TRIM(A846),"Confira o código",IF(COUNTIFS(VentaID,A846)&gt;1,"Código repetido",IF(NOT(ISNUMBER(B846)),"Confira a data",IF(OR(B846&lt;1,B846&gt;73415,INT(B846)&lt;&gt;B846),"Confira a data",IF(NOT(ISNUMBER(C846)),"Confira o valor",IF(C846&lt;=0,"Valor maior que zero",IF(G846="","Preencha o que vendeu","OK")))))))))</f>
        <v/>
      </c>
      <c r="J846" s="34" t="n">
        <f aca="false">IF(I846="OK",C846,0)</f>
        <v>0</v>
      </c>
      <c r="K846" s="34" t="str">
        <f aca="false">IF(OR(I846&lt;&gt;"OK",FinMes=""),"",IF(B846&gt;=FinMes,0,MAX(0,ROUND(E846-C846,2))))</f>
        <v/>
      </c>
    </row>
    <row r="847" customFormat="false" ht="25" hidden="false" customHeight="true" outlineLevel="0" collapsed="false">
      <c r="A847" s="31"/>
      <c r="B847" s="32"/>
      <c r="C847" s="33"/>
      <c r="D847" s="34" t="str">
        <f aca="false">IF(OR(I847&lt;&gt;"OK",FinMes=""),"",IF(B847&gt;=FinMes,0,MAX(0,ROUND(C847-E847,2))))</f>
        <v/>
      </c>
      <c r="E847" s="34" t="str">
        <f aca="false">IF(OR(I847&lt;&gt;"OK",FinMes=""),"",IF(B847&gt;=FinMes,0,SUMIFS(CobroValido,CobroVenta,A847,CobroFecha,"&lt;"&amp;FinMes)))</f>
        <v/>
      </c>
      <c r="F847" s="35"/>
      <c r="G847" s="35"/>
      <c r="H847" s="36" t="str">
        <f aca="false">IF(I847="","",IF(I847&lt;&gt;"OK","Confira os dados",IF(FinMes="","Escolha um período",IF(B847&gt;=FinMes,"Outro período",IF(K847&gt;0,"Recebimento excedente",IF(D847=0,"Recebida",IF(E847=0,"A receber","Parcial")))))))</f>
        <v/>
      </c>
      <c r="I847" s="36" t="str">
        <f aca="false">IF(COUNTA(A847:C847,F847:G847)=0,"",IF(A847="","Falta o código",IF(A847&lt;&gt;TRIM(A847),"Confira o código",IF(COUNTIFS(VentaID,A847)&gt;1,"Código repetido",IF(NOT(ISNUMBER(B847)),"Confira a data",IF(OR(B847&lt;1,B847&gt;73415,INT(B847)&lt;&gt;B847),"Confira a data",IF(NOT(ISNUMBER(C847)),"Confira o valor",IF(C847&lt;=0,"Valor maior que zero",IF(G847="","Preencha o que vendeu","OK")))))))))</f>
        <v/>
      </c>
      <c r="J847" s="34" t="n">
        <f aca="false">IF(I847="OK",C847,0)</f>
        <v>0</v>
      </c>
      <c r="K847" s="34" t="str">
        <f aca="false">IF(OR(I847&lt;&gt;"OK",FinMes=""),"",IF(B847&gt;=FinMes,0,MAX(0,ROUND(E847-C847,2))))</f>
        <v/>
      </c>
    </row>
    <row r="848" customFormat="false" ht="25" hidden="false" customHeight="true" outlineLevel="0" collapsed="false">
      <c r="A848" s="31"/>
      <c r="B848" s="32"/>
      <c r="C848" s="33"/>
      <c r="D848" s="34" t="str">
        <f aca="false">IF(OR(I848&lt;&gt;"OK",FinMes=""),"",IF(B848&gt;=FinMes,0,MAX(0,ROUND(C848-E848,2))))</f>
        <v/>
      </c>
      <c r="E848" s="34" t="str">
        <f aca="false">IF(OR(I848&lt;&gt;"OK",FinMes=""),"",IF(B848&gt;=FinMes,0,SUMIFS(CobroValido,CobroVenta,A848,CobroFecha,"&lt;"&amp;FinMes)))</f>
        <v/>
      </c>
      <c r="F848" s="35"/>
      <c r="G848" s="35"/>
      <c r="H848" s="36" t="str">
        <f aca="false">IF(I848="","",IF(I848&lt;&gt;"OK","Confira os dados",IF(FinMes="","Escolha um período",IF(B848&gt;=FinMes,"Outro período",IF(K848&gt;0,"Recebimento excedente",IF(D848=0,"Recebida",IF(E848=0,"A receber","Parcial")))))))</f>
        <v/>
      </c>
      <c r="I848" s="36" t="str">
        <f aca="false">IF(COUNTA(A848:C848,F848:G848)=0,"",IF(A848="","Falta o código",IF(A848&lt;&gt;TRIM(A848),"Confira o código",IF(COUNTIFS(VentaID,A848)&gt;1,"Código repetido",IF(NOT(ISNUMBER(B848)),"Confira a data",IF(OR(B848&lt;1,B848&gt;73415,INT(B848)&lt;&gt;B848),"Confira a data",IF(NOT(ISNUMBER(C848)),"Confira o valor",IF(C848&lt;=0,"Valor maior que zero",IF(G848="","Preencha o que vendeu","OK")))))))))</f>
        <v/>
      </c>
      <c r="J848" s="34" t="n">
        <f aca="false">IF(I848="OK",C848,0)</f>
        <v>0</v>
      </c>
      <c r="K848" s="34" t="str">
        <f aca="false">IF(OR(I848&lt;&gt;"OK",FinMes=""),"",IF(B848&gt;=FinMes,0,MAX(0,ROUND(E848-C848,2))))</f>
        <v/>
      </c>
    </row>
    <row r="849" customFormat="false" ht="25" hidden="false" customHeight="true" outlineLevel="0" collapsed="false">
      <c r="A849" s="31"/>
      <c r="B849" s="32"/>
      <c r="C849" s="33"/>
      <c r="D849" s="34" t="str">
        <f aca="false">IF(OR(I849&lt;&gt;"OK",FinMes=""),"",IF(B849&gt;=FinMes,0,MAX(0,ROUND(C849-E849,2))))</f>
        <v/>
      </c>
      <c r="E849" s="34" t="str">
        <f aca="false">IF(OR(I849&lt;&gt;"OK",FinMes=""),"",IF(B849&gt;=FinMes,0,SUMIFS(CobroValido,CobroVenta,A849,CobroFecha,"&lt;"&amp;FinMes)))</f>
        <v/>
      </c>
      <c r="F849" s="35"/>
      <c r="G849" s="35"/>
      <c r="H849" s="36" t="str">
        <f aca="false">IF(I849="","",IF(I849&lt;&gt;"OK","Confira os dados",IF(FinMes="","Escolha um período",IF(B849&gt;=FinMes,"Outro período",IF(K849&gt;0,"Recebimento excedente",IF(D849=0,"Recebida",IF(E849=0,"A receber","Parcial")))))))</f>
        <v/>
      </c>
      <c r="I849" s="36" t="str">
        <f aca="false">IF(COUNTA(A849:C849,F849:G849)=0,"",IF(A849="","Falta o código",IF(A849&lt;&gt;TRIM(A849),"Confira o código",IF(COUNTIFS(VentaID,A849)&gt;1,"Código repetido",IF(NOT(ISNUMBER(B849)),"Confira a data",IF(OR(B849&lt;1,B849&gt;73415,INT(B849)&lt;&gt;B849),"Confira a data",IF(NOT(ISNUMBER(C849)),"Confira o valor",IF(C849&lt;=0,"Valor maior que zero",IF(G849="","Preencha o que vendeu","OK")))))))))</f>
        <v/>
      </c>
      <c r="J849" s="34" t="n">
        <f aca="false">IF(I849="OK",C849,0)</f>
        <v>0</v>
      </c>
      <c r="K849" s="34" t="str">
        <f aca="false">IF(OR(I849&lt;&gt;"OK",FinMes=""),"",IF(B849&gt;=FinMes,0,MAX(0,ROUND(E849-C849,2))))</f>
        <v/>
      </c>
    </row>
    <row r="850" customFormat="false" ht="25" hidden="false" customHeight="true" outlineLevel="0" collapsed="false">
      <c r="A850" s="31"/>
      <c r="B850" s="32"/>
      <c r="C850" s="33"/>
      <c r="D850" s="34" t="str">
        <f aca="false">IF(OR(I850&lt;&gt;"OK",FinMes=""),"",IF(B850&gt;=FinMes,0,MAX(0,ROUND(C850-E850,2))))</f>
        <v/>
      </c>
      <c r="E850" s="34" t="str">
        <f aca="false">IF(OR(I850&lt;&gt;"OK",FinMes=""),"",IF(B850&gt;=FinMes,0,SUMIFS(CobroValido,CobroVenta,A850,CobroFecha,"&lt;"&amp;FinMes)))</f>
        <v/>
      </c>
      <c r="F850" s="35"/>
      <c r="G850" s="35"/>
      <c r="H850" s="36" t="str">
        <f aca="false">IF(I850="","",IF(I850&lt;&gt;"OK","Confira os dados",IF(FinMes="","Escolha um período",IF(B850&gt;=FinMes,"Outro período",IF(K850&gt;0,"Recebimento excedente",IF(D850=0,"Recebida",IF(E850=0,"A receber","Parcial")))))))</f>
        <v/>
      </c>
      <c r="I850" s="36" t="str">
        <f aca="false">IF(COUNTA(A850:C850,F850:G850)=0,"",IF(A850="","Falta o código",IF(A850&lt;&gt;TRIM(A850),"Confira o código",IF(COUNTIFS(VentaID,A850)&gt;1,"Código repetido",IF(NOT(ISNUMBER(B850)),"Confira a data",IF(OR(B850&lt;1,B850&gt;73415,INT(B850)&lt;&gt;B850),"Confira a data",IF(NOT(ISNUMBER(C850)),"Confira o valor",IF(C850&lt;=0,"Valor maior que zero",IF(G850="","Preencha o que vendeu","OK")))))))))</f>
        <v/>
      </c>
      <c r="J850" s="34" t="n">
        <f aca="false">IF(I850="OK",C850,0)</f>
        <v>0</v>
      </c>
      <c r="K850" s="34" t="str">
        <f aca="false">IF(OR(I850&lt;&gt;"OK",FinMes=""),"",IF(B850&gt;=FinMes,0,MAX(0,ROUND(E850-C850,2))))</f>
        <v/>
      </c>
    </row>
    <row r="851" customFormat="false" ht="25" hidden="false" customHeight="true" outlineLevel="0" collapsed="false">
      <c r="A851" s="31"/>
      <c r="B851" s="32"/>
      <c r="C851" s="33"/>
      <c r="D851" s="34" t="str">
        <f aca="false">IF(OR(I851&lt;&gt;"OK",FinMes=""),"",IF(B851&gt;=FinMes,0,MAX(0,ROUND(C851-E851,2))))</f>
        <v/>
      </c>
      <c r="E851" s="34" t="str">
        <f aca="false">IF(OR(I851&lt;&gt;"OK",FinMes=""),"",IF(B851&gt;=FinMes,0,SUMIFS(CobroValido,CobroVenta,A851,CobroFecha,"&lt;"&amp;FinMes)))</f>
        <v/>
      </c>
      <c r="F851" s="35"/>
      <c r="G851" s="35"/>
      <c r="H851" s="36" t="str">
        <f aca="false">IF(I851="","",IF(I851&lt;&gt;"OK","Confira os dados",IF(FinMes="","Escolha um período",IF(B851&gt;=FinMes,"Outro período",IF(K851&gt;0,"Recebimento excedente",IF(D851=0,"Recebida",IF(E851=0,"A receber","Parcial")))))))</f>
        <v/>
      </c>
      <c r="I851" s="36" t="str">
        <f aca="false">IF(COUNTA(A851:C851,F851:G851)=0,"",IF(A851="","Falta o código",IF(A851&lt;&gt;TRIM(A851),"Confira o código",IF(COUNTIFS(VentaID,A851)&gt;1,"Código repetido",IF(NOT(ISNUMBER(B851)),"Confira a data",IF(OR(B851&lt;1,B851&gt;73415,INT(B851)&lt;&gt;B851),"Confira a data",IF(NOT(ISNUMBER(C851)),"Confira o valor",IF(C851&lt;=0,"Valor maior que zero",IF(G851="","Preencha o que vendeu","OK")))))))))</f>
        <v/>
      </c>
      <c r="J851" s="34" t="n">
        <f aca="false">IF(I851="OK",C851,0)</f>
        <v>0</v>
      </c>
      <c r="K851" s="34" t="str">
        <f aca="false">IF(OR(I851&lt;&gt;"OK",FinMes=""),"",IF(B851&gt;=FinMes,0,MAX(0,ROUND(E851-C851,2))))</f>
        <v/>
      </c>
    </row>
    <row r="852" customFormat="false" ht="25" hidden="false" customHeight="true" outlineLevel="0" collapsed="false">
      <c r="A852" s="31"/>
      <c r="B852" s="32"/>
      <c r="C852" s="33"/>
      <c r="D852" s="34" t="str">
        <f aca="false">IF(OR(I852&lt;&gt;"OK",FinMes=""),"",IF(B852&gt;=FinMes,0,MAX(0,ROUND(C852-E852,2))))</f>
        <v/>
      </c>
      <c r="E852" s="34" t="str">
        <f aca="false">IF(OR(I852&lt;&gt;"OK",FinMes=""),"",IF(B852&gt;=FinMes,0,SUMIFS(CobroValido,CobroVenta,A852,CobroFecha,"&lt;"&amp;FinMes)))</f>
        <v/>
      </c>
      <c r="F852" s="35"/>
      <c r="G852" s="35"/>
      <c r="H852" s="36" t="str">
        <f aca="false">IF(I852="","",IF(I852&lt;&gt;"OK","Confira os dados",IF(FinMes="","Escolha um período",IF(B852&gt;=FinMes,"Outro período",IF(K852&gt;0,"Recebimento excedente",IF(D852=0,"Recebida",IF(E852=0,"A receber","Parcial")))))))</f>
        <v/>
      </c>
      <c r="I852" s="36" t="str">
        <f aca="false">IF(COUNTA(A852:C852,F852:G852)=0,"",IF(A852="","Falta o código",IF(A852&lt;&gt;TRIM(A852),"Confira o código",IF(COUNTIFS(VentaID,A852)&gt;1,"Código repetido",IF(NOT(ISNUMBER(B852)),"Confira a data",IF(OR(B852&lt;1,B852&gt;73415,INT(B852)&lt;&gt;B852),"Confira a data",IF(NOT(ISNUMBER(C852)),"Confira o valor",IF(C852&lt;=0,"Valor maior que zero",IF(G852="","Preencha o que vendeu","OK")))))))))</f>
        <v/>
      </c>
      <c r="J852" s="34" t="n">
        <f aca="false">IF(I852="OK",C852,0)</f>
        <v>0</v>
      </c>
      <c r="K852" s="34" t="str">
        <f aca="false">IF(OR(I852&lt;&gt;"OK",FinMes=""),"",IF(B852&gt;=FinMes,0,MAX(0,ROUND(E852-C852,2))))</f>
        <v/>
      </c>
    </row>
    <row r="853" customFormat="false" ht="25" hidden="false" customHeight="true" outlineLevel="0" collapsed="false">
      <c r="A853" s="31"/>
      <c r="B853" s="32"/>
      <c r="C853" s="33"/>
      <c r="D853" s="34" t="str">
        <f aca="false">IF(OR(I853&lt;&gt;"OK",FinMes=""),"",IF(B853&gt;=FinMes,0,MAX(0,ROUND(C853-E853,2))))</f>
        <v/>
      </c>
      <c r="E853" s="34" t="str">
        <f aca="false">IF(OR(I853&lt;&gt;"OK",FinMes=""),"",IF(B853&gt;=FinMes,0,SUMIFS(CobroValido,CobroVenta,A853,CobroFecha,"&lt;"&amp;FinMes)))</f>
        <v/>
      </c>
      <c r="F853" s="35"/>
      <c r="G853" s="35"/>
      <c r="H853" s="36" t="str">
        <f aca="false">IF(I853="","",IF(I853&lt;&gt;"OK","Confira os dados",IF(FinMes="","Escolha um período",IF(B853&gt;=FinMes,"Outro período",IF(K853&gt;0,"Recebimento excedente",IF(D853=0,"Recebida",IF(E853=0,"A receber","Parcial")))))))</f>
        <v/>
      </c>
      <c r="I853" s="36" t="str">
        <f aca="false">IF(COUNTA(A853:C853,F853:G853)=0,"",IF(A853="","Falta o código",IF(A853&lt;&gt;TRIM(A853),"Confira o código",IF(COUNTIFS(VentaID,A853)&gt;1,"Código repetido",IF(NOT(ISNUMBER(B853)),"Confira a data",IF(OR(B853&lt;1,B853&gt;73415,INT(B853)&lt;&gt;B853),"Confira a data",IF(NOT(ISNUMBER(C853)),"Confira o valor",IF(C853&lt;=0,"Valor maior que zero",IF(G853="","Preencha o que vendeu","OK")))))))))</f>
        <v/>
      </c>
      <c r="J853" s="34" t="n">
        <f aca="false">IF(I853="OK",C853,0)</f>
        <v>0</v>
      </c>
      <c r="K853" s="34" t="str">
        <f aca="false">IF(OR(I853&lt;&gt;"OK",FinMes=""),"",IF(B853&gt;=FinMes,0,MAX(0,ROUND(E853-C853,2))))</f>
        <v/>
      </c>
    </row>
    <row r="854" customFormat="false" ht="25" hidden="false" customHeight="true" outlineLevel="0" collapsed="false">
      <c r="A854" s="31"/>
      <c r="B854" s="32"/>
      <c r="C854" s="33"/>
      <c r="D854" s="34" t="str">
        <f aca="false">IF(OR(I854&lt;&gt;"OK",FinMes=""),"",IF(B854&gt;=FinMes,0,MAX(0,ROUND(C854-E854,2))))</f>
        <v/>
      </c>
      <c r="E854" s="34" t="str">
        <f aca="false">IF(OR(I854&lt;&gt;"OK",FinMes=""),"",IF(B854&gt;=FinMes,0,SUMIFS(CobroValido,CobroVenta,A854,CobroFecha,"&lt;"&amp;FinMes)))</f>
        <v/>
      </c>
      <c r="F854" s="35"/>
      <c r="G854" s="35"/>
      <c r="H854" s="36" t="str">
        <f aca="false">IF(I854="","",IF(I854&lt;&gt;"OK","Confira os dados",IF(FinMes="","Escolha um período",IF(B854&gt;=FinMes,"Outro período",IF(K854&gt;0,"Recebimento excedente",IF(D854=0,"Recebida",IF(E854=0,"A receber","Parcial")))))))</f>
        <v/>
      </c>
      <c r="I854" s="36" t="str">
        <f aca="false">IF(COUNTA(A854:C854,F854:G854)=0,"",IF(A854="","Falta o código",IF(A854&lt;&gt;TRIM(A854),"Confira o código",IF(COUNTIFS(VentaID,A854)&gt;1,"Código repetido",IF(NOT(ISNUMBER(B854)),"Confira a data",IF(OR(B854&lt;1,B854&gt;73415,INT(B854)&lt;&gt;B854),"Confira a data",IF(NOT(ISNUMBER(C854)),"Confira o valor",IF(C854&lt;=0,"Valor maior que zero",IF(G854="","Preencha o que vendeu","OK")))))))))</f>
        <v/>
      </c>
      <c r="J854" s="34" t="n">
        <f aca="false">IF(I854="OK",C854,0)</f>
        <v>0</v>
      </c>
      <c r="K854" s="34" t="str">
        <f aca="false">IF(OR(I854&lt;&gt;"OK",FinMes=""),"",IF(B854&gt;=FinMes,0,MAX(0,ROUND(E854-C854,2))))</f>
        <v/>
      </c>
    </row>
    <row r="855" customFormat="false" ht="25" hidden="false" customHeight="true" outlineLevel="0" collapsed="false">
      <c r="A855" s="31"/>
      <c r="B855" s="32"/>
      <c r="C855" s="33"/>
      <c r="D855" s="34" t="str">
        <f aca="false">IF(OR(I855&lt;&gt;"OK",FinMes=""),"",IF(B855&gt;=FinMes,0,MAX(0,ROUND(C855-E855,2))))</f>
        <v/>
      </c>
      <c r="E855" s="34" t="str">
        <f aca="false">IF(OR(I855&lt;&gt;"OK",FinMes=""),"",IF(B855&gt;=FinMes,0,SUMIFS(CobroValido,CobroVenta,A855,CobroFecha,"&lt;"&amp;FinMes)))</f>
        <v/>
      </c>
      <c r="F855" s="35"/>
      <c r="G855" s="35"/>
      <c r="H855" s="36" t="str">
        <f aca="false">IF(I855="","",IF(I855&lt;&gt;"OK","Confira os dados",IF(FinMes="","Escolha um período",IF(B855&gt;=FinMes,"Outro período",IF(K855&gt;0,"Recebimento excedente",IF(D855=0,"Recebida",IF(E855=0,"A receber","Parcial")))))))</f>
        <v/>
      </c>
      <c r="I855" s="36" t="str">
        <f aca="false">IF(COUNTA(A855:C855,F855:G855)=0,"",IF(A855="","Falta o código",IF(A855&lt;&gt;TRIM(A855),"Confira o código",IF(COUNTIFS(VentaID,A855)&gt;1,"Código repetido",IF(NOT(ISNUMBER(B855)),"Confira a data",IF(OR(B855&lt;1,B855&gt;73415,INT(B855)&lt;&gt;B855),"Confira a data",IF(NOT(ISNUMBER(C855)),"Confira o valor",IF(C855&lt;=0,"Valor maior que zero",IF(G855="","Preencha o que vendeu","OK")))))))))</f>
        <v/>
      </c>
      <c r="J855" s="34" t="n">
        <f aca="false">IF(I855="OK",C855,0)</f>
        <v>0</v>
      </c>
      <c r="K855" s="34" t="str">
        <f aca="false">IF(OR(I855&lt;&gt;"OK",FinMes=""),"",IF(B855&gt;=FinMes,0,MAX(0,ROUND(E855-C855,2))))</f>
        <v/>
      </c>
    </row>
    <row r="856" customFormat="false" ht="25" hidden="false" customHeight="true" outlineLevel="0" collapsed="false">
      <c r="A856" s="31"/>
      <c r="B856" s="32"/>
      <c r="C856" s="33"/>
      <c r="D856" s="34" t="str">
        <f aca="false">IF(OR(I856&lt;&gt;"OK",FinMes=""),"",IF(B856&gt;=FinMes,0,MAX(0,ROUND(C856-E856,2))))</f>
        <v/>
      </c>
      <c r="E856" s="34" t="str">
        <f aca="false">IF(OR(I856&lt;&gt;"OK",FinMes=""),"",IF(B856&gt;=FinMes,0,SUMIFS(CobroValido,CobroVenta,A856,CobroFecha,"&lt;"&amp;FinMes)))</f>
        <v/>
      </c>
      <c r="F856" s="35"/>
      <c r="G856" s="35"/>
      <c r="H856" s="36" t="str">
        <f aca="false">IF(I856="","",IF(I856&lt;&gt;"OK","Confira os dados",IF(FinMes="","Escolha um período",IF(B856&gt;=FinMes,"Outro período",IF(K856&gt;0,"Recebimento excedente",IF(D856=0,"Recebida",IF(E856=0,"A receber","Parcial")))))))</f>
        <v/>
      </c>
      <c r="I856" s="36" t="str">
        <f aca="false">IF(COUNTA(A856:C856,F856:G856)=0,"",IF(A856="","Falta o código",IF(A856&lt;&gt;TRIM(A856),"Confira o código",IF(COUNTIFS(VentaID,A856)&gt;1,"Código repetido",IF(NOT(ISNUMBER(B856)),"Confira a data",IF(OR(B856&lt;1,B856&gt;73415,INT(B856)&lt;&gt;B856),"Confira a data",IF(NOT(ISNUMBER(C856)),"Confira o valor",IF(C856&lt;=0,"Valor maior que zero",IF(G856="","Preencha o que vendeu","OK")))))))))</f>
        <v/>
      </c>
      <c r="J856" s="34" t="n">
        <f aca="false">IF(I856="OK",C856,0)</f>
        <v>0</v>
      </c>
      <c r="K856" s="34" t="str">
        <f aca="false">IF(OR(I856&lt;&gt;"OK",FinMes=""),"",IF(B856&gt;=FinMes,0,MAX(0,ROUND(E856-C856,2))))</f>
        <v/>
      </c>
    </row>
    <row r="857" customFormat="false" ht="25" hidden="false" customHeight="true" outlineLevel="0" collapsed="false">
      <c r="A857" s="31"/>
      <c r="B857" s="32"/>
      <c r="C857" s="33"/>
      <c r="D857" s="34" t="str">
        <f aca="false">IF(OR(I857&lt;&gt;"OK",FinMes=""),"",IF(B857&gt;=FinMes,0,MAX(0,ROUND(C857-E857,2))))</f>
        <v/>
      </c>
      <c r="E857" s="34" t="str">
        <f aca="false">IF(OR(I857&lt;&gt;"OK",FinMes=""),"",IF(B857&gt;=FinMes,0,SUMIFS(CobroValido,CobroVenta,A857,CobroFecha,"&lt;"&amp;FinMes)))</f>
        <v/>
      </c>
      <c r="F857" s="35"/>
      <c r="G857" s="35"/>
      <c r="H857" s="36" t="str">
        <f aca="false">IF(I857="","",IF(I857&lt;&gt;"OK","Confira os dados",IF(FinMes="","Escolha um período",IF(B857&gt;=FinMes,"Outro período",IF(K857&gt;0,"Recebimento excedente",IF(D857=0,"Recebida",IF(E857=0,"A receber","Parcial")))))))</f>
        <v/>
      </c>
      <c r="I857" s="36" t="str">
        <f aca="false">IF(COUNTA(A857:C857,F857:G857)=0,"",IF(A857="","Falta o código",IF(A857&lt;&gt;TRIM(A857),"Confira o código",IF(COUNTIFS(VentaID,A857)&gt;1,"Código repetido",IF(NOT(ISNUMBER(B857)),"Confira a data",IF(OR(B857&lt;1,B857&gt;73415,INT(B857)&lt;&gt;B857),"Confira a data",IF(NOT(ISNUMBER(C857)),"Confira o valor",IF(C857&lt;=0,"Valor maior que zero",IF(G857="","Preencha o que vendeu","OK")))))))))</f>
        <v/>
      </c>
      <c r="J857" s="34" t="n">
        <f aca="false">IF(I857="OK",C857,0)</f>
        <v>0</v>
      </c>
      <c r="K857" s="34" t="str">
        <f aca="false">IF(OR(I857&lt;&gt;"OK",FinMes=""),"",IF(B857&gt;=FinMes,0,MAX(0,ROUND(E857-C857,2))))</f>
        <v/>
      </c>
    </row>
    <row r="858" customFormat="false" ht="25" hidden="false" customHeight="true" outlineLevel="0" collapsed="false">
      <c r="A858" s="31"/>
      <c r="B858" s="32"/>
      <c r="C858" s="33"/>
      <c r="D858" s="34" t="str">
        <f aca="false">IF(OR(I858&lt;&gt;"OK",FinMes=""),"",IF(B858&gt;=FinMes,0,MAX(0,ROUND(C858-E858,2))))</f>
        <v/>
      </c>
      <c r="E858" s="34" t="str">
        <f aca="false">IF(OR(I858&lt;&gt;"OK",FinMes=""),"",IF(B858&gt;=FinMes,0,SUMIFS(CobroValido,CobroVenta,A858,CobroFecha,"&lt;"&amp;FinMes)))</f>
        <v/>
      </c>
      <c r="F858" s="35"/>
      <c r="G858" s="35"/>
      <c r="H858" s="36" t="str">
        <f aca="false">IF(I858="","",IF(I858&lt;&gt;"OK","Confira os dados",IF(FinMes="","Escolha um período",IF(B858&gt;=FinMes,"Outro período",IF(K858&gt;0,"Recebimento excedente",IF(D858=0,"Recebida",IF(E858=0,"A receber","Parcial")))))))</f>
        <v/>
      </c>
      <c r="I858" s="36" t="str">
        <f aca="false">IF(COUNTA(A858:C858,F858:G858)=0,"",IF(A858="","Falta o código",IF(A858&lt;&gt;TRIM(A858),"Confira o código",IF(COUNTIFS(VentaID,A858)&gt;1,"Código repetido",IF(NOT(ISNUMBER(B858)),"Confira a data",IF(OR(B858&lt;1,B858&gt;73415,INT(B858)&lt;&gt;B858),"Confira a data",IF(NOT(ISNUMBER(C858)),"Confira o valor",IF(C858&lt;=0,"Valor maior que zero",IF(G858="","Preencha o que vendeu","OK")))))))))</f>
        <v/>
      </c>
      <c r="J858" s="34" t="n">
        <f aca="false">IF(I858="OK",C858,0)</f>
        <v>0</v>
      </c>
      <c r="K858" s="34" t="str">
        <f aca="false">IF(OR(I858&lt;&gt;"OK",FinMes=""),"",IF(B858&gt;=FinMes,0,MAX(0,ROUND(E858-C858,2))))</f>
        <v/>
      </c>
    </row>
    <row r="859" customFormat="false" ht="25" hidden="false" customHeight="true" outlineLevel="0" collapsed="false">
      <c r="A859" s="31"/>
      <c r="B859" s="32"/>
      <c r="C859" s="33"/>
      <c r="D859" s="34" t="str">
        <f aca="false">IF(OR(I859&lt;&gt;"OK",FinMes=""),"",IF(B859&gt;=FinMes,0,MAX(0,ROUND(C859-E859,2))))</f>
        <v/>
      </c>
      <c r="E859" s="34" t="str">
        <f aca="false">IF(OR(I859&lt;&gt;"OK",FinMes=""),"",IF(B859&gt;=FinMes,0,SUMIFS(CobroValido,CobroVenta,A859,CobroFecha,"&lt;"&amp;FinMes)))</f>
        <v/>
      </c>
      <c r="F859" s="35"/>
      <c r="G859" s="35"/>
      <c r="H859" s="36" t="str">
        <f aca="false">IF(I859="","",IF(I859&lt;&gt;"OK","Confira os dados",IF(FinMes="","Escolha um período",IF(B859&gt;=FinMes,"Outro período",IF(K859&gt;0,"Recebimento excedente",IF(D859=0,"Recebida",IF(E859=0,"A receber","Parcial")))))))</f>
        <v/>
      </c>
      <c r="I859" s="36" t="str">
        <f aca="false">IF(COUNTA(A859:C859,F859:G859)=0,"",IF(A859="","Falta o código",IF(A859&lt;&gt;TRIM(A859),"Confira o código",IF(COUNTIFS(VentaID,A859)&gt;1,"Código repetido",IF(NOT(ISNUMBER(B859)),"Confira a data",IF(OR(B859&lt;1,B859&gt;73415,INT(B859)&lt;&gt;B859),"Confira a data",IF(NOT(ISNUMBER(C859)),"Confira o valor",IF(C859&lt;=0,"Valor maior que zero",IF(G859="","Preencha o que vendeu","OK")))))))))</f>
        <v/>
      </c>
      <c r="J859" s="34" t="n">
        <f aca="false">IF(I859="OK",C859,0)</f>
        <v>0</v>
      </c>
      <c r="K859" s="34" t="str">
        <f aca="false">IF(OR(I859&lt;&gt;"OK",FinMes=""),"",IF(B859&gt;=FinMes,0,MAX(0,ROUND(E859-C859,2))))</f>
        <v/>
      </c>
    </row>
    <row r="860" customFormat="false" ht="25" hidden="false" customHeight="true" outlineLevel="0" collapsed="false">
      <c r="A860" s="31"/>
      <c r="B860" s="32"/>
      <c r="C860" s="33"/>
      <c r="D860" s="34" t="str">
        <f aca="false">IF(OR(I860&lt;&gt;"OK",FinMes=""),"",IF(B860&gt;=FinMes,0,MAX(0,ROUND(C860-E860,2))))</f>
        <v/>
      </c>
      <c r="E860" s="34" t="str">
        <f aca="false">IF(OR(I860&lt;&gt;"OK",FinMes=""),"",IF(B860&gt;=FinMes,0,SUMIFS(CobroValido,CobroVenta,A860,CobroFecha,"&lt;"&amp;FinMes)))</f>
        <v/>
      </c>
      <c r="F860" s="35"/>
      <c r="G860" s="35"/>
      <c r="H860" s="36" t="str">
        <f aca="false">IF(I860="","",IF(I860&lt;&gt;"OK","Confira os dados",IF(FinMes="","Escolha um período",IF(B860&gt;=FinMes,"Outro período",IF(K860&gt;0,"Recebimento excedente",IF(D860=0,"Recebida",IF(E860=0,"A receber","Parcial")))))))</f>
        <v/>
      </c>
      <c r="I860" s="36" t="str">
        <f aca="false">IF(COUNTA(A860:C860,F860:G860)=0,"",IF(A860="","Falta o código",IF(A860&lt;&gt;TRIM(A860),"Confira o código",IF(COUNTIFS(VentaID,A860)&gt;1,"Código repetido",IF(NOT(ISNUMBER(B860)),"Confira a data",IF(OR(B860&lt;1,B860&gt;73415,INT(B860)&lt;&gt;B860),"Confira a data",IF(NOT(ISNUMBER(C860)),"Confira o valor",IF(C860&lt;=0,"Valor maior que zero",IF(G860="","Preencha o que vendeu","OK")))))))))</f>
        <v/>
      </c>
      <c r="J860" s="34" t="n">
        <f aca="false">IF(I860="OK",C860,0)</f>
        <v>0</v>
      </c>
      <c r="K860" s="34" t="str">
        <f aca="false">IF(OR(I860&lt;&gt;"OK",FinMes=""),"",IF(B860&gt;=FinMes,0,MAX(0,ROUND(E860-C860,2))))</f>
        <v/>
      </c>
    </row>
    <row r="861" customFormat="false" ht="25" hidden="false" customHeight="true" outlineLevel="0" collapsed="false">
      <c r="A861" s="31"/>
      <c r="B861" s="32"/>
      <c r="C861" s="33"/>
      <c r="D861" s="34" t="str">
        <f aca="false">IF(OR(I861&lt;&gt;"OK",FinMes=""),"",IF(B861&gt;=FinMes,0,MAX(0,ROUND(C861-E861,2))))</f>
        <v/>
      </c>
      <c r="E861" s="34" t="str">
        <f aca="false">IF(OR(I861&lt;&gt;"OK",FinMes=""),"",IF(B861&gt;=FinMes,0,SUMIFS(CobroValido,CobroVenta,A861,CobroFecha,"&lt;"&amp;FinMes)))</f>
        <v/>
      </c>
      <c r="F861" s="35"/>
      <c r="G861" s="35"/>
      <c r="H861" s="36" t="str">
        <f aca="false">IF(I861="","",IF(I861&lt;&gt;"OK","Confira os dados",IF(FinMes="","Escolha um período",IF(B861&gt;=FinMes,"Outro período",IF(K861&gt;0,"Recebimento excedente",IF(D861=0,"Recebida",IF(E861=0,"A receber","Parcial")))))))</f>
        <v/>
      </c>
      <c r="I861" s="36" t="str">
        <f aca="false">IF(COUNTA(A861:C861,F861:G861)=0,"",IF(A861="","Falta o código",IF(A861&lt;&gt;TRIM(A861),"Confira o código",IF(COUNTIFS(VentaID,A861)&gt;1,"Código repetido",IF(NOT(ISNUMBER(B861)),"Confira a data",IF(OR(B861&lt;1,B861&gt;73415,INT(B861)&lt;&gt;B861),"Confira a data",IF(NOT(ISNUMBER(C861)),"Confira o valor",IF(C861&lt;=0,"Valor maior que zero",IF(G861="","Preencha o que vendeu","OK")))))))))</f>
        <v/>
      </c>
      <c r="J861" s="34" t="n">
        <f aca="false">IF(I861="OK",C861,0)</f>
        <v>0</v>
      </c>
      <c r="K861" s="34" t="str">
        <f aca="false">IF(OR(I861&lt;&gt;"OK",FinMes=""),"",IF(B861&gt;=FinMes,0,MAX(0,ROUND(E861-C861,2))))</f>
        <v/>
      </c>
    </row>
    <row r="862" customFormat="false" ht="25" hidden="false" customHeight="true" outlineLevel="0" collapsed="false">
      <c r="A862" s="31"/>
      <c r="B862" s="32"/>
      <c r="C862" s="33"/>
      <c r="D862" s="34" t="str">
        <f aca="false">IF(OR(I862&lt;&gt;"OK",FinMes=""),"",IF(B862&gt;=FinMes,0,MAX(0,ROUND(C862-E862,2))))</f>
        <v/>
      </c>
      <c r="E862" s="34" t="str">
        <f aca="false">IF(OR(I862&lt;&gt;"OK",FinMes=""),"",IF(B862&gt;=FinMes,0,SUMIFS(CobroValido,CobroVenta,A862,CobroFecha,"&lt;"&amp;FinMes)))</f>
        <v/>
      </c>
      <c r="F862" s="35"/>
      <c r="G862" s="35"/>
      <c r="H862" s="36" t="str">
        <f aca="false">IF(I862="","",IF(I862&lt;&gt;"OK","Confira os dados",IF(FinMes="","Escolha um período",IF(B862&gt;=FinMes,"Outro período",IF(K862&gt;0,"Recebimento excedente",IF(D862=0,"Recebida",IF(E862=0,"A receber","Parcial")))))))</f>
        <v/>
      </c>
      <c r="I862" s="36" t="str">
        <f aca="false">IF(COUNTA(A862:C862,F862:G862)=0,"",IF(A862="","Falta o código",IF(A862&lt;&gt;TRIM(A862),"Confira o código",IF(COUNTIFS(VentaID,A862)&gt;1,"Código repetido",IF(NOT(ISNUMBER(B862)),"Confira a data",IF(OR(B862&lt;1,B862&gt;73415,INT(B862)&lt;&gt;B862),"Confira a data",IF(NOT(ISNUMBER(C862)),"Confira o valor",IF(C862&lt;=0,"Valor maior que zero",IF(G862="","Preencha o que vendeu","OK")))))))))</f>
        <v/>
      </c>
      <c r="J862" s="34" t="n">
        <f aca="false">IF(I862="OK",C862,0)</f>
        <v>0</v>
      </c>
      <c r="K862" s="34" t="str">
        <f aca="false">IF(OR(I862&lt;&gt;"OK",FinMes=""),"",IF(B862&gt;=FinMes,0,MAX(0,ROUND(E862-C862,2))))</f>
        <v/>
      </c>
    </row>
    <row r="863" customFormat="false" ht="25" hidden="false" customHeight="true" outlineLevel="0" collapsed="false">
      <c r="A863" s="31"/>
      <c r="B863" s="32"/>
      <c r="C863" s="33"/>
      <c r="D863" s="34" t="str">
        <f aca="false">IF(OR(I863&lt;&gt;"OK",FinMes=""),"",IF(B863&gt;=FinMes,0,MAX(0,ROUND(C863-E863,2))))</f>
        <v/>
      </c>
      <c r="E863" s="34" t="str">
        <f aca="false">IF(OR(I863&lt;&gt;"OK",FinMes=""),"",IF(B863&gt;=FinMes,0,SUMIFS(CobroValido,CobroVenta,A863,CobroFecha,"&lt;"&amp;FinMes)))</f>
        <v/>
      </c>
      <c r="F863" s="35"/>
      <c r="G863" s="35"/>
      <c r="H863" s="36" t="str">
        <f aca="false">IF(I863="","",IF(I863&lt;&gt;"OK","Confira os dados",IF(FinMes="","Escolha um período",IF(B863&gt;=FinMes,"Outro período",IF(K863&gt;0,"Recebimento excedente",IF(D863=0,"Recebida",IF(E863=0,"A receber","Parcial")))))))</f>
        <v/>
      </c>
      <c r="I863" s="36" t="str">
        <f aca="false">IF(COUNTA(A863:C863,F863:G863)=0,"",IF(A863="","Falta o código",IF(A863&lt;&gt;TRIM(A863),"Confira o código",IF(COUNTIFS(VentaID,A863)&gt;1,"Código repetido",IF(NOT(ISNUMBER(B863)),"Confira a data",IF(OR(B863&lt;1,B863&gt;73415,INT(B863)&lt;&gt;B863),"Confira a data",IF(NOT(ISNUMBER(C863)),"Confira o valor",IF(C863&lt;=0,"Valor maior que zero",IF(G863="","Preencha o que vendeu","OK")))))))))</f>
        <v/>
      </c>
      <c r="J863" s="34" t="n">
        <f aca="false">IF(I863="OK",C863,0)</f>
        <v>0</v>
      </c>
      <c r="K863" s="34" t="str">
        <f aca="false">IF(OR(I863&lt;&gt;"OK",FinMes=""),"",IF(B863&gt;=FinMes,0,MAX(0,ROUND(E863-C863,2))))</f>
        <v/>
      </c>
    </row>
    <row r="864" customFormat="false" ht="25" hidden="false" customHeight="true" outlineLevel="0" collapsed="false">
      <c r="A864" s="31"/>
      <c r="B864" s="32"/>
      <c r="C864" s="33"/>
      <c r="D864" s="34" t="str">
        <f aca="false">IF(OR(I864&lt;&gt;"OK",FinMes=""),"",IF(B864&gt;=FinMes,0,MAX(0,ROUND(C864-E864,2))))</f>
        <v/>
      </c>
      <c r="E864" s="34" t="str">
        <f aca="false">IF(OR(I864&lt;&gt;"OK",FinMes=""),"",IF(B864&gt;=FinMes,0,SUMIFS(CobroValido,CobroVenta,A864,CobroFecha,"&lt;"&amp;FinMes)))</f>
        <v/>
      </c>
      <c r="F864" s="35"/>
      <c r="G864" s="35"/>
      <c r="H864" s="36" t="str">
        <f aca="false">IF(I864="","",IF(I864&lt;&gt;"OK","Confira os dados",IF(FinMes="","Escolha um período",IF(B864&gt;=FinMes,"Outro período",IF(K864&gt;0,"Recebimento excedente",IF(D864=0,"Recebida",IF(E864=0,"A receber","Parcial")))))))</f>
        <v/>
      </c>
      <c r="I864" s="36" t="str">
        <f aca="false">IF(COUNTA(A864:C864,F864:G864)=0,"",IF(A864="","Falta o código",IF(A864&lt;&gt;TRIM(A864),"Confira o código",IF(COUNTIFS(VentaID,A864)&gt;1,"Código repetido",IF(NOT(ISNUMBER(B864)),"Confira a data",IF(OR(B864&lt;1,B864&gt;73415,INT(B864)&lt;&gt;B864),"Confira a data",IF(NOT(ISNUMBER(C864)),"Confira o valor",IF(C864&lt;=0,"Valor maior que zero",IF(G864="","Preencha o que vendeu","OK")))))))))</f>
        <v/>
      </c>
      <c r="J864" s="34" t="n">
        <f aca="false">IF(I864="OK",C864,0)</f>
        <v>0</v>
      </c>
      <c r="K864" s="34" t="str">
        <f aca="false">IF(OR(I864&lt;&gt;"OK",FinMes=""),"",IF(B864&gt;=FinMes,0,MAX(0,ROUND(E864-C864,2))))</f>
        <v/>
      </c>
    </row>
    <row r="865" customFormat="false" ht="25" hidden="false" customHeight="true" outlineLevel="0" collapsed="false">
      <c r="A865" s="31"/>
      <c r="B865" s="32"/>
      <c r="C865" s="33"/>
      <c r="D865" s="34" t="str">
        <f aca="false">IF(OR(I865&lt;&gt;"OK",FinMes=""),"",IF(B865&gt;=FinMes,0,MAX(0,ROUND(C865-E865,2))))</f>
        <v/>
      </c>
      <c r="E865" s="34" t="str">
        <f aca="false">IF(OR(I865&lt;&gt;"OK",FinMes=""),"",IF(B865&gt;=FinMes,0,SUMIFS(CobroValido,CobroVenta,A865,CobroFecha,"&lt;"&amp;FinMes)))</f>
        <v/>
      </c>
      <c r="F865" s="35"/>
      <c r="G865" s="35"/>
      <c r="H865" s="36" t="str">
        <f aca="false">IF(I865="","",IF(I865&lt;&gt;"OK","Confira os dados",IF(FinMes="","Escolha um período",IF(B865&gt;=FinMes,"Outro período",IF(K865&gt;0,"Recebimento excedente",IF(D865=0,"Recebida",IF(E865=0,"A receber","Parcial")))))))</f>
        <v/>
      </c>
      <c r="I865" s="36" t="str">
        <f aca="false">IF(COUNTA(A865:C865,F865:G865)=0,"",IF(A865="","Falta o código",IF(A865&lt;&gt;TRIM(A865),"Confira o código",IF(COUNTIFS(VentaID,A865)&gt;1,"Código repetido",IF(NOT(ISNUMBER(B865)),"Confira a data",IF(OR(B865&lt;1,B865&gt;73415,INT(B865)&lt;&gt;B865),"Confira a data",IF(NOT(ISNUMBER(C865)),"Confira o valor",IF(C865&lt;=0,"Valor maior que zero",IF(G865="","Preencha o que vendeu","OK")))))))))</f>
        <v/>
      </c>
      <c r="J865" s="34" t="n">
        <f aca="false">IF(I865="OK",C865,0)</f>
        <v>0</v>
      </c>
      <c r="K865" s="34" t="str">
        <f aca="false">IF(OR(I865&lt;&gt;"OK",FinMes=""),"",IF(B865&gt;=FinMes,0,MAX(0,ROUND(E865-C865,2))))</f>
        <v/>
      </c>
    </row>
    <row r="866" customFormat="false" ht="25" hidden="false" customHeight="true" outlineLevel="0" collapsed="false">
      <c r="A866" s="31"/>
      <c r="B866" s="32"/>
      <c r="C866" s="33"/>
      <c r="D866" s="34" t="str">
        <f aca="false">IF(OR(I866&lt;&gt;"OK",FinMes=""),"",IF(B866&gt;=FinMes,0,MAX(0,ROUND(C866-E866,2))))</f>
        <v/>
      </c>
      <c r="E866" s="34" t="str">
        <f aca="false">IF(OR(I866&lt;&gt;"OK",FinMes=""),"",IF(B866&gt;=FinMes,0,SUMIFS(CobroValido,CobroVenta,A866,CobroFecha,"&lt;"&amp;FinMes)))</f>
        <v/>
      </c>
      <c r="F866" s="35"/>
      <c r="G866" s="35"/>
      <c r="H866" s="36" t="str">
        <f aca="false">IF(I866="","",IF(I866&lt;&gt;"OK","Confira os dados",IF(FinMes="","Escolha um período",IF(B866&gt;=FinMes,"Outro período",IF(K866&gt;0,"Recebimento excedente",IF(D866=0,"Recebida",IF(E866=0,"A receber","Parcial")))))))</f>
        <v/>
      </c>
      <c r="I866" s="36" t="str">
        <f aca="false">IF(COUNTA(A866:C866,F866:G866)=0,"",IF(A866="","Falta o código",IF(A866&lt;&gt;TRIM(A866),"Confira o código",IF(COUNTIFS(VentaID,A866)&gt;1,"Código repetido",IF(NOT(ISNUMBER(B866)),"Confira a data",IF(OR(B866&lt;1,B866&gt;73415,INT(B866)&lt;&gt;B866),"Confira a data",IF(NOT(ISNUMBER(C866)),"Confira o valor",IF(C866&lt;=0,"Valor maior que zero",IF(G866="","Preencha o que vendeu","OK")))))))))</f>
        <v/>
      </c>
      <c r="J866" s="34" t="n">
        <f aca="false">IF(I866="OK",C866,0)</f>
        <v>0</v>
      </c>
      <c r="K866" s="34" t="str">
        <f aca="false">IF(OR(I866&lt;&gt;"OK",FinMes=""),"",IF(B866&gt;=FinMes,0,MAX(0,ROUND(E866-C866,2))))</f>
        <v/>
      </c>
    </row>
    <row r="867" customFormat="false" ht="25" hidden="false" customHeight="true" outlineLevel="0" collapsed="false">
      <c r="A867" s="31"/>
      <c r="B867" s="32"/>
      <c r="C867" s="33"/>
      <c r="D867" s="34" t="str">
        <f aca="false">IF(OR(I867&lt;&gt;"OK",FinMes=""),"",IF(B867&gt;=FinMes,0,MAX(0,ROUND(C867-E867,2))))</f>
        <v/>
      </c>
      <c r="E867" s="34" t="str">
        <f aca="false">IF(OR(I867&lt;&gt;"OK",FinMes=""),"",IF(B867&gt;=FinMes,0,SUMIFS(CobroValido,CobroVenta,A867,CobroFecha,"&lt;"&amp;FinMes)))</f>
        <v/>
      </c>
      <c r="F867" s="35"/>
      <c r="G867" s="35"/>
      <c r="H867" s="36" t="str">
        <f aca="false">IF(I867="","",IF(I867&lt;&gt;"OK","Confira os dados",IF(FinMes="","Escolha um período",IF(B867&gt;=FinMes,"Outro período",IF(K867&gt;0,"Recebimento excedente",IF(D867=0,"Recebida",IF(E867=0,"A receber","Parcial")))))))</f>
        <v/>
      </c>
      <c r="I867" s="36" t="str">
        <f aca="false">IF(COUNTA(A867:C867,F867:G867)=0,"",IF(A867="","Falta o código",IF(A867&lt;&gt;TRIM(A867),"Confira o código",IF(COUNTIFS(VentaID,A867)&gt;1,"Código repetido",IF(NOT(ISNUMBER(B867)),"Confira a data",IF(OR(B867&lt;1,B867&gt;73415,INT(B867)&lt;&gt;B867),"Confira a data",IF(NOT(ISNUMBER(C867)),"Confira o valor",IF(C867&lt;=0,"Valor maior que zero",IF(G867="","Preencha o que vendeu","OK")))))))))</f>
        <v/>
      </c>
      <c r="J867" s="34" t="n">
        <f aca="false">IF(I867="OK",C867,0)</f>
        <v>0</v>
      </c>
      <c r="K867" s="34" t="str">
        <f aca="false">IF(OR(I867&lt;&gt;"OK",FinMes=""),"",IF(B867&gt;=FinMes,0,MAX(0,ROUND(E867-C867,2))))</f>
        <v/>
      </c>
    </row>
    <row r="868" customFormat="false" ht="25" hidden="false" customHeight="true" outlineLevel="0" collapsed="false">
      <c r="A868" s="31"/>
      <c r="B868" s="32"/>
      <c r="C868" s="33"/>
      <c r="D868" s="34" t="str">
        <f aca="false">IF(OR(I868&lt;&gt;"OK",FinMes=""),"",IF(B868&gt;=FinMes,0,MAX(0,ROUND(C868-E868,2))))</f>
        <v/>
      </c>
      <c r="E868" s="34" t="str">
        <f aca="false">IF(OR(I868&lt;&gt;"OK",FinMes=""),"",IF(B868&gt;=FinMes,0,SUMIFS(CobroValido,CobroVenta,A868,CobroFecha,"&lt;"&amp;FinMes)))</f>
        <v/>
      </c>
      <c r="F868" s="35"/>
      <c r="G868" s="35"/>
      <c r="H868" s="36" t="str">
        <f aca="false">IF(I868="","",IF(I868&lt;&gt;"OK","Confira os dados",IF(FinMes="","Escolha um período",IF(B868&gt;=FinMes,"Outro período",IF(K868&gt;0,"Recebimento excedente",IF(D868=0,"Recebida",IF(E868=0,"A receber","Parcial")))))))</f>
        <v/>
      </c>
      <c r="I868" s="36" t="str">
        <f aca="false">IF(COUNTA(A868:C868,F868:G868)=0,"",IF(A868="","Falta o código",IF(A868&lt;&gt;TRIM(A868),"Confira o código",IF(COUNTIFS(VentaID,A868)&gt;1,"Código repetido",IF(NOT(ISNUMBER(B868)),"Confira a data",IF(OR(B868&lt;1,B868&gt;73415,INT(B868)&lt;&gt;B868),"Confira a data",IF(NOT(ISNUMBER(C868)),"Confira o valor",IF(C868&lt;=0,"Valor maior que zero",IF(G868="","Preencha o que vendeu","OK")))))))))</f>
        <v/>
      </c>
      <c r="J868" s="34" t="n">
        <f aca="false">IF(I868="OK",C868,0)</f>
        <v>0</v>
      </c>
      <c r="K868" s="34" t="str">
        <f aca="false">IF(OR(I868&lt;&gt;"OK",FinMes=""),"",IF(B868&gt;=FinMes,0,MAX(0,ROUND(E868-C868,2))))</f>
        <v/>
      </c>
    </row>
    <row r="869" customFormat="false" ht="25" hidden="false" customHeight="true" outlineLevel="0" collapsed="false">
      <c r="A869" s="31"/>
      <c r="B869" s="32"/>
      <c r="C869" s="33"/>
      <c r="D869" s="34" t="str">
        <f aca="false">IF(OR(I869&lt;&gt;"OK",FinMes=""),"",IF(B869&gt;=FinMes,0,MAX(0,ROUND(C869-E869,2))))</f>
        <v/>
      </c>
      <c r="E869" s="34" t="str">
        <f aca="false">IF(OR(I869&lt;&gt;"OK",FinMes=""),"",IF(B869&gt;=FinMes,0,SUMIFS(CobroValido,CobroVenta,A869,CobroFecha,"&lt;"&amp;FinMes)))</f>
        <v/>
      </c>
      <c r="F869" s="35"/>
      <c r="G869" s="35"/>
      <c r="H869" s="36" t="str">
        <f aca="false">IF(I869="","",IF(I869&lt;&gt;"OK","Confira os dados",IF(FinMes="","Escolha um período",IF(B869&gt;=FinMes,"Outro período",IF(K869&gt;0,"Recebimento excedente",IF(D869=0,"Recebida",IF(E869=0,"A receber","Parcial")))))))</f>
        <v/>
      </c>
      <c r="I869" s="36" t="str">
        <f aca="false">IF(COUNTA(A869:C869,F869:G869)=0,"",IF(A869="","Falta o código",IF(A869&lt;&gt;TRIM(A869),"Confira o código",IF(COUNTIFS(VentaID,A869)&gt;1,"Código repetido",IF(NOT(ISNUMBER(B869)),"Confira a data",IF(OR(B869&lt;1,B869&gt;73415,INT(B869)&lt;&gt;B869),"Confira a data",IF(NOT(ISNUMBER(C869)),"Confira o valor",IF(C869&lt;=0,"Valor maior que zero",IF(G869="","Preencha o que vendeu","OK")))))))))</f>
        <v/>
      </c>
      <c r="J869" s="34" t="n">
        <f aca="false">IF(I869="OK",C869,0)</f>
        <v>0</v>
      </c>
      <c r="K869" s="34" t="str">
        <f aca="false">IF(OR(I869&lt;&gt;"OK",FinMes=""),"",IF(B869&gt;=FinMes,0,MAX(0,ROUND(E869-C869,2))))</f>
        <v/>
      </c>
    </row>
    <row r="870" customFormat="false" ht="25" hidden="false" customHeight="true" outlineLevel="0" collapsed="false">
      <c r="A870" s="31"/>
      <c r="B870" s="32"/>
      <c r="C870" s="33"/>
      <c r="D870" s="34" t="str">
        <f aca="false">IF(OR(I870&lt;&gt;"OK",FinMes=""),"",IF(B870&gt;=FinMes,0,MAX(0,ROUND(C870-E870,2))))</f>
        <v/>
      </c>
      <c r="E870" s="34" t="str">
        <f aca="false">IF(OR(I870&lt;&gt;"OK",FinMes=""),"",IF(B870&gt;=FinMes,0,SUMIFS(CobroValido,CobroVenta,A870,CobroFecha,"&lt;"&amp;FinMes)))</f>
        <v/>
      </c>
      <c r="F870" s="35"/>
      <c r="G870" s="35"/>
      <c r="H870" s="36" t="str">
        <f aca="false">IF(I870="","",IF(I870&lt;&gt;"OK","Confira os dados",IF(FinMes="","Escolha um período",IF(B870&gt;=FinMes,"Outro período",IF(K870&gt;0,"Recebimento excedente",IF(D870=0,"Recebida",IF(E870=0,"A receber","Parcial")))))))</f>
        <v/>
      </c>
      <c r="I870" s="36" t="str">
        <f aca="false">IF(COUNTA(A870:C870,F870:G870)=0,"",IF(A870="","Falta o código",IF(A870&lt;&gt;TRIM(A870),"Confira o código",IF(COUNTIFS(VentaID,A870)&gt;1,"Código repetido",IF(NOT(ISNUMBER(B870)),"Confira a data",IF(OR(B870&lt;1,B870&gt;73415,INT(B870)&lt;&gt;B870),"Confira a data",IF(NOT(ISNUMBER(C870)),"Confira o valor",IF(C870&lt;=0,"Valor maior que zero",IF(G870="","Preencha o que vendeu","OK")))))))))</f>
        <v/>
      </c>
      <c r="J870" s="34" t="n">
        <f aca="false">IF(I870="OK",C870,0)</f>
        <v>0</v>
      </c>
      <c r="K870" s="34" t="str">
        <f aca="false">IF(OR(I870&lt;&gt;"OK",FinMes=""),"",IF(B870&gt;=FinMes,0,MAX(0,ROUND(E870-C870,2))))</f>
        <v/>
      </c>
    </row>
    <row r="871" customFormat="false" ht="25" hidden="false" customHeight="true" outlineLevel="0" collapsed="false">
      <c r="A871" s="31"/>
      <c r="B871" s="32"/>
      <c r="C871" s="33"/>
      <c r="D871" s="34" t="str">
        <f aca="false">IF(OR(I871&lt;&gt;"OK",FinMes=""),"",IF(B871&gt;=FinMes,0,MAX(0,ROUND(C871-E871,2))))</f>
        <v/>
      </c>
      <c r="E871" s="34" t="str">
        <f aca="false">IF(OR(I871&lt;&gt;"OK",FinMes=""),"",IF(B871&gt;=FinMes,0,SUMIFS(CobroValido,CobroVenta,A871,CobroFecha,"&lt;"&amp;FinMes)))</f>
        <v/>
      </c>
      <c r="F871" s="35"/>
      <c r="G871" s="35"/>
      <c r="H871" s="36" t="str">
        <f aca="false">IF(I871="","",IF(I871&lt;&gt;"OK","Confira os dados",IF(FinMes="","Escolha um período",IF(B871&gt;=FinMes,"Outro período",IF(K871&gt;0,"Recebimento excedente",IF(D871=0,"Recebida",IF(E871=0,"A receber","Parcial")))))))</f>
        <v/>
      </c>
      <c r="I871" s="36" t="str">
        <f aca="false">IF(COUNTA(A871:C871,F871:G871)=0,"",IF(A871="","Falta o código",IF(A871&lt;&gt;TRIM(A871),"Confira o código",IF(COUNTIFS(VentaID,A871)&gt;1,"Código repetido",IF(NOT(ISNUMBER(B871)),"Confira a data",IF(OR(B871&lt;1,B871&gt;73415,INT(B871)&lt;&gt;B871),"Confira a data",IF(NOT(ISNUMBER(C871)),"Confira o valor",IF(C871&lt;=0,"Valor maior que zero",IF(G871="","Preencha o que vendeu","OK")))))))))</f>
        <v/>
      </c>
      <c r="J871" s="34" t="n">
        <f aca="false">IF(I871="OK",C871,0)</f>
        <v>0</v>
      </c>
      <c r="K871" s="34" t="str">
        <f aca="false">IF(OR(I871&lt;&gt;"OK",FinMes=""),"",IF(B871&gt;=FinMes,0,MAX(0,ROUND(E871-C871,2))))</f>
        <v/>
      </c>
    </row>
    <row r="872" customFormat="false" ht="25" hidden="false" customHeight="true" outlineLevel="0" collapsed="false">
      <c r="A872" s="31"/>
      <c r="B872" s="32"/>
      <c r="C872" s="33"/>
      <c r="D872" s="34" t="str">
        <f aca="false">IF(OR(I872&lt;&gt;"OK",FinMes=""),"",IF(B872&gt;=FinMes,0,MAX(0,ROUND(C872-E872,2))))</f>
        <v/>
      </c>
      <c r="E872" s="34" t="str">
        <f aca="false">IF(OR(I872&lt;&gt;"OK",FinMes=""),"",IF(B872&gt;=FinMes,0,SUMIFS(CobroValido,CobroVenta,A872,CobroFecha,"&lt;"&amp;FinMes)))</f>
        <v/>
      </c>
      <c r="F872" s="35"/>
      <c r="G872" s="35"/>
      <c r="H872" s="36" t="str">
        <f aca="false">IF(I872="","",IF(I872&lt;&gt;"OK","Confira os dados",IF(FinMes="","Escolha um período",IF(B872&gt;=FinMes,"Outro período",IF(K872&gt;0,"Recebimento excedente",IF(D872=0,"Recebida",IF(E872=0,"A receber","Parcial")))))))</f>
        <v/>
      </c>
      <c r="I872" s="36" t="str">
        <f aca="false">IF(COUNTA(A872:C872,F872:G872)=0,"",IF(A872="","Falta o código",IF(A872&lt;&gt;TRIM(A872),"Confira o código",IF(COUNTIFS(VentaID,A872)&gt;1,"Código repetido",IF(NOT(ISNUMBER(B872)),"Confira a data",IF(OR(B872&lt;1,B872&gt;73415,INT(B872)&lt;&gt;B872),"Confira a data",IF(NOT(ISNUMBER(C872)),"Confira o valor",IF(C872&lt;=0,"Valor maior que zero",IF(G872="","Preencha o que vendeu","OK")))))))))</f>
        <v/>
      </c>
      <c r="J872" s="34" t="n">
        <f aca="false">IF(I872="OK",C872,0)</f>
        <v>0</v>
      </c>
      <c r="K872" s="34" t="str">
        <f aca="false">IF(OR(I872&lt;&gt;"OK",FinMes=""),"",IF(B872&gt;=FinMes,0,MAX(0,ROUND(E872-C872,2))))</f>
        <v/>
      </c>
    </row>
    <row r="873" customFormat="false" ht="25" hidden="false" customHeight="true" outlineLevel="0" collapsed="false">
      <c r="A873" s="31"/>
      <c r="B873" s="32"/>
      <c r="C873" s="33"/>
      <c r="D873" s="34" t="str">
        <f aca="false">IF(OR(I873&lt;&gt;"OK",FinMes=""),"",IF(B873&gt;=FinMes,0,MAX(0,ROUND(C873-E873,2))))</f>
        <v/>
      </c>
      <c r="E873" s="34" t="str">
        <f aca="false">IF(OR(I873&lt;&gt;"OK",FinMes=""),"",IF(B873&gt;=FinMes,0,SUMIFS(CobroValido,CobroVenta,A873,CobroFecha,"&lt;"&amp;FinMes)))</f>
        <v/>
      </c>
      <c r="F873" s="35"/>
      <c r="G873" s="35"/>
      <c r="H873" s="36" t="str">
        <f aca="false">IF(I873="","",IF(I873&lt;&gt;"OK","Confira os dados",IF(FinMes="","Escolha um período",IF(B873&gt;=FinMes,"Outro período",IF(K873&gt;0,"Recebimento excedente",IF(D873=0,"Recebida",IF(E873=0,"A receber","Parcial")))))))</f>
        <v/>
      </c>
      <c r="I873" s="36" t="str">
        <f aca="false">IF(COUNTA(A873:C873,F873:G873)=0,"",IF(A873="","Falta o código",IF(A873&lt;&gt;TRIM(A873),"Confira o código",IF(COUNTIFS(VentaID,A873)&gt;1,"Código repetido",IF(NOT(ISNUMBER(B873)),"Confira a data",IF(OR(B873&lt;1,B873&gt;73415,INT(B873)&lt;&gt;B873),"Confira a data",IF(NOT(ISNUMBER(C873)),"Confira o valor",IF(C873&lt;=0,"Valor maior que zero",IF(G873="","Preencha o que vendeu","OK")))))))))</f>
        <v/>
      </c>
      <c r="J873" s="34" t="n">
        <f aca="false">IF(I873="OK",C873,0)</f>
        <v>0</v>
      </c>
      <c r="K873" s="34" t="str">
        <f aca="false">IF(OR(I873&lt;&gt;"OK",FinMes=""),"",IF(B873&gt;=FinMes,0,MAX(0,ROUND(E873-C873,2))))</f>
        <v/>
      </c>
    </row>
    <row r="874" customFormat="false" ht="25" hidden="false" customHeight="true" outlineLevel="0" collapsed="false">
      <c r="A874" s="31"/>
      <c r="B874" s="32"/>
      <c r="C874" s="33"/>
      <c r="D874" s="34" t="str">
        <f aca="false">IF(OR(I874&lt;&gt;"OK",FinMes=""),"",IF(B874&gt;=FinMes,0,MAX(0,ROUND(C874-E874,2))))</f>
        <v/>
      </c>
      <c r="E874" s="34" t="str">
        <f aca="false">IF(OR(I874&lt;&gt;"OK",FinMes=""),"",IF(B874&gt;=FinMes,0,SUMIFS(CobroValido,CobroVenta,A874,CobroFecha,"&lt;"&amp;FinMes)))</f>
        <v/>
      </c>
      <c r="F874" s="35"/>
      <c r="G874" s="35"/>
      <c r="H874" s="36" t="str">
        <f aca="false">IF(I874="","",IF(I874&lt;&gt;"OK","Confira os dados",IF(FinMes="","Escolha um período",IF(B874&gt;=FinMes,"Outro período",IF(K874&gt;0,"Recebimento excedente",IF(D874=0,"Recebida",IF(E874=0,"A receber","Parcial")))))))</f>
        <v/>
      </c>
      <c r="I874" s="36" t="str">
        <f aca="false">IF(COUNTA(A874:C874,F874:G874)=0,"",IF(A874="","Falta o código",IF(A874&lt;&gt;TRIM(A874),"Confira o código",IF(COUNTIFS(VentaID,A874)&gt;1,"Código repetido",IF(NOT(ISNUMBER(B874)),"Confira a data",IF(OR(B874&lt;1,B874&gt;73415,INT(B874)&lt;&gt;B874),"Confira a data",IF(NOT(ISNUMBER(C874)),"Confira o valor",IF(C874&lt;=0,"Valor maior que zero",IF(G874="","Preencha o que vendeu","OK")))))))))</f>
        <v/>
      </c>
      <c r="J874" s="34" t="n">
        <f aca="false">IF(I874="OK",C874,0)</f>
        <v>0</v>
      </c>
      <c r="K874" s="34" t="str">
        <f aca="false">IF(OR(I874&lt;&gt;"OK",FinMes=""),"",IF(B874&gt;=FinMes,0,MAX(0,ROUND(E874-C874,2))))</f>
        <v/>
      </c>
    </row>
    <row r="875" customFormat="false" ht="25" hidden="false" customHeight="true" outlineLevel="0" collapsed="false">
      <c r="A875" s="31"/>
      <c r="B875" s="32"/>
      <c r="C875" s="33"/>
      <c r="D875" s="34" t="str">
        <f aca="false">IF(OR(I875&lt;&gt;"OK",FinMes=""),"",IF(B875&gt;=FinMes,0,MAX(0,ROUND(C875-E875,2))))</f>
        <v/>
      </c>
      <c r="E875" s="34" t="str">
        <f aca="false">IF(OR(I875&lt;&gt;"OK",FinMes=""),"",IF(B875&gt;=FinMes,0,SUMIFS(CobroValido,CobroVenta,A875,CobroFecha,"&lt;"&amp;FinMes)))</f>
        <v/>
      </c>
      <c r="F875" s="35"/>
      <c r="G875" s="35"/>
      <c r="H875" s="36" t="str">
        <f aca="false">IF(I875="","",IF(I875&lt;&gt;"OK","Confira os dados",IF(FinMes="","Escolha um período",IF(B875&gt;=FinMes,"Outro período",IF(K875&gt;0,"Recebimento excedente",IF(D875=0,"Recebida",IF(E875=0,"A receber","Parcial")))))))</f>
        <v/>
      </c>
      <c r="I875" s="36" t="str">
        <f aca="false">IF(COUNTA(A875:C875,F875:G875)=0,"",IF(A875="","Falta o código",IF(A875&lt;&gt;TRIM(A875),"Confira o código",IF(COUNTIFS(VentaID,A875)&gt;1,"Código repetido",IF(NOT(ISNUMBER(B875)),"Confira a data",IF(OR(B875&lt;1,B875&gt;73415,INT(B875)&lt;&gt;B875),"Confira a data",IF(NOT(ISNUMBER(C875)),"Confira o valor",IF(C875&lt;=0,"Valor maior que zero",IF(G875="","Preencha o que vendeu","OK")))))))))</f>
        <v/>
      </c>
      <c r="J875" s="34" t="n">
        <f aca="false">IF(I875="OK",C875,0)</f>
        <v>0</v>
      </c>
      <c r="K875" s="34" t="str">
        <f aca="false">IF(OR(I875&lt;&gt;"OK",FinMes=""),"",IF(B875&gt;=FinMes,0,MAX(0,ROUND(E875-C875,2))))</f>
        <v/>
      </c>
    </row>
    <row r="876" customFormat="false" ht="25" hidden="false" customHeight="true" outlineLevel="0" collapsed="false">
      <c r="A876" s="31"/>
      <c r="B876" s="32"/>
      <c r="C876" s="33"/>
      <c r="D876" s="34" t="str">
        <f aca="false">IF(OR(I876&lt;&gt;"OK",FinMes=""),"",IF(B876&gt;=FinMes,0,MAX(0,ROUND(C876-E876,2))))</f>
        <v/>
      </c>
      <c r="E876" s="34" t="str">
        <f aca="false">IF(OR(I876&lt;&gt;"OK",FinMes=""),"",IF(B876&gt;=FinMes,0,SUMIFS(CobroValido,CobroVenta,A876,CobroFecha,"&lt;"&amp;FinMes)))</f>
        <v/>
      </c>
      <c r="F876" s="35"/>
      <c r="G876" s="35"/>
      <c r="H876" s="36" t="str">
        <f aca="false">IF(I876="","",IF(I876&lt;&gt;"OK","Confira os dados",IF(FinMes="","Escolha um período",IF(B876&gt;=FinMes,"Outro período",IF(K876&gt;0,"Recebimento excedente",IF(D876=0,"Recebida",IF(E876=0,"A receber","Parcial")))))))</f>
        <v/>
      </c>
      <c r="I876" s="36" t="str">
        <f aca="false">IF(COUNTA(A876:C876,F876:G876)=0,"",IF(A876="","Falta o código",IF(A876&lt;&gt;TRIM(A876),"Confira o código",IF(COUNTIFS(VentaID,A876)&gt;1,"Código repetido",IF(NOT(ISNUMBER(B876)),"Confira a data",IF(OR(B876&lt;1,B876&gt;73415,INT(B876)&lt;&gt;B876),"Confira a data",IF(NOT(ISNUMBER(C876)),"Confira o valor",IF(C876&lt;=0,"Valor maior que zero",IF(G876="","Preencha o que vendeu","OK")))))))))</f>
        <v/>
      </c>
      <c r="J876" s="34" t="n">
        <f aca="false">IF(I876="OK",C876,0)</f>
        <v>0</v>
      </c>
      <c r="K876" s="34" t="str">
        <f aca="false">IF(OR(I876&lt;&gt;"OK",FinMes=""),"",IF(B876&gt;=FinMes,0,MAX(0,ROUND(E876-C876,2))))</f>
        <v/>
      </c>
    </row>
    <row r="877" customFormat="false" ht="25" hidden="false" customHeight="true" outlineLevel="0" collapsed="false">
      <c r="A877" s="31"/>
      <c r="B877" s="32"/>
      <c r="C877" s="33"/>
      <c r="D877" s="34" t="str">
        <f aca="false">IF(OR(I877&lt;&gt;"OK",FinMes=""),"",IF(B877&gt;=FinMes,0,MAX(0,ROUND(C877-E877,2))))</f>
        <v/>
      </c>
      <c r="E877" s="34" t="str">
        <f aca="false">IF(OR(I877&lt;&gt;"OK",FinMes=""),"",IF(B877&gt;=FinMes,0,SUMIFS(CobroValido,CobroVenta,A877,CobroFecha,"&lt;"&amp;FinMes)))</f>
        <v/>
      </c>
      <c r="F877" s="35"/>
      <c r="G877" s="35"/>
      <c r="H877" s="36" t="str">
        <f aca="false">IF(I877="","",IF(I877&lt;&gt;"OK","Confira os dados",IF(FinMes="","Escolha um período",IF(B877&gt;=FinMes,"Outro período",IF(K877&gt;0,"Recebimento excedente",IF(D877=0,"Recebida",IF(E877=0,"A receber","Parcial")))))))</f>
        <v/>
      </c>
      <c r="I877" s="36" t="str">
        <f aca="false">IF(COUNTA(A877:C877,F877:G877)=0,"",IF(A877="","Falta o código",IF(A877&lt;&gt;TRIM(A877),"Confira o código",IF(COUNTIFS(VentaID,A877)&gt;1,"Código repetido",IF(NOT(ISNUMBER(B877)),"Confira a data",IF(OR(B877&lt;1,B877&gt;73415,INT(B877)&lt;&gt;B877),"Confira a data",IF(NOT(ISNUMBER(C877)),"Confira o valor",IF(C877&lt;=0,"Valor maior que zero",IF(G877="","Preencha o que vendeu","OK")))))))))</f>
        <v/>
      </c>
      <c r="J877" s="34" t="n">
        <f aca="false">IF(I877="OK",C877,0)</f>
        <v>0</v>
      </c>
      <c r="K877" s="34" t="str">
        <f aca="false">IF(OR(I877&lt;&gt;"OK",FinMes=""),"",IF(B877&gt;=FinMes,0,MAX(0,ROUND(E877-C877,2))))</f>
        <v/>
      </c>
    </row>
    <row r="878" customFormat="false" ht="25" hidden="false" customHeight="true" outlineLevel="0" collapsed="false">
      <c r="A878" s="31"/>
      <c r="B878" s="32"/>
      <c r="C878" s="33"/>
      <c r="D878" s="34" t="str">
        <f aca="false">IF(OR(I878&lt;&gt;"OK",FinMes=""),"",IF(B878&gt;=FinMes,0,MAX(0,ROUND(C878-E878,2))))</f>
        <v/>
      </c>
      <c r="E878" s="34" t="str">
        <f aca="false">IF(OR(I878&lt;&gt;"OK",FinMes=""),"",IF(B878&gt;=FinMes,0,SUMIFS(CobroValido,CobroVenta,A878,CobroFecha,"&lt;"&amp;FinMes)))</f>
        <v/>
      </c>
      <c r="F878" s="35"/>
      <c r="G878" s="35"/>
      <c r="H878" s="36" t="str">
        <f aca="false">IF(I878="","",IF(I878&lt;&gt;"OK","Confira os dados",IF(FinMes="","Escolha um período",IF(B878&gt;=FinMes,"Outro período",IF(K878&gt;0,"Recebimento excedente",IF(D878=0,"Recebida",IF(E878=0,"A receber","Parcial")))))))</f>
        <v/>
      </c>
      <c r="I878" s="36" t="str">
        <f aca="false">IF(COUNTA(A878:C878,F878:G878)=0,"",IF(A878="","Falta o código",IF(A878&lt;&gt;TRIM(A878),"Confira o código",IF(COUNTIFS(VentaID,A878)&gt;1,"Código repetido",IF(NOT(ISNUMBER(B878)),"Confira a data",IF(OR(B878&lt;1,B878&gt;73415,INT(B878)&lt;&gt;B878),"Confira a data",IF(NOT(ISNUMBER(C878)),"Confira o valor",IF(C878&lt;=0,"Valor maior que zero",IF(G878="","Preencha o que vendeu","OK")))))))))</f>
        <v/>
      </c>
      <c r="J878" s="34" t="n">
        <f aca="false">IF(I878="OK",C878,0)</f>
        <v>0</v>
      </c>
      <c r="K878" s="34" t="str">
        <f aca="false">IF(OR(I878&lt;&gt;"OK",FinMes=""),"",IF(B878&gt;=FinMes,0,MAX(0,ROUND(E878-C878,2))))</f>
        <v/>
      </c>
    </row>
    <row r="879" customFormat="false" ht="25" hidden="false" customHeight="true" outlineLevel="0" collapsed="false">
      <c r="A879" s="31"/>
      <c r="B879" s="32"/>
      <c r="C879" s="33"/>
      <c r="D879" s="34" t="str">
        <f aca="false">IF(OR(I879&lt;&gt;"OK",FinMes=""),"",IF(B879&gt;=FinMes,0,MAX(0,ROUND(C879-E879,2))))</f>
        <v/>
      </c>
      <c r="E879" s="34" t="str">
        <f aca="false">IF(OR(I879&lt;&gt;"OK",FinMes=""),"",IF(B879&gt;=FinMes,0,SUMIFS(CobroValido,CobroVenta,A879,CobroFecha,"&lt;"&amp;FinMes)))</f>
        <v/>
      </c>
      <c r="F879" s="35"/>
      <c r="G879" s="35"/>
      <c r="H879" s="36" t="str">
        <f aca="false">IF(I879="","",IF(I879&lt;&gt;"OK","Confira os dados",IF(FinMes="","Escolha um período",IF(B879&gt;=FinMes,"Outro período",IF(K879&gt;0,"Recebimento excedente",IF(D879=0,"Recebida",IF(E879=0,"A receber","Parcial")))))))</f>
        <v/>
      </c>
      <c r="I879" s="36" t="str">
        <f aca="false">IF(COUNTA(A879:C879,F879:G879)=0,"",IF(A879="","Falta o código",IF(A879&lt;&gt;TRIM(A879),"Confira o código",IF(COUNTIFS(VentaID,A879)&gt;1,"Código repetido",IF(NOT(ISNUMBER(B879)),"Confira a data",IF(OR(B879&lt;1,B879&gt;73415,INT(B879)&lt;&gt;B879),"Confira a data",IF(NOT(ISNUMBER(C879)),"Confira o valor",IF(C879&lt;=0,"Valor maior que zero",IF(G879="","Preencha o que vendeu","OK")))))))))</f>
        <v/>
      </c>
      <c r="J879" s="34" t="n">
        <f aca="false">IF(I879="OK",C879,0)</f>
        <v>0</v>
      </c>
      <c r="K879" s="34" t="str">
        <f aca="false">IF(OR(I879&lt;&gt;"OK",FinMes=""),"",IF(B879&gt;=FinMes,0,MAX(0,ROUND(E879-C879,2))))</f>
        <v/>
      </c>
    </row>
    <row r="880" customFormat="false" ht="25" hidden="false" customHeight="true" outlineLevel="0" collapsed="false">
      <c r="A880" s="31"/>
      <c r="B880" s="32"/>
      <c r="C880" s="33"/>
      <c r="D880" s="34" t="str">
        <f aca="false">IF(OR(I880&lt;&gt;"OK",FinMes=""),"",IF(B880&gt;=FinMes,0,MAX(0,ROUND(C880-E880,2))))</f>
        <v/>
      </c>
      <c r="E880" s="34" t="str">
        <f aca="false">IF(OR(I880&lt;&gt;"OK",FinMes=""),"",IF(B880&gt;=FinMes,0,SUMIFS(CobroValido,CobroVenta,A880,CobroFecha,"&lt;"&amp;FinMes)))</f>
        <v/>
      </c>
      <c r="F880" s="35"/>
      <c r="G880" s="35"/>
      <c r="H880" s="36" t="str">
        <f aca="false">IF(I880="","",IF(I880&lt;&gt;"OK","Confira os dados",IF(FinMes="","Escolha um período",IF(B880&gt;=FinMes,"Outro período",IF(K880&gt;0,"Recebimento excedente",IF(D880=0,"Recebida",IF(E880=0,"A receber","Parcial")))))))</f>
        <v/>
      </c>
      <c r="I880" s="36" t="str">
        <f aca="false">IF(COUNTA(A880:C880,F880:G880)=0,"",IF(A880="","Falta o código",IF(A880&lt;&gt;TRIM(A880),"Confira o código",IF(COUNTIFS(VentaID,A880)&gt;1,"Código repetido",IF(NOT(ISNUMBER(B880)),"Confira a data",IF(OR(B880&lt;1,B880&gt;73415,INT(B880)&lt;&gt;B880),"Confira a data",IF(NOT(ISNUMBER(C880)),"Confira o valor",IF(C880&lt;=0,"Valor maior que zero",IF(G880="","Preencha o que vendeu","OK")))))))))</f>
        <v/>
      </c>
      <c r="J880" s="34" t="n">
        <f aca="false">IF(I880="OK",C880,0)</f>
        <v>0</v>
      </c>
      <c r="K880" s="34" t="str">
        <f aca="false">IF(OR(I880&lt;&gt;"OK",FinMes=""),"",IF(B880&gt;=FinMes,0,MAX(0,ROUND(E880-C880,2))))</f>
        <v/>
      </c>
    </row>
    <row r="881" customFormat="false" ht="25" hidden="false" customHeight="true" outlineLevel="0" collapsed="false">
      <c r="A881" s="31"/>
      <c r="B881" s="32"/>
      <c r="C881" s="33"/>
      <c r="D881" s="34" t="str">
        <f aca="false">IF(OR(I881&lt;&gt;"OK",FinMes=""),"",IF(B881&gt;=FinMes,0,MAX(0,ROUND(C881-E881,2))))</f>
        <v/>
      </c>
      <c r="E881" s="34" t="str">
        <f aca="false">IF(OR(I881&lt;&gt;"OK",FinMes=""),"",IF(B881&gt;=FinMes,0,SUMIFS(CobroValido,CobroVenta,A881,CobroFecha,"&lt;"&amp;FinMes)))</f>
        <v/>
      </c>
      <c r="F881" s="35"/>
      <c r="G881" s="35"/>
      <c r="H881" s="36" t="str">
        <f aca="false">IF(I881="","",IF(I881&lt;&gt;"OK","Confira os dados",IF(FinMes="","Escolha um período",IF(B881&gt;=FinMes,"Outro período",IF(K881&gt;0,"Recebimento excedente",IF(D881=0,"Recebida",IF(E881=0,"A receber","Parcial")))))))</f>
        <v/>
      </c>
      <c r="I881" s="36" t="str">
        <f aca="false">IF(COUNTA(A881:C881,F881:G881)=0,"",IF(A881="","Falta o código",IF(A881&lt;&gt;TRIM(A881),"Confira o código",IF(COUNTIFS(VentaID,A881)&gt;1,"Código repetido",IF(NOT(ISNUMBER(B881)),"Confira a data",IF(OR(B881&lt;1,B881&gt;73415,INT(B881)&lt;&gt;B881),"Confira a data",IF(NOT(ISNUMBER(C881)),"Confira o valor",IF(C881&lt;=0,"Valor maior que zero",IF(G881="","Preencha o que vendeu","OK")))))))))</f>
        <v/>
      </c>
      <c r="J881" s="34" t="n">
        <f aca="false">IF(I881="OK",C881,0)</f>
        <v>0</v>
      </c>
      <c r="K881" s="34" t="str">
        <f aca="false">IF(OR(I881&lt;&gt;"OK",FinMes=""),"",IF(B881&gt;=FinMes,0,MAX(0,ROUND(E881-C881,2))))</f>
        <v/>
      </c>
    </row>
    <row r="882" customFormat="false" ht="25" hidden="false" customHeight="true" outlineLevel="0" collapsed="false">
      <c r="A882" s="31"/>
      <c r="B882" s="32"/>
      <c r="C882" s="33"/>
      <c r="D882" s="34" t="str">
        <f aca="false">IF(OR(I882&lt;&gt;"OK",FinMes=""),"",IF(B882&gt;=FinMes,0,MAX(0,ROUND(C882-E882,2))))</f>
        <v/>
      </c>
      <c r="E882" s="34" t="str">
        <f aca="false">IF(OR(I882&lt;&gt;"OK",FinMes=""),"",IF(B882&gt;=FinMes,0,SUMIFS(CobroValido,CobroVenta,A882,CobroFecha,"&lt;"&amp;FinMes)))</f>
        <v/>
      </c>
      <c r="F882" s="35"/>
      <c r="G882" s="35"/>
      <c r="H882" s="36" t="str">
        <f aca="false">IF(I882="","",IF(I882&lt;&gt;"OK","Confira os dados",IF(FinMes="","Escolha um período",IF(B882&gt;=FinMes,"Outro período",IF(K882&gt;0,"Recebimento excedente",IF(D882=0,"Recebida",IF(E882=0,"A receber","Parcial")))))))</f>
        <v/>
      </c>
      <c r="I882" s="36" t="str">
        <f aca="false">IF(COUNTA(A882:C882,F882:G882)=0,"",IF(A882="","Falta o código",IF(A882&lt;&gt;TRIM(A882),"Confira o código",IF(COUNTIFS(VentaID,A882)&gt;1,"Código repetido",IF(NOT(ISNUMBER(B882)),"Confira a data",IF(OR(B882&lt;1,B882&gt;73415,INT(B882)&lt;&gt;B882),"Confira a data",IF(NOT(ISNUMBER(C882)),"Confira o valor",IF(C882&lt;=0,"Valor maior que zero",IF(G882="","Preencha o que vendeu","OK")))))))))</f>
        <v/>
      </c>
      <c r="J882" s="34" t="n">
        <f aca="false">IF(I882="OK",C882,0)</f>
        <v>0</v>
      </c>
      <c r="K882" s="34" t="str">
        <f aca="false">IF(OR(I882&lt;&gt;"OK",FinMes=""),"",IF(B882&gt;=FinMes,0,MAX(0,ROUND(E882-C882,2))))</f>
        <v/>
      </c>
    </row>
    <row r="883" customFormat="false" ht="25" hidden="false" customHeight="true" outlineLevel="0" collapsed="false">
      <c r="A883" s="31"/>
      <c r="B883" s="32"/>
      <c r="C883" s="33"/>
      <c r="D883" s="34" t="str">
        <f aca="false">IF(OR(I883&lt;&gt;"OK",FinMes=""),"",IF(B883&gt;=FinMes,0,MAX(0,ROUND(C883-E883,2))))</f>
        <v/>
      </c>
      <c r="E883" s="34" t="str">
        <f aca="false">IF(OR(I883&lt;&gt;"OK",FinMes=""),"",IF(B883&gt;=FinMes,0,SUMIFS(CobroValido,CobroVenta,A883,CobroFecha,"&lt;"&amp;FinMes)))</f>
        <v/>
      </c>
      <c r="F883" s="35"/>
      <c r="G883" s="35"/>
      <c r="H883" s="36" t="str">
        <f aca="false">IF(I883="","",IF(I883&lt;&gt;"OK","Confira os dados",IF(FinMes="","Escolha um período",IF(B883&gt;=FinMes,"Outro período",IF(K883&gt;0,"Recebimento excedente",IF(D883=0,"Recebida",IF(E883=0,"A receber","Parcial")))))))</f>
        <v/>
      </c>
      <c r="I883" s="36" t="str">
        <f aca="false">IF(COUNTA(A883:C883,F883:G883)=0,"",IF(A883="","Falta o código",IF(A883&lt;&gt;TRIM(A883),"Confira o código",IF(COUNTIFS(VentaID,A883)&gt;1,"Código repetido",IF(NOT(ISNUMBER(B883)),"Confira a data",IF(OR(B883&lt;1,B883&gt;73415,INT(B883)&lt;&gt;B883),"Confira a data",IF(NOT(ISNUMBER(C883)),"Confira o valor",IF(C883&lt;=0,"Valor maior que zero",IF(G883="","Preencha o que vendeu","OK")))))))))</f>
        <v/>
      </c>
      <c r="J883" s="34" t="n">
        <f aca="false">IF(I883="OK",C883,0)</f>
        <v>0</v>
      </c>
      <c r="K883" s="34" t="str">
        <f aca="false">IF(OR(I883&lt;&gt;"OK",FinMes=""),"",IF(B883&gt;=FinMes,0,MAX(0,ROUND(E883-C883,2))))</f>
        <v/>
      </c>
    </row>
    <row r="884" customFormat="false" ht="25" hidden="false" customHeight="true" outlineLevel="0" collapsed="false">
      <c r="A884" s="31"/>
      <c r="B884" s="32"/>
      <c r="C884" s="33"/>
      <c r="D884" s="34" t="str">
        <f aca="false">IF(OR(I884&lt;&gt;"OK",FinMes=""),"",IF(B884&gt;=FinMes,0,MAX(0,ROUND(C884-E884,2))))</f>
        <v/>
      </c>
      <c r="E884" s="34" t="str">
        <f aca="false">IF(OR(I884&lt;&gt;"OK",FinMes=""),"",IF(B884&gt;=FinMes,0,SUMIFS(CobroValido,CobroVenta,A884,CobroFecha,"&lt;"&amp;FinMes)))</f>
        <v/>
      </c>
      <c r="F884" s="35"/>
      <c r="G884" s="35"/>
      <c r="H884" s="36" t="str">
        <f aca="false">IF(I884="","",IF(I884&lt;&gt;"OK","Confira os dados",IF(FinMes="","Escolha um período",IF(B884&gt;=FinMes,"Outro período",IF(K884&gt;0,"Recebimento excedente",IF(D884=0,"Recebida",IF(E884=0,"A receber","Parcial")))))))</f>
        <v/>
      </c>
      <c r="I884" s="36" t="str">
        <f aca="false">IF(COUNTA(A884:C884,F884:G884)=0,"",IF(A884="","Falta o código",IF(A884&lt;&gt;TRIM(A884),"Confira o código",IF(COUNTIFS(VentaID,A884)&gt;1,"Código repetido",IF(NOT(ISNUMBER(B884)),"Confira a data",IF(OR(B884&lt;1,B884&gt;73415,INT(B884)&lt;&gt;B884),"Confira a data",IF(NOT(ISNUMBER(C884)),"Confira o valor",IF(C884&lt;=0,"Valor maior que zero",IF(G884="","Preencha o que vendeu","OK")))))))))</f>
        <v/>
      </c>
      <c r="J884" s="34" t="n">
        <f aca="false">IF(I884="OK",C884,0)</f>
        <v>0</v>
      </c>
      <c r="K884" s="34" t="str">
        <f aca="false">IF(OR(I884&lt;&gt;"OK",FinMes=""),"",IF(B884&gt;=FinMes,0,MAX(0,ROUND(E884-C884,2))))</f>
        <v/>
      </c>
    </row>
    <row r="885" customFormat="false" ht="25" hidden="false" customHeight="true" outlineLevel="0" collapsed="false">
      <c r="A885" s="31"/>
      <c r="B885" s="32"/>
      <c r="C885" s="33"/>
      <c r="D885" s="34" t="str">
        <f aca="false">IF(OR(I885&lt;&gt;"OK",FinMes=""),"",IF(B885&gt;=FinMes,0,MAX(0,ROUND(C885-E885,2))))</f>
        <v/>
      </c>
      <c r="E885" s="34" t="str">
        <f aca="false">IF(OR(I885&lt;&gt;"OK",FinMes=""),"",IF(B885&gt;=FinMes,0,SUMIFS(CobroValido,CobroVenta,A885,CobroFecha,"&lt;"&amp;FinMes)))</f>
        <v/>
      </c>
      <c r="F885" s="35"/>
      <c r="G885" s="35"/>
      <c r="H885" s="36" t="str">
        <f aca="false">IF(I885="","",IF(I885&lt;&gt;"OK","Confira os dados",IF(FinMes="","Escolha um período",IF(B885&gt;=FinMes,"Outro período",IF(K885&gt;0,"Recebimento excedente",IF(D885=0,"Recebida",IF(E885=0,"A receber","Parcial")))))))</f>
        <v/>
      </c>
      <c r="I885" s="36" t="str">
        <f aca="false">IF(COUNTA(A885:C885,F885:G885)=0,"",IF(A885="","Falta o código",IF(A885&lt;&gt;TRIM(A885),"Confira o código",IF(COUNTIFS(VentaID,A885)&gt;1,"Código repetido",IF(NOT(ISNUMBER(B885)),"Confira a data",IF(OR(B885&lt;1,B885&gt;73415,INT(B885)&lt;&gt;B885),"Confira a data",IF(NOT(ISNUMBER(C885)),"Confira o valor",IF(C885&lt;=0,"Valor maior que zero",IF(G885="","Preencha o que vendeu","OK")))))))))</f>
        <v/>
      </c>
      <c r="J885" s="34" t="n">
        <f aca="false">IF(I885="OK",C885,0)</f>
        <v>0</v>
      </c>
      <c r="K885" s="34" t="str">
        <f aca="false">IF(OR(I885&lt;&gt;"OK",FinMes=""),"",IF(B885&gt;=FinMes,0,MAX(0,ROUND(E885-C885,2))))</f>
        <v/>
      </c>
    </row>
    <row r="886" customFormat="false" ht="25" hidden="false" customHeight="true" outlineLevel="0" collapsed="false">
      <c r="A886" s="31"/>
      <c r="B886" s="32"/>
      <c r="C886" s="33"/>
      <c r="D886" s="34" t="str">
        <f aca="false">IF(OR(I886&lt;&gt;"OK",FinMes=""),"",IF(B886&gt;=FinMes,0,MAX(0,ROUND(C886-E886,2))))</f>
        <v/>
      </c>
      <c r="E886" s="34" t="str">
        <f aca="false">IF(OR(I886&lt;&gt;"OK",FinMes=""),"",IF(B886&gt;=FinMes,0,SUMIFS(CobroValido,CobroVenta,A886,CobroFecha,"&lt;"&amp;FinMes)))</f>
        <v/>
      </c>
      <c r="F886" s="35"/>
      <c r="G886" s="35"/>
      <c r="H886" s="36" t="str">
        <f aca="false">IF(I886="","",IF(I886&lt;&gt;"OK","Confira os dados",IF(FinMes="","Escolha um período",IF(B886&gt;=FinMes,"Outro período",IF(K886&gt;0,"Recebimento excedente",IF(D886=0,"Recebida",IF(E886=0,"A receber","Parcial")))))))</f>
        <v/>
      </c>
      <c r="I886" s="36" t="str">
        <f aca="false">IF(COUNTA(A886:C886,F886:G886)=0,"",IF(A886="","Falta o código",IF(A886&lt;&gt;TRIM(A886),"Confira o código",IF(COUNTIFS(VentaID,A886)&gt;1,"Código repetido",IF(NOT(ISNUMBER(B886)),"Confira a data",IF(OR(B886&lt;1,B886&gt;73415,INT(B886)&lt;&gt;B886),"Confira a data",IF(NOT(ISNUMBER(C886)),"Confira o valor",IF(C886&lt;=0,"Valor maior que zero",IF(G886="","Preencha o que vendeu","OK")))))))))</f>
        <v/>
      </c>
      <c r="J886" s="34" t="n">
        <f aca="false">IF(I886="OK",C886,0)</f>
        <v>0</v>
      </c>
      <c r="K886" s="34" t="str">
        <f aca="false">IF(OR(I886&lt;&gt;"OK",FinMes=""),"",IF(B886&gt;=FinMes,0,MAX(0,ROUND(E886-C886,2))))</f>
        <v/>
      </c>
    </row>
    <row r="887" customFormat="false" ht="25" hidden="false" customHeight="true" outlineLevel="0" collapsed="false">
      <c r="A887" s="31"/>
      <c r="B887" s="32"/>
      <c r="C887" s="33"/>
      <c r="D887" s="34" t="str">
        <f aca="false">IF(OR(I887&lt;&gt;"OK",FinMes=""),"",IF(B887&gt;=FinMes,0,MAX(0,ROUND(C887-E887,2))))</f>
        <v/>
      </c>
      <c r="E887" s="34" t="str">
        <f aca="false">IF(OR(I887&lt;&gt;"OK",FinMes=""),"",IF(B887&gt;=FinMes,0,SUMIFS(CobroValido,CobroVenta,A887,CobroFecha,"&lt;"&amp;FinMes)))</f>
        <v/>
      </c>
      <c r="F887" s="35"/>
      <c r="G887" s="35"/>
      <c r="H887" s="36" t="str">
        <f aca="false">IF(I887="","",IF(I887&lt;&gt;"OK","Confira os dados",IF(FinMes="","Escolha um período",IF(B887&gt;=FinMes,"Outro período",IF(K887&gt;0,"Recebimento excedente",IF(D887=0,"Recebida",IF(E887=0,"A receber","Parcial")))))))</f>
        <v/>
      </c>
      <c r="I887" s="36" t="str">
        <f aca="false">IF(COUNTA(A887:C887,F887:G887)=0,"",IF(A887="","Falta o código",IF(A887&lt;&gt;TRIM(A887),"Confira o código",IF(COUNTIFS(VentaID,A887)&gt;1,"Código repetido",IF(NOT(ISNUMBER(B887)),"Confira a data",IF(OR(B887&lt;1,B887&gt;73415,INT(B887)&lt;&gt;B887),"Confira a data",IF(NOT(ISNUMBER(C887)),"Confira o valor",IF(C887&lt;=0,"Valor maior que zero",IF(G887="","Preencha o que vendeu","OK")))))))))</f>
        <v/>
      </c>
      <c r="J887" s="34" t="n">
        <f aca="false">IF(I887="OK",C887,0)</f>
        <v>0</v>
      </c>
      <c r="K887" s="34" t="str">
        <f aca="false">IF(OR(I887&lt;&gt;"OK",FinMes=""),"",IF(B887&gt;=FinMes,0,MAX(0,ROUND(E887-C887,2))))</f>
        <v/>
      </c>
    </row>
    <row r="888" customFormat="false" ht="25" hidden="false" customHeight="true" outlineLevel="0" collapsed="false">
      <c r="A888" s="31"/>
      <c r="B888" s="32"/>
      <c r="C888" s="33"/>
      <c r="D888" s="34" t="str">
        <f aca="false">IF(OR(I888&lt;&gt;"OK",FinMes=""),"",IF(B888&gt;=FinMes,0,MAX(0,ROUND(C888-E888,2))))</f>
        <v/>
      </c>
      <c r="E888" s="34" t="str">
        <f aca="false">IF(OR(I888&lt;&gt;"OK",FinMes=""),"",IF(B888&gt;=FinMes,0,SUMIFS(CobroValido,CobroVenta,A888,CobroFecha,"&lt;"&amp;FinMes)))</f>
        <v/>
      </c>
      <c r="F888" s="35"/>
      <c r="G888" s="35"/>
      <c r="H888" s="36" t="str">
        <f aca="false">IF(I888="","",IF(I888&lt;&gt;"OK","Confira os dados",IF(FinMes="","Escolha um período",IF(B888&gt;=FinMes,"Outro período",IF(K888&gt;0,"Recebimento excedente",IF(D888=0,"Recebida",IF(E888=0,"A receber","Parcial")))))))</f>
        <v/>
      </c>
      <c r="I888" s="36" t="str">
        <f aca="false">IF(COUNTA(A888:C888,F888:G888)=0,"",IF(A888="","Falta o código",IF(A888&lt;&gt;TRIM(A888),"Confira o código",IF(COUNTIFS(VentaID,A888)&gt;1,"Código repetido",IF(NOT(ISNUMBER(B888)),"Confira a data",IF(OR(B888&lt;1,B888&gt;73415,INT(B888)&lt;&gt;B888),"Confira a data",IF(NOT(ISNUMBER(C888)),"Confira o valor",IF(C888&lt;=0,"Valor maior que zero",IF(G888="","Preencha o que vendeu","OK")))))))))</f>
        <v/>
      </c>
      <c r="J888" s="34" t="n">
        <f aca="false">IF(I888="OK",C888,0)</f>
        <v>0</v>
      </c>
      <c r="K888" s="34" t="str">
        <f aca="false">IF(OR(I888&lt;&gt;"OK",FinMes=""),"",IF(B888&gt;=FinMes,0,MAX(0,ROUND(E888-C888,2))))</f>
        <v/>
      </c>
    </row>
    <row r="889" customFormat="false" ht="25" hidden="false" customHeight="true" outlineLevel="0" collapsed="false">
      <c r="A889" s="31"/>
      <c r="B889" s="32"/>
      <c r="C889" s="33"/>
      <c r="D889" s="34" t="str">
        <f aca="false">IF(OR(I889&lt;&gt;"OK",FinMes=""),"",IF(B889&gt;=FinMes,0,MAX(0,ROUND(C889-E889,2))))</f>
        <v/>
      </c>
      <c r="E889" s="34" t="str">
        <f aca="false">IF(OR(I889&lt;&gt;"OK",FinMes=""),"",IF(B889&gt;=FinMes,0,SUMIFS(CobroValido,CobroVenta,A889,CobroFecha,"&lt;"&amp;FinMes)))</f>
        <v/>
      </c>
      <c r="F889" s="35"/>
      <c r="G889" s="35"/>
      <c r="H889" s="36" t="str">
        <f aca="false">IF(I889="","",IF(I889&lt;&gt;"OK","Confira os dados",IF(FinMes="","Escolha um período",IF(B889&gt;=FinMes,"Outro período",IF(K889&gt;0,"Recebimento excedente",IF(D889=0,"Recebida",IF(E889=0,"A receber","Parcial")))))))</f>
        <v/>
      </c>
      <c r="I889" s="36" t="str">
        <f aca="false">IF(COUNTA(A889:C889,F889:G889)=0,"",IF(A889="","Falta o código",IF(A889&lt;&gt;TRIM(A889),"Confira o código",IF(COUNTIFS(VentaID,A889)&gt;1,"Código repetido",IF(NOT(ISNUMBER(B889)),"Confira a data",IF(OR(B889&lt;1,B889&gt;73415,INT(B889)&lt;&gt;B889),"Confira a data",IF(NOT(ISNUMBER(C889)),"Confira o valor",IF(C889&lt;=0,"Valor maior que zero",IF(G889="","Preencha o que vendeu","OK")))))))))</f>
        <v/>
      </c>
      <c r="J889" s="34" t="n">
        <f aca="false">IF(I889="OK",C889,0)</f>
        <v>0</v>
      </c>
      <c r="K889" s="34" t="str">
        <f aca="false">IF(OR(I889&lt;&gt;"OK",FinMes=""),"",IF(B889&gt;=FinMes,0,MAX(0,ROUND(E889-C889,2))))</f>
        <v/>
      </c>
    </row>
    <row r="890" customFormat="false" ht="25" hidden="false" customHeight="true" outlineLevel="0" collapsed="false">
      <c r="A890" s="31"/>
      <c r="B890" s="32"/>
      <c r="C890" s="33"/>
      <c r="D890" s="34" t="str">
        <f aca="false">IF(OR(I890&lt;&gt;"OK",FinMes=""),"",IF(B890&gt;=FinMes,0,MAX(0,ROUND(C890-E890,2))))</f>
        <v/>
      </c>
      <c r="E890" s="34" t="str">
        <f aca="false">IF(OR(I890&lt;&gt;"OK",FinMes=""),"",IF(B890&gt;=FinMes,0,SUMIFS(CobroValido,CobroVenta,A890,CobroFecha,"&lt;"&amp;FinMes)))</f>
        <v/>
      </c>
      <c r="F890" s="35"/>
      <c r="G890" s="35"/>
      <c r="H890" s="36" t="str">
        <f aca="false">IF(I890="","",IF(I890&lt;&gt;"OK","Confira os dados",IF(FinMes="","Escolha um período",IF(B890&gt;=FinMes,"Outro período",IF(K890&gt;0,"Recebimento excedente",IF(D890=0,"Recebida",IF(E890=0,"A receber","Parcial")))))))</f>
        <v/>
      </c>
      <c r="I890" s="36" t="str">
        <f aca="false">IF(COUNTA(A890:C890,F890:G890)=0,"",IF(A890="","Falta o código",IF(A890&lt;&gt;TRIM(A890),"Confira o código",IF(COUNTIFS(VentaID,A890)&gt;1,"Código repetido",IF(NOT(ISNUMBER(B890)),"Confira a data",IF(OR(B890&lt;1,B890&gt;73415,INT(B890)&lt;&gt;B890),"Confira a data",IF(NOT(ISNUMBER(C890)),"Confira o valor",IF(C890&lt;=0,"Valor maior que zero",IF(G890="","Preencha o que vendeu","OK")))))))))</f>
        <v/>
      </c>
      <c r="J890" s="34" t="n">
        <f aca="false">IF(I890="OK",C890,0)</f>
        <v>0</v>
      </c>
      <c r="K890" s="34" t="str">
        <f aca="false">IF(OR(I890&lt;&gt;"OK",FinMes=""),"",IF(B890&gt;=FinMes,0,MAX(0,ROUND(E890-C890,2))))</f>
        <v/>
      </c>
    </row>
    <row r="891" customFormat="false" ht="25" hidden="false" customHeight="true" outlineLevel="0" collapsed="false">
      <c r="A891" s="31"/>
      <c r="B891" s="32"/>
      <c r="C891" s="33"/>
      <c r="D891" s="34" t="str">
        <f aca="false">IF(OR(I891&lt;&gt;"OK",FinMes=""),"",IF(B891&gt;=FinMes,0,MAX(0,ROUND(C891-E891,2))))</f>
        <v/>
      </c>
      <c r="E891" s="34" t="str">
        <f aca="false">IF(OR(I891&lt;&gt;"OK",FinMes=""),"",IF(B891&gt;=FinMes,0,SUMIFS(CobroValido,CobroVenta,A891,CobroFecha,"&lt;"&amp;FinMes)))</f>
        <v/>
      </c>
      <c r="F891" s="35"/>
      <c r="G891" s="35"/>
      <c r="H891" s="36" t="str">
        <f aca="false">IF(I891="","",IF(I891&lt;&gt;"OK","Confira os dados",IF(FinMes="","Escolha um período",IF(B891&gt;=FinMes,"Outro período",IF(K891&gt;0,"Recebimento excedente",IF(D891=0,"Recebida",IF(E891=0,"A receber","Parcial")))))))</f>
        <v/>
      </c>
      <c r="I891" s="36" t="str">
        <f aca="false">IF(COUNTA(A891:C891,F891:G891)=0,"",IF(A891="","Falta o código",IF(A891&lt;&gt;TRIM(A891),"Confira o código",IF(COUNTIFS(VentaID,A891)&gt;1,"Código repetido",IF(NOT(ISNUMBER(B891)),"Confira a data",IF(OR(B891&lt;1,B891&gt;73415,INT(B891)&lt;&gt;B891),"Confira a data",IF(NOT(ISNUMBER(C891)),"Confira o valor",IF(C891&lt;=0,"Valor maior que zero",IF(G891="","Preencha o que vendeu","OK")))))))))</f>
        <v/>
      </c>
      <c r="J891" s="34" t="n">
        <f aca="false">IF(I891="OK",C891,0)</f>
        <v>0</v>
      </c>
      <c r="K891" s="34" t="str">
        <f aca="false">IF(OR(I891&lt;&gt;"OK",FinMes=""),"",IF(B891&gt;=FinMes,0,MAX(0,ROUND(E891-C891,2))))</f>
        <v/>
      </c>
    </row>
    <row r="892" customFormat="false" ht="25" hidden="false" customHeight="true" outlineLevel="0" collapsed="false">
      <c r="A892" s="31"/>
      <c r="B892" s="32"/>
      <c r="C892" s="33"/>
      <c r="D892" s="34" t="str">
        <f aca="false">IF(OR(I892&lt;&gt;"OK",FinMes=""),"",IF(B892&gt;=FinMes,0,MAX(0,ROUND(C892-E892,2))))</f>
        <v/>
      </c>
      <c r="E892" s="34" t="str">
        <f aca="false">IF(OR(I892&lt;&gt;"OK",FinMes=""),"",IF(B892&gt;=FinMes,0,SUMIFS(CobroValido,CobroVenta,A892,CobroFecha,"&lt;"&amp;FinMes)))</f>
        <v/>
      </c>
      <c r="F892" s="35"/>
      <c r="G892" s="35"/>
      <c r="H892" s="36" t="str">
        <f aca="false">IF(I892="","",IF(I892&lt;&gt;"OK","Confira os dados",IF(FinMes="","Escolha um período",IF(B892&gt;=FinMes,"Outro período",IF(K892&gt;0,"Recebimento excedente",IF(D892=0,"Recebida",IF(E892=0,"A receber","Parcial")))))))</f>
        <v/>
      </c>
      <c r="I892" s="36" t="str">
        <f aca="false">IF(COUNTA(A892:C892,F892:G892)=0,"",IF(A892="","Falta o código",IF(A892&lt;&gt;TRIM(A892),"Confira o código",IF(COUNTIFS(VentaID,A892)&gt;1,"Código repetido",IF(NOT(ISNUMBER(B892)),"Confira a data",IF(OR(B892&lt;1,B892&gt;73415,INT(B892)&lt;&gt;B892),"Confira a data",IF(NOT(ISNUMBER(C892)),"Confira o valor",IF(C892&lt;=0,"Valor maior que zero",IF(G892="","Preencha o que vendeu","OK")))))))))</f>
        <v/>
      </c>
      <c r="J892" s="34" t="n">
        <f aca="false">IF(I892="OK",C892,0)</f>
        <v>0</v>
      </c>
      <c r="K892" s="34" t="str">
        <f aca="false">IF(OR(I892&lt;&gt;"OK",FinMes=""),"",IF(B892&gt;=FinMes,0,MAX(0,ROUND(E892-C892,2))))</f>
        <v/>
      </c>
    </row>
    <row r="893" customFormat="false" ht="25" hidden="false" customHeight="true" outlineLevel="0" collapsed="false">
      <c r="A893" s="31"/>
      <c r="B893" s="32"/>
      <c r="C893" s="33"/>
      <c r="D893" s="34" t="str">
        <f aca="false">IF(OR(I893&lt;&gt;"OK",FinMes=""),"",IF(B893&gt;=FinMes,0,MAX(0,ROUND(C893-E893,2))))</f>
        <v/>
      </c>
      <c r="E893" s="34" t="str">
        <f aca="false">IF(OR(I893&lt;&gt;"OK",FinMes=""),"",IF(B893&gt;=FinMes,0,SUMIFS(CobroValido,CobroVenta,A893,CobroFecha,"&lt;"&amp;FinMes)))</f>
        <v/>
      </c>
      <c r="F893" s="35"/>
      <c r="G893" s="35"/>
      <c r="H893" s="36" t="str">
        <f aca="false">IF(I893="","",IF(I893&lt;&gt;"OK","Confira os dados",IF(FinMes="","Escolha um período",IF(B893&gt;=FinMes,"Outro período",IF(K893&gt;0,"Recebimento excedente",IF(D893=0,"Recebida",IF(E893=0,"A receber","Parcial")))))))</f>
        <v/>
      </c>
      <c r="I893" s="36" t="str">
        <f aca="false">IF(COUNTA(A893:C893,F893:G893)=0,"",IF(A893="","Falta o código",IF(A893&lt;&gt;TRIM(A893),"Confira o código",IF(COUNTIFS(VentaID,A893)&gt;1,"Código repetido",IF(NOT(ISNUMBER(B893)),"Confira a data",IF(OR(B893&lt;1,B893&gt;73415,INT(B893)&lt;&gt;B893),"Confira a data",IF(NOT(ISNUMBER(C893)),"Confira o valor",IF(C893&lt;=0,"Valor maior que zero",IF(G893="","Preencha o que vendeu","OK")))))))))</f>
        <v/>
      </c>
      <c r="J893" s="34" t="n">
        <f aca="false">IF(I893="OK",C893,0)</f>
        <v>0</v>
      </c>
      <c r="K893" s="34" t="str">
        <f aca="false">IF(OR(I893&lt;&gt;"OK",FinMes=""),"",IF(B893&gt;=FinMes,0,MAX(0,ROUND(E893-C893,2))))</f>
        <v/>
      </c>
    </row>
    <row r="894" customFormat="false" ht="25" hidden="false" customHeight="true" outlineLevel="0" collapsed="false">
      <c r="A894" s="31"/>
      <c r="B894" s="32"/>
      <c r="C894" s="33"/>
      <c r="D894" s="34" t="str">
        <f aca="false">IF(OR(I894&lt;&gt;"OK",FinMes=""),"",IF(B894&gt;=FinMes,0,MAX(0,ROUND(C894-E894,2))))</f>
        <v/>
      </c>
      <c r="E894" s="34" t="str">
        <f aca="false">IF(OR(I894&lt;&gt;"OK",FinMes=""),"",IF(B894&gt;=FinMes,0,SUMIFS(CobroValido,CobroVenta,A894,CobroFecha,"&lt;"&amp;FinMes)))</f>
        <v/>
      </c>
      <c r="F894" s="35"/>
      <c r="G894" s="35"/>
      <c r="H894" s="36" t="str">
        <f aca="false">IF(I894="","",IF(I894&lt;&gt;"OK","Confira os dados",IF(FinMes="","Escolha um período",IF(B894&gt;=FinMes,"Outro período",IF(K894&gt;0,"Recebimento excedente",IF(D894=0,"Recebida",IF(E894=0,"A receber","Parcial")))))))</f>
        <v/>
      </c>
      <c r="I894" s="36" t="str">
        <f aca="false">IF(COUNTA(A894:C894,F894:G894)=0,"",IF(A894="","Falta o código",IF(A894&lt;&gt;TRIM(A894),"Confira o código",IF(COUNTIFS(VentaID,A894)&gt;1,"Código repetido",IF(NOT(ISNUMBER(B894)),"Confira a data",IF(OR(B894&lt;1,B894&gt;73415,INT(B894)&lt;&gt;B894),"Confira a data",IF(NOT(ISNUMBER(C894)),"Confira o valor",IF(C894&lt;=0,"Valor maior que zero",IF(G894="","Preencha o que vendeu","OK")))))))))</f>
        <v/>
      </c>
      <c r="J894" s="34" t="n">
        <f aca="false">IF(I894="OK",C894,0)</f>
        <v>0</v>
      </c>
      <c r="K894" s="34" t="str">
        <f aca="false">IF(OR(I894&lt;&gt;"OK",FinMes=""),"",IF(B894&gt;=FinMes,0,MAX(0,ROUND(E894-C894,2))))</f>
        <v/>
      </c>
    </row>
    <row r="895" customFormat="false" ht="25" hidden="false" customHeight="true" outlineLevel="0" collapsed="false">
      <c r="A895" s="31"/>
      <c r="B895" s="32"/>
      <c r="C895" s="33"/>
      <c r="D895" s="34" t="str">
        <f aca="false">IF(OR(I895&lt;&gt;"OK",FinMes=""),"",IF(B895&gt;=FinMes,0,MAX(0,ROUND(C895-E895,2))))</f>
        <v/>
      </c>
      <c r="E895" s="34" t="str">
        <f aca="false">IF(OR(I895&lt;&gt;"OK",FinMes=""),"",IF(B895&gt;=FinMes,0,SUMIFS(CobroValido,CobroVenta,A895,CobroFecha,"&lt;"&amp;FinMes)))</f>
        <v/>
      </c>
      <c r="F895" s="35"/>
      <c r="G895" s="35"/>
      <c r="H895" s="36" t="str">
        <f aca="false">IF(I895="","",IF(I895&lt;&gt;"OK","Confira os dados",IF(FinMes="","Escolha um período",IF(B895&gt;=FinMes,"Outro período",IF(K895&gt;0,"Recebimento excedente",IF(D895=0,"Recebida",IF(E895=0,"A receber","Parcial")))))))</f>
        <v/>
      </c>
      <c r="I895" s="36" t="str">
        <f aca="false">IF(COUNTA(A895:C895,F895:G895)=0,"",IF(A895="","Falta o código",IF(A895&lt;&gt;TRIM(A895),"Confira o código",IF(COUNTIFS(VentaID,A895)&gt;1,"Código repetido",IF(NOT(ISNUMBER(B895)),"Confira a data",IF(OR(B895&lt;1,B895&gt;73415,INT(B895)&lt;&gt;B895),"Confira a data",IF(NOT(ISNUMBER(C895)),"Confira o valor",IF(C895&lt;=0,"Valor maior que zero",IF(G895="","Preencha o que vendeu","OK")))))))))</f>
        <v/>
      </c>
      <c r="J895" s="34" t="n">
        <f aca="false">IF(I895="OK",C895,0)</f>
        <v>0</v>
      </c>
      <c r="K895" s="34" t="str">
        <f aca="false">IF(OR(I895&lt;&gt;"OK",FinMes=""),"",IF(B895&gt;=FinMes,0,MAX(0,ROUND(E895-C895,2))))</f>
        <v/>
      </c>
    </row>
    <row r="896" customFormat="false" ht="25" hidden="false" customHeight="true" outlineLevel="0" collapsed="false">
      <c r="A896" s="31"/>
      <c r="B896" s="32"/>
      <c r="C896" s="33"/>
      <c r="D896" s="34" t="str">
        <f aca="false">IF(OR(I896&lt;&gt;"OK",FinMes=""),"",IF(B896&gt;=FinMes,0,MAX(0,ROUND(C896-E896,2))))</f>
        <v/>
      </c>
      <c r="E896" s="34" t="str">
        <f aca="false">IF(OR(I896&lt;&gt;"OK",FinMes=""),"",IF(B896&gt;=FinMes,0,SUMIFS(CobroValido,CobroVenta,A896,CobroFecha,"&lt;"&amp;FinMes)))</f>
        <v/>
      </c>
      <c r="F896" s="35"/>
      <c r="G896" s="35"/>
      <c r="H896" s="36" t="str">
        <f aca="false">IF(I896="","",IF(I896&lt;&gt;"OK","Confira os dados",IF(FinMes="","Escolha um período",IF(B896&gt;=FinMes,"Outro período",IF(K896&gt;0,"Recebimento excedente",IF(D896=0,"Recebida",IF(E896=0,"A receber","Parcial")))))))</f>
        <v/>
      </c>
      <c r="I896" s="36" t="str">
        <f aca="false">IF(COUNTA(A896:C896,F896:G896)=0,"",IF(A896="","Falta o código",IF(A896&lt;&gt;TRIM(A896),"Confira o código",IF(COUNTIFS(VentaID,A896)&gt;1,"Código repetido",IF(NOT(ISNUMBER(B896)),"Confira a data",IF(OR(B896&lt;1,B896&gt;73415,INT(B896)&lt;&gt;B896),"Confira a data",IF(NOT(ISNUMBER(C896)),"Confira o valor",IF(C896&lt;=0,"Valor maior que zero",IF(G896="","Preencha o que vendeu","OK")))))))))</f>
        <v/>
      </c>
      <c r="J896" s="34" t="n">
        <f aca="false">IF(I896="OK",C896,0)</f>
        <v>0</v>
      </c>
      <c r="K896" s="34" t="str">
        <f aca="false">IF(OR(I896&lt;&gt;"OK",FinMes=""),"",IF(B896&gt;=FinMes,0,MAX(0,ROUND(E896-C896,2))))</f>
        <v/>
      </c>
    </row>
    <row r="897" customFormat="false" ht="25" hidden="false" customHeight="true" outlineLevel="0" collapsed="false">
      <c r="A897" s="31"/>
      <c r="B897" s="32"/>
      <c r="C897" s="33"/>
      <c r="D897" s="34" t="str">
        <f aca="false">IF(OR(I897&lt;&gt;"OK",FinMes=""),"",IF(B897&gt;=FinMes,0,MAX(0,ROUND(C897-E897,2))))</f>
        <v/>
      </c>
      <c r="E897" s="34" t="str">
        <f aca="false">IF(OR(I897&lt;&gt;"OK",FinMes=""),"",IF(B897&gt;=FinMes,0,SUMIFS(CobroValido,CobroVenta,A897,CobroFecha,"&lt;"&amp;FinMes)))</f>
        <v/>
      </c>
      <c r="F897" s="35"/>
      <c r="G897" s="35"/>
      <c r="H897" s="36" t="str">
        <f aca="false">IF(I897="","",IF(I897&lt;&gt;"OK","Confira os dados",IF(FinMes="","Escolha um período",IF(B897&gt;=FinMes,"Outro período",IF(K897&gt;0,"Recebimento excedente",IF(D897=0,"Recebida",IF(E897=0,"A receber","Parcial")))))))</f>
        <v/>
      </c>
      <c r="I897" s="36" t="str">
        <f aca="false">IF(COUNTA(A897:C897,F897:G897)=0,"",IF(A897="","Falta o código",IF(A897&lt;&gt;TRIM(A897),"Confira o código",IF(COUNTIFS(VentaID,A897)&gt;1,"Código repetido",IF(NOT(ISNUMBER(B897)),"Confira a data",IF(OR(B897&lt;1,B897&gt;73415,INT(B897)&lt;&gt;B897),"Confira a data",IF(NOT(ISNUMBER(C897)),"Confira o valor",IF(C897&lt;=0,"Valor maior que zero",IF(G897="","Preencha o que vendeu","OK")))))))))</f>
        <v/>
      </c>
      <c r="J897" s="34" t="n">
        <f aca="false">IF(I897="OK",C897,0)</f>
        <v>0</v>
      </c>
      <c r="K897" s="34" t="str">
        <f aca="false">IF(OR(I897&lt;&gt;"OK",FinMes=""),"",IF(B897&gt;=FinMes,0,MAX(0,ROUND(E897-C897,2))))</f>
        <v/>
      </c>
    </row>
    <row r="898" customFormat="false" ht="25" hidden="false" customHeight="true" outlineLevel="0" collapsed="false">
      <c r="A898" s="31"/>
      <c r="B898" s="32"/>
      <c r="C898" s="33"/>
      <c r="D898" s="34" t="str">
        <f aca="false">IF(OR(I898&lt;&gt;"OK",FinMes=""),"",IF(B898&gt;=FinMes,0,MAX(0,ROUND(C898-E898,2))))</f>
        <v/>
      </c>
      <c r="E898" s="34" t="str">
        <f aca="false">IF(OR(I898&lt;&gt;"OK",FinMes=""),"",IF(B898&gt;=FinMes,0,SUMIFS(CobroValido,CobroVenta,A898,CobroFecha,"&lt;"&amp;FinMes)))</f>
        <v/>
      </c>
      <c r="F898" s="35"/>
      <c r="G898" s="35"/>
      <c r="H898" s="36" t="str">
        <f aca="false">IF(I898="","",IF(I898&lt;&gt;"OK","Confira os dados",IF(FinMes="","Escolha um período",IF(B898&gt;=FinMes,"Outro período",IF(K898&gt;0,"Recebimento excedente",IF(D898=0,"Recebida",IF(E898=0,"A receber","Parcial")))))))</f>
        <v/>
      </c>
      <c r="I898" s="36" t="str">
        <f aca="false">IF(COUNTA(A898:C898,F898:G898)=0,"",IF(A898="","Falta o código",IF(A898&lt;&gt;TRIM(A898),"Confira o código",IF(COUNTIFS(VentaID,A898)&gt;1,"Código repetido",IF(NOT(ISNUMBER(B898)),"Confira a data",IF(OR(B898&lt;1,B898&gt;73415,INT(B898)&lt;&gt;B898),"Confira a data",IF(NOT(ISNUMBER(C898)),"Confira o valor",IF(C898&lt;=0,"Valor maior que zero",IF(G898="","Preencha o que vendeu","OK")))))))))</f>
        <v/>
      </c>
      <c r="J898" s="34" t="n">
        <f aca="false">IF(I898="OK",C898,0)</f>
        <v>0</v>
      </c>
      <c r="K898" s="34" t="str">
        <f aca="false">IF(OR(I898&lt;&gt;"OK",FinMes=""),"",IF(B898&gt;=FinMes,0,MAX(0,ROUND(E898-C898,2))))</f>
        <v/>
      </c>
    </row>
    <row r="899" customFormat="false" ht="25" hidden="false" customHeight="true" outlineLevel="0" collapsed="false">
      <c r="A899" s="31"/>
      <c r="B899" s="32"/>
      <c r="C899" s="33"/>
      <c r="D899" s="34" t="str">
        <f aca="false">IF(OR(I899&lt;&gt;"OK",FinMes=""),"",IF(B899&gt;=FinMes,0,MAX(0,ROUND(C899-E899,2))))</f>
        <v/>
      </c>
      <c r="E899" s="34" t="str">
        <f aca="false">IF(OR(I899&lt;&gt;"OK",FinMes=""),"",IF(B899&gt;=FinMes,0,SUMIFS(CobroValido,CobroVenta,A899,CobroFecha,"&lt;"&amp;FinMes)))</f>
        <v/>
      </c>
      <c r="F899" s="35"/>
      <c r="G899" s="35"/>
      <c r="H899" s="36" t="str">
        <f aca="false">IF(I899="","",IF(I899&lt;&gt;"OK","Confira os dados",IF(FinMes="","Escolha um período",IF(B899&gt;=FinMes,"Outro período",IF(K899&gt;0,"Recebimento excedente",IF(D899=0,"Recebida",IF(E899=0,"A receber","Parcial")))))))</f>
        <v/>
      </c>
      <c r="I899" s="36" t="str">
        <f aca="false">IF(COUNTA(A899:C899,F899:G899)=0,"",IF(A899="","Falta o código",IF(A899&lt;&gt;TRIM(A899),"Confira o código",IF(COUNTIFS(VentaID,A899)&gt;1,"Código repetido",IF(NOT(ISNUMBER(B899)),"Confira a data",IF(OR(B899&lt;1,B899&gt;73415,INT(B899)&lt;&gt;B899),"Confira a data",IF(NOT(ISNUMBER(C899)),"Confira o valor",IF(C899&lt;=0,"Valor maior que zero",IF(G899="","Preencha o que vendeu","OK")))))))))</f>
        <v/>
      </c>
      <c r="J899" s="34" t="n">
        <f aca="false">IF(I899="OK",C899,0)</f>
        <v>0</v>
      </c>
      <c r="K899" s="34" t="str">
        <f aca="false">IF(OR(I899&lt;&gt;"OK",FinMes=""),"",IF(B899&gt;=FinMes,0,MAX(0,ROUND(E899-C899,2))))</f>
        <v/>
      </c>
    </row>
    <row r="900" customFormat="false" ht="25" hidden="false" customHeight="true" outlineLevel="0" collapsed="false">
      <c r="A900" s="31"/>
      <c r="B900" s="32"/>
      <c r="C900" s="33"/>
      <c r="D900" s="34" t="str">
        <f aca="false">IF(OR(I900&lt;&gt;"OK",FinMes=""),"",IF(B900&gt;=FinMes,0,MAX(0,ROUND(C900-E900,2))))</f>
        <v/>
      </c>
      <c r="E900" s="34" t="str">
        <f aca="false">IF(OR(I900&lt;&gt;"OK",FinMes=""),"",IF(B900&gt;=FinMes,0,SUMIFS(CobroValido,CobroVenta,A900,CobroFecha,"&lt;"&amp;FinMes)))</f>
        <v/>
      </c>
      <c r="F900" s="35"/>
      <c r="G900" s="35"/>
      <c r="H900" s="36" t="str">
        <f aca="false">IF(I900="","",IF(I900&lt;&gt;"OK","Confira os dados",IF(FinMes="","Escolha um período",IF(B900&gt;=FinMes,"Outro período",IF(K900&gt;0,"Recebimento excedente",IF(D900=0,"Recebida",IF(E900=0,"A receber","Parcial")))))))</f>
        <v/>
      </c>
      <c r="I900" s="36" t="str">
        <f aca="false">IF(COUNTA(A900:C900,F900:G900)=0,"",IF(A900="","Falta o código",IF(A900&lt;&gt;TRIM(A900),"Confira o código",IF(COUNTIFS(VentaID,A900)&gt;1,"Código repetido",IF(NOT(ISNUMBER(B900)),"Confira a data",IF(OR(B900&lt;1,B900&gt;73415,INT(B900)&lt;&gt;B900),"Confira a data",IF(NOT(ISNUMBER(C900)),"Confira o valor",IF(C900&lt;=0,"Valor maior que zero",IF(G900="","Preencha o que vendeu","OK")))))))))</f>
        <v/>
      </c>
      <c r="J900" s="34" t="n">
        <f aca="false">IF(I900="OK",C900,0)</f>
        <v>0</v>
      </c>
      <c r="K900" s="34" t="str">
        <f aca="false">IF(OR(I900&lt;&gt;"OK",FinMes=""),"",IF(B900&gt;=FinMes,0,MAX(0,ROUND(E900-C900,2))))</f>
        <v/>
      </c>
    </row>
    <row r="901" customFormat="false" ht="25" hidden="false" customHeight="true" outlineLevel="0" collapsed="false">
      <c r="A901" s="31"/>
      <c r="B901" s="32"/>
      <c r="C901" s="33"/>
      <c r="D901" s="34" t="str">
        <f aca="false">IF(OR(I901&lt;&gt;"OK",FinMes=""),"",IF(B901&gt;=FinMes,0,MAX(0,ROUND(C901-E901,2))))</f>
        <v/>
      </c>
      <c r="E901" s="34" t="str">
        <f aca="false">IF(OR(I901&lt;&gt;"OK",FinMes=""),"",IF(B901&gt;=FinMes,0,SUMIFS(CobroValido,CobroVenta,A901,CobroFecha,"&lt;"&amp;FinMes)))</f>
        <v/>
      </c>
      <c r="F901" s="35"/>
      <c r="G901" s="35"/>
      <c r="H901" s="36" t="str">
        <f aca="false">IF(I901="","",IF(I901&lt;&gt;"OK","Confira os dados",IF(FinMes="","Escolha um período",IF(B901&gt;=FinMes,"Outro período",IF(K901&gt;0,"Recebimento excedente",IF(D901=0,"Recebida",IF(E901=0,"A receber","Parcial")))))))</f>
        <v/>
      </c>
      <c r="I901" s="36" t="str">
        <f aca="false">IF(COUNTA(A901:C901,F901:G901)=0,"",IF(A901="","Falta o código",IF(A901&lt;&gt;TRIM(A901),"Confira o código",IF(COUNTIFS(VentaID,A901)&gt;1,"Código repetido",IF(NOT(ISNUMBER(B901)),"Confira a data",IF(OR(B901&lt;1,B901&gt;73415,INT(B901)&lt;&gt;B901),"Confira a data",IF(NOT(ISNUMBER(C901)),"Confira o valor",IF(C901&lt;=0,"Valor maior que zero",IF(G901="","Preencha o que vendeu","OK")))))))))</f>
        <v/>
      </c>
      <c r="J901" s="34" t="n">
        <f aca="false">IF(I901="OK",C901,0)</f>
        <v>0</v>
      </c>
      <c r="K901" s="34" t="str">
        <f aca="false">IF(OR(I901&lt;&gt;"OK",FinMes=""),"",IF(B901&gt;=FinMes,0,MAX(0,ROUND(E901-C901,2))))</f>
        <v/>
      </c>
    </row>
    <row r="902" customFormat="false" ht="25" hidden="false" customHeight="true" outlineLevel="0" collapsed="false">
      <c r="A902" s="31"/>
      <c r="B902" s="32"/>
      <c r="C902" s="33"/>
      <c r="D902" s="34" t="str">
        <f aca="false">IF(OR(I902&lt;&gt;"OK",FinMes=""),"",IF(B902&gt;=FinMes,0,MAX(0,ROUND(C902-E902,2))))</f>
        <v/>
      </c>
      <c r="E902" s="34" t="str">
        <f aca="false">IF(OR(I902&lt;&gt;"OK",FinMes=""),"",IF(B902&gt;=FinMes,0,SUMIFS(CobroValido,CobroVenta,A902,CobroFecha,"&lt;"&amp;FinMes)))</f>
        <v/>
      </c>
      <c r="F902" s="35"/>
      <c r="G902" s="35"/>
      <c r="H902" s="36" t="str">
        <f aca="false">IF(I902="","",IF(I902&lt;&gt;"OK","Confira os dados",IF(FinMes="","Escolha um período",IF(B902&gt;=FinMes,"Outro período",IF(K902&gt;0,"Recebimento excedente",IF(D902=0,"Recebida",IF(E902=0,"A receber","Parcial")))))))</f>
        <v/>
      </c>
      <c r="I902" s="36" t="str">
        <f aca="false">IF(COUNTA(A902:C902,F902:G902)=0,"",IF(A902="","Falta o código",IF(A902&lt;&gt;TRIM(A902),"Confira o código",IF(COUNTIFS(VentaID,A902)&gt;1,"Código repetido",IF(NOT(ISNUMBER(B902)),"Confira a data",IF(OR(B902&lt;1,B902&gt;73415,INT(B902)&lt;&gt;B902),"Confira a data",IF(NOT(ISNUMBER(C902)),"Confira o valor",IF(C902&lt;=0,"Valor maior que zero",IF(G902="","Preencha o que vendeu","OK")))))))))</f>
        <v/>
      </c>
      <c r="J902" s="34" t="n">
        <f aca="false">IF(I902="OK",C902,0)</f>
        <v>0</v>
      </c>
      <c r="K902" s="34" t="str">
        <f aca="false">IF(OR(I902&lt;&gt;"OK",FinMes=""),"",IF(B902&gt;=FinMes,0,MAX(0,ROUND(E902-C902,2))))</f>
        <v/>
      </c>
    </row>
    <row r="903" customFormat="false" ht="25" hidden="false" customHeight="true" outlineLevel="0" collapsed="false">
      <c r="A903" s="31"/>
      <c r="B903" s="32"/>
      <c r="C903" s="33"/>
      <c r="D903" s="34" t="str">
        <f aca="false">IF(OR(I903&lt;&gt;"OK",FinMes=""),"",IF(B903&gt;=FinMes,0,MAX(0,ROUND(C903-E903,2))))</f>
        <v/>
      </c>
      <c r="E903" s="34" t="str">
        <f aca="false">IF(OR(I903&lt;&gt;"OK",FinMes=""),"",IF(B903&gt;=FinMes,0,SUMIFS(CobroValido,CobroVenta,A903,CobroFecha,"&lt;"&amp;FinMes)))</f>
        <v/>
      </c>
      <c r="F903" s="35"/>
      <c r="G903" s="35"/>
      <c r="H903" s="36" t="str">
        <f aca="false">IF(I903="","",IF(I903&lt;&gt;"OK","Confira os dados",IF(FinMes="","Escolha um período",IF(B903&gt;=FinMes,"Outro período",IF(K903&gt;0,"Recebimento excedente",IF(D903=0,"Recebida",IF(E903=0,"A receber","Parcial")))))))</f>
        <v/>
      </c>
      <c r="I903" s="36" t="str">
        <f aca="false">IF(COUNTA(A903:C903,F903:G903)=0,"",IF(A903="","Falta o código",IF(A903&lt;&gt;TRIM(A903),"Confira o código",IF(COUNTIFS(VentaID,A903)&gt;1,"Código repetido",IF(NOT(ISNUMBER(B903)),"Confira a data",IF(OR(B903&lt;1,B903&gt;73415,INT(B903)&lt;&gt;B903),"Confira a data",IF(NOT(ISNUMBER(C903)),"Confira o valor",IF(C903&lt;=0,"Valor maior que zero",IF(G903="","Preencha o que vendeu","OK")))))))))</f>
        <v/>
      </c>
      <c r="J903" s="34" t="n">
        <f aca="false">IF(I903="OK",C903,0)</f>
        <v>0</v>
      </c>
      <c r="K903" s="34" t="str">
        <f aca="false">IF(OR(I903&lt;&gt;"OK",FinMes=""),"",IF(B903&gt;=FinMes,0,MAX(0,ROUND(E903-C903,2))))</f>
        <v/>
      </c>
    </row>
    <row r="904" customFormat="false" ht="25" hidden="false" customHeight="true" outlineLevel="0" collapsed="false">
      <c r="A904" s="31"/>
      <c r="B904" s="32"/>
      <c r="C904" s="33"/>
      <c r="D904" s="34" t="str">
        <f aca="false">IF(OR(I904&lt;&gt;"OK",FinMes=""),"",IF(B904&gt;=FinMes,0,MAX(0,ROUND(C904-E904,2))))</f>
        <v/>
      </c>
      <c r="E904" s="34" t="str">
        <f aca="false">IF(OR(I904&lt;&gt;"OK",FinMes=""),"",IF(B904&gt;=FinMes,0,SUMIFS(CobroValido,CobroVenta,A904,CobroFecha,"&lt;"&amp;FinMes)))</f>
        <v/>
      </c>
      <c r="F904" s="35"/>
      <c r="G904" s="35"/>
      <c r="H904" s="36" t="str">
        <f aca="false">IF(I904="","",IF(I904&lt;&gt;"OK","Confira os dados",IF(FinMes="","Escolha um período",IF(B904&gt;=FinMes,"Outro período",IF(K904&gt;0,"Recebimento excedente",IF(D904=0,"Recebida",IF(E904=0,"A receber","Parcial")))))))</f>
        <v/>
      </c>
      <c r="I904" s="36" t="str">
        <f aca="false">IF(COUNTA(A904:C904,F904:G904)=0,"",IF(A904="","Falta o código",IF(A904&lt;&gt;TRIM(A904),"Confira o código",IF(COUNTIFS(VentaID,A904)&gt;1,"Código repetido",IF(NOT(ISNUMBER(B904)),"Confira a data",IF(OR(B904&lt;1,B904&gt;73415,INT(B904)&lt;&gt;B904),"Confira a data",IF(NOT(ISNUMBER(C904)),"Confira o valor",IF(C904&lt;=0,"Valor maior que zero",IF(G904="","Preencha o que vendeu","OK")))))))))</f>
        <v/>
      </c>
      <c r="J904" s="34" t="n">
        <f aca="false">IF(I904="OK",C904,0)</f>
        <v>0</v>
      </c>
      <c r="K904" s="34" t="str">
        <f aca="false">IF(OR(I904&lt;&gt;"OK",FinMes=""),"",IF(B904&gt;=FinMes,0,MAX(0,ROUND(E904-C904,2))))</f>
        <v/>
      </c>
    </row>
    <row r="905" customFormat="false" ht="25" hidden="false" customHeight="true" outlineLevel="0" collapsed="false">
      <c r="A905" s="31"/>
      <c r="B905" s="32"/>
      <c r="C905" s="33"/>
      <c r="D905" s="34" t="str">
        <f aca="false">IF(OR(I905&lt;&gt;"OK",FinMes=""),"",IF(B905&gt;=FinMes,0,MAX(0,ROUND(C905-E905,2))))</f>
        <v/>
      </c>
      <c r="E905" s="34" t="str">
        <f aca="false">IF(OR(I905&lt;&gt;"OK",FinMes=""),"",IF(B905&gt;=FinMes,0,SUMIFS(CobroValido,CobroVenta,A905,CobroFecha,"&lt;"&amp;FinMes)))</f>
        <v/>
      </c>
      <c r="F905" s="35"/>
      <c r="G905" s="35"/>
      <c r="H905" s="36" t="str">
        <f aca="false">IF(I905="","",IF(I905&lt;&gt;"OK","Confira os dados",IF(FinMes="","Escolha um período",IF(B905&gt;=FinMes,"Outro período",IF(K905&gt;0,"Recebimento excedente",IF(D905=0,"Recebida",IF(E905=0,"A receber","Parcial")))))))</f>
        <v/>
      </c>
      <c r="I905" s="36" t="str">
        <f aca="false">IF(COUNTA(A905:C905,F905:G905)=0,"",IF(A905="","Falta o código",IF(A905&lt;&gt;TRIM(A905),"Confira o código",IF(COUNTIFS(VentaID,A905)&gt;1,"Código repetido",IF(NOT(ISNUMBER(B905)),"Confira a data",IF(OR(B905&lt;1,B905&gt;73415,INT(B905)&lt;&gt;B905),"Confira a data",IF(NOT(ISNUMBER(C905)),"Confira o valor",IF(C905&lt;=0,"Valor maior que zero",IF(G905="","Preencha o que vendeu","OK")))))))))</f>
        <v/>
      </c>
      <c r="J905" s="34" t="n">
        <f aca="false">IF(I905="OK",C905,0)</f>
        <v>0</v>
      </c>
      <c r="K905" s="34" t="str">
        <f aca="false">IF(OR(I905&lt;&gt;"OK",FinMes=""),"",IF(B905&gt;=FinMes,0,MAX(0,ROUND(E905-C905,2))))</f>
        <v/>
      </c>
    </row>
    <row r="906" customFormat="false" ht="25" hidden="false" customHeight="true" outlineLevel="0" collapsed="false">
      <c r="A906" s="31"/>
      <c r="B906" s="32"/>
      <c r="C906" s="33"/>
      <c r="D906" s="34" t="str">
        <f aca="false">IF(OR(I906&lt;&gt;"OK",FinMes=""),"",IF(B906&gt;=FinMes,0,MAX(0,ROUND(C906-E906,2))))</f>
        <v/>
      </c>
      <c r="E906" s="34" t="str">
        <f aca="false">IF(OR(I906&lt;&gt;"OK",FinMes=""),"",IF(B906&gt;=FinMes,0,SUMIFS(CobroValido,CobroVenta,A906,CobroFecha,"&lt;"&amp;FinMes)))</f>
        <v/>
      </c>
      <c r="F906" s="35"/>
      <c r="G906" s="35"/>
      <c r="H906" s="36" t="str">
        <f aca="false">IF(I906="","",IF(I906&lt;&gt;"OK","Confira os dados",IF(FinMes="","Escolha um período",IF(B906&gt;=FinMes,"Outro período",IF(K906&gt;0,"Recebimento excedente",IF(D906=0,"Recebida",IF(E906=0,"A receber","Parcial")))))))</f>
        <v/>
      </c>
      <c r="I906" s="36" t="str">
        <f aca="false">IF(COUNTA(A906:C906,F906:G906)=0,"",IF(A906="","Falta o código",IF(A906&lt;&gt;TRIM(A906),"Confira o código",IF(COUNTIFS(VentaID,A906)&gt;1,"Código repetido",IF(NOT(ISNUMBER(B906)),"Confira a data",IF(OR(B906&lt;1,B906&gt;73415,INT(B906)&lt;&gt;B906),"Confira a data",IF(NOT(ISNUMBER(C906)),"Confira o valor",IF(C906&lt;=0,"Valor maior que zero",IF(G906="","Preencha o que vendeu","OK")))))))))</f>
        <v/>
      </c>
      <c r="J906" s="34" t="n">
        <f aca="false">IF(I906="OK",C906,0)</f>
        <v>0</v>
      </c>
      <c r="K906" s="34" t="str">
        <f aca="false">IF(OR(I906&lt;&gt;"OK",FinMes=""),"",IF(B906&gt;=FinMes,0,MAX(0,ROUND(E906-C906,2))))</f>
        <v/>
      </c>
    </row>
    <row r="907" customFormat="false" ht="25" hidden="false" customHeight="true" outlineLevel="0" collapsed="false">
      <c r="A907" s="31"/>
      <c r="B907" s="32"/>
      <c r="C907" s="33"/>
      <c r="D907" s="34" t="str">
        <f aca="false">IF(OR(I907&lt;&gt;"OK",FinMes=""),"",IF(B907&gt;=FinMes,0,MAX(0,ROUND(C907-E907,2))))</f>
        <v/>
      </c>
      <c r="E907" s="34" t="str">
        <f aca="false">IF(OR(I907&lt;&gt;"OK",FinMes=""),"",IF(B907&gt;=FinMes,0,SUMIFS(CobroValido,CobroVenta,A907,CobroFecha,"&lt;"&amp;FinMes)))</f>
        <v/>
      </c>
      <c r="F907" s="35"/>
      <c r="G907" s="35"/>
      <c r="H907" s="36" t="str">
        <f aca="false">IF(I907="","",IF(I907&lt;&gt;"OK","Confira os dados",IF(FinMes="","Escolha um período",IF(B907&gt;=FinMes,"Outro período",IF(K907&gt;0,"Recebimento excedente",IF(D907=0,"Recebida",IF(E907=0,"A receber","Parcial")))))))</f>
        <v/>
      </c>
      <c r="I907" s="36" t="str">
        <f aca="false">IF(COUNTA(A907:C907,F907:G907)=0,"",IF(A907="","Falta o código",IF(A907&lt;&gt;TRIM(A907),"Confira o código",IF(COUNTIFS(VentaID,A907)&gt;1,"Código repetido",IF(NOT(ISNUMBER(B907)),"Confira a data",IF(OR(B907&lt;1,B907&gt;73415,INT(B907)&lt;&gt;B907),"Confira a data",IF(NOT(ISNUMBER(C907)),"Confira o valor",IF(C907&lt;=0,"Valor maior que zero",IF(G907="","Preencha o que vendeu","OK")))))))))</f>
        <v/>
      </c>
      <c r="J907" s="34" t="n">
        <f aca="false">IF(I907="OK",C907,0)</f>
        <v>0</v>
      </c>
      <c r="K907" s="34" t="str">
        <f aca="false">IF(OR(I907&lt;&gt;"OK",FinMes=""),"",IF(B907&gt;=FinMes,0,MAX(0,ROUND(E907-C907,2))))</f>
        <v/>
      </c>
    </row>
    <row r="908" customFormat="false" ht="25" hidden="false" customHeight="true" outlineLevel="0" collapsed="false">
      <c r="A908" s="31"/>
      <c r="B908" s="32"/>
      <c r="C908" s="33"/>
      <c r="D908" s="34" t="str">
        <f aca="false">IF(OR(I908&lt;&gt;"OK",FinMes=""),"",IF(B908&gt;=FinMes,0,MAX(0,ROUND(C908-E908,2))))</f>
        <v/>
      </c>
      <c r="E908" s="34" t="str">
        <f aca="false">IF(OR(I908&lt;&gt;"OK",FinMes=""),"",IF(B908&gt;=FinMes,0,SUMIFS(CobroValido,CobroVenta,A908,CobroFecha,"&lt;"&amp;FinMes)))</f>
        <v/>
      </c>
      <c r="F908" s="35"/>
      <c r="G908" s="35"/>
      <c r="H908" s="36" t="str">
        <f aca="false">IF(I908="","",IF(I908&lt;&gt;"OK","Confira os dados",IF(FinMes="","Escolha um período",IF(B908&gt;=FinMes,"Outro período",IF(K908&gt;0,"Recebimento excedente",IF(D908=0,"Recebida",IF(E908=0,"A receber","Parcial")))))))</f>
        <v/>
      </c>
      <c r="I908" s="36" t="str">
        <f aca="false">IF(COUNTA(A908:C908,F908:G908)=0,"",IF(A908="","Falta o código",IF(A908&lt;&gt;TRIM(A908),"Confira o código",IF(COUNTIFS(VentaID,A908)&gt;1,"Código repetido",IF(NOT(ISNUMBER(B908)),"Confira a data",IF(OR(B908&lt;1,B908&gt;73415,INT(B908)&lt;&gt;B908),"Confira a data",IF(NOT(ISNUMBER(C908)),"Confira o valor",IF(C908&lt;=0,"Valor maior que zero",IF(G908="","Preencha o que vendeu","OK")))))))))</f>
        <v/>
      </c>
      <c r="J908" s="34" t="n">
        <f aca="false">IF(I908="OK",C908,0)</f>
        <v>0</v>
      </c>
      <c r="K908" s="34" t="str">
        <f aca="false">IF(OR(I908&lt;&gt;"OK",FinMes=""),"",IF(B908&gt;=FinMes,0,MAX(0,ROUND(E908-C908,2))))</f>
        <v/>
      </c>
    </row>
    <row r="909" customFormat="false" ht="25" hidden="false" customHeight="true" outlineLevel="0" collapsed="false">
      <c r="A909" s="31"/>
      <c r="B909" s="32"/>
      <c r="C909" s="33"/>
      <c r="D909" s="34" t="str">
        <f aca="false">IF(OR(I909&lt;&gt;"OK",FinMes=""),"",IF(B909&gt;=FinMes,0,MAX(0,ROUND(C909-E909,2))))</f>
        <v/>
      </c>
      <c r="E909" s="34" t="str">
        <f aca="false">IF(OR(I909&lt;&gt;"OK",FinMes=""),"",IF(B909&gt;=FinMes,0,SUMIFS(CobroValido,CobroVenta,A909,CobroFecha,"&lt;"&amp;FinMes)))</f>
        <v/>
      </c>
      <c r="F909" s="35"/>
      <c r="G909" s="35"/>
      <c r="H909" s="36" t="str">
        <f aca="false">IF(I909="","",IF(I909&lt;&gt;"OK","Confira os dados",IF(FinMes="","Escolha um período",IF(B909&gt;=FinMes,"Outro período",IF(K909&gt;0,"Recebimento excedente",IF(D909=0,"Recebida",IF(E909=0,"A receber","Parcial")))))))</f>
        <v/>
      </c>
      <c r="I909" s="36" t="str">
        <f aca="false">IF(COUNTA(A909:C909,F909:G909)=0,"",IF(A909="","Falta o código",IF(A909&lt;&gt;TRIM(A909),"Confira o código",IF(COUNTIFS(VentaID,A909)&gt;1,"Código repetido",IF(NOT(ISNUMBER(B909)),"Confira a data",IF(OR(B909&lt;1,B909&gt;73415,INT(B909)&lt;&gt;B909),"Confira a data",IF(NOT(ISNUMBER(C909)),"Confira o valor",IF(C909&lt;=0,"Valor maior que zero",IF(G909="","Preencha o que vendeu","OK")))))))))</f>
        <v/>
      </c>
      <c r="J909" s="34" t="n">
        <f aca="false">IF(I909="OK",C909,0)</f>
        <v>0</v>
      </c>
      <c r="K909" s="34" t="str">
        <f aca="false">IF(OR(I909&lt;&gt;"OK",FinMes=""),"",IF(B909&gt;=FinMes,0,MAX(0,ROUND(E909-C909,2))))</f>
        <v/>
      </c>
    </row>
    <row r="910" customFormat="false" ht="25" hidden="false" customHeight="true" outlineLevel="0" collapsed="false">
      <c r="A910" s="31"/>
      <c r="B910" s="32"/>
      <c r="C910" s="33"/>
      <c r="D910" s="34" t="str">
        <f aca="false">IF(OR(I910&lt;&gt;"OK",FinMes=""),"",IF(B910&gt;=FinMes,0,MAX(0,ROUND(C910-E910,2))))</f>
        <v/>
      </c>
      <c r="E910" s="34" t="str">
        <f aca="false">IF(OR(I910&lt;&gt;"OK",FinMes=""),"",IF(B910&gt;=FinMes,0,SUMIFS(CobroValido,CobroVenta,A910,CobroFecha,"&lt;"&amp;FinMes)))</f>
        <v/>
      </c>
      <c r="F910" s="35"/>
      <c r="G910" s="35"/>
      <c r="H910" s="36" t="str">
        <f aca="false">IF(I910="","",IF(I910&lt;&gt;"OK","Confira os dados",IF(FinMes="","Escolha um período",IF(B910&gt;=FinMes,"Outro período",IF(K910&gt;0,"Recebimento excedente",IF(D910=0,"Recebida",IF(E910=0,"A receber","Parcial")))))))</f>
        <v/>
      </c>
      <c r="I910" s="36" t="str">
        <f aca="false">IF(COUNTA(A910:C910,F910:G910)=0,"",IF(A910="","Falta o código",IF(A910&lt;&gt;TRIM(A910),"Confira o código",IF(COUNTIFS(VentaID,A910)&gt;1,"Código repetido",IF(NOT(ISNUMBER(B910)),"Confira a data",IF(OR(B910&lt;1,B910&gt;73415,INT(B910)&lt;&gt;B910),"Confira a data",IF(NOT(ISNUMBER(C910)),"Confira o valor",IF(C910&lt;=0,"Valor maior que zero",IF(G910="","Preencha o que vendeu","OK")))))))))</f>
        <v/>
      </c>
      <c r="J910" s="34" t="n">
        <f aca="false">IF(I910="OK",C910,0)</f>
        <v>0</v>
      </c>
      <c r="K910" s="34" t="str">
        <f aca="false">IF(OR(I910&lt;&gt;"OK",FinMes=""),"",IF(B910&gt;=FinMes,0,MAX(0,ROUND(E910-C910,2))))</f>
        <v/>
      </c>
    </row>
    <row r="911" customFormat="false" ht="25" hidden="false" customHeight="true" outlineLevel="0" collapsed="false">
      <c r="A911" s="31"/>
      <c r="B911" s="32"/>
      <c r="C911" s="33"/>
      <c r="D911" s="34" t="str">
        <f aca="false">IF(OR(I911&lt;&gt;"OK",FinMes=""),"",IF(B911&gt;=FinMes,0,MAX(0,ROUND(C911-E911,2))))</f>
        <v/>
      </c>
      <c r="E911" s="34" t="str">
        <f aca="false">IF(OR(I911&lt;&gt;"OK",FinMes=""),"",IF(B911&gt;=FinMes,0,SUMIFS(CobroValido,CobroVenta,A911,CobroFecha,"&lt;"&amp;FinMes)))</f>
        <v/>
      </c>
      <c r="F911" s="35"/>
      <c r="G911" s="35"/>
      <c r="H911" s="36" t="str">
        <f aca="false">IF(I911="","",IF(I911&lt;&gt;"OK","Confira os dados",IF(FinMes="","Escolha um período",IF(B911&gt;=FinMes,"Outro período",IF(K911&gt;0,"Recebimento excedente",IF(D911=0,"Recebida",IF(E911=0,"A receber","Parcial")))))))</f>
        <v/>
      </c>
      <c r="I911" s="36" t="str">
        <f aca="false">IF(COUNTA(A911:C911,F911:G911)=0,"",IF(A911="","Falta o código",IF(A911&lt;&gt;TRIM(A911),"Confira o código",IF(COUNTIFS(VentaID,A911)&gt;1,"Código repetido",IF(NOT(ISNUMBER(B911)),"Confira a data",IF(OR(B911&lt;1,B911&gt;73415,INT(B911)&lt;&gt;B911),"Confira a data",IF(NOT(ISNUMBER(C911)),"Confira o valor",IF(C911&lt;=0,"Valor maior que zero",IF(G911="","Preencha o que vendeu","OK")))))))))</f>
        <v/>
      </c>
      <c r="J911" s="34" t="n">
        <f aca="false">IF(I911="OK",C911,0)</f>
        <v>0</v>
      </c>
      <c r="K911" s="34" t="str">
        <f aca="false">IF(OR(I911&lt;&gt;"OK",FinMes=""),"",IF(B911&gt;=FinMes,0,MAX(0,ROUND(E911-C911,2))))</f>
        <v/>
      </c>
    </row>
    <row r="912" customFormat="false" ht="25" hidden="false" customHeight="true" outlineLevel="0" collapsed="false">
      <c r="A912" s="31"/>
      <c r="B912" s="32"/>
      <c r="C912" s="33"/>
      <c r="D912" s="34" t="str">
        <f aca="false">IF(OR(I912&lt;&gt;"OK",FinMes=""),"",IF(B912&gt;=FinMes,0,MAX(0,ROUND(C912-E912,2))))</f>
        <v/>
      </c>
      <c r="E912" s="34" t="str">
        <f aca="false">IF(OR(I912&lt;&gt;"OK",FinMes=""),"",IF(B912&gt;=FinMes,0,SUMIFS(CobroValido,CobroVenta,A912,CobroFecha,"&lt;"&amp;FinMes)))</f>
        <v/>
      </c>
      <c r="F912" s="35"/>
      <c r="G912" s="35"/>
      <c r="H912" s="36" t="str">
        <f aca="false">IF(I912="","",IF(I912&lt;&gt;"OK","Confira os dados",IF(FinMes="","Escolha um período",IF(B912&gt;=FinMes,"Outro período",IF(K912&gt;0,"Recebimento excedente",IF(D912=0,"Recebida",IF(E912=0,"A receber","Parcial")))))))</f>
        <v/>
      </c>
      <c r="I912" s="36" t="str">
        <f aca="false">IF(COUNTA(A912:C912,F912:G912)=0,"",IF(A912="","Falta o código",IF(A912&lt;&gt;TRIM(A912),"Confira o código",IF(COUNTIFS(VentaID,A912)&gt;1,"Código repetido",IF(NOT(ISNUMBER(B912)),"Confira a data",IF(OR(B912&lt;1,B912&gt;73415,INT(B912)&lt;&gt;B912),"Confira a data",IF(NOT(ISNUMBER(C912)),"Confira o valor",IF(C912&lt;=0,"Valor maior que zero",IF(G912="","Preencha o que vendeu","OK")))))))))</f>
        <v/>
      </c>
      <c r="J912" s="34" t="n">
        <f aca="false">IF(I912="OK",C912,0)</f>
        <v>0</v>
      </c>
      <c r="K912" s="34" t="str">
        <f aca="false">IF(OR(I912&lt;&gt;"OK",FinMes=""),"",IF(B912&gt;=FinMes,0,MAX(0,ROUND(E912-C912,2))))</f>
        <v/>
      </c>
    </row>
    <row r="913" customFormat="false" ht="25" hidden="false" customHeight="true" outlineLevel="0" collapsed="false">
      <c r="A913" s="31"/>
      <c r="B913" s="32"/>
      <c r="C913" s="33"/>
      <c r="D913" s="34" t="str">
        <f aca="false">IF(OR(I913&lt;&gt;"OK",FinMes=""),"",IF(B913&gt;=FinMes,0,MAX(0,ROUND(C913-E913,2))))</f>
        <v/>
      </c>
      <c r="E913" s="34" t="str">
        <f aca="false">IF(OR(I913&lt;&gt;"OK",FinMes=""),"",IF(B913&gt;=FinMes,0,SUMIFS(CobroValido,CobroVenta,A913,CobroFecha,"&lt;"&amp;FinMes)))</f>
        <v/>
      </c>
      <c r="F913" s="35"/>
      <c r="G913" s="35"/>
      <c r="H913" s="36" t="str">
        <f aca="false">IF(I913="","",IF(I913&lt;&gt;"OK","Confira os dados",IF(FinMes="","Escolha um período",IF(B913&gt;=FinMes,"Outro período",IF(K913&gt;0,"Recebimento excedente",IF(D913=0,"Recebida",IF(E913=0,"A receber","Parcial")))))))</f>
        <v/>
      </c>
      <c r="I913" s="36" t="str">
        <f aca="false">IF(COUNTA(A913:C913,F913:G913)=0,"",IF(A913="","Falta o código",IF(A913&lt;&gt;TRIM(A913),"Confira o código",IF(COUNTIFS(VentaID,A913)&gt;1,"Código repetido",IF(NOT(ISNUMBER(B913)),"Confira a data",IF(OR(B913&lt;1,B913&gt;73415,INT(B913)&lt;&gt;B913),"Confira a data",IF(NOT(ISNUMBER(C913)),"Confira o valor",IF(C913&lt;=0,"Valor maior que zero",IF(G913="","Preencha o que vendeu","OK")))))))))</f>
        <v/>
      </c>
      <c r="J913" s="34" t="n">
        <f aca="false">IF(I913="OK",C913,0)</f>
        <v>0</v>
      </c>
      <c r="K913" s="34" t="str">
        <f aca="false">IF(OR(I913&lt;&gt;"OK",FinMes=""),"",IF(B913&gt;=FinMes,0,MAX(0,ROUND(E913-C913,2))))</f>
        <v/>
      </c>
    </row>
    <row r="914" customFormat="false" ht="25" hidden="false" customHeight="true" outlineLevel="0" collapsed="false">
      <c r="A914" s="31"/>
      <c r="B914" s="32"/>
      <c r="C914" s="33"/>
      <c r="D914" s="34" t="str">
        <f aca="false">IF(OR(I914&lt;&gt;"OK",FinMes=""),"",IF(B914&gt;=FinMes,0,MAX(0,ROUND(C914-E914,2))))</f>
        <v/>
      </c>
      <c r="E914" s="34" t="str">
        <f aca="false">IF(OR(I914&lt;&gt;"OK",FinMes=""),"",IF(B914&gt;=FinMes,0,SUMIFS(CobroValido,CobroVenta,A914,CobroFecha,"&lt;"&amp;FinMes)))</f>
        <v/>
      </c>
      <c r="F914" s="35"/>
      <c r="G914" s="35"/>
      <c r="H914" s="36" t="str">
        <f aca="false">IF(I914="","",IF(I914&lt;&gt;"OK","Confira os dados",IF(FinMes="","Escolha um período",IF(B914&gt;=FinMes,"Outro período",IF(K914&gt;0,"Recebimento excedente",IF(D914=0,"Recebida",IF(E914=0,"A receber","Parcial")))))))</f>
        <v/>
      </c>
      <c r="I914" s="36" t="str">
        <f aca="false">IF(COUNTA(A914:C914,F914:G914)=0,"",IF(A914="","Falta o código",IF(A914&lt;&gt;TRIM(A914),"Confira o código",IF(COUNTIFS(VentaID,A914)&gt;1,"Código repetido",IF(NOT(ISNUMBER(B914)),"Confira a data",IF(OR(B914&lt;1,B914&gt;73415,INT(B914)&lt;&gt;B914),"Confira a data",IF(NOT(ISNUMBER(C914)),"Confira o valor",IF(C914&lt;=0,"Valor maior que zero",IF(G914="","Preencha o que vendeu","OK")))))))))</f>
        <v/>
      </c>
      <c r="J914" s="34" t="n">
        <f aca="false">IF(I914="OK",C914,0)</f>
        <v>0</v>
      </c>
      <c r="K914" s="34" t="str">
        <f aca="false">IF(OR(I914&lt;&gt;"OK",FinMes=""),"",IF(B914&gt;=FinMes,0,MAX(0,ROUND(E914-C914,2))))</f>
        <v/>
      </c>
    </row>
    <row r="915" customFormat="false" ht="25" hidden="false" customHeight="true" outlineLevel="0" collapsed="false">
      <c r="A915" s="31"/>
      <c r="B915" s="32"/>
      <c r="C915" s="33"/>
      <c r="D915" s="34" t="str">
        <f aca="false">IF(OR(I915&lt;&gt;"OK",FinMes=""),"",IF(B915&gt;=FinMes,0,MAX(0,ROUND(C915-E915,2))))</f>
        <v/>
      </c>
      <c r="E915" s="34" t="str">
        <f aca="false">IF(OR(I915&lt;&gt;"OK",FinMes=""),"",IF(B915&gt;=FinMes,0,SUMIFS(CobroValido,CobroVenta,A915,CobroFecha,"&lt;"&amp;FinMes)))</f>
        <v/>
      </c>
      <c r="F915" s="35"/>
      <c r="G915" s="35"/>
      <c r="H915" s="36" t="str">
        <f aca="false">IF(I915="","",IF(I915&lt;&gt;"OK","Confira os dados",IF(FinMes="","Escolha um período",IF(B915&gt;=FinMes,"Outro período",IF(K915&gt;0,"Recebimento excedente",IF(D915=0,"Recebida",IF(E915=0,"A receber","Parcial")))))))</f>
        <v/>
      </c>
      <c r="I915" s="36" t="str">
        <f aca="false">IF(COUNTA(A915:C915,F915:G915)=0,"",IF(A915="","Falta o código",IF(A915&lt;&gt;TRIM(A915),"Confira o código",IF(COUNTIFS(VentaID,A915)&gt;1,"Código repetido",IF(NOT(ISNUMBER(B915)),"Confira a data",IF(OR(B915&lt;1,B915&gt;73415,INT(B915)&lt;&gt;B915),"Confira a data",IF(NOT(ISNUMBER(C915)),"Confira o valor",IF(C915&lt;=0,"Valor maior que zero",IF(G915="","Preencha o que vendeu","OK")))))))))</f>
        <v/>
      </c>
      <c r="J915" s="34" t="n">
        <f aca="false">IF(I915="OK",C915,0)</f>
        <v>0</v>
      </c>
      <c r="K915" s="34" t="str">
        <f aca="false">IF(OR(I915&lt;&gt;"OK",FinMes=""),"",IF(B915&gt;=FinMes,0,MAX(0,ROUND(E915-C915,2))))</f>
        <v/>
      </c>
    </row>
    <row r="916" customFormat="false" ht="25" hidden="false" customHeight="true" outlineLevel="0" collapsed="false">
      <c r="A916" s="31"/>
      <c r="B916" s="32"/>
      <c r="C916" s="33"/>
      <c r="D916" s="34" t="str">
        <f aca="false">IF(OR(I916&lt;&gt;"OK",FinMes=""),"",IF(B916&gt;=FinMes,0,MAX(0,ROUND(C916-E916,2))))</f>
        <v/>
      </c>
      <c r="E916" s="34" t="str">
        <f aca="false">IF(OR(I916&lt;&gt;"OK",FinMes=""),"",IF(B916&gt;=FinMes,0,SUMIFS(CobroValido,CobroVenta,A916,CobroFecha,"&lt;"&amp;FinMes)))</f>
        <v/>
      </c>
      <c r="F916" s="35"/>
      <c r="G916" s="35"/>
      <c r="H916" s="36" t="str">
        <f aca="false">IF(I916="","",IF(I916&lt;&gt;"OK","Confira os dados",IF(FinMes="","Escolha um período",IF(B916&gt;=FinMes,"Outro período",IF(K916&gt;0,"Recebimento excedente",IF(D916=0,"Recebida",IF(E916=0,"A receber","Parcial")))))))</f>
        <v/>
      </c>
      <c r="I916" s="36" t="str">
        <f aca="false">IF(COUNTA(A916:C916,F916:G916)=0,"",IF(A916="","Falta o código",IF(A916&lt;&gt;TRIM(A916),"Confira o código",IF(COUNTIFS(VentaID,A916)&gt;1,"Código repetido",IF(NOT(ISNUMBER(B916)),"Confira a data",IF(OR(B916&lt;1,B916&gt;73415,INT(B916)&lt;&gt;B916),"Confira a data",IF(NOT(ISNUMBER(C916)),"Confira o valor",IF(C916&lt;=0,"Valor maior que zero",IF(G916="","Preencha o que vendeu","OK")))))))))</f>
        <v/>
      </c>
      <c r="J916" s="34" t="n">
        <f aca="false">IF(I916="OK",C916,0)</f>
        <v>0</v>
      </c>
      <c r="K916" s="34" t="str">
        <f aca="false">IF(OR(I916&lt;&gt;"OK",FinMes=""),"",IF(B916&gt;=FinMes,0,MAX(0,ROUND(E916-C916,2))))</f>
        <v/>
      </c>
    </row>
    <row r="917" customFormat="false" ht="25" hidden="false" customHeight="true" outlineLevel="0" collapsed="false">
      <c r="A917" s="31"/>
      <c r="B917" s="32"/>
      <c r="C917" s="33"/>
      <c r="D917" s="34" t="str">
        <f aca="false">IF(OR(I917&lt;&gt;"OK",FinMes=""),"",IF(B917&gt;=FinMes,0,MAX(0,ROUND(C917-E917,2))))</f>
        <v/>
      </c>
      <c r="E917" s="34" t="str">
        <f aca="false">IF(OR(I917&lt;&gt;"OK",FinMes=""),"",IF(B917&gt;=FinMes,0,SUMIFS(CobroValido,CobroVenta,A917,CobroFecha,"&lt;"&amp;FinMes)))</f>
        <v/>
      </c>
      <c r="F917" s="35"/>
      <c r="G917" s="35"/>
      <c r="H917" s="36" t="str">
        <f aca="false">IF(I917="","",IF(I917&lt;&gt;"OK","Confira os dados",IF(FinMes="","Escolha um período",IF(B917&gt;=FinMes,"Outro período",IF(K917&gt;0,"Recebimento excedente",IF(D917=0,"Recebida",IF(E917=0,"A receber","Parcial")))))))</f>
        <v/>
      </c>
      <c r="I917" s="36" t="str">
        <f aca="false">IF(COUNTA(A917:C917,F917:G917)=0,"",IF(A917="","Falta o código",IF(A917&lt;&gt;TRIM(A917),"Confira o código",IF(COUNTIFS(VentaID,A917)&gt;1,"Código repetido",IF(NOT(ISNUMBER(B917)),"Confira a data",IF(OR(B917&lt;1,B917&gt;73415,INT(B917)&lt;&gt;B917),"Confira a data",IF(NOT(ISNUMBER(C917)),"Confira o valor",IF(C917&lt;=0,"Valor maior que zero",IF(G917="","Preencha o que vendeu","OK")))))))))</f>
        <v/>
      </c>
      <c r="J917" s="34" t="n">
        <f aca="false">IF(I917="OK",C917,0)</f>
        <v>0</v>
      </c>
      <c r="K917" s="34" t="str">
        <f aca="false">IF(OR(I917&lt;&gt;"OK",FinMes=""),"",IF(B917&gt;=FinMes,0,MAX(0,ROUND(E917-C917,2))))</f>
        <v/>
      </c>
    </row>
    <row r="918" customFormat="false" ht="25" hidden="false" customHeight="true" outlineLevel="0" collapsed="false">
      <c r="A918" s="31"/>
      <c r="B918" s="32"/>
      <c r="C918" s="33"/>
      <c r="D918" s="34" t="str">
        <f aca="false">IF(OR(I918&lt;&gt;"OK",FinMes=""),"",IF(B918&gt;=FinMes,0,MAX(0,ROUND(C918-E918,2))))</f>
        <v/>
      </c>
      <c r="E918" s="34" t="str">
        <f aca="false">IF(OR(I918&lt;&gt;"OK",FinMes=""),"",IF(B918&gt;=FinMes,0,SUMIFS(CobroValido,CobroVenta,A918,CobroFecha,"&lt;"&amp;FinMes)))</f>
        <v/>
      </c>
      <c r="F918" s="35"/>
      <c r="G918" s="35"/>
      <c r="H918" s="36" t="str">
        <f aca="false">IF(I918="","",IF(I918&lt;&gt;"OK","Confira os dados",IF(FinMes="","Escolha um período",IF(B918&gt;=FinMes,"Outro período",IF(K918&gt;0,"Recebimento excedente",IF(D918=0,"Recebida",IF(E918=0,"A receber","Parcial")))))))</f>
        <v/>
      </c>
      <c r="I918" s="36" t="str">
        <f aca="false">IF(COUNTA(A918:C918,F918:G918)=0,"",IF(A918="","Falta o código",IF(A918&lt;&gt;TRIM(A918),"Confira o código",IF(COUNTIFS(VentaID,A918)&gt;1,"Código repetido",IF(NOT(ISNUMBER(B918)),"Confira a data",IF(OR(B918&lt;1,B918&gt;73415,INT(B918)&lt;&gt;B918),"Confira a data",IF(NOT(ISNUMBER(C918)),"Confira o valor",IF(C918&lt;=0,"Valor maior que zero",IF(G918="","Preencha o que vendeu","OK")))))))))</f>
        <v/>
      </c>
      <c r="J918" s="34" t="n">
        <f aca="false">IF(I918="OK",C918,0)</f>
        <v>0</v>
      </c>
      <c r="K918" s="34" t="str">
        <f aca="false">IF(OR(I918&lt;&gt;"OK",FinMes=""),"",IF(B918&gt;=FinMes,0,MAX(0,ROUND(E918-C918,2))))</f>
        <v/>
      </c>
    </row>
    <row r="919" customFormat="false" ht="25" hidden="false" customHeight="true" outlineLevel="0" collapsed="false">
      <c r="A919" s="31"/>
      <c r="B919" s="32"/>
      <c r="C919" s="33"/>
      <c r="D919" s="34" t="str">
        <f aca="false">IF(OR(I919&lt;&gt;"OK",FinMes=""),"",IF(B919&gt;=FinMes,0,MAX(0,ROUND(C919-E919,2))))</f>
        <v/>
      </c>
      <c r="E919" s="34" t="str">
        <f aca="false">IF(OR(I919&lt;&gt;"OK",FinMes=""),"",IF(B919&gt;=FinMes,0,SUMIFS(CobroValido,CobroVenta,A919,CobroFecha,"&lt;"&amp;FinMes)))</f>
        <v/>
      </c>
      <c r="F919" s="35"/>
      <c r="G919" s="35"/>
      <c r="H919" s="36" t="str">
        <f aca="false">IF(I919="","",IF(I919&lt;&gt;"OK","Confira os dados",IF(FinMes="","Escolha um período",IF(B919&gt;=FinMes,"Outro período",IF(K919&gt;0,"Recebimento excedente",IF(D919=0,"Recebida",IF(E919=0,"A receber","Parcial")))))))</f>
        <v/>
      </c>
      <c r="I919" s="36" t="str">
        <f aca="false">IF(COUNTA(A919:C919,F919:G919)=0,"",IF(A919="","Falta o código",IF(A919&lt;&gt;TRIM(A919),"Confira o código",IF(COUNTIFS(VentaID,A919)&gt;1,"Código repetido",IF(NOT(ISNUMBER(B919)),"Confira a data",IF(OR(B919&lt;1,B919&gt;73415,INT(B919)&lt;&gt;B919),"Confira a data",IF(NOT(ISNUMBER(C919)),"Confira o valor",IF(C919&lt;=0,"Valor maior que zero",IF(G919="","Preencha o que vendeu","OK")))))))))</f>
        <v/>
      </c>
      <c r="J919" s="34" t="n">
        <f aca="false">IF(I919="OK",C919,0)</f>
        <v>0</v>
      </c>
      <c r="K919" s="34" t="str">
        <f aca="false">IF(OR(I919&lt;&gt;"OK",FinMes=""),"",IF(B919&gt;=FinMes,0,MAX(0,ROUND(E919-C919,2))))</f>
        <v/>
      </c>
    </row>
    <row r="920" customFormat="false" ht="25" hidden="false" customHeight="true" outlineLevel="0" collapsed="false">
      <c r="A920" s="31"/>
      <c r="B920" s="32"/>
      <c r="C920" s="33"/>
      <c r="D920" s="34" t="str">
        <f aca="false">IF(OR(I920&lt;&gt;"OK",FinMes=""),"",IF(B920&gt;=FinMes,0,MAX(0,ROUND(C920-E920,2))))</f>
        <v/>
      </c>
      <c r="E920" s="34" t="str">
        <f aca="false">IF(OR(I920&lt;&gt;"OK",FinMes=""),"",IF(B920&gt;=FinMes,0,SUMIFS(CobroValido,CobroVenta,A920,CobroFecha,"&lt;"&amp;FinMes)))</f>
        <v/>
      </c>
      <c r="F920" s="35"/>
      <c r="G920" s="35"/>
      <c r="H920" s="36" t="str">
        <f aca="false">IF(I920="","",IF(I920&lt;&gt;"OK","Confira os dados",IF(FinMes="","Escolha um período",IF(B920&gt;=FinMes,"Outro período",IF(K920&gt;0,"Recebimento excedente",IF(D920=0,"Recebida",IF(E920=0,"A receber","Parcial")))))))</f>
        <v/>
      </c>
      <c r="I920" s="36" t="str">
        <f aca="false">IF(COUNTA(A920:C920,F920:G920)=0,"",IF(A920="","Falta o código",IF(A920&lt;&gt;TRIM(A920),"Confira o código",IF(COUNTIFS(VentaID,A920)&gt;1,"Código repetido",IF(NOT(ISNUMBER(B920)),"Confira a data",IF(OR(B920&lt;1,B920&gt;73415,INT(B920)&lt;&gt;B920),"Confira a data",IF(NOT(ISNUMBER(C920)),"Confira o valor",IF(C920&lt;=0,"Valor maior que zero",IF(G920="","Preencha o que vendeu","OK")))))))))</f>
        <v/>
      </c>
      <c r="J920" s="34" t="n">
        <f aca="false">IF(I920="OK",C920,0)</f>
        <v>0</v>
      </c>
      <c r="K920" s="34" t="str">
        <f aca="false">IF(OR(I920&lt;&gt;"OK",FinMes=""),"",IF(B920&gt;=FinMes,0,MAX(0,ROUND(E920-C920,2))))</f>
        <v/>
      </c>
    </row>
    <row r="921" customFormat="false" ht="25" hidden="false" customHeight="true" outlineLevel="0" collapsed="false">
      <c r="A921" s="31"/>
      <c r="B921" s="32"/>
      <c r="C921" s="33"/>
      <c r="D921" s="34" t="str">
        <f aca="false">IF(OR(I921&lt;&gt;"OK",FinMes=""),"",IF(B921&gt;=FinMes,0,MAX(0,ROUND(C921-E921,2))))</f>
        <v/>
      </c>
      <c r="E921" s="34" t="str">
        <f aca="false">IF(OR(I921&lt;&gt;"OK",FinMes=""),"",IF(B921&gt;=FinMes,0,SUMIFS(CobroValido,CobroVenta,A921,CobroFecha,"&lt;"&amp;FinMes)))</f>
        <v/>
      </c>
      <c r="F921" s="35"/>
      <c r="G921" s="35"/>
      <c r="H921" s="36" t="str">
        <f aca="false">IF(I921="","",IF(I921&lt;&gt;"OK","Confira os dados",IF(FinMes="","Escolha um período",IF(B921&gt;=FinMes,"Outro período",IF(K921&gt;0,"Recebimento excedente",IF(D921=0,"Recebida",IF(E921=0,"A receber","Parcial")))))))</f>
        <v/>
      </c>
      <c r="I921" s="36" t="str">
        <f aca="false">IF(COUNTA(A921:C921,F921:G921)=0,"",IF(A921="","Falta o código",IF(A921&lt;&gt;TRIM(A921),"Confira o código",IF(COUNTIFS(VentaID,A921)&gt;1,"Código repetido",IF(NOT(ISNUMBER(B921)),"Confira a data",IF(OR(B921&lt;1,B921&gt;73415,INT(B921)&lt;&gt;B921),"Confira a data",IF(NOT(ISNUMBER(C921)),"Confira o valor",IF(C921&lt;=0,"Valor maior que zero",IF(G921="","Preencha o que vendeu","OK")))))))))</f>
        <v/>
      </c>
      <c r="J921" s="34" t="n">
        <f aca="false">IF(I921="OK",C921,0)</f>
        <v>0</v>
      </c>
      <c r="K921" s="34" t="str">
        <f aca="false">IF(OR(I921&lt;&gt;"OK",FinMes=""),"",IF(B921&gt;=FinMes,0,MAX(0,ROUND(E921-C921,2))))</f>
        <v/>
      </c>
    </row>
    <row r="922" customFormat="false" ht="25" hidden="false" customHeight="true" outlineLevel="0" collapsed="false">
      <c r="A922" s="31"/>
      <c r="B922" s="32"/>
      <c r="C922" s="33"/>
      <c r="D922" s="34" t="str">
        <f aca="false">IF(OR(I922&lt;&gt;"OK",FinMes=""),"",IF(B922&gt;=FinMes,0,MAX(0,ROUND(C922-E922,2))))</f>
        <v/>
      </c>
      <c r="E922" s="34" t="str">
        <f aca="false">IF(OR(I922&lt;&gt;"OK",FinMes=""),"",IF(B922&gt;=FinMes,0,SUMIFS(CobroValido,CobroVenta,A922,CobroFecha,"&lt;"&amp;FinMes)))</f>
        <v/>
      </c>
      <c r="F922" s="35"/>
      <c r="G922" s="35"/>
      <c r="H922" s="36" t="str">
        <f aca="false">IF(I922="","",IF(I922&lt;&gt;"OK","Confira os dados",IF(FinMes="","Escolha um período",IF(B922&gt;=FinMes,"Outro período",IF(K922&gt;0,"Recebimento excedente",IF(D922=0,"Recebida",IF(E922=0,"A receber","Parcial")))))))</f>
        <v/>
      </c>
      <c r="I922" s="36" t="str">
        <f aca="false">IF(COUNTA(A922:C922,F922:G922)=0,"",IF(A922="","Falta o código",IF(A922&lt;&gt;TRIM(A922),"Confira o código",IF(COUNTIFS(VentaID,A922)&gt;1,"Código repetido",IF(NOT(ISNUMBER(B922)),"Confira a data",IF(OR(B922&lt;1,B922&gt;73415,INT(B922)&lt;&gt;B922),"Confira a data",IF(NOT(ISNUMBER(C922)),"Confira o valor",IF(C922&lt;=0,"Valor maior que zero",IF(G922="","Preencha o que vendeu","OK")))))))))</f>
        <v/>
      </c>
      <c r="J922" s="34" t="n">
        <f aca="false">IF(I922="OK",C922,0)</f>
        <v>0</v>
      </c>
      <c r="K922" s="34" t="str">
        <f aca="false">IF(OR(I922&lt;&gt;"OK",FinMes=""),"",IF(B922&gt;=FinMes,0,MAX(0,ROUND(E922-C922,2))))</f>
        <v/>
      </c>
    </row>
    <row r="923" customFormat="false" ht="25" hidden="false" customHeight="true" outlineLevel="0" collapsed="false">
      <c r="A923" s="31"/>
      <c r="B923" s="32"/>
      <c r="C923" s="33"/>
      <c r="D923" s="34" t="str">
        <f aca="false">IF(OR(I923&lt;&gt;"OK",FinMes=""),"",IF(B923&gt;=FinMes,0,MAX(0,ROUND(C923-E923,2))))</f>
        <v/>
      </c>
      <c r="E923" s="34" t="str">
        <f aca="false">IF(OR(I923&lt;&gt;"OK",FinMes=""),"",IF(B923&gt;=FinMes,0,SUMIFS(CobroValido,CobroVenta,A923,CobroFecha,"&lt;"&amp;FinMes)))</f>
        <v/>
      </c>
      <c r="F923" s="35"/>
      <c r="G923" s="35"/>
      <c r="H923" s="36" t="str">
        <f aca="false">IF(I923="","",IF(I923&lt;&gt;"OK","Confira os dados",IF(FinMes="","Escolha um período",IF(B923&gt;=FinMes,"Outro período",IF(K923&gt;0,"Recebimento excedente",IF(D923=0,"Recebida",IF(E923=0,"A receber","Parcial")))))))</f>
        <v/>
      </c>
      <c r="I923" s="36" t="str">
        <f aca="false">IF(COUNTA(A923:C923,F923:G923)=0,"",IF(A923="","Falta o código",IF(A923&lt;&gt;TRIM(A923),"Confira o código",IF(COUNTIFS(VentaID,A923)&gt;1,"Código repetido",IF(NOT(ISNUMBER(B923)),"Confira a data",IF(OR(B923&lt;1,B923&gt;73415,INT(B923)&lt;&gt;B923),"Confira a data",IF(NOT(ISNUMBER(C923)),"Confira o valor",IF(C923&lt;=0,"Valor maior que zero",IF(G923="","Preencha o que vendeu","OK")))))))))</f>
        <v/>
      </c>
      <c r="J923" s="34" t="n">
        <f aca="false">IF(I923="OK",C923,0)</f>
        <v>0</v>
      </c>
      <c r="K923" s="34" t="str">
        <f aca="false">IF(OR(I923&lt;&gt;"OK",FinMes=""),"",IF(B923&gt;=FinMes,0,MAX(0,ROUND(E923-C923,2))))</f>
        <v/>
      </c>
    </row>
    <row r="924" customFormat="false" ht="25" hidden="false" customHeight="true" outlineLevel="0" collapsed="false">
      <c r="A924" s="31"/>
      <c r="B924" s="32"/>
      <c r="C924" s="33"/>
      <c r="D924" s="34" t="str">
        <f aca="false">IF(OR(I924&lt;&gt;"OK",FinMes=""),"",IF(B924&gt;=FinMes,0,MAX(0,ROUND(C924-E924,2))))</f>
        <v/>
      </c>
      <c r="E924" s="34" t="str">
        <f aca="false">IF(OR(I924&lt;&gt;"OK",FinMes=""),"",IF(B924&gt;=FinMes,0,SUMIFS(CobroValido,CobroVenta,A924,CobroFecha,"&lt;"&amp;FinMes)))</f>
        <v/>
      </c>
      <c r="F924" s="35"/>
      <c r="G924" s="35"/>
      <c r="H924" s="36" t="str">
        <f aca="false">IF(I924="","",IF(I924&lt;&gt;"OK","Confira os dados",IF(FinMes="","Escolha um período",IF(B924&gt;=FinMes,"Outro período",IF(K924&gt;0,"Recebimento excedente",IF(D924=0,"Recebida",IF(E924=0,"A receber","Parcial")))))))</f>
        <v/>
      </c>
      <c r="I924" s="36" t="str">
        <f aca="false">IF(COUNTA(A924:C924,F924:G924)=0,"",IF(A924="","Falta o código",IF(A924&lt;&gt;TRIM(A924),"Confira o código",IF(COUNTIFS(VentaID,A924)&gt;1,"Código repetido",IF(NOT(ISNUMBER(B924)),"Confira a data",IF(OR(B924&lt;1,B924&gt;73415,INT(B924)&lt;&gt;B924),"Confira a data",IF(NOT(ISNUMBER(C924)),"Confira o valor",IF(C924&lt;=0,"Valor maior que zero",IF(G924="","Preencha o que vendeu","OK")))))))))</f>
        <v/>
      </c>
      <c r="J924" s="34" t="n">
        <f aca="false">IF(I924="OK",C924,0)</f>
        <v>0</v>
      </c>
      <c r="K924" s="34" t="str">
        <f aca="false">IF(OR(I924&lt;&gt;"OK",FinMes=""),"",IF(B924&gt;=FinMes,0,MAX(0,ROUND(E924-C924,2))))</f>
        <v/>
      </c>
    </row>
    <row r="925" customFormat="false" ht="25" hidden="false" customHeight="true" outlineLevel="0" collapsed="false">
      <c r="A925" s="31"/>
      <c r="B925" s="32"/>
      <c r="C925" s="33"/>
      <c r="D925" s="34" t="str">
        <f aca="false">IF(OR(I925&lt;&gt;"OK",FinMes=""),"",IF(B925&gt;=FinMes,0,MAX(0,ROUND(C925-E925,2))))</f>
        <v/>
      </c>
      <c r="E925" s="34" t="str">
        <f aca="false">IF(OR(I925&lt;&gt;"OK",FinMes=""),"",IF(B925&gt;=FinMes,0,SUMIFS(CobroValido,CobroVenta,A925,CobroFecha,"&lt;"&amp;FinMes)))</f>
        <v/>
      </c>
      <c r="F925" s="35"/>
      <c r="G925" s="35"/>
      <c r="H925" s="36" t="str">
        <f aca="false">IF(I925="","",IF(I925&lt;&gt;"OK","Confira os dados",IF(FinMes="","Escolha um período",IF(B925&gt;=FinMes,"Outro período",IF(K925&gt;0,"Recebimento excedente",IF(D925=0,"Recebida",IF(E925=0,"A receber","Parcial")))))))</f>
        <v/>
      </c>
      <c r="I925" s="36" t="str">
        <f aca="false">IF(COUNTA(A925:C925,F925:G925)=0,"",IF(A925="","Falta o código",IF(A925&lt;&gt;TRIM(A925),"Confira o código",IF(COUNTIFS(VentaID,A925)&gt;1,"Código repetido",IF(NOT(ISNUMBER(B925)),"Confira a data",IF(OR(B925&lt;1,B925&gt;73415,INT(B925)&lt;&gt;B925),"Confira a data",IF(NOT(ISNUMBER(C925)),"Confira o valor",IF(C925&lt;=0,"Valor maior que zero",IF(G925="","Preencha o que vendeu","OK")))))))))</f>
        <v/>
      </c>
      <c r="J925" s="34" t="n">
        <f aca="false">IF(I925="OK",C925,0)</f>
        <v>0</v>
      </c>
      <c r="K925" s="34" t="str">
        <f aca="false">IF(OR(I925&lt;&gt;"OK",FinMes=""),"",IF(B925&gt;=FinMes,0,MAX(0,ROUND(E925-C925,2))))</f>
        <v/>
      </c>
    </row>
    <row r="926" customFormat="false" ht="25" hidden="false" customHeight="true" outlineLevel="0" collapsed="false">
      <c r="A926" s="31"/>
      <c r="B926" s="32"/>
      <c r="C926" s="33"/>
      <c r="D926" s="34" t="str">
        <f aca="false">IF(OR(I926&lt;&gt;"OK",FinMes=""),"",IF(B926&gt;=FinMes,0,MAX(0,ROUND(C926-E926,2))))</f>
        <v/>
      </c>
      <c r="E926" s="34" t="str">
        <f aca="false">IF(OR(I926&lt;&gt;"OK",FinMes=""),"",IF(B926&gt;=FinMes,0,SUMIFS(CobroValido,CobroVenta,A926,CobroFecha,"&lt;"&amp;FinMes)))</f>
        <v/>
      </c>
      <c r="F926" s="35"/>
      <c r="G926" s="35"/>
      <c r="H926" s="36" t="str">
        <f aca="false">IF(I926="","",IF(I926&lt;&gt;"OK","Confira os dados",IF(FinMes="","Escolha um período",IF(B926&gt;=FinMes,"Outro período",IF(K926&gt;0,"Recebimento excedente",IF(D926=0,"Recebida",IF(E926=0,"A receber","Parcial")))))))</f>
        <v/>
      </c>
      <c r="I926" s="36" t="str">
        <f aca="false">IF(COUNTA(A926:C926,F926:G926)=0,"",IF(A926="","Falta o código",IF(A926&lt;&gt;TRIM(A926),"Confira o código",IF(COUNTIFS(VentaID,A926)&gt;1,"Código repetido",IF(NOT(ISNUMBER(B926)),"Confira a data",IF(OR(B926&lt;1,B926&gt;73415,INT(B926)&lt;&gt;B926),"Confira a data",IF(NOT(ISNUMBER(C926)),"Confira o valor",IF(C926&lt;=0,"Valor maior que zero",IF(G926="","Preencha o que vendeu","OK")))))))))</f>
        <v/>
      </c>
      <c r="J926" s="34" t="n">
        <f aca="false">IF(I926="OK",C926,0)</f>
        <v>0</v>
      </c>
      <c r="K926" s="34" t="str">
        <f aca="false">IF(OR(I926&lt;&gt;"OK",FinMes=""),"",IF(B926&gt;=FinMes,0,MAX(0,ROUND(E926-C926,2))))</f>
        <v/>
      </c>
    </row>
    <row r="927" customFormat="false" ht="25" hidden="false" customHeight="true" outlineLevel="0" collapsed="false">
      <c r="A927" s="31"/>
      <c r="B927" s="32"/>
      <c r="C927" s="33"/>
      <c r="D927" s="34" t="str">
        <f aca="false">IF(OR(I927&lt;&gt;"OK",FinMes=""),"",IF(B927&gt;=FinMes,0,MAX(0,ROUND(C927-E927,2))))</f>
        <v/>
      </c>
      <c r="E927" s="34" t="str">
        <f aca="false">IF(OR(I927&lt;&gt;"OK",FinMes=""),"",IF(B927&gt;=FinMes,0,SUMIFS(CobroValido,CobroVenta,A927,CobroFecha,"&lt;"&amp;FinMes)))</f>
        <v/>
      </c>
      <c r="F927" s="35"/>
      <c r="G927" s="35"/>
      <c r="H927" s="36" t="str">
        <f aca="false">IF(I927="","",IF(I927&lt;&gt;"OK","Confira os dados",IF(FinMes="","Escolha um período",IF(B927&gt;=FinMes,"Outro período",IF(K927&gt;0,"Recebimento excedente",IF(D927=0,"Recebida",IF(E927=0,"A receber","Parcial")))))))</f>
        <v/>
      </c>
      <c r="I927" s="36" t="str">
        <f aca="false">IF(COUNTA(A927:C927,F927:G927)=0,"",IF(A927="","Falta o código",IF(A927&lt;&gt;TRIM(A927),"Confira o código",IF(COUNTIFS(VentaID,A927)&gt;1,"Código repetido",IF(NOT(ISNUMBER(B927)),"Confira a data",IF(OR(B927&lt;1,B927&gt;73415,INT(B927)&lt;&gt;B927),"Confira a data",IF(NOT(ISNUMBER(C927)),"Confira o valor",IF(C927&lt;=0,"Valor maior que zero",IF(G927="","Preencha o que vendeu","OK")))))))))</f>
        <v/>
      </c>
      <c r="J927" s="34" t="n">
        <f aca="false">IF(I927="OK",C927,0)</f>
        <v>0</v>
      </c>
      <c r="K927" s="34" t="str">
        <f aca="false">IF(OR(I927&lt;&gt;"OK",FinMes=""),"",IF(B927&gt;=FinMes,0,MAX(0,ROUND(E927-C927,2))))</f>
        <v/>
      </c>
    </row>
    <row r="928" customFormat="false" ht="25" hidden="false" customHeight="true" outlineLevel="0" collapsed="false">
      <c r="A928" s="31"/>
      <c r="B928" s="32"/>
      <c r="C928" s="33"/>
      <c r="D928" s="34" t="str">
        <f aca="false">IF(OR(I928&lt;&gt;"OK",FinMes=""),"",IF(B928&gt;=FinMes,0,MAX(0,ROUND(C928-E928,2))))</f>
        <v/>
      </c>
      <c r="E928" s="34" t="str">
        <f aca="false">IF(OR(I928&lt;&gt;"OK",FinMes=""),"",IF(B928&gt;=FinMes,0,SUMIFS(CobroValido,CobroVenta,A928,CobroFecha,"&lt;"&amp;FinMes)))</f>
        <v/>
      </c>
      <c r="F928" s="35"/>
      <c r="G928" s="35"/>
      <c r="H928" s="36" t="str">
        <f aca="false">IF(I928="","",IF(I928&lt;&gt;"OK","Confira os dados",IF(FinMes="","Escolha um período",IF(B928&gt;=FinMes,"Outro período",IF(K928&gt;0,"Recebimento excedente",IF(D928=0,"Recebida",IF(E928=0,"A receber","Parcial")))))))</f>
        <v/>
      </c>
      <c r="I928" s="36" t="str">
        <f aca="false">IF(COUNTA(A928:C928,F928:G928)=0,"",IF(A928="","Falta o código",IF(A928&lt;&gt;TRIM(A928),"Confira o código",IF(COUNTIFS(VentaID,A928)&gt;1,"Código repetido",IF(NOT(ISNUMBER(B928)),"Confira a data",IF(OR(B928&lt;1,B928&gt;73415,INT(B928)&lt;&gt;B928),"Confira a data",IF(NOT(ISNUMBER(C928)),"Confira o valor",IF(C928&lt;=0,"Valor maior que zero",IF(G928="","Preencha o que vendeu","OK")))))))))</f>
        <v/>
      </c>
      <c r="J928" s="34" t="n">
        <f aca="false">IF(I928="OK",C928,0)</f>
        <v>0</v>
      </c>
      <c r="K928" s="34" t="str">
        <f aca="false">IF(OR(I928&lt;&gt;"OK",FinMes=""),"",IF(B928&gt;=FinMes,0,MAX(0,ROUND(E928-C928,2))))</f>
        <v/>
      </c>
    </row>
    <row r="929" customFormat="false" ht="25" hidden="false" customHeight="true" outlineLevel="0" collapsed="false">
      <c r="A929" s="31"/>
      <c r="B929" s="32"/>
      <c r="C929" s="33"/>
      <c r="D929" s="34" t="str">
        <f aca="false">IF(OR(I929&lt;&gt;"OK",FinMes=""),"",IF(B929&gt;=FinMes,0,MAX(0,ROUND(C929-E929,2))))</f>
        <v/>
      </c>
      <c r="E929" s="34" t="str">
        <f aca="false">IF(OR(I929&lt;&gt;"OK",FinMes=""),"",IF(B929&gt;=FinMes,0,SUMIFS(CobroValido,CobroVenta,A929,CobroFecha,"&lt;"&amp;FinMes)))</f>
        <v/>
      </c>
      <c r="F929" s="35"/>
      <c r="G929" s="35"/>
      <c r="H929" s="36" t="str">
        <f aca="false">IF(I929="","",IF(I929&lt;&gt;"OK","Confira os dados",IF(FinMes="","Escolha um período",IF(B929&gt;=FinMes,"Outro período",IF(K929&gt;0,"Recebimento excedente",IF(D929=0,"Recebida",IF(E929=0,"A receber","Parcial")))))))</f>
        <v/>
      </c>
      <c r="I929" s="36" t="str">
        <f aca="false">IF(COUNTA(A929:C929,F929:G929)=0,"",IF(A929="","Falta o código",IF(A929&lt;&gt;TRIM(A929),"Confira o código",IF(COUNTIFS(VentaID,A929)&gt;1,"Código repetido",IF(NOT(ISNUMBER(B929)),"Confira a data",IF(OR(B929&lt;1,B929&gt;73415,INT(B929)&lt;&gt;B929),"Confira a data",IF(NOT(ISNUMBER(C929)),"Confira o valor",IF(C929&lt;=0,"Valor maior que zero",IF(G929="","Preencha o que vendeu","OK")))))))))</f>
        <v/>
      </c>
      <c r="J929" s="34" t="n">
        <f aca="false">IF(I929="OK",C929,0)</f>
        <v>0</v>
      </c>
      <c r="K929" s="34" t="str">
        <f aca="false">IF(OR(I929&lt;&gt;"OK",FinMes=""),"",IF(B929&gt;=FinMes,0,MAX(0,ROUND(E929-C929,2))))</f>
        <v/>
      </c>
    </row>
    <row r="930" customFormat="false" ht="25" hidden="false" customHeight="true" outlineLevel="0" collapsed="false">
      <c r="A930" s="31"/>
      <c r="B930" s="32"/>
      <c r="C930" s="33"/>
      <c r="D930" s="34" t="str">
        <f aca="false">IF(OR(I930&lt;&gt;"OK",FinMes=""),"",IF(B930&gt;=FinMes,0,MAX(0,ROUND(C930-E930,2))))</f>
        <v/>
      </c>
      <c r="E930" s="34" t="str">
        <f aca="false">IF(OR(I930&lt;&gt;"OK",FinMes=""),"",IF(B930&gt;=FinMes,0,SUMIFS(CobroValido,CobroVenta,A930,CobroFecha,"&lt;"&amp;FinMes)))</f>
        <v/>
      </c>
      <c r="F930" s="35"/>
      <c r="G930" s="35"/>
      <c r="H930" s="36" t="str">
        <f aca="false">IF(I930="","",IF(I930&lt;&gt;"OK","Confira os dados",IF(FinMes="","Escolha um período",IF(B930&gt;=FinMes,"Outro período",IF(K930&gt;0,"Recebimento excedente",IF(D930=0,"Recebida",IF(E930=0,"A receber","Parcial")))))))</f>
        <v/>
      </c>
      <c r="I930" s="36" t="str">
        <f aca="false">IF(COUNTA(A930:C930,F930:G930)=0,"",IF(A930="","Falta o código",IF(A930&lt;&gt;TRIM(A930),"Confira o código",IF(COUNTIFS(VentaID,A930)&gt;1,"Código repetido",IF(NOT(ISNUMBER(B930)),"Confira a data",IF(OR(B930&lt;1,B930&gt;73415,INT(B930)&lt;&gt;B930),"Confira a data",IF(NOT(ISNUMBER(C930)),"Confira o valor",IF(C930&lt;=0,"Valor maior que zero",IF(G930="","Preencha o que vendeu","OK")))))))))</f>
        <v/>
      </c>
      <c r="J930" s="34" t="n">
        <f aca="false">IF(I930="OK",C930,0)</f>
        <v>0</v>
      </c>
      <c r="K930" s="34" t="str">
        <f aca="false">IF(OR(I930&lt;&gt;"OK",FinMes=""),"",IF(B930&gt;=FinMes,0,MAX(0,ROUND(E930-C930,2))))</f>
        <v/>
      </c>
    </row>
    <row r="931" customFormat="false" ht="25" hidden="false" customHeight="true" outlineLevel="0" collapsed="false">
      <c r="A931" s="31"/>
      <c r="B931" s="32"/>
      <c r="C931" s="33"/>
      <c r="D931" s="34" t="str">
        <f aca="false">IF(OR(I931&lt;&gt;"OK",FinMes=""),"",IF(B931&gt;=FinMes,0,MAX(0,ROUND(C931-E931,2))))</f>
        <v/>
      </c>
      <c r="E931" s="34" t="str">
        <f aca="false">IF(OR(I931&lt;&gt;"OK",FinMes=""),"",IF(B931&gt;=FinMes,0,SUMIFS(CobroValido,CobroVenta,A931,CobroFecha,"&lt;"&amp;FinMes)))</f>
        <v/>
      </c>
      <c r="F931" s="35"/>
      <c r="G931" s="35"/>
      <c r="H931" s="36" t="str">
        <f aca="false">IF(I931="","",IF(I931&lt;&gt;"OK","Confira os dados",IF(FinMes="","Escolha um período",IF(B931&gt;=FinMes,"Outro período",IF(K931&gt;0,"Recebimento excedente",IF(D931=0,"Recebida",IF(E931=0,"A receber","Parcial")))))))</f>
        <v/>
      </c>
      <c r="I931" s="36" t="str">
        <f aca="false">IF(COUNTA(A931:C931,F931:G931)=0,"",IF(A931="","Falta o código",IF(A931&lt;&gt;TRIM(A931),"Confira o código",IF(COUNTIFS(VentaID,A931)&gt;1,"Código repetido",IF(NOT(ISNUMBER(B931)),"Confira a data",IF(OR(B931&lt;1,B931&gt;73415,INT(B931)&lt;&gt;B931),"Confira a data",IF(NOT(ISNUMBER(C931)),"Confira o valor",IF(C931&lt;=0,"Valor maior que zero",IF(G931="","Preencha o que vendeu","OK")))))))))</f>
        <v/>
      </c>
      <c r="J931" s="34" t="n">
        <f aca="false">IF(I931="OK",C931,0)</f>
        <v>0</v>
      </c>
      <c r="K931" s="34" t="str">
        <f aca="false">IF(OR(I931&lt;&gt;"OK",FinMes=""),"",IF(B931&gt;=FinMes,0,MAX(0,ROUND(E931-C931,2))))</f>
        <v/>
      </c>
    </row>
    <row r="932" customFormat="false" ht="25" hidden="false" customHeight="true" outlineLevel="0" collapsed="false">
      <c r="A932" s="31"/>
      <c r="B932" s="32"/>
      <c r="C932" s="33"/>
      <c r="D932" s="34" t="str">
        <f aca="false">IF(OR(I932&lt;&gt;"OK",FinMes=""),"",IF(B932&gt;=FinMes,0,MAX(0,ROUND(C932-E932,2))))</f>
        <v/>
      </c>
      <c r="E932" s="34" t="str">
        <f aca="false">IF(OR(I932&lt;&gt;"OK",FinMes=""),"",IF(B932&gt;=FinMes,0,SUMIFS(CobroValido,CobroVenta,A932,CobroFecha,"&lt;"&amp;FinMes)))</f>
        <v/>
      </c>
      <c r="F932" s="35"/>
      <c r="G932" s="35"/>
      <c r="H932" s="36" t="str">
        <f aca="false">IF(I932="","",IF(I932&lt;&gt;"OK","Confira os dados",IF(FinMes="","Escolha um período",IF(B932&gt;=FinMes,"Outro período",IF(K932&gt;0,"Recebimento excedente",IF(D932=0,"Recebida",IF(E932=0,"A receber","Parcial")))))))</f>
        <v/>
      </c>
      <c r="I932" s="36" t="str">
        <f aca="false">IF(COUNTA(A932:C932,F932:G932)=0,"",IF(A932="","Falta o código",IF(A932&lt;&gt;TRIM(A932),"Confira o código",IF(COUNTIFS(VentaID,A932)&gt;1,"Código repetido",IF(NOT(ISNUMBER(B932)),"Confira a data",IF(OR(B932&lt;1,B932&gt;73415,INT(B932)&lt;&gt;B932),"Confira a data",IF(NOT(ISNUMBER(C932)),"Confira o valor",IF(C932&lt;=0,"Valor maior que zero",IF(G932="","Preencha o que vendeu","OK")))))))))</f>
        <v/>
      </c>
      <c r="J932" s="34" t="n">
        <f aca="false">IF(I932="OK",C932,0)</f>
        <v>0</v>
      </c>
      <c r="K932" s="34" t="str">
        <f aca="false">IF(OR(I932&lt;&gt;"OK",FinMes=""),"",IF(B932&gt;=FinMes,0,MAX(0,ROUND(E932-C932,2))))</f>
        <v/>
      </c>
    </row>
    <row r="933" customFormat="false" ht="25" hidden="false" customHeight="true" outlineLevel="0" collapsed="false">
      <c r="A933" s="31"/>
      <c r="B933" s="32"/>
      <c r="C933" s="33"/>
      <c r="D933" s="34" t="str">
        <f aca="false">IF(OR(I933&lt;&gt;"OK",FinMes=""),"",IF(B933&gt;=FinMes,0,MAX(0,ROUND(C933-E933,2))))</f>
        <v/>
      </c>
      <c r="E933" s="34" t="str">
        <f aca="false">IF(OR(I933&lt;&gt;"OK",FinMes=""),"",IF(B933&gt;=FinMes,0,SUMIFS(CobroValido,CobroVenta,A933,CobroFecha,"&lt;"&amp;FinMes)))</f>
        <v/>
      </c>
      <c r="F933" s="35"/>
      <c r="G933" s="35"/>
      <c r="H933" s="36" t="str">
        <f aca="false">IF(I933="","",IF(I933&lt;&gt;"OK","Confira os dados",IF(FinMes="","Escolha um período",IF(B933&gt;=FinMes,"Outro período",IF(K933&gt;0,"Recebimento excedente",IF(D933=0,"Recebida",IF(E933=0,"A receber","Parcial")))))))</f>
        <v/>
      </c>
      <c r="I933" s="36" t="str">
        <f aca="false">IF(COUNTA(A933:C933,F933:G933)=0,"",IF(A933="","Falta o código",IF(A933&lt;&gt;TRIM(A933),"Confira o código",IF(COUNTIFS(VentaID,A933)&gt;1,"Código repetido",IF(NOT(ISNUMBER(B933)),"Confira a data",IF(OR(B933&lt;1,B933&gt;73415,INT(B933)&lt;&gt;B933),"Confira a data",IF(NOT(ISNUMBER(C933)),"Confira o valor",IF(C933&lt;=0,"Valor maior que zero",IF(G933="","Preencha o que vendeu","OK")))))))))</f>
        <v/>
      </c>
      <c r="J933" s="34" t="n">
        <f aca="false">IF(I933="OK",C933,0)</f>
        <v>0</v>
      </c>
      <c r="K933" s="34" t="str">
        <f aca="false">IF(OR(I933&lt;&gt;"OK",FinMes=""),"",IF(B933&gt;=FinMes,0,MAX(0,ROUND(E933-C933,2))))</f>
        <v/>
      </c>
    </row>
    <row r="934" customFormat="false" ht="25" hidden="false" customHeight="true" outlineLevel="0" collapsed="false">
      <c r="A934" s="31"/>
      <c r="B934" s="32"/>
      <c r="C934" s="33"/>
      <c r="D934" s="34" t="str">
        <f aca="false">IF(OR(I934&lt;&gt;"OK",FinMes=""),"",IF(B934&gt;=FinMes,0,MAX(0,ROUND(C934-E934,2))))</f>
        <v/>
      </c>
      <c r="E934" s="34" t="str">
        <f aca="false">IF(OR(I934&lt;&gt;"OK",FinMes=""),"",IF(B934&gt;=FinMes,0,SUMIFS(CobroValido,CobroVenta,A934,CobroFecha,"&lt;"&amp;FinMes)))</f>
        <v/>
      </c>
      <c r="F934" s="35"/>
      <c r="G934" s="35"/>
      <c r="H934" s="36" t="str">
        <f aca="false">IF(I934="","",IF(I934&lt;&gt;"OK","Confira os dados",IF(FinMes="","Escolha um período",IF(B934&gt;=FinMes,"Outro período",IF(K934&gt;0,"Recebimento excedente",IF(D934=0,"Recebida",IF(E934=0,"A receber","Parcial")))))))</f>
        <v/>
      </c>
      <c r="I934" s="36" t="str">
        <f aca="false">IF(COUNTA(A934:C934,F934:G934)=0,"",IF(A934="","Falta o código",IF(A934&lt;&gt;TRIM(A934),"Confira o código",IF(COUNTIFS(VentaID,A934)&gt;1,"Código repetido",IF(NOT(ISNUMBER(B934)),"Confira a data",IF(OR(B934&lt;1,B934&gt;73415,INT(B934)&lt;&gt;B934),"Confira a data",IF(NOT(ISNUMBER(C934)),"Confira o valor",IF(C934&lt;=0,"Valor maior que zero",IF(G934="","Preencha o que vendeu","OK")))))))))</f>
        <v/>
      </c>
      <c r="J934" s="34" t="n">
        <f aca="false">IF(I934="OK",C934,0)</f>
        <v>0</v>
      </c>
      <c r="K934" s="34" t="str">
        <f aca="false">IF(OR(I934&lt;&gt;"OK",FinMes=""),"",IF(B934&gt;=FinMes,0,MAX(0,ROUND(E934-C934,2))))</f>
        <v/>
      </c>
    </row>
    <row r="935" customFormat="false" ht="25" hidden="false" customHeight="true" outlineLevel="0" collapsed="false">
      <c r="A935" s="31"/>
      <c r="B935" s="32"/>
      <c r="C935" s="33"/>
      <c r="D935" s="34" t="str">
        <f aca="false">IF(OR(I935&lt;&gt;"OK",FinMes=""),"",IF(B935&gt;=FinMes,0,MAX(0,ROUND(C935-E935,2))))</f>
        <v/>
      </c>
      <c r="E935" s="34" t="str">
        <f aca="false">IF(OR(I935&lt;&gt;"OK",FinMes=""),"",IF(B935&gt;=FinMes,0,SUMIFS(CobroValido,CobroVenta,A935,CobroFecha,"&lt;"&amp;FinMes)))</f>
        <v/>
      </c>
      <c r="F935" s="35"/>
      <c r="G935" s="35"/>
      <c r="H935" s="36" t="str">
        <f aca="false">IF(I935="","",IF(I935&lt;&gt;"OK","Confira os dados",IF(FinMes="","Escolha um período",IF(B935&gt;=FinMes,"Outro período",IF(K935&gt;0,"Recebimento excedente",IF(D935=0,"Recebida",IF(E935=0,"A receber","Parcial")))))))</f>
        <v/>
      </c>
      <c r="I935" s="36" t="str">
        <f aca="false">IF(COUNTA(A935:C935,F935:G935)=0,"",IF(A935="","Falta o código",IF(A935&lt;&gt;TRIM(A935),"Confira o código",IF(COUNTIFS(VentaID,A935)&gt;1,"Código repetido",IF(NOT(ISNUMBER(B935)),"Confira a data",IF(OR(B935&lt;1,B935&gt;73415,INT(B935)&lt;&gt;B935),"Confira a data",IF(NOT(ISNUMBER(C935)),"Confira o valor",IF(C935&lt;=0,"Valor maior que zero",IF(G935="","Preencha o que vendeu","OK")))))))))</f>
        <v/>
      </c>
      <c r="J935" s="34" t="n">
        <f aca="false">IF(I935="OK",C935,0)</f>
        <v>0</v>
      </c>
      <c r="K935" s="34" t="str">
        <f aca="false">IF(OR(I935&lt;&gt;"OK",FinMes=""),"",IF(B935&gt;=FinMes,0,MAX(0,ROUND(E935-C935,2))))</f>
        <v/>
      </c>
    </row>
    <row r="936" customFormat="false" ht="25" hidden="false" customHeight="true" outlineLevel="0" collapsed="false">
      <c r="A936" s="31"/>
      <c r="B936" s="32"/>
      <c r="C936" s="33"/>
      <c r="D936" s="34" t="str">
        <f aca="false">IF(OR(I936&lt;&gt;"OK",FinMes=""),"",IF(B936&gt;=FinMes,0,MAX(0,ROUND(C936-E936,2))))</f>
        <v/>
      </c>
      <c r="E936" s="34" t="str">
        <f aca="false">IF(OR(I936&lt;&gt;"OK",FinMes=""),"",IF(B936&gt;=FinMes,0,SUMIFS(CobroValido,CobroVenta,A936,CobroFecha,"&lt;"&amp;FinMes)))</f>
        <v/>
      </c>
      <c r="F936" s="35"/>
      <c r="G936" s="35"/>
      <c r="H936" s="36" t="str">
        <f aca="false">IF(I936="","",IF(I936&lt;&gt;"OK","Confira os dados",IF(FinMes="","Escolha um período",IF(B936&gt;=FinMes,"Outro período",IF(K936&gt;0,"Recebimento excedente",IF(D936=0,"Recebida",IF(E936=0,"A receber","Parcial")))))))</f>
        <v/>
      </c>
      <c r="I936" s="36" t="str">
        <f aca="false">IF(COUNTA(A936:C936,F936:G936)=0,"",IF(A936="","Falta o código",IF(A936&lt;&gt;TRIM(A936),"Confira o código",IF(COUNTIFS(VentaID,A936)&gt;1,"Código repetido",IF(NOT(ISNUMBER(B936)),"Confira a data",IF(OR(B936&lt;1,B936&gt;73415,INT(B936)&lt;&gt;B936),"Confira a data",IF(NOT(ISNUMBER(C936)),"Confira o valor",IF(C936&lt;=0,"Valor maior que zero",IF(G936="","Preencha o que vendeu","OK")))))))))</f>
        <v/>
      </c>
      <c r="J936" s="34" t="n">
        <f aca="false">IF(I936="OK",C936,0)</f>
        <v>0</v>
      </c>
      <c r="K936" s="34" t="str">
        <f aca="false">IF(OR(I936&lt;&gt;"OK",FinMes=""),"",IF(B936&gt;=FinMes,0,MAX(0,ROUND(E936-C936,2))))</f>
        <v/>
      </c>
    </row>
    <row r="937" customFormat="false" ht="25" hidden="false" customHeight="true" outlineLevel="0" collapsed="false">
      <c r="A937" s="31"/>
      <c r="B937" s="32"/>
      <c r="C937" s="33"/>
      <c r="D937" s="34" t="str">
        <f aca="false">IF(OR(I937&lt;&gt;"OK",FinMes=""),"",IF(B937&gt;=FinMes,0,MAX(0,ROUND(C937-E937,2))))</f>
        <v/>
      </c>
      <c r="E937" s="34" t="str">
        <f aca="false">IF(OR(I937&lt;&gt;"OK",FinMes=""),"",IF(B937&gt;=FinMes,0,SUMIFS(CobroValido,CobroVenta,A937,CobroFecha,"&lt;"&amp;FinMes)))</f>
        <v/>
      </c>
      <c r="F937" s="35"/>
      <c r="G937" s="35"/>
      <c r="H937" s="36" t="str">
        <f aca="false">IF(I937="","",IF(I937&lt;&gt;"OK","Confira os dados",IF(FinMes="","Escolha um período",IF(B937&gt;=FinMes,"Outro período",IF(K937&gt;0,"Recebimento excedente",IF(D937=0,"Recebida",IF(E937=0,"A receber","Parcial")))))))</f>
        <v/>
      </c>
      <c r="I937" s="36" t="str">
        <f aca="false">IF(COUNTA(A937:C937,F937:G937)=0,"",IF(A937="","Falta o código",IF(A937&lt;&gt;TRIM(A937),"Confira o código",IF(COUNTIFS(VentaID,A937)&gt;1,"Código repetido",IF(NOT(ISNUMBER(B937)),"Confira a data",IF(OR(B937&lt;1,B937&gt;73415,INT(B937)&lt;&gt;B937),"Confira a data",IF(NOT(ISNUMBER(C937)),"Confira o valor",IF(C937&lt;=0,"Valor maior que zero",IF(G937="","Preencha o que vendeu","OK")))))))))</f>
        <v/>
      </c>
      <c r="J937" s="34" t="n">
        <f aca="false">IF(I937="OK",C937,0)</f>
        <v>0</v>
      </c>
      <c r="K937" s="34" t="str">
        <f aca="false">IF(OR(I937&lt;&gt;"OK",FinMes=""),"",IF(B937&gt;=FinMes,0,MAX(0,ROUND(E937-C937,2))))</f>
        <v/>
      </c>
    </row>
    <row r="938" customFormat="false" ht="25" hidden="false" customHeight="true" outlineLevel="0" collapsed="false">
      <c r="A938" s="31"/>
      <c r="B938" s="32"/>
      <c r="C938" s="33"/>
      <c r="D938" s="34" t="str">
        <f aca="false">IF(OR(I938&lt;&gt;"OK",FinMes=""),"",IF(B938&gt;=FinMes,0,MAX(0,ROUND(C938-E938,2))))</f>
        <v/>
      </c>
      <c r="E938" s="34" t="str">
        <f aca="false">IF(OR(I938&lt;&gt;"OK",FinMes=""),"",IF(B938&gt;=FinMes,0,SUMIFS(CobroValido,CobroVenta,A938,CobroFecha,"&lt;"&amp;FinMes)))</f>
        <v/>
      </c>
      <c r="F938" s="35"/>
      <c r="G938" s="35"/>
      <c r="H938" s="36" t="str">
        <f aca="false">IF(I938="","",IF(I938&lt;&gt;"OK","Confira os dados",IF(FinMes="","Escolha um período",IF(B938&gt;=FinMes,"Outro período",IF(K938&gt;0,"Recebimento excedente",IF(D938=0,"Recebida",IF(E938=0,"A receber","Parcial")))))))</f>
        <v/>
      </c>
      <c r="I938" s="36" t="str">
        <f aca="false">IF(COUNTA(A938:C938,F938:G938)=0,"",IF(A938="","Falta o código",IF(A938&lt;&gt;TRIM(A938),"Confira o código",IF(COUNTIFS(VentaID,A938)&gt;1,"Código repetido",IF(NOT(ISNUMBER(B938)),"Confira a data",IF(OR(B938&lt;1,B938&gt;73415,INT(B938)&lt;&gt;B938),"Confira a data",IF(NOT(ISNUMBER(C938)),"Confira o valor",IF(C938&lt;=0,"Valor maior que zero",IF(G938="","Preencha o que vendeu","OK")))))))))</f>
        <v/>
      </c>
      <c r="J938" s="34" t="n">
        <f aca="false">IF(I938="OK",C938,0)</f>
        <v>0</v>
      </c>
      <c r="K938" s="34" t="str">
        <f aca="false">IF(OR(I938&lt;&gt;"OK",FinMes=""),"",IF(B938&gt;=FinMes,0,MAX(0,ROUND(E938-C938,2))))</f>
        <v/>
      </c>
    </row>
    <row r="939" customFormat="false" ht="25" hidden="false" customHeight="true" outlineLevel="0" collapsed="false">
      <c r="A939" s="31"/>
      <c r="B939" s="32"/>
      <c r="C939" s="33"/>
      <c r="D939" s="34" t="str">
        <f aca="false">IF(OR(I939&lt;&gt;"OK",FinMes=""),"",IF(B939&gt;=FinMes,0,MAX(0,ROUND(C939-E939,2))))</f>
        <v/>
      </c>
      <c r="E939" s="34" t="str">
        <f aca="false">IF(OR(I939&lt;&gt;"OK",FinMes=""),"",IF(B939&gt;=FinMes,0,SUMIFS(CobroValido,CobroVenta,A939,CobroFecha,"&lt;"&amp;FinMes)))</f>
        <v/>
      </c>
      <c r="F939" s="35"/>
      <c r="G939" s="35"/>
      <c r="H939" s="36" t="str">
        <f aca="false">IF(I939="","",IF(I939&lt;&gt;"OK","Confira os dados",IF(FinMes="","Escolha um período",IF(B939&gt;=FinMes,"Outro período",IF(K939&gt;0,"Recebimento excedente",IF(D939=0,"Recebida",IF(E939=0,"A receber","Parcial")))))))</f>
        <v/>
      </c>
      <c r="I939" s="36" t="str">
        <f aca="false">IF(COUNTA(A939:C939,F939:G939)=0,"",IF(A939="","Falta o código",IF(A939&lt;&gt;TRIM(A939),"Confira o código",IF(COUNTIFS(VentaID,A939)&gt;1,"Código repetido",IF(NOT(ISNUMBER(B939)),"Confira a data",IF(OR(B939&lt;1,B939&gt;73415,INT(B939)&lt;&gt;B939),"Confira a data",IF(NOT(ISNUMBER(C939)),"Confira o valor",IF(C939&lt;=0,"Valor maior que zero",IF(G939="","Preencha o que vendeu","OK")))))))))</f>
        <v/>
      </c>
      <c r="J939" s="34" t="n">
        <f aca="false">IF(I939="OK",C939,0)</f>
        <v>0</v>
      </c>
      <c r="K939" s="34" t="str">
        <f aca="false">IF(OR(I939&lt;&gt;"OK",FinMes=""),"",IF(B939&gt;=FinMes,0,MAX(0,ROUND(E939-C939,2))))</f>
        <v/>
      </c>
    </row>
    <row r="940" customFormat="false" ht="25" hidden="false" customHeight="true" outlineLevel="0" collapsed="false">
      <c r="A940" s="31"/>
      <c r="B940" s="32"/>
      <c r="C940" s="33"/>
      <c r="D940" s="34" t="str">
        <f aca="false">IF(OR(I940&lt;&gt;"OK",FinMes=""),"",IF(B940&gt;=FinMes,0,MAX(0,ROUND(C940-E940,2))))</f>
        <v/>
      </c>
      <c r="E940" s="34" t="str">
        <f aca="false">IF(OR(I940&lt;&gt;"OK",FinMes=""),"",IF(B940&gt;=FinMes,0,SUMIFS(CobroValido,CobroVenta,A940,CobroFecha,"&lt;"&amp;FinMes)))</f>
        <v/>
      </c>
      <c r="F940" s="35"/>
      <c r="G940" s="35"/>
      <c r="H940" s="36" t="str">
        <f aca="false">IF(I940="","",IF(I940&lt;&gt;"OK","Confira os dados",IF(FinMes="","Escolha um período",IF(B940&gt;=FinMes,"Outro período",IF(K940&gt;0,"Recebimento excedente",IF(D940=0,"Recebida",IF(E940=0,"A receber","Parcial")))))))</f>
        <v/>
      </c>
      <c r="I940" s="36" t="str">
        <f aca="false">IF(COUNTA(A940:C940,F940:G940)=0,"",IF(A940="","Falta o código",IF(A940&lt;&gt;TRIM(A940),"Confira o código",IF(COUNTIFS(VentaID,A940)&gt;1,"Código repetido",IF(NOT(ISNUMBER(B940)),"Confira a data",IF(OR(B940&lt;1,B940&gt;73415,INT(B940)&lt;&gt;B940),"Confira a data",IF(NOT(ISNUMBER(C940)),"Confira o valor",IF(C940&lt;=0,"Valor maior que zero",IF(G940="","Preencha o que vendeu","OK")))))))))</f>
        <v/>
      </c>
      <c r="J940" s="34" t="n">
        <f aca="false">IF(I940="OK",C940,0)</f>
        <v>0</v>
      </c>
      <c r="K940" s="34" t="str">
        <f aca="false">IF(OR(I940&lt;&gt;"OK",FinMes=""),"",IF(B940&gt;=FinMes,0,MAX(0,ROUND(E940-C940,2))))</f>
        <v/>
      </c>
    </row>
    <row r="941" customFormat="false" ht="25" hidden="false" customHeight="true" outlineLevel="0" collapsed="false">
      <c r="A941" s="31"/>
      <c r="B941" s="32"/>
      <c r="C941" s="33"/>
      <c r="D941" s="34" t="str">
        <f aca="false">IF(OR(I941&lt;&gt;"OK",FinMes=""),"",IF(B941&gt;=FinMes,0,MAX(0,ROUND(C941-E941,2))))</f>
        <v/>
      </c>
      <c r="E941" s="34" t="str">
        <f aca="false">IF(OR(I941&lt;&gt;"OK",FinMes=""),"",IF(B941&gt;=FinMes,0,SUMIFS(CobroValido,CobroVenta,A941,CobroFecha,"&lt;"&amp;FinMes)))</f>
        <v/>
      </c>
      <c r="F941" s="35"/>
      <c r="G941" s="35"/>
      <c r="H941" s="36" t="str">
        <f aca="false">IF(I941="","",IF(I941&lt;&gt;"OK","Confira os dados",IF(FinMes="","Escolha um período",IF(B941&gt;=FinMes,"Outro período",IF(K941&gt;0,"Recebimento excedente",IF(D941=0,"Recebida",IF(E941=0,"A receber","Parcial")))))))</f>
        <v/>
      </c>
      <c r="I941" s="36" t="str">
        <f aca="false">IF(COUNTA(A941:C941,F941:G941)=0,"",IF(A941="","Falta o código",IF(A941&lt;&gt;TRIM(A941),"Confira o código",IF(COUNTIFS(VentaID,A941)&gt;1,"Código repetido",IF(NOT(ISNUMBER(B941)),"Confira a data",IF(OR(B941&lt;1,B941&gt;73415,INT(B941)&lt;&gt;B941),"Confira a data",IF(NOT(ISNUMBER(C941)),"Confira o valor",IF(C941&lt;=0,"Valor maior que zero",IF(G941="","Preencha o que vendeu","OK")))))))))</f>
        <v/>
      </c>
      <c r="J941" s="34" t="n">
        <f aca="false">IF(I941="OK",C941,0)</f>
        <v>0</v>
      </c>
      <c r="K941" s="34" t="str">
        <f aca="false">IF(OR(I941&lt;&gt;"OK",FinMes=""),"",IF(B941&gt;=FinMes,0,MAX(0,ROUND(E941-C941,2))))</f>
        <v/>
      </c>
    </row>
    <row r="942" customFormat="false" ht="25" hidden="false" customHeight="true" outlineLevel="0" collapsed="false">
      <c r="A942" s="31"/>
      <c r="B942" s="32"/>
      <c r="C942" s="33"/>
      <c r="D942" s="34" t="str">
        <f aca="false">IF(OR(I942&lt;&gt;"OK",FinMes=""),"",IF(B942&gt;=FinMes,0,MAX(0,ROUND(C942-E942,2))))</f>
        <v/>
      </c>
      <c r="E942" s="34" t="str">
        <f aca="false">IF(OR(I942&lt;&gt;"OK",FinMes=""),"",IF(B942&gt;=FinMes,0,SUMIFS(CobroValido,CobroVenta,A942,CobroFecha,"&lt;"&amp;FinMes)))</f>
        <v/>
      </c>
      <c r="F942" s="35"/>
      <c r="G942" s="35"/>
      <c r="H942" s="36" t="str">
        <f aca="false">IF(I942="","",IF(I942&lt;&gt;"OK","Confira os dados",IF(FinMes="","Escolha um período",IF(B942&gt;=FinMes,"Outro período",IF(K942&gt;0,"Recebimento excedente",IF(D942=0,"Recebida",IF(E942=0,"A receber","Parcial")))))))</f>
        <v/>
      </c>
      <c r="I942" s="36" t="str">
        <f aca="false">IF(COUNTA(A942:C942,F942:G942)=0,"",IF(A942="","Falta o código",IF(A942&lt;&gt;TRIM(A942),"Confira o código",IF(COUNTIFS(VentaID,A942)&gt;1,"Código repetido",IF(NOT(ISNUMBER(B942)),"Confira a data",IF(OR(B942&lt;1,B942&gt;73415,INT(B942)&lt;&gt;B942),"Confira a data",IF(NOT(ISNUMBER(C942)),"Confira o valor",IF(C942&lt;=0,"Valor maior que zero",IF(G942="","Preencha o que vendeu","OK")))))))))</f>
        <v/>
      </c>
      <c r="J942" s="34" t="n">
        <f aca="false">IF(I942="OK",C942,0)</f>
        <v>0</v>
      </c>
      <c r="K942" s="34" t="str">
        <f aca="false">IF(OR(I942&lt;&gt;"OK",FinMes=""),"",IF(B942&gt;=FinMes,0,MAX(0,ROUND(E942-C942,2))))</f>
        <v/>
      </c>
    </row>
    <row r="943" customFormat="false" ht="25" hidden="false" customHeight="true" outlineLevel="0" collapsed="false">
      <c r="A943" s="31"/>
      <c r="B943" s="32"/>
      <c r="C943" s="33"/>
      <c r="D943" s="34" t="str">
        <f aca="false">IF(OR(I943&lt;&gt;"OK",FinMes=""),"",IF(B943&gt;=FinMes,0,MAX(0,ROUND(C943-E943,2))))</f>
        <v/>
      </c>
      <c r="E943" s="34" t="str">
        <f aca="false">IF(OR(I943&lt;&gt;"OK",FinMes=""),"",IF(B943&gt;=FinMes,0,SUMIFS(CobroValido,CobroVenta,A943,CobroFecha,"&lt;"&amp;FinMes)))</f>
        <v/>
      </c>
      <c r="F943" s="35"/>
      <c r="G943" s="35"/>
      <c r="H943" s="36" t="str">
        <f aca="false">IF(I943="","",IF(I943&lt;&gt;"OK","Confira os dados",IF(FinMes="","Escolha um período",IF(B943&gt;=FinMes,"Outro período",IF(K943&gt;0,"Recebimento excedente",IF(D943=0,"Recebida",IF(E943=0,"A receber","Parcial")))))))</f>
        <v/>
      </c>
      <c r="I943" s="36" t="str">
        <f aca="false">IF(COUNTA(A943:C943,F943:G943)=0,"",IF(A943="","Falta o código",IF(A943&lt;&gt;TRIM(A943),"Confira o código",IF(COUNTIFS(VentaID,A943)&gt;1,"Código repetido",IF(NOT(ISNUMBER(B943)),"Confira a data",IF(OR(B943&lt;1,B943&gt;73415,INT(B943)&lt;&gt;B943),"Confira a data",IF(NOT(ISNUMBER(C943)),"Confira o valor",IF(C943&lt;=0,"Valor maior que zero",IF(G943="","Preencha o que vendeu","OK")))))))))</f>
        <v/>
      </c>
      <c r="J943" s="34" t="n">
        <f aca="false">IF(I943="OK",C943,0)</f>
        <v>0</v>
      </c>
      <c r="K943" s="34" t="str">
        <f aca="false">IF(OR(I943&lt;&gt;"OK",FinMes=""),"",IF(B943&gt;=FinMes,0,MAX(0,ROUND(E943-C943,2))))</f>
        <v/>
      </c>
    </row>
    <row r="944" customFormat="false" ht="25" hidden="false" customHeight="true" outlineLevel="0" collapsed="false">
      <c r="A944" s="31"/>
      <c r="B944" s="32"/>
      <c r="C944" s="33"/>
      <c r="D944" s="34" t="str">
        <f aca="false">IF(OR(I944&lt;&gt;"OK",FinMes=""),"",IF(B944&gt;=FinMes,0,MAX(0,ROUND(C944-E944,2))))</f>
        <v/>
      </c>
      <c r="E944" s="34" t="str">
        <f aca="false">IF(OR(I944&lt;&gt;"OK",FinMes=""),"",IF(B944&gt;=FinMes,0,SUMIFS(CobroValido,CobroVenta,A944,CobroFecha,"&lt;"&amp;FinMes)))</f>
        <v/>
      </c>
      <c r="F944" s="35"/>
      <c r="G944" s="35"/>
      <c r="H944" s="36" t="str">
        <f aca="false">IF(I944="","",IF(I944&lt;&gt;"OK","Confira os dados",IF(FinMes="","Escolha um período",IF(B944&gt;=FinMes,"Outro período",IF(K944&gt;0,"Recebimento excedente",IF(D944=0,"Recebida",IF(E944=0,"A receber","Parcial")))))))</f>
        <v/>
      </c>
      <c r="I944" s="36" t="str">
        <f aca="false">IF(COUNTA(A944:C944,F944:G944)=0,"",IF(A944="","Falta o código",IF(A944&lt;&gt;TRIM(A944),"Confira o código",IF(COUNTIFS(VentaID,A944)&gt;1,"Código repetido",IF(NOT(ISNUMBER(B944)),"Confira a data",IF(OR(B944&lt;1,B944&gt;73415,INT(B944)&lt;&gt;B944),"Confira a data",IF(NOT(ISNUMBER(C944)),"Confira o valor",IF(C944&lt;=0,"Valor maior que zero",IF(G944="","Preencha o que vendeu","OK")))))))))</f>
        <v/>
      </c>
      <c r="J944" s="34" t="n">
        <f aca="false">IF(I944="OK",C944,0)</f>
        <v>0</v>
      </c>
      <c r="K944" s="34" t="str">
        <f aca="false">IF(OR(I944&lt;&gt;"OK",FinMes=""),"",IF(B944&gt;=FinMes,0,MAX(0,ROUND(E944-C944,2))))</f>
        <v/>
      </c>
    </row>
    <row r="945" customFormat="false" ht="25" hidden="false" customHeight="true" outlineLevel="0" collapsed="false">
      <c r="A945" s="31"/>
      <c r="B945" s="32"/>
      <c r="C945" s="33"/>
      <c r="D945" s="34" t="str">
        <f aca="false">IF(OR(I945&lt;&gt;"OK",FinMes=""),"",IF(B945&gt;=FinMes,0,MAX(0,ROUND(C945-E945,2))))</f>
        <v/>
      </c>
      <c r="E945" s="34" t="str">
        <f aca="false">IF(OR(I945&lt;&gt;"OK",FinMes=""),"",IF(B945&gt;=FinMes,0,SUMIFS(CobroValido,CobroVenta,A945,CobroFecha,"&lt;"&amp;FinMes)))</f>
        <v/>
      </c>
      <c r="F945" s="35"/>
      <c r="G945" s="35"/>
      <c r="H945" s="36" t="str">
        <f aca="false">IF(I945="","",IF(I945&lt;&gt;"OK","Confira os dados",IF(FinMes="","Escolha um período",IF(B945&gt;=FinMes,"Outro período",IF(K945&gt;0,"Recebimento excedente",IF(D945=0,"Recebida",IF(E945=0,"A receber","Parcial")))))))</f>
        <v/>
      </c>
      <c r="I945" s="36" t="str">
        <f aca="false">IF(COUNTA(A945:C945,F945:G945)=0,"",IF(A945="","Falta o código",IF(A945&lt;&gt;TRIM(A945),"Confira o código",IF(COUNTIFS(VentaID,A945)&gt;1,"Código repetido",IF(NOT(ISNUMBER(B945)),"Confira a data",IF(OR(B945&lt;1,B945&gt;73415,INT(B945)&lt;&gt;B945),"Confira a data",IF(NOT(ISNUMBER(C945)),"Confira o valor",IF(C945&lt;=0,"Valor maior que zero",IF(G945="","Preencha o que vendeu","OK")))))))))</f>
        <v/>
      </c>
      <c r="J945" s="34" t="n">
        <f aca="false">IF(I945="OK",C945,0)</f>
        <v>0</v>
      </c>
      <c r="K945" s="34" t="str">
        <f aca="false">IF(OR(I945&lt;&gt;"OK",FinMes=""),"",IF(B945&gt;=FinMes,0,MAX(0,ROUND(E945-C945,2))))</f>
        <v/>
      </c>
    </row>
    <row r="946" customFormat="false" ht="25" hidden="false" customHeight="true" outlineLevel="0" collapsed="false">
      <c r="A946" s="31"/>
      <c r="B946" s="32"/>
      <c r="C946" s="33"/>
      <c r="D946" s="34" t="str">
        <f aca="false">IF(OR(I946&lt;&gt;"OK",FinMes=""),"",IF(B946&gt;=FinMes,0,MAX(0,ROUND(C946-E946,2))))</f>
        <v/>
      </c>
      <c r="E946" s="34" t="str">
        <f aca="false">IF(OR(I946&lt;&gt;"OK",FinMes=""),"",IF(B946&gt;=FinMes,0,SUMIFS(CobroValido,CobroVenta,A946,CobroFecha,"&lt;"&amp;FinMes)))</f>
        <v/>
      </c>
      <c r="F946" s="35"/>
      <c r="G946" s="35"/>
      <c r="H946" s="36" t="str">
        <f aca="false">IF(I946="","",IF(I946&lt;&gt;"OK","Confira os dados",IF(FinMes="","Escolha um período",IF(B946&gt;=FinMes,"Outro período",IF(K946&gt;0,"Recebimento excedente",IF(D946=0,"Recebida",IF(E946=0,"A receber","Parcial")))))))</f>
        <v/>
      </c>
      <c r="I946" s="36" t="str">
        <f aca="false">IF(COUNTA(A946:C946,F946:G946)=0,"",IF(A946="","Falta o código",IF(A946&lt;&gt;TRIM(A946),"Confira o código",IF(COUNTIFS(VentaID,A946)&gt;1,"Código repetido",IF(NOT(ISNUMBER(B946)),"Confira a data",IF(OR(B946&lt;1,B946&gt;73415,INT(B946)&lt;&gt;B946),"Confira a data",IF(NOT(ISNUMBER(C946)),"Confira o valor",IF(C946&lt;=0,"Valor maior que zero",IF(G946="","Preencha o que vendeu","OK")))))))))</f>
        <v/>
      </c>
      <c r="J946" s="34" t="n">
        <f aca="false">IF(I946="OK",C946,0)</f>
        <v>0</v>
      </c>
      <c r="K946" s="34" t="str">
        <f aca="false">IF(OR(I946&lt;&gt;"OK",FinMes=""),"",IF(B946&gt;=FinMes,0,MAX(0,ROUND(E946-C946,2))))</f>
        <v/>
      </c>
    </row>
    <row r="947" customFormat="false" ht="25" hidden="false" customHeight="true" outlineLevel="0" collapsed="false">
      <c r="A947" s="31"/>
      <c r="B947" s="32"/>
      <c r="C947" s="33"/>
      <c r="D947" s="34" t="str">
        <f aca="false">IF(OR(I947&lt;&gt;"OK",FinMes=""),"",IF(B947&gt;=FinMes,0,MAX(0,ROUND(C947-E947,2))))</f>
        <v/>
      </c>
      <c r="E947" s="34" t="str">
        <f aca="false">IF(OR(I947&lt;&gt;"OK",FinMes=""),"",IF(B947&gt;=FinMes,0,SUMIFS(CobroValido,CobroVenta,A947,CobroFecha,"&lt;"&amp;FinMes)))</f>
        <v/>
      </c>
      <c r="F947" s="35"/>
      <c r="G947" s="35"/>
      <c r="H947" s="36" t="str">
        <f aca="false">IF(I947="","",IF(I947&lt;&gt;"OK","Confira os dados",IF(FinMes="","Escolha um período",IF(B947&gt;=FinMes,"Outro período",IF(K947&gt;0,"Recebimento excedente",IF(D947=0,"Recebida",IF(E947=0,"A receber","Parcial")))))))</f>
        <v/>
      </c>
      <c r="I947" s="36" t="str">
        <f aca="false">IF(COUNTA(A947:C947,F947:G947)=0,"",IF(A947="","Falta o código",IF(A947&lt;&gt;TRIM(A947),"Confira o código",IF(COUNTIFS(VentaID,A947)&gt;1,"Código repetido",IF(NOT(ISNUMBER(B947)),"Confira a data",IF(OR(B947&lt;1,B947&gt;73415,INT(B947)&lt;&gt;B947),"Confira a data",IF(NOT(ISNUMBER(C947)),"Confira o valor",IF(C947&lt;=0,"Valor maior que zero",IF(G947="","Preencha o que vendeu","OK")))))))))</f>
        <v/>
      </c>
      <c r="J947" s="34" t="n">
        <f aca="false">IF(I947="OK",C947,0)</f>
        <v>0</v>
      </c>
      <c r="K947" s="34" t="str">
        <f aca="false">IF(OR(I947&lt;&gt;"OK",FinMes=""),"",IF(B947&gt;=FinMes,0,MAX(0,ROUND(E947-C947,2))))</f>
        <v/>
      </c>
    </row>
    <row r="948" customFormat="false" ht="25" hidden="false" customHeight="true" outlineLevel="0" collapsed="false">
      <c r="A948" s="31"/>
      <c r="B948" s="32"/>
      <c r="C948" s="33"/>
      <c r="D948" s="34" t="str">
        <f aca="false">IF(OR(I948&lt;&gt;"OK",FinMes=""),"",IF(B948&gt;=FinMes,0,MAX(0,ROUND(C948-E948,2))))</f>
        <v/>
      </c>
      <c r="E948" s="34" t="str">
        <f aca="false">IF(OR(I948&lt;&gt;"OK",FinMes=""),"",IF(B948&gt;=FinMes,0,SUMIFS(CobroValido,CobroVenta,A948,CobroFecha,"&lt;"&amp;FinMes)))</f>
        <v/>
      </c>
      <c r="F948" s="35"/>
      <c r="G948" s="35"/>
      <c r="H948" s="36" t="str">
        <f aca="false">IF(I948="","",IF(I948&lt;&gt;"OK","Confira os dados",IF(FinMes="","Escolha um período",IF(B948&gt;=FinMes,"Outro período",IF(K948&gt;0,"Recebimento excedente",IF(D948=0,"Recebida",IF(E948=0,"A receber","Parcial")))))))</f>
        <v/>
      </c>
      <c r="I948" s="36" t="str">
        <f aca="false">IF(COUNTA(A948:C948,F948:G948)=0,"",IF(A948="","Falta o código",IF(A948&lt;&gt;TRIM(A948),"Confira o código",IF(COUNTIFS(VentaID,A948)&gt;1,"Código repetido",IF(NOT(ISNUMBER(B948)),"Confira a data",IF(OR(B948&lt;1,B948&gt;73415,INT(B948)&lt;&gt;B948),"Confira a data",IF(NOT(ISNUMBER(C948)),"Confira o valor",IF(C948&lt;=0,"Valor maior que zero",IF(G948="","Preencha o que vendeu","OK")))))))))</f>
        <v/>
      </c>
      <c r="J948" s="34" t="n">
        <f aca="false">IF(I948="OK",C948,0)</f>
        <v>0</v>
      </c>
      <c r="K948" s="34" t="str">
        <f aca="false">IF(OR(I948&lt;&gt;"OK",FinMes=""),"",IF(B948&gt;=FinMes,0,MAX(0,ROUND(E948-C948,2))))</f>
        <v/>
      </c>
    </row>
    <row r="949" customFormat="false" ht="25" hidden="false" customHeight="true" outlineLevel="0" collapsed="false">
      <c r="A949" s="31"/>
      <c r="B949" s="32"/>
      <c r="C949" s="33"/>
      <c r="D949" s="34" t="str">
        <f aca="false">IF(OR(I949&lt;&gt;"OK",FinMes=""),"",IF(B949&gt;=FinMes,0,MAX(0,ROUND(C949-E949,2))))</f>
        <v/>
      </c>
      <c r="E949" s="34" t="str">
        <f aca="false">IF(OR(I949&lt;&gt;"OK",FinMes=""),"",IF(B949&gt;=FinMes,0,SUMIFS(CobroValido,CobroVenta,A949,CobroFecha,"&lt;"&amp;FinMes)))</f>
        <v/>
      </c>
      <c r="F949" s="35"/>
      <c r="G949" s="35"/>
      <c r="H949" s="36" t="str">
        <f aca="false">IF(I949="","",IF(I949&lt;&gt;"OK","Confira os dados",IF(FinMes="","Escolha um período",IF(B949&gt;=FinMes,"Outro período",IF(K949&gt;0,"Recebimento excedente",IF(D949=0,"Recebida",IF(E949=0,"A receber","Parcial")))))))</f>
        <v/>
      </c>
      <c r="I949" s="36" t="str">
        <f aca="false">IF(COUNTA(A949:C949,F949:G949)=0,"",IF(A949="","Falta o código",IF(A949&lt;&gt;TRIM(A949),"Confira o código",IF(COUNTIFS(VentaID,A949)&gt;1,"Código repetido",IF(NOT(ISNUMBER(B949)),"Confira a data",IF(OR(B949&lt;1,B949&gt;73415,INT(B949)&lt;&gt;B949),"Confira a data",IF(NOT(ISNUMBER(C949)),"Confira o valor",IF(C949&lt;=0,"Valor maior que zero",IF(G949="","Preencha o que vendeu","OK")))))))))</f>
        <v/>
      </c>
      <c r="J949" s="34" t="n">
        <f aca="false">IF(I949="OK",C949,0)</f>
        <v>0</v>
      </c>
      <c r="K949" s="34" t="str">
        <f aca="false">IF(OR(I949&lt;&gt;"OK",FinMes=""),"",IF(B949&gt;=FinMes,0,MAX(0,ROUND(E949-C949,2))))</f>
        <v/>
      </c>
    </row>
    <row r="950" customFormat="false" ht="25" hidden="false" customHeight="true" outlineLevel="0" collapsed="false">
      <c r="A950" s="31"/>
      <c r="B950" s="32"/>
      <c r="C950" s="33"/>
      <c r="D950" s="34" t="str">
        <f aca="false">IF(OR(I950&lt;&gt;"OK",FinMes=""),"",IF(B950&gt;=FinMes,0,MAX(0,ROUND(C950-E950,2))))</f>
        <v/>
      </c>
      <c r="E950" s="34" t="str">
        <f aca="false">IF(OR(I950&lt;&gt;"OK",FinMes=""),"",IF(B950&gt;=FinMes,0,SUMIFS(CobroValido,CobroVenta,A950,CobroFecha,"&lt;"&amp;FinMes)))</f>
        <v/>
      </c>
      <c r="F950" s="35"/>
      <c r="G950" s="35"/>
      <c r="H950" s="36" t="str">
        <f aca="false">IF(I950="","",IF(I950&lt;&gt;"OK","Confira os dados",IF(FinMes="","Escolha um período",IF(B950&gt;=FinMes,"Outro período",IF(K950&gt;0,"Recebimento excedente",IF(D950=0,"Recebida",IF(E950=0,"A receber","Parcial")))))))</f>
        <v/>
      </c>
      <c r="I950" s="36" t="str">
        <f aca="false">IF(COUNTA(A950:C950,F950:G950)=0,"",IF(A950="","Falta o código",IF(A950&lt;&gt;TRIM(A950),"Confira o código",IF(COUNTIFS(VentaID,A950)&gt;1,"Código repetido",IF(NOT(ISNUMBER(B950)),"Confira a data",IF(OR(B950&lt;1,B950&gt;73415,INT(B950)&lt;&gt;B950),"Confira a data",IF(NOT(ISNUMBER(C950)),"Confira o valor",IF(C950&lt;=0,"Valor maior que zero",IF(G950="","Preencha o que vendeu","OK")))))))))</f>
        <v/>
      </c>
      <c r="J950" s="34" t="n">
        <f aca="false">IF(I950="OK",C950,0)</f>
        <v>0</v>
      </c>
      <c r="K950" s="34" t="str">
        <f aca="false">IF(OR(I950&lt;&gt;"OK",FinMes=""),"",IF(B950&gt;=FinMes,0,MAX(0,ROUND(E950-C950,2))))</f>
        <v/>
      </c>
    </row>
    <row r="951" customFormat="false" ht="25" hidden="false" customHeight="true" outlineLevel="0" collapsed="false">
      <c r="A951" s="31"/>
      <c r="B951" s="32"/>
      <c r="C951" s="33"/>
      <c r="D951" s="34" t="str">
        <f aca="false">IF(OR(I951&lt;&gt;"OK",FinMes=""),"",IF(B951&gt;=FinMes,0,MAX(0,ROUND(C951-E951,2))))</f>
        <v/>
      </c>
      <c r="E951" s="34" t="str">
        <f aca="false">IF(OR(I951&lt;&gt;"OK",FinMes=""),"",IF(B951&gt;=FinMes,0,SUMIFS(CobroValido,CobroVenta,A951,CobroFecha,"&lt;"&amp;FinMes)))</f>
        <v/>
      </c>
      <c r="F951" s="35"/>
      <c r="G951" s="35"/>
      <c r="H951" s="36" t="str">
        <f aca="false">IF(I951="","",IF(I951&lt;&gt;"OK","Confira os dados",IF(FinMes="","Escolha um período",IF(B951&gt;=FinMes,"Outro período",IF(K951&gt;0,"Recebimento excedente",IF(D951=0,"Recebida",IF(E951=0,"A receber","Parcial")))))))</f>
        <v/>
      </c>
      <c r="I951" s="36" t="str">
        <f aca="false">IF(COUNTA(A951:C951,F951:G951)=0,"",IF(A951="","Falta o código",IF(A951&lt;&gt;TRIM(A951),"Confira o código",IF(COUNTIFS(VentaID,A951)&gt;1,"Código repetido",IF(NOT(ISNUMBER(B951)),"Confira a data",IF(OR(B951&lt;1,B951&gt;73415,INT(B951)&lt;&gt;B951),"Confira a data",IF(NOT(ISNUMBER(C951)),"Confira o valor",IF(C951&lt;=0,"Valor maior que zero",IF(G951="","Preencha o que vendeu","OK")))))))))</f>
        <v/>
      </c>
      <c r="J951" s="34" t="n">
        <f aca="false">IF(I951="OK",C951,0)</f>
        <v>0</v>
      </c>
      <c r="K951" s="34" t="str">
        <f aca="false">IF(OR(I951&lt;&gt;"OK",FinMes=""),"",IF(B951&gt;=FinMes,0,MAX(0,ROUND(E951-C951,2))))</f>
        <v/>
      </c>
    </row>
    <row r="952" customFormat="false" ht="25" hidden="false" customHeight="true" outlineLevel="0" collapsed="false">
      <c r="A952" s="31"/>
      <c r="B952" s="32"/>
      <c r="C952" s="33"/>
      <c r="D952" s="34" t="str">
        <f aca="false">IF(OR(I952&lt;&gt;"OK",FinMes=""),"",IF(B952&gt;=FinMes,0,MAX(0,ROUND(C952-E952,2))))</f>
        <v/>
      </c>
      <c r="E952" s="34" t="str">
        <f aca="false">IF(OR(I952&lt;&gt;"OK",FinMes=""),"",IF(B952&gt;=FinMes,0,SUMIFS(CobroValido,CobroVenta,A952,CobroFecha,"&lt;"&amp;FinMes)))</f>
        <v/>
      </c>
      <c r="F952" s="35"/>
      <c r="G952" s="35"/>
      <c r="H952" s="36" t="str">
        <f aca="false">IF(I952="","",IF(I952&lt;&gt;"OK","Confira os dados",IF(FinMes="","Escolha um período",IF(B952&gt;=FinMes,"Outro período",IF(K952&gt;0,"Recebimento excedente",IF(D952=0,"Recebida",IF(E952=0,"A receber","Parcial")))))))</f>
        <v/>
      </c>
      <c r="I952" s="36" t="str">
        <f aca="false">IF(COUNTA(A952:C952,F952:G952)=0,"",IF(A952="","Falta o código",IF(A952&lt;&gt;TRIM(A952),"Confira o código",IF(COUNTIFS(VentaID,A952)&gt;1,"Código repetido",IF(NOT(ISNUMBER(B952)),"Confira a data",IF(OR(B952&lt;1,B952&gt;73415,INT(B952)&lt;&gt;B952),"Confira a data",IF(NOT(ISNUMBER(C952)),"Confira o valor",IF(C952&lt;=0,"Valor maior que zero",IF(G952="","Preencha o que vendeu","OK")))))))))</f>
        <v/>
      </c>
      <c r="J952" s="34" t="n">
        <f aca="false">IF(I952="OK",C952,0)</f>
        <v>0</v>
      </c>
      <c r="K952" s="34" t="str">
        <f aca="false">IF(OR(I952&lt;&gt;"OK",FinMes=""),"",IF(B952&gt;=FinMes,0,MAX(0,ROUND(E952-C952,2))))</f>
        <v/>
      </c>
    </row>
    <row r="953" customFormat="false" ht="25" hidden="false" customHeight="true" outlineLevel="0" collapsed="false">
      <c r="A953" s="31"/>
      <c r="B953" s="32"/>
      <c r="C953" s="33"/>
      <c r="D953" s="34" t="str">
        <f aca="false">IF(OR(I953&lt;&gt;"OK",FinMes=""),"",IF(B953&gt;=FinMes,0,MAX(0,ROUND(C953-E953,2))))</f>
        <v/>
      </c>
      <c r="E953" s="34" t="str">
        <f aca="false">IF(OR(I953&lt;&gt;"OK",FinMes=""),"",IF(B953&gt;=FinMes,0,SUMIFS(CobroValido,CobroVenta,A953,CobroFecha,"&lt;"&amp;FinMes)))</f>
        <v/>
      </c>
      <c r="F953" s="35"/>
      <c r="G953" s="35"/>
      <c r="H953" s="36" t="str">
        <f aca="false">IF(I953="","",IF(I953&lt;&gt;"OK","Confira os dados",IF(FinMes="","Escolha um período",IF(B953&gt;=FinMes,"Outro período",IF(K953&gt;0,"Recebimento excedente",IF(D953=0,"Recebida",IF(E953=0,"A receber","Parcial")))))))</f>
        <v/>
      </c>
      <c r="I953" s="36" t="str">
        <f aca="false">IF(COUNTA(A953:C953,F953:G953)=0,"",IF(A953="","Falta o código",IF(A953&lt;&gt;TRIM(A953),"Confira o código",IF(COUNTIFS(VentaID,A953)&gt;1,"Código repetido",IF(NOT(ISNUMBER(B953)),"Confira a data",IF(OR(B953&lt;1,B953&gt;73415,INT(B953)&lt;&gt;B953),"Confira a data",IF(NOT(ISNUMBER(C953)),"Confira o valor",IF(C953&lt;=0,"Valor maior que zero",IF(G953="","Preencha o que vendeu","OK")))))))))</f>
        <v/>
      </c>
      <c r="J953" s="34" t="n">
        <f aca="false">IF(I953="OK",C953,0)</f>
        <v>0</v>
      </c>
      <c r="K953" s="34" t="str">
        <f aca="false">IF(OR(I953&lt;&gt;"OK",FinMes=""),"",IF(B953&gt;=FinMes,0,MAX(0,ROUND(E953-C953,2))))</f>
        <v/>
      </c>
    </row>
    <row r="954" customFormat="false" ht="25" hidden="false" customHeight="true" outlineLevel="0" collapsed="false">
      <c r="A954" s="31"/>
      <c r="B954" s="32"/>
      <c r="C954" s="33"/>
      <c r="D954" s="34" t="str">
        <f aca="false">IF(OR(I954&lt;&gt;"OK",FinMes=""),"",IF(B954&gt;=FinMes,0,MAX(0,ROUND(C954-E954,2))))</f>
        <v/>
      </c>
      <c r="E954" s="34" t="str">
        <f aca="false">IF(OR(I954&lt;&gt;"OK",FinMes=""),"",IF(B954&gt;=FinMes,0,SUMIFS(CobroValido,CobroVenta,A954,CobroFecha,"&lt;"&amp;FinMes)))</f>
        <v/>
      </c>
      <c r="F954" s="35"/>
      <c r="G954" s="35"/>
      <c r="H954" s="36" t="str">
        <f aca="false">IF(I954="","",IF(I954&lt;&gt;"OK","Confira os dados",IF(FinMes="","Escolha um período",IF(B954&gt;=FinMes,"Outro período",IF(K954&gt;0,"Recebimento excedente",IF(D954=0,"Recebida",IF(E954=0,"A receber","Parcial")))))))</f>
        <v/>
      </c>
      <c r="I954" s="36" t="str">
        <f aca="false">IF(COUNTA(A954:C954,F954:G954)=0,"",IF(A954="","Falta o código",IF(A954&lt;&gt;TRIM(A954),"Confira o código",IF(COUNTIFS(VentaID,A954)&gt;1,"Código repetido",IF(NOT(ISNUMBER(B954)),"Confira a data",IF(OR(B954&lt;1,B954&gt;73415,INT(B954)&lt;&gt;B954),"Confira a data",IF(NOT(ISNUMBER(C954)),"Confira o valor",IF(C954&lt;=0,"Valor maior que zero",IF(G954="","Preencha o que vendeu","OK")))))))))</f>
        <v/>
      </c>
      <c r="J954" s="34" t="n">
        <f aca="false">IF(I954="OK",C954,0)</f>
        <v>0</v>
      </c>
      <c r="K954" s="34" t="str">
        <f aca="false">IF(OR(I954&lt;&gt;"OK",FinMes=""),"",IF(B954&gt;=FinMes,0,MAX(0,ROUND(E954-C954,2))))</f>
        <v/>
      </c>
    </row>
    <row r="955" customFormat="false" ht="25" hidden="false" customHeight="true" outlineLevel="0" collapsed="false">
      <c r="A955" s="31"/>
      <c r="B955" s="32"/>
      <c r="C955" s="33"/>
      <c r="D955" s="34" t="str">
        <f aca="false">IF(OR(I955&lt;&gt;"OK",FinMes=""),"",IF(B955&gt;=FinMes,0,MAX(0,ROUND(C955-E955,2))))</f>
        <v/>
      </c>
      <c r="E955" s="34" t="str">
        <f aca="false">IF(OR(I955&lt;&gt;"OK",FinMes=""),"",IF(B955&gt;=FinMes,0,SUMIFS(CobroValido,CobroVenta,A955,CobroFecha,"&lt;"&amp;FinMes)))</f>
        <v/>
      </c>
      <c r="F955" s="35"/>
      <c r="G955" s="35"/>
      <c r="H955" s="36" t="str">
        <f aca="false">IF(I955="","",IF(I955&lt;&gt;"OK","Confira os dados",IF(FinMes="","Escolha um período",IF(B955&gt;=FinMes,"Outro período",IF(K955&gt;0,"Recebimento excedente",IF(D955=0,"Recebida",IF(E955=0,"A receber","Parcial")))))))</f>
        <v/>
      </c>
      <c r="I955" s="36" t="str">
        <f aca="false">IF(COUNTA(A955:C955,F955:G955)=0,"",IF(A955="","Falta o código",IF(A955&lt;&gt;TRIM(A955),"Confira o código",IF(COUNTIFS(VentaID,A955)&gt;1,"Código repetido",IF(NOT(ISNUMBER(B955)),"Confira a data",IF(OR(B955&lt;1,B955&gt;73415,INT(B955)&lt;&gt;B955),"Confira a data",IF(NOT(ISNUMBER(C955)),"Confira o valor",IF(C955&lt;=0,"Valor maior que zero",IF(G955="","Preencha o que vendeu","OK")))))))))</f>
        <v/>
      </c>
      <c r="J955" s="34" t="n">
        <f aca="false">IF(I955="OK",C955,0)</f>
        <v>0</v>
      </c>
      <c r="K955" s="34" t="str">
        <f aca="false">IF(OR(I955&lt;&gt;"OK",FinMes=""),"",IF(B955&gt;=FinMes,0,MAX(0,ROUND(E955-C955,2))))</f>
        <v/>
      </c>
    </row>
    <row r="956" customFormat="false" ht="25" hidden="false" customHeight="true" outlineLevel="0" collapsed="false">
      <c r="A956" s="31"/>
      <c r="B956" s="32"/>
      <c r="C956" s="33"/>
      <c r="D956" s="34" t="str">
        <f aca="false">IF(OR(I956&lt;&gt;"OK",FinMes=""),"",IF(B956&gt;=FinMes,0,MAX(0,ROUND(C956-E956,2))))</f>
        <v/>
      </c>
      <c r="E956" s="34" t="str">
        <f aca="false">IF(OR(I956&lt;&gt;"OK",FinMes=""),"",IF(B956&gt;=FinMes,0,SUMIFS(CobroValido,CobroVenta,A956,CobroFecha,"&lt;"&amp;FinMes)))</f>
        <v/>
      </c>
      <c r="F956" s="35"/>
      <c r="G956" s="35"/>
      <c r="H956" s="36" t="str">
        <f aca="false">IF(I956="","",IF(I956&lt;&gt;"OK","Confira os dados",IF(FinMes="","Escolha um período",IF(B956&gt;=FinMes,"Outro período",IF(K956&gt;0,"Recebimento excedente",IF(D956=0,"Recebida",IF(E956=0,"A receber","Parcial")))))))</f>
        <v/>
      </c>
      <c r="I956" s="36" t="str">
        <f aca="false">IF(COUNTA(A956:C956,F956:G956)=0,"",IF(A956="","Falta o código",IF(A956&lt;&gt;TRIM(A956),"Confira o código",IF(COUNTIFS(VentaID,A956)&gt;1,"Código repetido",IF(NOT(ISNUMBER(B956)),"Confira a data",IF(OR(B956&lt;1,B956&gt;73415,INT(B956)&lt;&gt;B956),"Confira a data",IF(NOT(ISNUMBER(C956)),"Confira o valor",IF(C956&lt;=0,"Valor maior que zero",IF(G956="","Preencha o que vendeu","OK")))))))))</f>
        <v/>
      </c>
      <c r="J956" s="34" t="n">
        <f aca="false">IF(I956="OK",C956,0)</f>
        <v>0</v>
      </c>
      <c r="K956" s="34" t="str">
        <f aca="false">IF(OR(I956&lt;&gt;"OK",FinMes=""),"",IF(B956&gt;=FinMes,0,MAX(0,ROUND(E956-C956,2))))</f>
        <v/>
      </c>
    </row>
    <row r="957" customFormat="false" ht="25" hidden="false" customHeight="true" outlineLevel="0" collapsed="false">
      <c r="A957" s="31"/>
      <c r="B957" s="32"/>
      <c r="C957" s="33"/>
      <c r="D957" s="34" t="str">
        <f aca="false">IF(OR(I957&lt;&gt;"OK",FinMes=""),"",IF(B957&gt;=FinMes,0,MAX(0,ROUND(C957-E957,2))))</f>
        <v/>
      </c>
      <c r="E957" s="34" t="str">
        <f aca="false">IF(OR(I957&lt;&gt;"OK",FinMes=""),"",IF(B957&gt;=FinMes,0,SUMIFS(CobroValido,CobroVenta,A957,CobroFecha,"&lt;"&amp;FinMes)))</f>
        <v/>
      </c>
      <c r="F957" s="35"/>
      <c r="G957" s="35"/>
      <c r="H957" s="36" t="str">
        <f aca="false">IF(I957="","",IF(I957&lt;&gt;"OK","Confira os dados",IF(FinMes="","Escolha um período",IF(B957&gt;=FinMes,"Outro período",IF(K957&gt;0,"Recebimento excedente",IF(D957=0,"Recebida",IF(E957=0,"A receber","Parcial")))))))</f>
        <v/>
      </c>
      <c r="I957" s="36" t="str">
        <f aca="false">IF(COUNTA(A957:C957,F957:G957)=0,"",IF(A957="","Falta o código",IF(A957&lt;&gt;TRIM(A957),"Confira o código",IF(COUNTIFS(VentaID,A957)&gt;1,"Código repetido",IF(NOT(ISNUMBER(B957)),"Confira a data",IF(OR(B957&lt;1,B957&gt;73415,INT(B957)&lt;&gt;B957),"Confira a data",IF(NOT(ISNUMBER(C957)),"Confira o valor",IF(C957&lt;=0,"Valor maior que zero",IF(G957="","Preencha o que vendeu","OK")))))))))</f>
        <v/>
      </c>
      <c r="J957" s="34" t="n">
        <f aca="false">IF(I957="OK",C957,0)</f>
        <v>0</v>
      </c>
      <c r="K957" s="34" t="str">
        <f aca="false">IF(OR(I957&lt;&gt;"OK",FinMes=""),"",IF(B957&gt;=FinMes,0,MAX(0,ROUND(E957-C957,2))))</f>
        <v/>
      </c>
    </row>
    <row r="958" customFormat="false" ht="25" hidden="false" customHeight="true" outlineLevel="0" collapsed="false">
      <c r="A958" s="31"/>
      <c r="B958" s="32"/>
      <c r="C958" s="33"/>
      <c r="D958" s="34" t="str">
        <f aca="false">IF(OR(I958&lt;&gt;"OK",FinMes=""),"",IF(B958&gt;=FinMes,0,MAX(0,ROUND(C958-E958,2))))</f>
        <v/>
      </c>
      <c r="E958" s="34" t="str">
        <f aca="false">IF(OR(I958&lt;&gt;"OK",FinMes=""),"",IF(B958&gt;=FinMes,0,SUMIFS(CobroValido,CobroVenta,A958,CobroFecha,"&lt;"&amp;FinMes)))</f>
        <v/>
      </c>
      <c r="F958" s="35"/>
      <c r="G958" s="35"/>
      <c r="H958" s="36" t="str">
        <f aca="false">IF(I958="","",IF(I958&lt;&gt;"OK","Confira os dados",IF(FinMes="","Escolha um período",IF(B958&gt;=FinMes,"Outro período",IF(K958&gt;0,"Recebimento excedente",IF(D958=0,"Recebida",IF(E958=0,"A receber","Parcial")))))))</f>
        <v/>
      </c>
      <c r="I958" s="36" t="str">
        <f aca="false">IF(COUNTA(A958:C958,F958:G958)=0,"",IF(A958="","Falta o código",IF(A958&lt;&gt;TRIM(A958),"Confira o código",IF(COUNTIFS(VentaID,A958)&gt;1,"Código repetido",IF(NOT(ISNUMBER(B958)),"Confira a data",IF(OR(B958&lt;1,B958&gt;73415,INT(B958)&lt;&gt;B958),"Confira a data",IF(NOT(ISNUMBER(C958)),"Confira o valor",IF(C958&lt;=0,"Valor maior que zero",IF(G958="","Preencha o que vendeu","OK")))))))))</f>
        <v/>
      </c>
      <c r="J958" s="34" t="n">
        <f aca="false">IF(I958="OK",C958,0)</f>
        <v>0</v>
      </c>
      <c r="K958" s="34" t="str">
        <f aca="false">IF(OR(I958&lt;&gt;"OK",FinMes=""),"",IF(B958&gt;=FinMes,0,MAX(0,ROUND(E958-C958,2))))</f>
        <v/>
      </c>
    </row>
    <row r="959" customFormat="false" ht="25" hidden="false" customHeight="true" outlineLevel="0" collapsed="false">
      <c r="A959" s="31"/>
      <c r="B959" s="32"/>
      <c r="C959" s="33"/>
      <c r="D959" s="34" t="str">
        <f aca="false">IF(OR(I959&lt;&gt;"OK",FinMes=""),"",IF(B959&gt;=FinMes,0,MAX(0,ROUND(C959-E959,2))))</f>
        <v/>
      </c>
      <c r="E959" s="34" t="str">
        <f aca="false">IF(OR(I959&lt;&gt;"OK",FinMes=""),"",IF(B959&gt;=FinMes,0,SUMIFS(CobroValido,CobroVenta,A959,CobroFecha,"&lt;"&amp;FinMes)))</f>
        <v/>
      </c>
      <c r="F959" s="35"/>
      <c r="G959" s="35"/>
      <c r="H959" s="36" t="str">
        <f aca="false">IF(I959="","",IF(I959&lt;&gt;"OK","Confira os dados",IF(FinMes="","Escolha um período",IF(B959&gt;=FinMes,"Outro período",IF(K959&gt;0,"Recebimento excedente",IF(D959=0,"Recebida",IF(E959=0,"A receber","Parcial")))))))</f>
        <v/>
      </c>
      <c r="I959" s="36" t="str">
        <f aca="false">IF(COUNTA(A959:C959,F959:G959)=0,"",IF(A959="","Falta o código",IF(A959&lt;&gt;TRIM(A959),"Confira o código",IF(COUNTIFS(VentaID,A959)&gt;1,"Código repetido",IF(NOT(ISNUMBER(B959)),"Confira a data",IF(OR(B959&lt;1,B959&gt;73415,INT(B959)&lt;&gt;B959),"Confira a data",IF(NOT(ISNUMBER(C959)),"Confira o valor",IF(C959&lt;=0,"Valor maior que zero",IF(G959="","Preencha o que vendeu","OK")))))))))</f>
        <v/>
      </c>
      <c r="J959" s="34" t="n">
        <f aca="false">IF(I959="OK",C959,0)</f>
        <v>0</v>
      </c>
      <c r="K959" s="34" t="str">
        <f aca="false">IF(OR(I959&lt;&gt;"OK",FinMes=""),"",IF(B959&gt;=FinMes,0,MAX(0,ROUND(E959-C959,2))))</f>
        <v/>
      </c>
    </row>
    <row r="960" customFormat="false" ht="25" hidden="false" customHeight="true" outlineLevel="0" collapsed="false">
      <c r="A960" s="31"/>
      <c r="B960" s="32"/>
      <c r="C960" s="33"/>
      <c r="D960" s="34" t="str">
        <f aca="false">IF(OR(I960&lt;&gt;"OK",FinMes=""),"",IF(B960&gt;=FinMes,0,MAX(0,ROUND(C960-E960,2))))</f>
        <v/>
      </c>
      <c r="E960" s="34" t="str">
        <f aca="false">IF(OR(I960&lt;&gt;"OK",FinMes=""),"",IF(B960&gt;=FinMes,0,SUMIFS(CobroValido,CobroVenta,A960,CobroFecha,"&lt;"&amp;FinMes)))</f>
        <v/>
      </c>
      <c r="F960" s="35"/>
      <c r="G960" s="35"/>
      <c r="H960" s="36" t="str">
        <f aca="false">IF(I960="","",IF(I960&lt;&gt;"OK","Confira os dados",IF(FinMes="","Escolha um período",IF(B960&gt;=FinMes,"Outro período",IF(K960&gt;0,"Recebimento excedente",IF(D960=0,"Recebida",IF(E960=0,"A receber","Parcial")))))))</f>
        <v/>
      </c>
      <c r="I960" s="36" t="str">
        <f aca="false">IF(COUNTA(A960:C960,F960:G960)=0,"",IF(A960="","Falta o código",IF(A960&lt;&gt;TRIM(A960),"Confira o código",IF(COUNTIFS(VentaID,A960)&gt;1,"Código repetido",IF(NOT(ISNUMBER(B960)),"Confira a data",IF(OR(B960&lt;1,B960&gt;73415,INT(B960)&lt;&gt;B960),"Confira a data",IF(NOT(ISNUMBER(C960)),"Confira o valor",IF(C960&lt;=0,"Valor maior que zero",IF(G960="","Preencha o que vendeu","OK")))))))))</f>
        <v/>
      </c>
      <c r="J960" s="34" t="n">
        <f aca="false">IF(I960="OK",C960,0)</f>
        <v>0</v>
      </c>
      <c r="K960" s="34" t="str">
        <f aca="false">IF(OR(I960&lt;&gt;"OK",FinMes=""),"",IF(B960&gt;=FinMes,0,MAX(0,ROUND(E960-C960,2))))</f>
        <v/>
      </c>
    </row>
    <row r="961" customFormat="false" ht="25" hidden="false" customHeight="true" outlineLevel="0" collapsed="false">
      <c r="A961" s="31"/>
      <c r="B961" s="32"/>
      <c r="C961" s="33"/>
      <c r="D961" s="34" t="str">
        <f aca="false">IF(OR(I961&lt;&gt;"OK",FinMes=""),"",IF(B961&gt;=FinMes,0,MAX(0,ROUND(C961-E961,2))))</f>
        <v/>
      </c>
      <c r="E961" s="34" t="str">
        <f aca="false">IF(OR(I961&lt;&gt;"OK",FinMes=""),"",IF(B961&gt;=FinMes,0,SUMIFS(CobroValido,CobroVenta,A961,CobroFecha,"&lt;"&amp;FinMes)))</f>
        <v/>
      </c>
      <c r="F961" s="35"/>
      <c r="G961" s="35"/>
      <c r="H961" s="36" t="str">
        <f aca="false">IF(I961="","",IF(I961&lt;&gt;"OK","Confira os dados",IF(FinMes="","Escolha um período",IF(B961&gt;=FinMes,"Outro período",IF(K961&gt;0,"Recebimento excedente",IF(D961=0,"Recebida",IF(E961=0,"A receber","Parcial")))))))</f>
        <v/>
      </c>
      <c r="I961" s="36" t="str">
        <f aca="false">IF(COUNTA(A961:C961,F961:G961)=0,"",IF(A961="","Falta o código",IF(A961&lt;&gt;TRIM(A961),"Confira o código",IF(COUNTIFS(VentaID,A961)&gt;1,"Código repetido",IF(NOT(ISNUMBER(B961)),"Confira a data",IF(OR(B961&lt;1,B961&gt;73415,INT(B961)&lt;&gt;B961),"Confira a data",IF(NOT(ISNUMBER(C961)),"Confira o valor",IF(C961&lt;=0,"Valor maior que zero",IF(G961="","Preencha o que vendeu","OK")))))))))</f>
        <v/>
      </c>
      <c r="J961" s="34" t="n">
        <f aca="false">IF(I961="OK",C961,0)</f>
        <v>0</v>
      </c>
      <c r="K961" s="34" t="str">
        <f aca="false">IF(OR(I961&lt;&gt;"OK",FinMes=""),"",IF(B961&gt;=FinMes,0,MAX(0,ROUND(E961-C961,2))))</f>
        <v/>
      </c>
    </row>
    <row r="962" customFormat="false" ht="25" hidden="false" customHeight="true" outlineLevel="0" collapsed="false">
      <c r="A962" s="31"/>
      <c r="B962" s="32"/>
      <c r="C962" s="33"/>
      <c r="D962" s="34" t="str">
        <f aca="false">IF(OR(I962&lt;&gt;"OK",FinMes=""),"",IF(B962&gt;=FinMes,0,MAX(0,ROUND(C962-E962,2))))</f>
        <v/>
      </c>
      <c r="E962" s="34" t="str">
        <f aca="false">IF(OR(I962&lt;&gt;"OK",FinMes=""),"",IF(B962&gt;=FinMes,0,SUMIFS(CobroValido,CobroVenta,A962,CobroFecha,"&lt;"&amp;FinMes)))</f>
        <v/>
      </c>
      <c r="F962" s="35"/>
      <c r="G962" s="35"/>
      <c r="H962" s="36" t="str">
        <f aca="false">IF(I962="","",IF(I962&lt;&gt;"OK","Confira os dados",IF(FinMes="","Escolha um período",IF(B962&gt;=FinMes,"Outro período",IF(K962&gt;0,"Recebimento excedente",IF(D962=0,"Recebida",IF(E962=0,"A receber","Parcial")))))))</f>
        <v/>
      </c>
      <c r="I962" s="36" t="str">
        <f aca="false">IF(COUNTA(A962:C962,F962:G962)=0,"",IF(A962="","Falta o código",IF(A962&lt;&gt;TRIM(A962),"Confira o código",IF(COUNTIFS(VentaID,A962)&gt;1,"Código repetido",IF(NOT(ISNUMBER(B962)),"Confira a data",IF(OR(B962&lt;1,B962&gt;73415,INT(B962)&lt;&gt;B962),"Confira a data",IF(NOT(ISNUMBER(C962)),"Confira o valor",IF(C962&lt;=0,"Valor maior que zero",IF(G962="","Preencha o que vendeu","OK")))))))))</f>
        <v/>
      </c>
      <c r="J962" s="34" t="n">
        <f aca="false">IF(I962="OK",C962,0)</f>
        <v>0</v>
      </c>
      <c r="K962" s="34" t="str">
        <f aca="false">IF(OR(I962&lt;&gt;"OK",FinMes=""),"",IF(B962&gt;=FinMes,0,MAX(0,ROUND(E962-C962,2))))</f>
        <v/>
      </c>
    </row>
    <row r="963" customFormat="false" ht="25" hidden="false" customHeight="true" outlineLevel="0" collapsed="false">
      <c r="A963" s="31"/>
      <c r="B963" s="32"/>
      <c r="C963" s="33"/>
      <c r="D963" s="34" t="str">
        <f aca="false">IF(OR(I963&lt;&gt;"OK",FinMes=""),"",IF(B963&gt;=FinMes,0,MAX(0,ROUND(C963-E963,2))))</f>
        <v/>
      </c>
      <c r="E963" s="34" t="str">
        <f aca="false">IF(OR(I963&lt;&gt;"OK",FinMes=""),"",IF(B963&gt;=FinMes,0,SUMIFS(CobroValido,CobroVenta,A963,CobroFecha,"&lt;"&amp;FinMes)))</f>
        <v/>
      </c>
      <c r="F963" s="35"/>
      <c r="G963" s="35"/>
      <c r="H963" s="36" t="str">
        <f aca="false">IF(I963="","",IF(I963&lt;&gt;"OK","Confira os dados",IF(FinMes="","Escolha um período",IF(B963&gt;=FinMes,"Outro período",IF(K963&gt;0,"Recebimento excedente",IF(D963=0,"Recebida",IF(E963=0,"A receber","Parcial")))))))</f>
        <v/>
      </c>
      <c r="I963" s="36" t="str">
        <f aca="false">IF(COUNTA(A963:C963,F963:G963)=0,"",IF(A963="","Falta o código",IF(A963&lt;&gt;TRIM(A963),"Confira o código",IF(COUNTIFS(VentaID,A963)&gt;1,"Código repetido",IF(NOT(ISNUMBER(B963)),"Confira a data",IF(OR(B963&lt;1,B963&gt;73415,INT(B963)&lt;&gt;B963),"Confira a data",IF(NOT(ISNUMBER(C963)),"Confira o valor",IF(C963&lt;=0,"Valor maior que zero",IF(G963="","Preencha o que vendeu","OK")))))))))</f>
        <v/>
      </c>
      <c r="J963" s="34" t="n">
        <f aca="false">IF(I963="OK",C963,0)</f>
        <v>0</v>
      </c>
      <c r="K963" s="34" t="str">
        <f aca="false">IF(OR(I963&lt;&gt;"OK",FinMes=""),"",IF(B963&gt;=FinMes,0,MAX(0,ROUND(E963-C963,2))))</f>
        <v/>
      </c>
    </row>
    <row r="964" customFormat="false" ht="25" hidden="false" customHeight="true" outlineLevel="0" collapsed="false">
      <c r="A964" s="31"/>
      <c r="B964" s="32"/>
      <c r="C964" s="33"/>
      <c r="D964" s="34" t="str">
        <f aca="false">IF(OR(I964&lt;&gt;"OK",FinMes=""),"",IF(B964&gt;=FinMes,0,MAX(0,ROUND(C964-E964,2))))</f>
        <v/>
      </c>
      <c r="E964" s="34" t="str">
        <f aca="false">IF(OR(I964&lt;&gt;"OK",FinMes=""),"",IF(B964&gt;=FinMes,0,SUMIFS(CobroValido,CobroVenta,A964,CobroFecha,"&lt;"&amp;FinMes)))</f>
        <v/>
      </c>
      <c r="F964" s="35"/>
      <c r="G964" s="35"/>
      <c r="H964" s="36" t="str">
        <f aca="false">IF(I964="","",IF(I964&lt;&gt;"OK","Confira os dados",IF(FinMes="","Escolha um período",IF(B964&gt;=FinMes,"Outro período",IF(K964&gt;0,"Recebimento excedente",IF(D964=0,"Recebida",IF(E964=0,"A receber","Parcial")))))))</f>
        <v/>
      </c>
      <c r="I964" s="36" t="str">
        <f aca="false">IF(COUNTA(A964:C964,F964:G964)=0,"",IF(A964="","Falta o código",IF(A964&lt;&gt;TRIM(A964),"Confira o código",IF(COUNTIFS(VentaID,A964)&gt;1,"Código repetido",IF(NOT(ISNUMBER(B964)),"Confira a data",IF(OR(B964&lt;1,B964&gt;73415,INT(B964)&lt;&gt;B964),"Confira a data",IF(NOT(ISNUMBER(C964)),"Confira o valor",IF(C964&lt;=0,"Valor maior que zero",IF(G964="","Preencha o que vendeu","OK")))))))))</f>
        <v/>
      </c>
      <c r="J964" s="34" t="n">
        <f aca="false">IF(I964="OK",C964,0)</f>
        <v>0</v>
      </c>
      <c r="K964" s="34" t="str">
        <f aca="false">IF(OR(I964&lt;&gt;"OK",FinMes=""),"",IF(B964&gt;=FinMes,0,MAX(0,ROUND(E964-C964,2))))</f>
        <v/>
      </c>
    </row>
    <row r="965" customFormat="false" ht="25" hidden="false" customHeight="true" outlineLevel="0" collapsed="false">
      <c r="A965" s="31"/>
      <c r="B965" s="32"/>
      <c r="C965" s="33"/>
      <c r="D965" s="34" t="str">
        <f aca="false">IF(OR(I965&lt;&gt;"OK",FinMes=""),"",IF(B965&gt;=FinMes,0,MAX(0,ROUND(C965-E965,2))))</f>
        <v/>
      </c>
      <c r="E965" s="34" t="str">
        <f aca="false">IF(OR(I965&lt;&gt;"OK",FinMes=""),"",IF(B965&gt;=FinMes,0,SUMIFS(CobroValido,CobroVenta,A965,CobroFecha,"&lt;"&amp;FinMes)))</f>
        <v/>
      </c>
      <c r="F965" s="35"/>
      <c r="G965" s="35"/>
      <c r="H965" s="36" t="str">
        <f aca="false">IF(I965="","",IF(I965&lt;&gt;"OK","Confira os dados",IF(FinMes="","Escolha um período",IF(B965&gt;=FinMes,"Outro período",IF(K965&gt;0,"Recebimento excedente",IF(D965=0,"Recebida",IF(E965=0,"A receber","Parcial")))))))</f>
        <v/>
      </c>
      <c r="I965" s="36" t="str">
        <f aca="false">IF(COUNTA(A965:C965,F965:G965)=0,"",IF(A965="","Falta o código",IF(A965&lt;&gt;TRIM(A965),"Confira o código",IF(COUNTIFS(VentaID,A965)&gt;1,"Código repetido",IF(NOT(ISNUMBER(B965)),"Confira a data",IF(OR(B965&lt;1,B965&gt;73415,INT(B965)&lt;&gt;B965),"Confira a data",IF(NOT(ISNUMBER(C965)),"Confira o valor",IF(C965&lt;=0,"Valor maior que zero",IF(G965="","Preencha o que vendeu","OK")))))))))</f>
        <v/>
      </c>
      <c r="J965" s="34" t="n">
        <f aca="false">IF(I965="OK",C965,0)</f>
        <v>0</v>
      </c>
      <c r="K965" s="34" t="str">
        <f aca="false">IF(OR(I965&lt;&gt;"OK",FinMes=""),"",IF(B965&gt;=FinMes,0,MAX(0,ROUND(E965-C965,2))))</f>
        <v/>
      </c>
    </row>
    <row r="966" customFormat="false" ht="25" hidden="false" customHeight="true" outlineLevel="0" collapsed="false">
      <c r="A966" s="31"/>
      <c r="B966" s="32"/>
      <c r="C966" s="33"/>
      <c r="D966" s="34" t="str">
        <f aca="false">IF(OR(I966&lt;&gt;"OK",FinMes=""),"",IF(B966&gt;=FinMes,0,MAX(0,ROUND(C966-E966,2))))</f>
        <v/>
      </c>
      <c r="E966" s="34" t="str">
        <f aca="false">IF(OR(I966&lt;&gt;"OK",FinMes=""),"",IF(B966&gt;=FinMes,0,SUMIFS(CobroValido,CobroVenta,A966,CobroFecha,"&lt;"&amp;FinMes)))</f>
        <v/>
      </c>
      <c r="F966" s="35"/>
      <c r="G966" s="35"/>
      <c r="H966" s="36" t="str">
        <f aca="false">IF(I966="","",IF(I966&lt;&gt;"OK","Confira os dados",IF(FinMes="","Escolha um período",IF(B966&gt;=FinMes,"Outro período",IF(K966&gt;0,"Recebimento excedente",IF(D966=0,"Recebida",IF(E966=0,"A receber","Parcial")))))))</f>
        <v/>
      </c>
      <c r="I966" s="36" t="str">
        <f aca="false">IF(COUNTA(A966:C966,F966:G966)=0,"",IF(A966="","Falta o código",IF(A966&lt;&gt;TRIM(A966),"Confira o código",IF(COUNTIFS(VentaID,A966)&gt;1,"Código repetido",IF(NOT(ISNUMBER(B966)),"Confira a data",IF(OR(B966&lt;1,B966&gt;73415,INT(B966)&lt;&gt;B966),"Confira a data",IF(NOT(ISNUMBER(C966)),"Confira o valor",IF(C966&lt;=0,"Valor maior que zero",IF(G966="","Preencha o que vendeu","OK")))))))))</f>
        <v/>
      </c>
      <c r="J966" s="34" t="n">
        <f aca="false">IF(I966="OK",C966,0)</f>
        <v>0</v>
      </c>
      <c r="K966" s="34" t="str">
        <f aca="false">IF(OR(I966&lt;&gt;"OK",FinMes=""),"",IF(B966&gt;=FinMes,0,MAX(0,ROUND(E966-C966,2))))</f>
        <v/>
      </c>
    </row>
    <row r="967" customFormat="false" ht="25" hidden="false" customHeight="true" outlineLevel="0" collapsed="false">
      <c r="A967" s="31"/>
      <c r="B967" s="32"/>
      <c r="C967" s="33"/>
      <c r="D967" s="34" t="str">
        <f aca="false">IF(OR(I967&lt;&gt;"OK",FinMes=""),"",IF(B967&gt;=FinMes,0,MAX(0,ROUND(C967-E967,2))))</f>
        <v/>
      </c>
      <c r="E967" s="34" t="str">
        <f aca="false">IF(OR(I967&lt;&gt;"OK",FinMes=""),"",IF(B967&gt;=FinMes,0,SUMIFS(CobroValido,CobroVenta,A967,CobroFecha,"&lt;"&amp;FinMes)))</f>
        <v/>
      </c>
      <c r="F967" s="35"/>
      <c r="G967" s="35"/>
      <c r="H967" s="36" t="str">
        <f aca="false">IF(I967="","",IF(I967&lt;&gt;"OK","Confira os dados",IF(FinMes="","Escolha um período",IF(B967&gt;=FinMes,"Outro período",IF(K967&gt;0,"Recebimento excedente",IF(D967=0,"Recebida",IF(E967=0,"A receber","Parcial")))))))</f>
        <v/>
      </c>
      <c r="I967" s="36" t="str">
        <f aca="false">IF(COUNTA(A967:C967,F967:G967)=0,"",IF(A967="","Falta o código",IF(A967&lt;&gt;TRIM(A967),"Confira o código",IF(COUNTIFS(VentaID,A967)&gt;1,"Código repetido",IF(NOT(ISNUMBER(B967)),"Confira a data",IF(OR(B967&lt;1,B967&gt;73415,INT(B967)&lt;&gt;B967),"Confira a data",IF(NOT(ISNUMBER(C967)),"Confira o valor",IF(C967&lt;=0,"Valor maior que zero",IF(G967="","Preencha o que vendeu","OK")))))))))</f>
        <v/>
      </c>
      <c r="J967" s="34" t="n">
        <f aca="false">IF(I967="OK",C967,0)</f>
        <v>0</v>
      </c>
      <c r="K967" s="34" t="str">
        <f aca="false">IF(OR(I967&lt;&gt;"OK",FinMes=""),"",IF(B967&gt;=FinMes,0,MAX(0,ROUND(E967-C967,2))))</f>
        <v/>
      </c>
    </row>
    <row r="968" customFormat="false" ht="25" hidden="false" customHeight="true" outlineLevel="0" collapsed="false">
      <c r="A968" s="31"/>
      <c r="B968" s="32"/>
      <c r="C968" s="33"/>
      <c r="D968" s="34" t="str">
        <f aca="false">IF(OR(I968&lt;&gt;"OK",FinMes=""),"",IF(B968&gt;=FinMes,0,MAX(0,ROUND(C968-E968,2))))</f>
        <v/>
      </c>
      <c r="E968" s="34" t="str">
        <f aca="false">IF(OR(I968&lt;&gt;"OK",FinMes=""),"",IF(B968&gt;=FinMes,0,SUMIFS(CobroValido,CobroVenta,A968,CobroFecha,"&lt;"&amp;FinMes)))</f>
        <v/>
      </c>
      <c r="F968" s="35"/>
      <c r="G968" s="35"/>
      <c r="H968" s="36" t="str">
        <f aca="false">IF(I968="","",IF(I968&lt;&gt;"OK","Confira os dados",IF(FinMes="","Escolha um período",IF(B968&gt;=FinMes,"Outro período",IF(K968&gt;0,"Recebimento excedente",IF(D968=0,"Recebida",IF(E968=0,"A receber","Parcial")))))))</f>
        <v/>
      </c>
      <c r="I968" s="36" t="str">
        <f aca="false">IF(COUNTA(A968:C968,F968:G968)=0,"",IF(A968="","Falta o código",IF(A968&lt;&gt;TRIM(A968),"Confira o código",IF(COUNTIFS(VentaID,A968)&gt;1,"Código repetido",IF(NOT(ISNUMBER(B968)),"Confira a data",IF(OR(B968&lt;1,B968&gt;73415,INT(B968)&lt;&gt;B968),"Confira a data",IF(NOT(ISNUMBER(C968)),"Confira o valor",IF(C968&lt;=0,"Valor maior que zero",IF(G968="","Preencha o que vendeu","OK")))))))))</f>
        <v/>
      </c>
      <c r="J968" s="34" t="n">
        <f aca="false">IF(I968="OK",C968,0)</f>
        <v>0</v>
      </c>
      <c r="K968" s="34" t="str">
        <f aca="false">IF(OR(I968&lt;&gt;"OK",FinMes=""),"",IF(B968&gt;=FinMes,0,MAX(0,ROUND(E968-C968,2))))</f>
        <v/>
      </c>
    </row>
    <row r="969" customFormat="false" ht="25" hidden="false" customHeight="true" outlineLevel="0" collapsed="false">
      <c r="A969" s="31"/>
      <c r="B969" s="32"/>
      <c r="C969" s="33"/>
      <c r="D969" s="34" t="str">
        <f aca="false">IF(OR(I969&lt;&gt;"OK",FinMes=""),"",IF(B969&gt;=FinMes,0,MAX(0,ROUND(C969-E969,2))))</f>
        <v/>
      </c>
      <c r="E969" s="34" t="str">
        <f aca="false">IF(OR(I969&lt;&gt;"OK",FinMes=""),"",IF(B969&gt;=FinMes,0,SUMIFS(CobroValido,CobroVenta,A969,CobroFecha,"&lt;"&amp;FinMes)))</f>
        <v/>
      </c>
      <c r="F969" s="35"/>
      <c r="G969" s="35"/>
      <c r="H969" s="36" t="str">
        <f aca="false">IF(I969="","",IF(I969&lt;&gt;"OK","Confira os dados",IF(FinMes="","Escolha um período",IF(B969&gt;=FinMes,"Outro período",IF(K969&gt;0,"Recebimento excedente",IF(D969=0,"Recebida",IF(E969=0,"A receber","Parcial")))))))</f>
        <v/>
      </c>
      <c r="I969" s="36" t="str">
        <f aca="false">IF(COUNTA(A969:C969,F969:G969)=0,"",IF(A969="","Falta o código",IF(A969&lt;&gt;TRIM(A969),"Confira o código",IF(COUNTIFS(VentaID,A969)&gt;1,"Código repetido",IF(NOT(ISNUMBER(B969)),"Confira a data",IF(OR(B969&lt;1,B969&gt;73415,INT(B969)&lt;&gt;B969),"Confira a data",IF(NOT(ISNUMBER(C969)),"Confira o valor",IF(C969&lt;=0,"Valor maior que zero",IF(G969="","Preencha o que vendeu","OK")))))))))</f>
        <v/>
      </c>
      <c r="J969" s="34" t="n">
        <f aca="false">IF(I969="OK",C969,0)</f>
        <v>0</v>
      </c>
      <c r="K969" s="34" t="str">
        <f aca="false">IF(OR(I969&lt;&gt;"OK",FinMes=""),"",IF(B969&gt;=FinMes,0,MAX(0,ROUND(E969-C969,2))))</f>
        <v/>
      </c>
    </row>
    <row r="970" customFormat="false" ht="25" hidden="false" customHeight="true" outlineLevel="0" collapsed="false">
      <c r="A970" s="31"/>
      <c r="B970" s="32"/>
      <c r="C970" s="33"/>
      <c r="D970" s="34" t="str">
        <f aca="false">IF(OR(I970&lt;&gt;"OK",FinMes=""),"",IF(B970&gt;=FinMes,0,MAX(0,ROUND(C970-E970,2))))</f>
        <v/>
      </c>
      <c r="E970" s="34" t="str">
        <f aca="false">IF(OR(I970&lt;&gt;"OK",FinMes=""),"",IF(B970&gt;=FinMes,0,SUMIFS(CobroValido,CobroVenta,A970,CobroFecha,"&lt;"&amp;FinMes)))</f>
        <v/>
      </c>
      <c r="F970" s="35"/>
      <c r="G970" s="35"/>
      <c r="H970" s="36" t="str">
        <f aca="false">IF(I970="","",IF(I970&lt;&gt;"OK","Confira os dados",IF(FinMes="","Escolha um período",IF(B970&gt;=FinMes,"Outro período",IF(K970&gt;0,"Recebimento excedente",IF(D970=0,"Recebida",IF(E970=0,"A receber","Parcial")))))))</f>
        <v/>
      </c>
      <c r="I970" s="36" t="str">
        <f aca="false">IF(COUNTA(A970:C970,F970:G970)=0,"",IF(A970="","Falta o código",IF(A970&lt;&gt;TRIM(A970),"Confira o código",IF(COUNTIFS(VentaID,A970)&gt;1,"Código repetido",IF(NOT(ISNUMBER(B970)),"Confira a data",IF(OR(B970&lt;1,B970&gt;73415,INT(B970)&lt;&gt;B970),"Confira a data",IF(NOT(ISNUMBER(C970)),"Confira o valor",IF(C970&lt;=0,"Valor maior que zero",IF(G970="","Preencha o que vendeu","OK")))))))))</f>
        <v/>
      </c>
      <c r="J970" s="34" t="n">
        <f aca="false">IF(I970="OK",C970,0)</f>
        <v>0</v>
      </c>
      <c r="K970" s="34" t="str">
        <f aca="false">IF(OR(I970&lt;&gt;"OK",FinMes=""),"",IF(B970&gt;=FinMes,0,MAX(0,ROUND(E970-C970,2))))</f>
        <v/>
      </c>
    </row>
    <row r="971" customFormat="false" ht="25" hidden="false" customHeight="true" outlineLevel="0" collapsed="false">
      <c r="A971" s="31"/>
      <c r="B971" s="32"/>
      <c r="C971" s="33"/>
      <c r="D971" s="34" t="str">
        <f aca="false">IF(OR(I971&lt;&gt;"OK",FinMes=""),"",IF(B971&gt;=FinMes,0,MAX(0,ROUND(C971-E971,2))))</f>
        <v/>
      </c>
      <c r="E971" s="34" t="str">
        <f aca="false">IF(OR(I971&lt;&gt;"OK",FinMes=""),"",IF(B971&gt;=FinMes,0,SUMIFS(CobroValido,CobroVenta,A971,CobroFecha,"&lt;"&amp;FinMes)))</f>
        <v/>
      </c>
      <c r="F971" s="35"/>
      <c r="G971" s="35"/>
      <c r="H971" s="36" t="str">
        <f aca="false">IF(I971="","",IF(I971&lt;&gt;"OK","Confira os dados",IF(FinMes="","Escolha um período",IF(B971&gt;=FinMes,"Outro período",IF(K971&gt;0,"Recebimento excedente",IF(D971=0,"Recebida",IF(E971=0,"A receber","Parcial")))))))</f>
        <v/>
      </c>
      <c r="I971" s="36" t="str">
        <f aca="false">IF(COUNTA(A971:C971,F971:G971)=0,"",IF(A971="","Falta o código",IF(A971&lt;&gt;TRIM(A971),"Confira o código",IF(COUNTIFS(VentaID,A971)&gt;1,"Código repetido",IF(NOT(ISNUMBER(B971)),"Confira a data",IF(OR(B971&lt;1,B971&gt;73415,INT(B971)&lt;&gt;B971),"Confira a data",IF(NOT(ISNUMBER(C971)),"Confira o valor",IF(C971&lt;=0,"Valor maior que zero",IF(G971="","Preencha o que vendeu","OK")))))))))</f>
        <v/>
      </c>
      <c r="J971" s="34" t="n">
        <f aca="false">IF(I971="OK",C971,0)</f>
        <v>0</v>
      </c>
      <c r="K971" s="34" t="str">
        <f aca="false">IF(OR(I971&lt;&gt;"OK",FinMes=""),"",IF(B971&gt;=FinMes,0,MAX(0,ROUND(E971-C971,2))))</f>
        <v/>
      </c>
    </row>
    <row r="972" customFormat="false" ht="25" hidden="false" customHeight="true" outlineLevel="0" collapsed="false">
      <c r="A972" s="31"/>
      <c r="B972" s="32"/>
      <c r="C972" s="33"/>
      <c r="D972" s="34" t="str">
        <f aca="false">IF(OR(I972&lt;&gt;"OK",FinMes=""),"",IF(B972&gt;=FinMes,0,MAX(0,ROUND(C972-E972,2))))</f>
        <v/>
      </c>
      <c r="E972" s="34" t="str">
        <f aca="false">IF(OR(I972&lt;&gt;"OK",FinMes=""),"",IF(B972&gt;=FinMes,0,SUMIFS(CobroValido,CobroVenta,A972,CobroFecha,"&lt;"&amp;FinMes)))</f>
        <v/>
      </c>
      <c r="F972" s="35"/>
      <c r="G972" s="35"/>
      <c r="H972" s="36" t="str">
        <f aca="false">IF(I972="","",IF(I972&lt;&gt;"OK","Confira os dados",IF(FinMes="","Escolha um período",IF(B972&gt;=FinMes,"Outro período",IF(K972&gt;0,"Recebimento excedente",IF(D972=0,"Recebida",IF(E972=0,"A receber","Parcial")))))))</f>
        <v/>
      </c>
      <c r="I972" s="36" t="str">
        <f aca="false">IF(COUNTA(A972:C972,F972:G972)=0,"",IF(A972="","Falta o código",IF(A972&lt;&gt;TRIM(A972),"Confira o código",IF(COUNTIFS(VentaID,A972)&gt;1,"Código repetido",IF(NOT(ISNUMBER(B972)),"Confira a data",IF(OR(B972&lt;1,B972&gt;73415,INT(B972)&lt;&gt;B972),"Confira a data",IF(NOT(ISNUMBER(C972)),"Confira o valor",IF(C972&lt;=0,"Valor maior que zero",IF(G972="","Preencha o que vendeu","OK")))))))))</f>
        <v/>
      </c>
      <c r="J972" s="34" t="n">
        <f aca="false">IF(I972="OK",C972,0)</f>
        <v>0</v>
      </c>
      <c r="K972" s="34" t="str">
        <f aca="false">IF(OR(I972&lt;&gt;"OK",FinMes=""),"",IF(B972&gt;=FinMes,0,MAX(0,ROUND(E972-C972,2))))</f>
        <v/>
      </c>
    </row>
    <row r="973" customFormat="false" ht="25" hidden="false" customHeight="true" outlineLevel="0" collapsed="false">
      <c r="A973" s="31"/>
      <c r="B973" s="32"/>
      <c r="C973" s="33"/>
      <c r="D973" s="34" t="str">
        <f aca="false">IF(OR(I973&lt;&gt;"OK",FinMes=""),"",IF(B973&gt;=FinMes,0,MAX(0,ROUND(C973-E973,2))))</f>
        <v/>
      </c>
      <c r="E973" s="34" t="str">
        <f aca="false">IF(OR(I973&lt;&gt;"OK",FinMes=""),"",IF(B973&gt;=FinMes,0,SUMIFS(CobroValido,CobroVenta,A973,CobroFecha,"&lt;"&amp;FinMes)))</f>
        <v/>
      </c>
      <c r="F973" s="35"/>
      <c r="G973" s="35"/>
      <c r="H973" s="36" t="str">
        <f aca="false">IF(I973="","",IF(I973&lt;&gt;"OK","Confira os dados",IF(FinMes="","Escolha um período",IF(B973&gt;=FinMes,"Outro período",IF(K973&gt;0,"Recebimento excedente",IF(D973=0,"Recebida",IF(E973=0,"A receber","Parcial")))))))</f>
        <v/>
      </c>
      <c r="I973" s="36" t="str">
        <f aca="false">IF(COUNTA(A973:C973,F973:G973)=0,"",IF(A973="","Falta o código",IF(A973&lt;&gt;TRIM(A973),"Confira o código",IF(COUNTIFS(VentaID,A973)&gt;1,"Código repetido",IF(NOT(ISNUMBER(B973)),"Confira a data",IF(OR(B973&lt;1,B973&gt;73415,INT(B973)&lt;&gt;B973),"Confira a data",IF(NOT(ISNUMBER(C973)),"Confira o valor",IF(C973&lt;=0,"Valor maior que zero",IF(G973="","Preencha o que vendeu","OK")))))))))</f>
        <v/>
      </c>
      <c r="J973" s="34" t="n">
        <f aca="false">IF(I973="OK",C973,0)</f>
        <v>0</v>
      </c>
      <c r="K973" s="34" t="str">
        <f aca="false">IF(OR(I973&lt;&gt;"OK",FinMes=""),"",IF(B973&gt;=FinMes,0,MAX(0,ROUND(E973-C973,2))))</f>
        <v/>
      </c>
    </row>
    <row r="974" customFormat="false" ht="25" hidden="false" customHeight="true" outlineLevel="0" collapsed="false">
      <c r="A974" s="31"/>
      <c r="B974" s="32"/>
      <c r="C974" s="33"/>
      <c r="D974" s="34" t="str">
        <f aca="false">IF(OR(I974&lt;&gt;"OK",FinMes=""),"",IF(B974&gt;=FinMes,0,MAX(0,ROUND(C974-E974,2))))</f>
        <v/>
      </c>
      <c r="E974" s="34" t="str">
        <f aca="false">IF(OR(I974&lt;&gt;"OK",FinMes=""),"",IF(B974&gt;=FinMes,0,SUMIFS(CobroValido,CobroVenta,A974,CobroFecha,"&lt;"&amp;FinMes)))</f>
        <v/>
      </c>
      <c r="F974" s="35"/>
      <c r="G974" s="35"/>
      <c r="H974" s="36" t="str">
        <f aca="false">IF(I974="","",IF(I974&lt;&gt;"OK","Confira os dados",IF(FinMes="","Escolha um período",IF(B974&gt;=FinMes,"Outro período",IF(K974&gt;0,"Recebimento excedente",IF(D974=0,"Recebida",IF(E974=0,"A receber","Parcial")))))))</f>
        <v/>
      </c>
      <c r="I974" s="36" t="str">
        <f aca="false">IF(COUNTA(A974:C974,F974:G974)=0,"",IF(A974="","Falta o código",IF(A974&lt;&gt;TRIM(A974),"Confira o código",IF(COUNTIFS(VentaID,A974)&gt;1,"Código repetido",IF(NOT(ISNUMBER(B974)),"Confira a data",IF(OR(B974&lt;1,B974&gt;73415,INT(B974)&lt;&gt;B974),"Confira a data",IF(NOT(ISNUMBER(C974)),"Confira o valor",IF(C974&lt;=0,"Valor maior que zero",IF(G974="","Preencha o que vendeu","OK")))))))))</f>
        <v/>
      </c>
      <c r="J974" s="34" t="n">
        <f aca="false">IF(I974="OK",C974,0)</f>
        <v>0</v>
      </c>
      <c r="K974" s="34" t="str">
        <f aca="false">IF(OR(I974&lt;&gt;"OK",FinMes=""),"",IF(B974&gt;=FinMes,0,MAX(0,ROUND(E974-C974,2))))</f>
        <v/>
      </c>
    </row>
    <row r="975" customFormat="false" ht="25" hidden="false" customHeight="true" outlineLevel="0" collapsed="false">
      <c r="A975" s="31"/>
      <c r="B975" s="32"/>
      <c r="C975" s="33"/>
      <c r="D975" s="34" t="str">
        <f aca="false">IF(OR(I975&lt;&gt;"OK",FinMes=""),"",IF(B975&gt;=FinMes,0,MAX(0,ROUND(C975-E975,2))))</f>
        <v/>
      </c>
      <c r="E975" s="34" t="str">
        <f aca="false">IF(OR(I975&lt;&gt;"OK",FinMes=""),"",IF(B975&gt;=FinMes,0,SUMIFS(CobroValido,CobroVenta,A975,CobroFecha,"&lt;"&amp;FinMes)))</f>
        <v/>
      </c>
      <c r="F975" s="35"/>
      <c r="G975" s="35"/>
      <c r="H975" s="36" t="str">
        <f aca="false">IF(I975="","",IF(I975&lt;&gt;"OK","Confira os dados",IF(FinMes="","Escolha um período",IF(B975&gt;=FinMes,"Outro período",IF(K975&gt;0,"Recebimento excedente",IF(D975=0,"Recebida",IF(E975=0,"A receber","Parcial")))))))</f>
        <v/>
      </c>
      <c r="I975" s="36" t="str">
        <f aca="false">IF(COUNTA(A975:C975,F975:G975)=0,"",IF(A975="","Falta o código",IF(A975&lt;&gt;TRIM(A975),"Confira o código",IF(COUNTIFS(VentaID,A975)&gt;1,"Código repetido",IF(NOT(ISNUMBER(B975)),"Confira a data",IF(OR(B975&lt;1,B975&gt;73415,INT(B975)&lt;&gt;B975),"Confira a data",IF(NOT(ISNUMBER(C975)),"Confira o valor",IF(C975&lt;=0,"Valor maior que zero",IF(G975="","Preencha o que vendeu","OK")))))))))</f>
        <v/>
      </c>
      <c r="J975" s="34" t="n">
        <f aca="false">IF(I975="OK",C975,0)</f>
        <v>0</v>
      </c>
      <c r="K975" s="34" t="str">
        <f aca="false">IF(OR(I975&lt;&gt;"OK",FinMes=""),"",IF(B975&gt;=FinMes,0,MAX(0,ROUND(E975-C975,2))))</f>
        <v/>
      </c>
    </row>
    <row r="976" customFormat="false" ht="25" hidden="false" customHeight="true" outlineLevel="0" collapsed="false">
      <c r="A976" s="31"/>
      <c r="B976" s="32"/>
      <c r="C976" s="33"/>
      <c r="D976" s="34" t="str">
        <f aca="false">IF(OR(I976&lt;&gt;"OK",FinMes=""),"",IF(B976&gt;=FinMes,0,MAX(0,ROUND(C976-E976,2))))</f>
        <v/>
      </c>
      <c r="E976" s="34" t="str">
        <f aca="false">IF(OR(I976&lt;&gt;"OK",FinMes=""),"",IF(B976&gt;=FinMes,0,SUMIFS(CobroValido,CobroVenta,A976,CobroFecha,"&lt;"&amp;FinMes)))</f>
        <v/>
      </c>
      <c r="F976" s="35"/>
      <c r="G976" s="35"/>
      <c r="H976" s="36" t="str">
        <f aca="false">IF(I976="","",IF(I976&lt;&gt;"OK","Confira os dados",IF(FinMes="","Escolha um período",IF(B976&gt;=FinMes,"Outro período",IF(K976&gt;0,"Recebimento excedente",IF(D976=0,"Recebida",IF(E976=0,"A receber","Parcial")))))))</f>
        <v/>
      </c>
      <c r="I976" s="36" t="str">
        <f aca="false">IF(COUNTA(A976:C976,F976:G976)=0,"",IF(A976="","Falta o código",IF(A976&lt;&gt;TRIM(A976),"Confira o código",IF(COUNTIFS(VentaID,A976)&gt;1,"Código repetido",IF(NOT(ISNUMBER(B976)),"Confira a data",IF(OR(B976&lt;1,B976&gt;73415,INT(B976)&lt;&gt;B976),"Confira a data",IF(NOT(ISNUMBER(C976)),"Confira o valor",IF(C976&lt;=0,"Valor maior que zero",IF(G976="","Preencha o que vendeu","OK")))))))))</f>
        <v/>
      </c>
      <c r="J976" s="34" t="n">
        <f aca="false">IF(I976="OK",C976,0)</f>
        <v>0</v>
      </c>
      <c r="K976" s="34" t="str">
        <f aca="false">IF(OR(I976&lt;&gt;"OK",FinMes=""),"",IF(B976&gt;=FinMes,0,MAX(0,ROUND(E976-C976,2))))</f>
        <v/>
      </c>
    </row>
    <row r="977" customFormat="false" ht="25" hidden="false" customHeight="true" outlineLevel="0" collapsed="false">
      <c r="A977" s="31"/>
      <c r="B977" s="32"/>
      <c r="C977" s="33"/>
      <c r="D977" s="34" t="str">
        <f aca="false">IF(OR(I977&lt;&gt;"OK",FinMes=""),"",IF(B977&gt;=FinMes,0,MAX(0,ROUND(C977-E977,2))))</f>
        <v/>
      </c>
      <c r="E977" s="34" t="str">
        <f aca="false">IF(OR(I977&lt;&gt;"OK",FinMes=""),"",IF(B977&gt;=FinMes,0,SUMIFS(CobroValido,CobroVenta,A977,CobroFecha,"&lt;"&amp;FinMes)))</f>
        <v/>
      </c>
      <c r="F977" s="35"/>
      <c r="G977" s="35"/>
      <c r="H977" s="36" t="str">
        <f aca="false">IF(I977="","",IF(I977&lt;&gt;"OK","Confira os dados",IF(FinMes="","Escolha um período",IF(B977&gt;=FinMes,"Outro período",IF(K977&gt;0,"Recebimento excedente",IF(D977=0,"Recebida",IF(E977=0,"A receber","Parcial")))))))</f>
        <v/>
      </c>
      <c r="I977" s="36" t="str">
        <f aca="false">IF(COUNTA(A977:C977,F977:G977)=0,"",IF(A977="","Falta o código",IF(A977&lt;&gt;TRIM(A977),"Confira o código",IF(COUNTIFS(VentaID,A977)&gt;1,"Código repetido",IF(NOT(ISNUMBER(B977)),"Confira a data",IF(OR(B977&lt;1,B977&gt;73415,INT(B977)&lt;&gt;B977),"Confira a data",IF(NOT(ISNUMBER(C977)),"Confira o valor",IF(C977&lt;=0,"Valor maior que zero",IF(G977="","Preencha o que vendeu","OK")))))))))</f>
        <v/>
      </c>
      <c r="J977" s="34" t="n">
        <f aca="false">IF(I977="OK",C977,0)</f>
        <v>0</v>
      </c>
      <c r="K977" s="34" t="str">
        <f aca="false">IF(OR(I977&lt;&gt;"OK",FinMes=""),"",IF(B977&gt;=FinMes,0,MAX(0,ROUND(E977-C977,2))))</f>
        <v/>
      </c>
    </row>
    <row r="978" customFormat="false" ht="25" hidden="false" customHeight="true" outlineLevel="0" collapsed="false">
      <c r="A978" s="31"/>
      <c r="B978" s="32"/>
      <c r="C978" s="33"/>
      <c r="D978" s="34" t="str">
        <f aca="false">IF(OR(I978&lt;&gt;"OK",FinMes=""),"",IF(B978&gt;=FinMes,0,MAX(0,ROUND(C978-E978,2))))</f>
        <v/>
      </c>
      <c r="E978" s="34" t="str">
        <f aca="false">IF(OR(I978&lt;&gt;"OK",FinMes=""),"",IF(B978&gt;=FinMes,0,SUMIFS(CobroValido,CobroVenta,A978,CobroFecha,"&lt;"&amp;FinMes)))</f>
        <v/>
      </c>
      <c r="F978" s="35"/>
      <c r="G978" s="35"/>
      <c r="H978" s="36" t="str">
        <f aca="false">IF(I978="","",IF(I978&lt;&gt;"OK","Confira os dados",IF(FinMes="","Escolha um período",IF(B978&gt;=FinMes,"Outro período",IF(K978&gt;0,"Recebimento excedente",IF(D978=0,"Recebida",IF(E978=0,"A receber","Parcial")))))))</f>
        <v/>
      </c>
      <c r="I978" s="36" t="str">
        <f aca="false">IF(COUNTA(A978:C978,F978:G978)=0,"",IF(A978="","Falta o código",IF(A978&lt;&gt;TRIM(A978),"Confira o código",IF(COUNTIFS(VentaID,A978)&gt;1,"Código repetido",IF(NOT(ISNUMBER(B978)),"Confira a data",IF(OR(B978&lt;1,B978&gt;73415,INT(B978)&lt;&gt;B978),"Confira a data",IF(NOT(ISNUMBER(C978)),"Confira o valor",IF(C978&lt;=0,"Valor maior que zero",IF(G978="","Preencha o que vendeu","OK")))))))))</f>
        <v/>
      </c>
      <c r="J978" s="34" t="n">
        <f aca="false">IF(I978="OK",C978,0)</f>
        <v>0</v>
      </c>
      <c r="K978" s="34" t="str">
        <f aca="false">IF(OR(I978&lt;&gt;"OK",FinMes=""),"",IF(B978&gt;=FinMes,0,MAX(0,ROUND(E978-C978,2))))</f>
        <v/>
      </c>
    </row>
    <row r="979" customFormat="false" ht="25" hidden="false" customHeight="true" outlineLevel="0" collapsed="false">
      <c r="A979" s="31"/>
      <c r="B979" s="32"/>
      <c r="C979" s="33"/>
      <c r="D979" s="34" t="str">
        <f aca="false">IF(OR(I979&lt;&gt;"OK",FinMes=""),"",IF(B979&gt;=FinMes,0,MAX(0,ROUND(C979-E979,2))))</f>
        <v/>
      </c>
      <c r="E979" s="34" t="str">
        <f aca="false">IF(OR(I979&lt;&gt;"OK",FinMes=""),"",IF(B979&gt;=FinMes,0,SUMIFS(CobroValido,CobroVenta,A979,CobroFecha,"&lt;"&amp;FinMes)))</f>
        <v/>
      </c>
      <c r="F979" s="35"/>
      <c r="G979" s="35"/>
      <c r="H979" s="36" t="str">
        <f aca="false">IF(I979="","",IF(I979&lt;&gt;"OK","Confira os dados",IF(FinMes="","Escolha um período",IF(B979&gt;=FinMes,"Outro período",IF(K979&gt;0,"Recebimento excedente",IF(D979=0,"Recebida",IF(E979=0,"A receber","Parcial")))))))</f>
        <v/>
      </c>
      <c r="I979" s="36" t="str">
        <f aca="false">IF(COUNTA(A979:C979,F979:G979)=0,"",IF(A979="","Falta o código",IF(A979&lt;&gt;TRIM(A979),"Confira o código",IF(COUNTIFS(VentaID,A979)&gt;1,"Código repetido",IF(NOT(ISNUMBER(B979)),"Confira a data",IF(OR(B979&lt;1,B979&gt;73415,INT(B979)&lt;&gt;B979),"Confira a data",IF(NOT(ISNUMBER(C979)),"Confira o valor",IF(C979&lt;=0,"Valor maior que zero",IF(G979="","Preencha o que vendeu","OK")))))))))</f>
        <v/>
      </c>
      <c r="J979" s="34" t="n">
        <f aca="false">IF(I979="OK",C979,0)</f>
        <v>0</v>
      </c>
      <c r="K979" s="34" t="str">
        <f aca="false">IF(OR(I979&lt;&gt;"OK",FinMes=""),"",IF(B979&gt;=FinMes,0,MAX(0,ROUND(E979-C979,2))))</f>
        <v/>
      </c>
    </row>
    <row r="980" customFormat="false" ht="25" hidden="false" customHeight="true" outlineLevel="0" collapsed="false">
      <c r="A980" s="31"/>
      <c r="B980" s="32"/>
      <c r="C980" s="33"/>
      <c r="D980" s="34" t="str">
        <f aca="false">IF(OR(I980&lt;&gt;"OK",FinMes=""),"",IF(B980&gt;=FinMes,0,MAX(0,ROUND(C980-E980,2))))</f>
        <v/>
      </c>
      <c r="E980" s="34" t="str">
        <f aca="false">IF(OR(I980&lt;&gt;"OK",FinMes=""),"",IF(B980&gt;=FinMes,0,SUMIFS(CobroValido,CobroVenta,A980,CobroFecha,"&lt;"&amp;FinMes)))</f>
        <v/>
      </c>
      <c r="F980" s="35"/>
      <c r="G980" s="35"/>
      <c r="H980" s="36" t="str">
        <f aca="false">IF(I980="","",IF(I980&lt;&gt;"OK","Confira os dados",IF(FinMes="","Escolha um período",IF(B980&gt;=FinMes,"Outro período",IF(K980&gt;0,"Recebimento excedente",IF(D980=0,"Recebida",IF(E980=0,"A receber","Parcial")))))))</f>
        <v/>
      </c>
      <c r="I980" s="36" t="str">
        <f aca="false">IF(COUNTA(A980:C980,F980:G980)=0,"",IF(A980="","Falta o código",IF(A980&lt;&gt;TRIM(A980),"Confira o código",IF(COUNTIFS(VentaID,A980)&gt;1,"Código repetido",IF(NOT(ISNUMBER(B980)),"Confira a data",IF(OR(B980&lt;1,B980&gt;73415,INT(B980)&lt;&gt;B980),"Confira a data",IF(NOT(ISNUMBER(C980)),"Confira o valor",IF(C980&lt;=0,"Valor maior que zero",IF(G980="","Preencha o que vendeu","OK")))))))))</f>
        <v/>
      </c>
      <c r="J980" s="34" t="n">
        <f aca="false">IF(I980="OK",C980,0)</f>
        <v>0</v>
      </c>
      <c r="K980" s="34" t="str">
        <f aca="false">IF(OR(I980&lt;&gt;"OK",FinMes=""),"",IF(B980&gt;=FinMes,0,MAX(0,ROUND(E980-C980,2))))</f>
        <v/>
      </c>
    </row>
    <row r="981" customFormat="false" ht="25" hidden="false" customHeight="true" outlineLevel="0" collapsed="false">
      <c r="A981" s="31"/>
      <c r="B981" s="32"/>
      <c r="C981" s="33"/>
      <c r="D981" s="34" t="str">
        <f aca="false">IF(OR(I981&lt;&gt;"OK",FinMes=""),"",IF(B981&gt;=FinMes,0,MAX(0,ROUND(C981-E981,2))))</f>
        <v/>
      </c>
      <c r="E981" s="34" t="str">
        <f aca="false">IF(OR(I981&lt;&gt;"OK",FinMes=""),"",IF(B981&gt;=FinMes,0,SUMIFS(CobroValido,CobroVenta,A981,CobroFecha,"&lt;"&amp;FinMes)))</f>
        <v/>
      </c>
      <c r="F981" s="35"/>
      <c r="G981" s="35"/>
      <c r="H981" s="36" t="str">
        <f aca="false">IF(I981="","",IF(I981&lt;&gt;"OK","Confira os dados",IF(FinMes="","Escolha um período",IF(B981&gt;=FinMes,"Outro período",IF(K981&gt;0,"Recebimento excedente",IF(D981=0,"Recebida",IF(E981=0,"A receber","Parcial")))))))</f>
        <v/>
      </c>
      <c r="I981" s="36" t="str">
        <f aca="false">IF(COUNTA(A981:C981,F981:G981)=0,"",IF(A981="","Falta o código",IF(A981&lt;&gt;TRIM(A981),"Confira o código",IF(COUNTIFS(VentaID,A981)&gt;1,"Código repetido",IF(NOT(ISNUMBER(B981)),"Confira a data",IF(OR(B981&lt;1,B981&gt;73415,INT(B981)&lt;&gt;B981),"Confira a data",IF(NOT(ISNUMBER(C981)),"Confira o valor",IF(C981&lt;=0,"Valor maior que zero",IF(G981="","Preencha o que vendeu","OK")))))))))</f>
        <v/>
      </c>
      <c r="J981" s="34" t="n">
        <f aca="false">IF(I981="OK",C981,0)</f>
        <v>0</v>
      </c>
      <c r="K981" s="34" t="str">
        <f aca="false">IF(OR(I981&lt;&gt;"OK",FinMes=""),"",IF(B981&gt;=FinMes,0,MAX(0,ROUND(E981-C981,2))))</f>
        <v/>
      </c>
    </row>
    <row r="982" customFormat="false" ht="25" hidden="false" customHeight="true" outlineLevel="0" collapsed="false">
      <c r="A982" s="31"/>
      <c r="B982" s="32"/>
      <c r="C982" s="33"/>
      <c r="D982" s="34" t="str">
        <f aca="false">IF(OR(I982&lt;&gt;"OK",FinMes=""),"",IF(B982&gt;=FinMes,0,MAX(0,ROUND(C982-E982,2))))</f>
        <v/>
      </c>
      <c r="E982" s="34" t="str">
        <f aca="false">IF(OR(I982&lt;&gt;"OK",FinMes=""),"",IF(B982&gt;=FinMes,0,SUMIFS(CobroValido,CobroVenta,A982,CobroFecha,"&lt;"&amp;FinMes)))</f>
        <v/>
      </c>
      <c r="F982" s="35"/>
      <c r="G982" s="35"/>
      <c r="H982" s="36" t="str">
        <f aca="false">IF(I982="","",IF(I982&lt;&gt;"OK","Confira os dados",IF(FinMes="","Escolha um período",IF(B982&gt;=FinMes,"Outro período",IF(K982&gt;0,"Recebimento excedente",IF(D982=0,"Recebida",IF(E982=0,"A receber","Parcial")))))))</f>
        <v/>
      </c>
      <c r="I982" s="36" t="str">
        <f aca="false">IF(COUNTA(A982:C982,F982:G982)=0,"",IF(A982="","Falta o código",IF(A982&lt;&gt;TRIM(A982),"Confira o código",IF(COUNTIFS(VentaID,A982)&gt;1,"Código repetido",IF(NOT(ISNUMBER(B982)),"Confira a data",IF(OR(B982&lt;1,B982&gt;73415,INT(B982)&lt;&gt;B982),"Confira a data",IF(NOT(ISNUMBER(C982)),"Confira o valor",IF(C982&lt;=0,"Valor maior que zero",IF(G982="","Preencha o que vendeu","OK")))))))))</f>
        <v/>
      </c>
      <c r="J982" s="34" t="n">
        <f aca="false">IF(I982="OK",C982,0)</f>
        <v>0</v>
      </c>
      <c r="K982" s="34" t="str">
        <f aca="false">IF(OR(I982&lt;&gt;"OK",FinMes=""),"",IF(B982&gt;=FinMes,0,MAX(0,ROUND(E982-C982,2))))</f>
        <v/>
      </c>
    </row>
    <row r="983" customFormat="false" ht="25" hidden="false" customHeight="true" outlineLevel="0" collapsed="false">
      <c r="A983" s="31"/>
      <c r="B983" s="32"/>
      <c r="C983" s="33"/>
      <c r="D983" s="34" t="str">
        <f aca="false">IF(OR(I983&lt;&gt;"OK",FinMes=""),"",IF(B983&gt;=FinMes,0,MAX(0,ROUND(C983-E983,2))))</f>
        <v/>
      </c>
      <c r="E983" s="34" t="str">
        <f aca="false">IF(OR(I983&lt;&gt;"OK",FinMes=""),"",IF(B983&gt;=FinMes,0,SUMIFS(CobroValido,CobroVenta,A983,CobroFecha,"&lt;"&amp;FinMes)))</f>
        <v/>
      </c>
      <c r="F983" s="35"/>
      <c r="G983" s="35"/>
      <c r="H983" s="36" t="str">
        <f aca="false">IF(I983="","",IF(I983&lt;&gt;"OK","Confira os dados",IF(FinMes="","Escolha um período",IF(B983&gt;=FinMes,"Outro período",IF(K983&gt;0,"Recebimento excedente",IF(D983=0,"Recebida",IF(E983=0,"A receber","Parcial")))))))</f>
        <v/>
      </c>
      <c r="I983" s="36" t="str">
        <f aca="false">IF(COUNTA(A983:C983,F983:G983)=0,"",IF(A983="","Falta o código",IF(A983&lt;&gt;TRIM(A983),"Confira o código",IF(COUNTIFS(VentaID,A983)&gt;1,"Código repetido",IF(NOT(ISNUMBER(B983)),"Confira a data",IF(OR(B983&lt;1,B983&gt;73415,INT(B983)&lt;&gt;B983),"Confira a data",IF(NOT(ISNUMBER(C983)),"Confira o valor",IF(C983&lt;=0,"Valor maior que zero",IF(G983="","Preencha o que vendeu","OK")))))))))</f>
        <v/>
      </c>
      <c r="J983" s="34" t="n">
        <f aca="false">IF(I983="OK",C983,0)</f>
        <v>0</v>
      </c>
      <c r="K983" s="34" t="str">
        <f aca="false">IF(OR(I983&lt;&gt;"OK",FinMes=""),"",IF(B983&gt;=FinMes,0,MAX(0,ROUND(E983-C983,2))))</f>
        <v/>
      </c>
    </row>
    <row r="984" customFormat="false" ht="25" hidden="false" customHeight="true" outlineLevel="0" collapsed="false">
      <c r="A984" s="31"/>
      <c r="B984" s="32"/>
      <c r="C984" s="33"/>
      <c r="D984" s="34" t="str">
        <f aca="false">IF(OR(I984&lt;&gt;"OK",FinMes=""),"",IF(B984&gt;=FinMes,0,MAX(0,ROUND(C984-E984,2))))</f>
        <v/>
      </c>
      <c r="E984" s="34" t="str">
        <f aca="false">IF(OR(I984&lt;&gt;"OK",FinMes=""),"",IF(B984&gt;=FinMes,0,SUMIFS(CobroValido,CobroVenta,A984,CobroFecha,"&lt;"&amp;FinMes)))</f>
        <v/>
      </c>
      <c r="F984" s="35"/>
      <c r="G984" s="35"/>
      <c r="H984" s="36" t="str">
        <f aca="false">IF(I984="","",IF(I984&lt;&gt;"OK","Confira os dados",IF(FinMes="","Escolha um período",IF(B984&gt;=FinMes,"Outro período",IF(K984&gt;0,"Recebimento excedente",IF(D984=0,"Recebida",IF(E984=0,"A receber","Parcial")))))))</f>
        <v/>
      </c>
      <c r="I984" s="36" t="str">
        <f aca="false">IF(COUNTA(A984:C984,F984:G984)=0,"",IF(A984="","Falta o código",IF(A984&lt;&gt;TRIM(A984),"Confira o código",IF(COUNTIFS(VentaID,A984)&gt;1,"Código repetido",IF(NOT(ISNUMBER(B984)),"Confira a data",IF(OR(B984&lt;1,B984&gt;73415,INT(B984)&lt;&gt;B984),"Confira a data",IF(NOT(ISNUMBER(C984)),"Confira o valor",IF(C984&lt;=0,"Valor maior que zero",IF(G984="","Preencha o que vendeu","OK")))))))))</f>
        <v/>
      </c>
      <c r="J984" s="34" t="n">
        <f aca="false">IF(I984="OK",C984,0)</f>
        <v>0</v>
      </c>
      <c r="K984" s="34" t="str">
        <f aca="false">IF(OR(I984&lt;&gt;"OK",FinMes=""),"",IF(B984&gt;=FinMes,0,MAX(0,ROUND(E984-C984,2))))</f>
        <v/>
      </c>
    </row>
    <row r="985" customFormat="false" ht="25" hidden="false" customHeight="true" outlineLevel="0" collapsed="false">
      <c r="A985" s="31"/>
      <c r="B985" s="32"/>
      <c r="C985" s="33"/>
      <c r="D985" s="34" t="str">
        <f aca="false">IF(OR(I985&lt;&gt;"OK",FinMes=""),"",IF(B985&gt;=FinMes,0,MAX(0,ROUND(C985-E985,2))))</f>
        <v/>
      </c>
      <c r="E985" s="34" t="str">
        <f aca="false">IF(OR(I985&lt;&gt;"OK",FinMes=""),"",IF(B985&gt;=FinMes,0,SUMIFS(CobroValido,CobroVenta,A985,CobroFecha,"&lt;"&amp;FinMes)))</f>
        <v/>
      </c>
      <c r="F985" s="35"/>
      <c r="G985" s="35"/>
      <c r="H985" s="36" t="str">
        <f aca="false">IF(I985="","",IF(I985&lt;&gt;"OK","Confira os dados",IF(FinMes="","Escolha um período",IF(B985&gt;=FinMes,"Outro período",IF(K985&gt;0,"Recebimento excedente",IF(D985=0,"Recebida",IF(E985=0,"A receber","Parcial")))))))</f>
        <v/>
      </c>
      <c r="I985" s="36" t="str">
        <f aca="false">IF(COUNTA(A985:C985,F985:G985)=0,"",IF(A985="","Falta o código",IF(A985&lt;&gt;TRIM(A985),"Confira o código",IF(COUNTIFS(VentaID,A985)&gt;1,"Código repetido",IF(NOT(ISNUMBER(B985)),"Confira a data",IF(OR(B985&lt;1,B985&gt;73415,INT(B985)&lt;&gt;B985),"Confira a data",IF(NOT(ISNUMBER(C985)),"Confira o valor",IF(C985&lt;=0,"Valor maior que zero",IF(G985="","Preencha o que vendeu","OK")))))))))</f>
        <v/>
      </c>
      <c r="J985" s="34" t="n">
        <f aca="false">IF(I985="OK",C985,0)</f>
        <v>0</v>
      </c>
      <c r="K985" s="34" t="str">
        <f aca="false">IF(OR(I985&lt;&gt;"OK",FinMes=""),"",IF(B985&gt;=FinMes,0,MAX(0,ROUND(E985-C985,2))))</f>
        <v/>
      </c>
    </row>
    <row r="986" customFormat="false" ht="25" hidden="false" customHeight="true" outlineLevel="0" collapsed="false">
      <c r="A986" s="31"/>
      <c r="B986" s="32"/>
      <c r="C986" s="33"/>
      <c r="D986" s="34" t="str">
        <f aca="false">IF(OR(I986&lt;&gt;"OK",FinMes=""),"",IF(B986&gt;=FinMes,0,MAX(0,ROUND(C986-E986,2))))</f>
        <v/>
      </c>
      <c r="E986" s="34" t="str">
        <f aca="false">IF(OR(I986&lt;&gt;"OK",FinMes=""),"",IF(B986&gt;=FinMes,0,SUMIFS(CobroValido,CobroVenta,A986,CobroFecha,"&lt;"&amp;FinMes)))</f>
        <v/>
      </c>
      <c r="F986" s="35"/>
      <c r="G986" s="35"/>
      <c r="H986" s="36" t="str">
        <f aca="false">IF(I986="","",IF(I986&lt;&gt;"OK","Confira os dados",IF(FinMes="","Escolha um período",IF(B986&gt;=FinMes,"Outro período",IF(K986&gt;0,"Recebimento excedente",IF(D986=0,"Recebida",IF(E986=0,"A receber","Parcial")))))))</f>
        <v/>
      </c>
      <c r="I986" s="36" t="str">
        <f aca="false">IF(COUNTA(A986:C986,F986:G986)=0,"",IF(A986="","Falta o código",IF(A986&lt;&gt;TRIM(A986),"Confira o código",IF(COUNTIFS(VentaID,A986)&gt;1,"Código repetido",IF(NOT(ISNUMBER(B986)),"Confira a data",IF(OR(B986&lt;1,B986&gt;73415,INT(B986)&lt;&gt;B986),"Confira a data",IF(NOT(ISNUMBER(C986)),"Confira o valor",IF(C986&lt;=0,"Valor maior que zero",IF(G986="","Preencha o que vendeu","OK")))))))))</f>
        <v/>
      </c>
      <c r="J986" s="34" t="n">
        <f aca="false">IF(I986="OK",C986,0)</f>
        <v>0</v>
      </c>
      <c r="K986" s="34" t="str">
        <f aca="false">IF(OR(I986&lt;&gt;"OK",FinMes=""),"",IF(B986&gt;=FinMes,0,MAX(0,ROUND(E986-C986,2))))</f>
        <v/>
      </c>
    </row>
    <row r="987" customFormat="false" ht="25" hidden="false" customHeight="true" outlineLevel="0" collapsed="false">
      <c r="A987" s="31"/>
      <c r="B987" s="32"/>
      <c r="C987" s="33"/>
      <c r="D987" s="34" t="str">
        <f aca="false">IF(OR(I987&lt;&gt;"OK",FinMes=""),"",IF(B987&gt;=FinMes,0,MAX(0,ROUND(C987-E987,2))))</f>
        <v/>
      </c>
      <c r="E987" s="34" t="str">
        <f aca="false">IF(OR(I987&lt;&gt;"OK",FinMes=""),"",IF(B987&gt;=FinMes,0,SUMIFS(CobroValido,CobroVenta,A987,CobroFecha,"&lt;"&amp;FinMes)))</f>
        <v/>
      </c>
      <c r="F987" s="35"/>
      <c r="G987" s="35"/>
      <c r="H987" s="36" t="str">
        <f aca="false">IF(I987="","",IF(I987&lt;&gt;"OK","Confira os dados",IF(FinMes="","Escolha um período",IF(B987&gt;=FinMes,"Outro período",IF(K987&gt;0,"Recebimento excedente",IF(D987=0,"Recebida",IF(E987=0,"A receber","Parcial")))))))</f>
        <v/>
      </c>
      <c r="I987" s="36" t="str">
        <f aca="false">IF(COUNTA(A987:C987,F987:G987)=0,"",IF(A987="","Falta o código",IF(A987&lt;&gt;TRIM(A987),"Confira o código",IF(COUNTIFS(VentaID,A987)&gt;1,"Código repetido",IF(NOT(ISNUMBER(B987)),"Confira a data",IF(OR(B987&lt;1,B987&gt;73415,INT(B987)&lt;&gt;B987),"Confira a data",IF(NOT(ISNUMBER(C987)),"Confira o valor",IF(C987&lt;=0,"Valor maior que zero",IF(G987="","Preencha o que vendeu","OK")))))))))</f>
        <v/>
      </c>
      <c r="J987" s="34" t="n">
        <f aca="false">IF(I987="OK",C987,0)</f>
        <v>0</v>
      </c>
      <c r="K987" s="34" t="str">
        <f aca="false">IF(OR(I987&lt;&gt;"OK",FinMes=""),"",IF(B987&gt;=FinMes,0,MAX(0,ROUND(E987-C987,2))))</f>
        <v/>
      </c>
    </row>
    <row r="988" customFormat="false" ht="25" hidden="false" customHeight="true" outlineLevel="0" collapsed="false">
      <c r="A988" s="31"/>
      <c r="B988" s="32"/>
      <c r="C988" s="33"/>
      <c r="D988" s="34" t="str">
        <f aca="false">IF(OR(I988&lt;&gt;"OK",FinMes=""),"",IF(B988&gt;=FinMes,0,MAX(0,ROUND(C988-E988,2))))</f>
        <v/>
      </c>
      <c r="E988" s="34" t="str">
        <f aca="false">IF(OR(I988&lt;&gt;"OK",FinMes=""),"",IF(B988&gt;=FinMes,0,SUMIFS(CobroValido,CobroVenta,A988,CobroFecha,"&lt;"&amp;FinMes)))</f>
        <v/>
      </c>
      <c r="F988" s="35"/>
      <c r="G988" s="35"/>
      <c r="H988" s="36" t="str">
        <f aca="false">IF(I988="","",IF(I988&lt;&gt;"OK","Confira os dados",IF(FinMes="","Escolha um período",IF(B988&gt;=FinMes,"Outro período",IF(K988&gt;0,"Recebimento excedente",IF(D988=0,"Recebida",IF(E988=0,"A receber","Parcial")))))))</f>
        <v/>
      </c>
      <c r="I988" s="36" t="str">
        <f aca="false">IF(COUNTA(A988:C988,F988:G988)=0,"",IF(A988="","Falta o código",IF(A988&lt;&gt;TRIM(A988),"Confira o código",IF(COUNTIFS(VentaID,A988)&gt;1,"Código repetido",IF(NOT(ISNUMBER(B988)),"Confira a data",IF(OR(B988&lt;1,B988&gt;73415,INT(B988)&lt;&gt;B988),"Confira a data",IF(NOT(ISNUMBER(C988)),"Confira o valor",IF(C988&lt;=0,"Valor maior que zero",IF(G988="","Preencha o que vendeu","OK")))))))))</f>
        <v/>
      </c>
      <c r="J988" s="34" t="n">
        <f aca="false">IF(I988="OK",C988,0)</f>
        <v>0</v>
      </c>
      <c r="K988" s="34" t="str">
        <f aca="false">IF(OR(I988&lt;&gt;"OK",FinMes=""),"",IF(B988&gt;=FinMes,0,MAX(0,ROUND(E988-C988,2))))</f>
        <v/>
      </c>
    </row>
    <row r="989" customFormat="false" ht="25" hidden="false" customHeight="true" outlineLevel="0" collapsed="false">
      <c r="A989" s="31"/>
      <c r="B989" s="32"/>
      <c r="C989" s="33"/>
      <c r="D989" s="34" t="str">
        <f aca="false">IF(OR(I989&lt;&gt;"OK",FinMes=""),"",IF(B989&gt;=FinMes,0,MAX(0,ROUND(C989-E989,2))))</f>
        <v/>
      </c>
      <c r="E989" s="34" t="str">
        <f aca="false">IF(OR(I989&lt;&gt;"OK",FinMes=""),"",IF(B989&gt;=FinMes,0,SUMIFS(CobroValido,CobroVenta,A989,CobroFecha,"&lt;"&amp;FinMes)))</f>
        <v/>
      </c>
      <c r="F989" s="35"/>
      <c r="G989" s="35"/>
      <c r="H989" s="36" t="str">
        <f aca="false">IF(I989="","",IF(I989&lt;&gt;"OK","Confira os dados",IF(FinMes="","Escolha um período",IF(B989&gt;=FinMes,"Outro período",IF(K989&gt;0,"Recebimento excedente",IF(D989=0,"Recebida",IF(E989=0,"A receber","Parcial")))))))</f>
        <v/>
      </c>
      <c r="I989" s="36" t="str">
        <f aca="false">IF(COUNTA(A989:C989,F989:G989)=0,"",IF(A989="","Falta o código",IF(A989&lt;&gt;TRIM(A989),"Confira o código",IF(COUNTIFS(VentaID,A989)&gt;1,"Código repetido",IF(NOT(ISNUMBER(B989)),"Confira a data",IF(OR(B989&lt;1,B989&gt;73415,INT(B989)&lt;&gt;B989),"Confira a data",IF(NOT(ISNUMBER(C989)),"Confira o valor",IF(C989&lt;=0,"Valor maior que zero",IF(G989="","Preencha o que vendeu","OK")))))))))</f>
        <v/>
      </c>
      <c r="J989" s="34" t="n">
        <f aca="false">IF(I989="OK",C989,0)</f>
        <v>0</v>
      </c>
      <c r="K989" s="34" t="str">
        <f aca="false">IF(OR(I989&lt;&gt;"OK",FinMes=""),"",IF(B989&gt;=FinMes,0,MAX(0,ROUND(E989-C989,2))))</f>
        <v/>
      </c>
    </row>
    <row r="990" customFormat="false" ht="25" hidden="false" customHeight="true" outlineLevel="0" collapsed="false">
      <c r="A990" s="31"/>
      <c r="B990" s="32"/>
      <c r="C990" s="33"/>
      <c r="D990" s="34" t="str">
        <f aca="false">IF(OR(I990&lt;&gt;"OK",FinMes=""),"",IF(B990&gt;=FinMes,0,MAX(0,ROUND(C990-E990,2))))</f>
        <v/>
      </c>
      <c r="E990" s="34" t="str">
        <f aca="false">IF(OR(I990&lt;&gt;"OK",FinMes=""),"",IF(B990&gt;=FinMes,0,SUMIFS(CobroValido,CobroVenta,A990,CobroFecha,"&lt;"&amp;FinMes)))</f>
        <v/>
      </c>
      <c r="F990" s="35"/>
      <c r="G990" s="35"/>
      <c r="H990" s="36" t="str">
        <f aca="false">IF(I990="","",IF(I990&lt;&gt;"OK","Confira os dados",IF(FinMes="","Escolha um período",IF(B990&gt;=FinMes,"Outro período",IF(K990&gt;0,"Recebimento excedente",IF(D990=0,"Recebida",IF(E990=0,"A receber","Parcial")))))))</f>
        <v/>
      </c>
      <c r="I990" s="36" t="str">
        <f aca="false">IF(COUNTA(A990:C990,F990:G990)=0,"",IF(A990="","Falta o código",IF(A990&lt;&gt;TRIM(A990),"Confira o código",IF(COUNTIFS(VentaID,A990)&gt;1,"Código repetido",IF(NOT(ISNUMBER(B990)),"Confira a data",IF(OR(B990&lt;1,B990&gt;73415,INT(B990)&lt;&gt;B990),"Confira a data",IF(NOT(ISNUMBER(C990)),"Confira o valor",IF(C990&lt;=0,"Valor maior que zero",IF(G990="","Preencha o que vendeu","OK")))))))))</f>
        <v/>
      </c>
      <c r="J990" s="34" t="n">
        <f aca="false">IF(I990="OK",C990,0)</f>
        <v>0</v>
      </c>
      <c r="K990" s="34" t="str">
        <f aca="false">IF(OR(I990&lt;&gt;"OK",FinMes=""),"",IF(B990&gt;=FinMes,0,MAX(0,ROUND(E990-C990,2))))</f>
        <v/>
      </c>
    </row>
    <row r="991" customFormat="false" ht="25" hidden="false" customHeight="true" outlineLevel="0" collapsed="false">
      <c r="A991" s="31"/>
      <c r="B991" s="32"/>
      <c r="C991" s="33"/>
      <c r="D991" s="34" t="str">
        <f aca="false">IF(OR(I991&lt;&gt;"OK",FinMes=""),"",IF(B991&gt;=FinMes,0,MAX(0,ROUND(C991-E991,2))))</f>
        <v/>
      </c>
      <c r="E991" s="34" t="str">
        <f aca="false">IF(OR(I991&lt;&gt;"OK",FinMes=""),"",IF(B991&gt;=FinMes,0,SUMIFS(CobroValido,CobroVenta,A991,CobroFecha,"&lt;"&amp;FinMes)))</f>
        <v/>
      </c>
      <c r="F991" s="35"/>
      <c r="G991" s="35"/>
      <c r="H991" s="36" t="str">
        <f aca="false">IF(I991="","",IF(I991&lt;&gt;"OK","Confira os dados",IF(FinMes="","Escolha um período",IF(B991&gt;=FinMes,"Outro período",IF(K991&gt;0,"Recebimento excedente",IF(D991=0,"Recebida",IF(E991=0,"A receber","Parcial")))))))</f>
        <v/>
      </c>
      <c r="I991" s="36" t="str">
        <f aca="false">IF(COUNTA(A991:C991,F991:G991)=0,"",IF(A991="","Falta o código",IF(A991&lt;&gt;TRIM(A991),"Confira o código",IF(COUNTIFS(VentaID,A991)&gt;1,"Código repetido",IF(NOT(ISNUMBER(B991)),"Confira a data",IF(OR(B991&lt;1,B991&gt;73415,INT(B991)&lt;&gt;B991),"Confira a data",IF(NOT(ISNUMBER(C991)),"Confira o valor",IF(C991&lt;=0,"Valor maior que zero",IF(G991="","Preencha o que vendeu","OK")))))))))</f>
        <v/>
      </c>
      <c r="J991" s="34" t="n">
        <f aca="false">IF(I991="OK",C991,0)</f>
        <v>0</v>
      </c>
      <c r="K991" s="34" t="str">
        <f aca="false">IF(OR(I991&lt;&gt;"OK",FinMes=""),"",IF(B991&gt;=FinMes,0,MAX(0,ROUND(E991-C991,2))))</f>
        <v/>
      </c>
    </row>
    <row r="992" customFormat="false" ht="25" hidden="false" customHeight="true" outlineLevel="0" collapsed="false">
      <c r="A992" s="31"/>
      <c r="B992" s="32"/>
      <c r="C992" s="33"/>
      <c r="D992" s="34" t="str">
        <f aca="false">IF(OR(I992&lt;&gt;"OK",FinMes=""),"",IF(B992&gt;=FinMes,0,MAX(0,ROUND(C992-E992,2))))</f>
        <v/>
      </c>
      <c r="E992" s="34" t="str">
        <f aca="false">IF(OR(I992&lt;&gt;"OK",FinMes=""),"",IF(B992&gt;=FinMes,0,SUMIFS(CobroValido,CobroVenta,A992,CobroFecha,"&lt;"&amp;FinMes)))</f>
        <v/>
      </c>
      <c r="F992" s="35"/>
      <c r="G992" s="35"/>
      <c r="H992" s="36" t="str">
        <f aca="false">IF(I992="","",IF(I992&lt;&gt;"OK","Confira os dados",IF(FinMes="","Escolha um período",IF(B992&gt;=FinMes,"Outro período",IF(K992&gt;0,"Recebimento excedente",IF(D992=0,"Recebida",IF(E992=0,"A receber","Parcial")))))))</f>
        <v/>
      </c>
      <c r="I992" s="36" t="str">
        <f aca="false">IF(COUNTA(A992:C992,F992:G992)=0,"",IF(A992="","Falta o código",IF(A992&lt;&gt;TRIM(A992),"Confira o código",IF(COUNTIFS(VentaID,A992)&gt;1,"Código repetido",IF(NOT(ISNUMBER(B992)),"Confira a data",IF(OR(B992&lt;1,B992&gt;73415,INT(B992)&lt;&gt;B992),"Confira a data",IF(NOT(ISNUMBER(C992)),"Confira o valor",IF(C992&lt;=0,"Valor maior que zero",IF(G992="","Preencha o que vendeu","OK")))))))))</f>
        <v/>
      </c>
      <c r="J992" s="34" t="n">
        <f aca="false">IF(I992="OK",C992,0)</f>
        <v>0</v>
      </c>
      <c r="K992" s="34" t="str">
        <f aca="false">IF(OR(I992&lt;&gt;"OK",FinMes=""),"",IF(B992&gt;=FinMes,0,MAX(0,ROUND(E992-C992,2))))</f>
        <v/>
      </c>
    </row>
    <row r="993" customFormat="false" ht="25" hidden="false" customHeight="true" outlineLevel="0" collapsed="false">
      <c r="A993" s="31"/>
      <c r="B993" s="32"/>
      <c r="C993" s="33"/>
      <c r="D993" s="34" t="str">
        <f aca="false">IF(OR(I993&lt;&gt;"OK",FinMes=""),"",IF(B993&gt;=FinMes,0,MAX(0,ROUND(C993-E993,2))))</f>
        <v/>
      </c>
      <c r="E993" s="34" t="str">
        <f aca="false">IF(OR(I993&lt;&gt;"OK",FinMes=""),"",IF(B993&gt;=FinMes,0,SUMIFS(CobroValido,CobroVenta,A993,CobroFecha,"&lt;"&amp;FinMes)))</f>
        <v/>
      </c>
      <c r="F993" s="35"/>
      <c r="G993" s="35"/>
      <c r="H993" s="36" t="str">
        <f aca="false">IF(I993="","",IF(I993&lt;&gt;"OK","Confira os dados",IF(FinMes="","Escolha um período",IF(B993&gt;=FinMes,"Outro período",IF(K993&gt;0,"Recebimento excedente",IF(D993=0,"Recebida",IF(E993=0,"A receber","Parcial")))))))</f>
        <v/>
      </c>
      <c r="I993" s="36" t="str">
        <f aca="false">IF(COUNTA(A993:C993,F993:G993)=0,"",IF(A993="","Falta o código",IF(A993&lt;&gt;TRIM(A993),"Confira o código",IF(COUNTIFS(VentaID,A993)&gt;1,"Código repetido",IF(NOT(ISNUMBER(B993)),"Confira a data",IF(OR(B993&lt;1,B993&gt;73415,INT(B993)&lt;&gt;B993),"Confira a data",IF(NOT(ISNUMBER(C993)),"Confira o valor",IF(C993&lt;=0,"Valor maior que zero",IF(G993="","Preencha o que vendeu","OK")))))))))</f>
        <v/>
      </c>
      <c r="J993" s="34" t="n">
        <f aca="false">IF(I993="OK",C993,0)</f>
        <v>0</v>
      </c>
      <c r="K993" s="34" t="str">
        <f aca="false">IF(OR(I993&lt;&gt;"OK",FinMes=""),"",IF(B993&gt;=FinMes,0,MAX(0,ROUND(E993-C993,2))))</f>
        <v/>
      </c>
    </row>
    <row r="994" customFormat="false" ht="25" hidden="false" customHeight="true" outlineLevel="0" collapsed="false">
      <c r="A994" s="31"/>
      <c r="B994" s="32"/>
      <c r="C994" s="33"/>
      <c r="D994" s="34" t="str">
        <f aca="false">IF(OR(I994&lt;&gt;"OK",FinMes=""),"",IF(B994&gt;=FinMes,0,MAX(0,ROUND(C994-E994,2))))</f>
        <v/>
      </c>
      <c r="E994" s="34" t="str">
        <f aca="false">IF(OR(I994&lt;&gt;"OK",FinMes=""),"",IF(B994&gt;=FinMes,0,SUMIFS(CobroValido,CobroVenta,A994,CobroFecha,"&lt;"&amp;FinMes)))</f>
        <v/>
      </c>
      <c r="F994" s="35"/>
      <c r="G994" s="35"/>
      <c r="H994" s="36" t="str">
        <f aca="false">IF(I994="","",IF(I994&lt;&gt;"OK","Confira os dados",IF(FinMes="","Escolha um período",IF(B994&gt;=FinMes,"Outro período",IF(K994&gt;0,"Recebimento excedente",IF(D994=0,"Recebida",IF(E994=0,"A receber","Parcial")))))))</f>
        <v/>
      </c>
      <c r="I994" s="36" t="str">
        <f aca="false">IF(COUNTA(A994:C994,F994:G994)=0,"",IF(A994="","Falta o código",IF(A994&lt;&gt;TRIM(A994),"Confira o código",IF(COUNTIFS(VentaID,A994)&gt;1,"Código repetido",IF(NOT(ISNUMBER(B994)),"Confira a data",IF(OR(B994&lt;1,B994&gt;73415,INT(B994)&lt;&gt;B994),"Confira a data",IF(NOT(ISNUMBER(C994)),"Confira o valor",IF(C994&lt;=0,"Valor maior que zero",IF(G994="","Preencha o que vendeu","OK")))))))))</f>
        <v/>
      </c>
      <c r="J994" s="34" t="n">
        <f aca="false">IF(I994="OK",C994,0)</f>
        <v>0</v>
      </c>
      <c r="K994" s="34" t="str">
        <f aca="false">IF(OR(I994&lt;&gt;"OK",FinMes=""),"",IF(B994&gt;=FinMes,0,MAX(0,ROUND(E994-C994,2))))</f>
        <v/>
      </c>
    </row>
    <row r="995" customFormat="false" ht="25" hidden="false" customHeight="true" outlineLevel="0" collapsed="false">
      <c r="A995" s="31"/>
      <c r="B995" s="32"/>
      <c r="C995" s="33"/>
      <c r="D995" s="34" t="str">
        <f aca="false">IF(OR(I995&lt;&gt;"OK",FinMes=""),"",IF(B995&gt;=FinMes,0,MAX(0,ROUND(C995-E995,2))))</f>
        <v/>
      </c>
      <c r="E995" s="34" t="str">
        <f aca="false">IF(OR(I995&lt;&gt;"OK",FinMes=""),"",IF(B995&gt;=FinMes,0,SUMIFS(CobroValido,CobroVenta,A995,CobroFecha,"&lt;"&amp;FinMes)))</f>
        <v/>
      </c>
      <c r="F995" s="35"/>
      <c r="G995" s="35"/>
      <c r="H995" s="36" t="str">
        <f aca="false">IF(I995="","",IF(I995&lt;&gt;"OK","Confira os dados",IF(FinMes="","Escolha um período",IF(B995&gt;=FinMes,"Outro período",IF(K995&gt;0,"Recebimento excedente",IF(D995=0,"Recebida",IF(E995=0,"A receber","Parcial")))))))</f>
        <v/>
      </c>
      <c r="I995" s="36" t="str">
        <f aca="false">IF(COUNTA(A995:C995,F995:G995)=0,"",IF(A995="","Falta o código",IF(A995&lt;&gt;TRIM(A995),"Confira o código",IF(COUNTIFS(VentaID,A995)&gt;1,"Código repetido",IF(NOT(ISNUMBER(B995)),"Confira a data",IF(OR(B995&lt;1,B995&gt;73415,INT(B995)&lt;&gt;B995),"Confira a data",IF(NOT(ISNUMBER(C995)),"Confira o valor",IF(C995&lt;=0,"Valor maior que zero",IF(G995="","Preencha o que vendeu","OK")))))))))</f>
        <v/>
      </c>
      <c r="J995" s="34" t="n">
        <f aca="false">IF(I995="OK",C995,0)</f>
        <v>0</v>
      </c>
      <c r="K995" s="34" t="str">
        <f aca="false">IF(OR(I995&lt;&gt;"OK",FinMes=""),"",IF(B995&gt;=FinMes,0,MAX(0,ROUND(E995-C995,2))))</f>
        <v/>
      </c>
    </row>
    <row r="996" customFormat="false" ht="25" hidden="false" customHeight="true" outlineLevel="0" collapsed="false">
      <c r="A996" s="31"/>
      <c r="B996" s="32"/>
      <c r="C996" s="33"/>
      <c r="D996" s="34" t="str">
        <f aca="false">IF(OR(I996&lt;&gt;"OK",FinMes=""),"",IF(B996&gt;=FinMes,0,MAX(0,ROUND(C996-E996,2))))</f>
        <v/>
      </c>
      <c r="E996" s="34" t="str">
        <f aca="false">IF(OR(I996&lt;&gt;"OK",FinMes=""),"",IF(B996&gt;=FinMes,0,SUMIFS(CobroValido,CobroVenta,A996,CobroFecha,"&lt;"&amp;FinMes)))</f>
        <v/>
      </c>
      <c r="F996" s="35"/>
      <c r="G996" s="35"/>
      <c r="H996" s="36" t="str">
        <f aca="false">IF(I996="","",IF(I996&lt;&gt;"OK","Confira os dados",IF(FinMes="","Escolha um período",IF(B996&gt;=FinMes,"Outro período",IF(K996&gt;0,"Recebimento excedente",IF(D996=0,"Recebida",IF(E996=0,"A receber","Parcial")))))))</f>
        <v/>
      </c>
      <c r="I996" s="36" t="str">
        <f aca="false">IF(COUNTA(A996:C996,F996:G996)=0,"",IF(A996="","Falta o código",IF(A996&lt;&gt;TRIM(A996),"Confira o código",IF(COUNTIFS(VentaID,A996)&gt;1,"Código repetido",IF(NOT(ISNUMBER(B996)),"Confira a data",IF(OR(B996&lt;1,B996&gt;73415,INT(B996)&lt;&gt;B996),"Confira a data",IF(NOT(ISNUMBER(C996)),"Confira o valor",IF(C996&lt;=0,"Valor maior que zero",IF(G996="","Preencha o que vendeu","OK")))))))))</f>
        <v/>
      </c>
      <c r="J996" s="34" t="n">
        <f aca="false">IF(I996="OK",C996,0)</f>
        <v>0</v>
      </c>
      <c r="K996" s="34" t="str">
        <f aca="false">IF(OR(I996&lt;&gt;"OK",FinMes=""),"",IF(B996&gt;=FinMes,0,MAX(0,ROUND(E996-C996,2))))</f>
        <v/>
      </c>
    </row>
    <row r="997" customFormat="false" ht="25" hidden="false" customHeight="true" outlineLevel="0" collapsed="false">
      <c r="A997" s="31"/>
      <c r="B997" s="32"/>
      <c r="C997" s="33"/>
      <c r="D997" s="34" t="str">
        <f aca="false">IF(OR(I997&lt;&gt;"OK",FinMes=""),"",IF(B997&gt;=FinMes,0,MAX(0,ROUND(C997-E997,2))))</f>
        <v/>
      </c>
      <c r="E997" s="34" t="str">
        <f aca="false">IF(OR(I997&lt;&gt;"OK",FinMes=""),"",IF(B997&gt;=FinMes,0,SUMIFS(CobroValido,CobroVenta,A997,CobroFecha,"&lt;"&amp;FinMes)))</f>
        <v/>
      </c>
      <c r="F997" s="35"/>
      <c r="G997" s="35"/>
      <c r="H997" s="36" t="str">
        <f aca="false">IF(I997="","",IF(I997&lt;&gt;"OK","Confira os dados",IF(FinMes="","Escolha um período",IF(B997&gt;=FinMes,"Outro período",IF(K997&gt;0,"Recebimento excedente",IF(D997=0,"Recebida",IF(E997=0,"A receber","Parcial")))))))</f>
        <v/>
      </c>
      <c r="I997" s="36" t="str">
        <f aca="false">IF(COUNTA(A997:C997,F997:G997)=0,"",IF(A997="","Falta o código",IF(A997&lt;&gt;TRIM(A997),"Confira o código",IF(COUNTIFS(VentaID,A997)&gt;1,"Código repetido",IF(NOT(ISNUMBER(B997)),"Confira a data",IF(OR(B997&lt;1,B997&gt;73415,INT(B997)&lt;&gt;B997),"Confira a data",IF(NOT(ISNUMBER(C997)),"Confira o valor",IF(C997&lt;=0,"Valor maior que zero",IF(G997="","Preencha o que vendeu","OK")))))))))</f>
        <v/>
      </c>
      <c r="J997" s="34" t="n">
        <f aca="false">IF(I997="OK",C997,0)</f>
        <v>0</v>
      </c>
      <c r="K997" s="34" t="str">
        <f aca="false">IF(OR(I997&lt;&gt;"OK",FinMes=""),"",IF(B997&gt;=FinMes,0,MAX(0,ROUND(E997-C997,2))))</f>
        <v/>
      </c>
    </row>
    <row r="998" customFormat="false" ht="25" hidden="false" customHeight="true" outlineLevel="0" collapsed="false">
      <c r="A998" s="31"/>
      <c r="B998" s="32"/>
      <c r="C998" s="33"/>
      <c r="D998" s="34" t="str">
        <f aca="false">IF(OR(I998&lt;&gt;"OK",FinMes=""),"",IF(B998&gt;=FinMes,0,MAX(0,ROUND(C998-E998,2))))</f>
        <v/>
      </c>
      <c r="E998" s="34" t="str">
        <f aca="false">IF(OR(I998&lt;&gt;"OK",FinMes=""),"",IF(B998&gt;=FinMes,0,SUMIFS(CobroValido,CobroVenta,A998,CobroFecha,"&lt;"&amp;FinMes)))</f>
        <v/>
      </c>
      <c r="F998" s="35"/>
      <c r="G998" s="35"/>
      <c r="H998" s="36" t="str">
        <f aca="false">IF(I998="","",IF(I998&lt;&gt;"OK","Confira os dados",IF(FinMes="","Escolha um período",IF(B998&gt;=FinMes,"Outro período",IF(K998&gt;0,"Recebimento excedente",IF(D998=0,"Recebida",IF(E998=0,"A receber","Parcial")))))))</f>
        <v/>
      </c>
      <c r="I998" s="36" t="str">
        <f aca="false">IF(COUNTA(A998:C998,F998:G998)=0,"",IF(A998="","Falta o código",IF(A998&lt;&gt;TRIM(A998),"Confira o código",IF(COUNTIFS(VentaID,A998)&gt;1,"Código repetido",IF(NOT(ISNUMBER(B998)),"Confira a data",IF(OR(B998&lt;1,B998&gt;73415,INT(B998)&lt;&gt;B998),"Confira a data",IF(NOT(ISNUMBER(C998)),"Confira o valor",IF(C998&lt;=0,"Valor maior que zero",IF(G998="","Preencha o que vendeu","OK")))))))))</f>
        <v/>
      </c>
      <c r="J998" s="34" t="n">
        <f aca="false">IF(I998="OK",C998,0)</f>
        <v>0</v>
      </c>
      <c r="K998" s="34" t="str">
        <f aca="false">IF(OR(I998&lt;&gt;"OK",FinMes=""),"",IF(B998&gt;=FinMes,0,MAX(0,ROUND(E998-C998,2))))</f>
        <v/>
      </c>
    </row>
    <row r="999" customFormat="false" ht="25" hidden="false" customHeight="true" outlineLevel="0" collapsed="false">
      <c r="A999" s="31"/>
      <c r="B999" s="32"/>
      <c r="C999" s="33"/>
      <c r="D999" s="34" t="str">
        <f aca="false">IF(OR(I999&lt;&gt;"OK",FinMes=""),"",IF(B999&gt;=FinMes,0,MAX(0,ROUND(C999-E999,2))))</f>
        <v/>
      </c>
      <c r="E999" s="34" t="str">
        <f aca="false">IF(OR(I999&lt;&gt;"OK",FinMes=""),"",IF(B999&gt;=FinMes,0,SUMIFS(CobroValido,CobroVenta,A999,CobroFecha,"&lt;"&amp;FinMes)))</f>
        <v/>
      </c>
      <c r="F999" s="35"/>
      <c r="G999" s="35"/>
      <c r="H999" s="36" t="str">
        <f aca="false">IF(I999="","",IF(I999&lt;&gt;"OK","Confira os dados",IF(FinMes="","Escolha um período",IF(B999&gt;=FinMes,"Outro período",IF(K999&gt;0,"Recebimento excedente",IF(D999=0,"Recebida",IF(E999=0,"A receber","Parcial")))))))</f>
        <v/>
      </c>
      <c r="I999" s="36" t="str">
        <f aca="false">IF(COUNTA(A999:C999,F999:G999)=0,"",IF(A999="","Falta o código",IF(A999&lt;&gt;TRIM(A999),"Confira o código",IF(COUNTIFS(VentaID,A999)&gt;1,"Código repetido",IF(NOT(ISNUMBER(B999)),"Confira a data",IF(OR(B999&lt;1,B999&gt;73415,INT(B999)&lt;&gt;B999),"Confira a data",IF(NOT(ISNUMBER(C999)),"Confira o valor",IF(C999&lt;=0,"Valor maior que zero",IF(G999="","Preencha o que vendeu","OK")))))))))</f>
        <v/>
      </c>
      <c r="J999" s="34" t="n">
        <f aca="false">IF(I999="OK",C999,0)</f>
        <v>0</v>
      </c>
      <c r="K999" s="34" t="str">
        <f aca="false">IF(OR(I999&lt;&gt;"OK",FinMes=""),"",IF(B999&gt;=FinMes,0,MAX(0,ROUND(E999-C999,2))))</f>
        <v/>
      </c>
    </row>
    <row r="1000" customFormat="false" ht="25" hidden="false" customHeight="true" outlineLevel="0" collapsed="false">
      <c r="A1000" s="31"/>
      <c r="B1000" s="32"/>
      <c r="C1000" s="33"/>
      <c r="D1000" s="34" t="str">
        <f aca="false">IF(OR(I1000&lt;&gt;"OK",FinMes=""),"",IF(B1000&gt;=FinMes,0,MAX(0,ROUND(C1000-E1000,2))))</f>
        <v/>
      </c>
      <c r="E1000" s="34" t="str">
        <f aca="false">IF(OR(I1000&lt;&gt;"OK",FinMes=""),"",IF(B1000&gt;=FinMes,0,SUMIFS(CobroValido,CobroVenta,A1000,CobroFecha,"&lt;"&amp;FinMes)))</f>
        <v/>
      </c>
      <c r="F1000" s="35"/>
      <c r="G1000" s="35"/>
      <c r="H1000" s="36" t="str">
        <f aca="false">IF(I1000="","",IF(I1000&lt;&gt;"OK","Confira os dados",IF(FinMes="","Escolha um período",IF(B1000&gt;=FinMes,"Outro período",IF(K1000&gt;0,"Recebimento excedente",IF(D1000=0,"Recebida",IF(E1000=0,"A receber","Parcial")))))))</f>
        <v/>
      </c>
      <c r="I1000" s="36" t="str">
        <f aca="false">IF(COUNTA(A1000:C1000,F1000:G1000)=0,"",IF(A1000="","Falta o código",IF(A1000&lt;&gt;TRIM(A1000),"Confira o código",IF(COUNTIFS(VentaID,A1000)&gt;1,"Código repetido",IF(NOT(ISNUMBER(B1000)),"Confira a data",IF(OR(B1000&lt;1,B1000&gt;73415,INT(B1000)&lt;&gt;B1000),"Confira a data",IF(NOT(ISNUMBER(C1000)),"Confira o valor",IF(C1000&lt;=0,"Valor maior que zero",IF(G1000="","Preencha o que vendeu","OK")))))))))</f>
        <v/>
      </c>
      <c r="J1000" s="34" t="n">
        <f aca="false">IF(I1000="OK",C1000,0)</f>
        <v>0</v>
      </c>
      <c r="K1000" s="34" t="str">
        <f aca="false">IF(OR(I1000&lt;&gt;"OK",FinMes=""),"",IF(B1000&gt;=FinMes,0,MAX(0,ROUND(E1000-C1000,2))))</f>
        <v/>
      </c>
    </row>
    <row r="1001" customFormat="false" ht="25" hidden="false" customHeight="true" outlineLevel="0" collapsed="false">
      <c r="A1001" s="31"/>
      <c r="B1001" s="32"/>
      <c r="C1001" s="33"/>
      <c r="D1001" s="34" t="str">
        <f aca="false">IF(OR(I1001&lt;&gt;"OK",FinMes=""),"",IF(B1001&gt;=FinMes,0,MAX(0,ROUND(C1001-E1001,2))))</f>
        <v/>
      </c>
      <c r="E1001" s="34" t="str">
        <f aca="false">IF(OR(I1001&lt;&gt;"OK",FinMes=""),"",IF(B1001&gt;=FinMes,0,SUMIFS(CobroValido,CobroVenta,A1001,CobroFecha,"&lt;"&amp;FinMes)))</f>
        <v/>
      </c>
      <c r="F1001" s="35"/>
      <c r="G1001" s="35"/>
      <c r="H1001" s="36" t="str">
        <f aca="false">IF(I1001="","",IF(I1001&lt;&gt;"OK","Confira os dados",IF(FinMes="","Escolha um período",IF(B1001&gt;=FinMes,"Outro período",IF(K1001&gt;0,"Recebimento excedente",IF(D1001=0,"Recebida",IF(E1001=0,"A receber","Parcial")))))))</f>
        <v/>
      </c>
      <c r="I1001" s="36" t="str">
        <f aca="false">IF(COUNTA(A1001:C1001,F1001:G1001)=0,"",IF(A1001="","Falta o código",IF(A1001&lt;&gt;TRIM(A1001),"Confira o código",IF(COUNTIFS(VentaID,A1001)&gt;1,"Código repetido",IF(NOT(ISNUMBER(B1001)),"Confira a data",IF(OR(B1001&lt;1,B1001&gt;73415,INT(B1001)&lt;&gt;B1001),"Confira a data",IF(NOT(ISNUMBER(C1001)),"Confira o valor",IF(C1001&lt;=0,"Valor maior que zero",IF(G1001="","Preencha o que vendeu","OK")))))))))</f>
        <v/>
      </c>
      <c r="J1001" s="34" t="n">
        <f aca="false">IF(I1001="OK",C1001,0)</f>
        <v>0</v>
      </c>
      <c r="K1001" s="34" t="str">
        <f aca="false">IF(OR(I1001&lt;&gt;"OK",FinMes=""),"",IF(B1001&gt;=FinMes,0,MAX(0,ROUND(E1001-C1001,2))))</f>
        <v/>
      </c>
    </row>
    <row r="1002" customFormat="false" ht="25" hidden="false" customHeight="true" outlineLevel="0" collapsed="false">
      <c r="A1002" s="31"/>
      <c r="B1002" s="32"/>
      <c r="C1002" s="33"/>
      <c r="D1002" s="34" t="str">
        <f aca="false">IF(OR(I1002&lt;&gt;"OK",FinMes=""),"",IF(B1002&gt;=FinMes,0,MAX(0,ROUND(C1002-E1002,2))))</f>
        <v/>
      </c>
      <c r="E1002" s="34" t="str">
        <f aca="false">IF(OR(I1002&lt;&gt;"OK",FinMes=""),"",IF(B1002&gt;=FinMes,0,SUMIFS(CobroValido,CobroVenta,A1002,CobroFecha,"&lt;"&amp;FinMes)))</f>
        <v/>
      </c>
      <c r="F1002" s="35"/>
      <c r="G1002" s="35"/>
      <c r="H1002" s="36" t="str">
        <f aca="false">IF(I1002="","",IF(I1002&lt;&gt;"OK","Confira os dados",IF(FinMes="","Escolha um período",IF(B1002&gt;=FinMes,"Outro período",IF(K1002&gt;0,"Recebimento excedente",IF(D1002=0,"Recebida",IF(E1002=0,"A receber","Parcial")))))))</f>
        <v/>
      </c>
      <c r="I1002" s="36" t="str">
        <f aca="false">IF(COUNTA(A1002:C1002,F1002:G1002)=0,"",IF(A1002="","Falta o código",IF(A1002&lt;&gt;TRIM(A1002),"Confira o código",IF(COUNTIFS(VentaID,A1002)&gt;1,"Código repetido",IF(NOT(ISNUMBER(B1002)),"Confira a data",IF(OR(B1002&lt;1,B1002&gt;73415,INT(B1002)&lt;&gt;B1002),"Confira a data",IF(NOT(ISNUMBER(C1002)),"Confira o valor",IF(C1002&lt;=0,"Valor maior que zero",IF(G1002="","Preencha o que vendeu","OK")))))))))</f>
        <v/>
      </c>
      <c r="J1002" s="34" t="n">
        <f aca="false">IF(I1002="OK",C1002,0)</f>
        <v>0</v>
      </c>
      <c r="K1002" s="34" t="str">
        <f aca="false">IF(OR(I1002&lt;&gt;"OK",FinMes=""),"",IF(B1002&gt;=FinMes,0,MAX(0,ROUND(E1002-C1002,2))))</f>
        <v/>
      </c>
    </row>
    <row r="1003" customFormat="false" ht="25" hidden="false" customHeight="true" outlineLevel="0" collapsed="false">
      <c r="A1003" s="31"/>
      <c r="B1003" s="32"/>
      <c r="C1003" s="33"/>
      <c r="D1003" s="34" t="str">
        <f aca="false">IF(OR(I1003&lt;&gt;"OK",FinMes=""),"",IF(B1003&gt;=FinMes,0,MAX(0,ROUND(C1003-E1003,2))))</f>
        <v/>
      </c>
      <c r="E1003" s="34" t="str">
        <f aca="false">IF(OR(I1003&lt;&gt;"OK",FinMes=""),"",IF(B1003&gt;=FinMes,0,SUMIFS(CobroValido,CobroVenta,A1003,CobroFecha,"&lt;"&amp;FinMes)))</f>
        <v/>
      </c>
      <c r="F1003" s="35"/>
      <c r="G1003" s="35"/>
      <c r="H1003" s="36" t="str">
        <f aca="false">IF(I1003="","",IF(I1003&lt;&gt;"OK","Confira os dados",IF(FinMes="","Escolha um período",IF(B1003&gt;=FinMes,"Outro período",IF(K1003&gt;0,"Recebimento excedente",IF(D1003=0,"Recebida",IF(E1003=0,"A receber","Parcial")))))))</f>
        <v/>
      </c>
      <c r="I1003" s="36" t="str">
        <f aca="false">IF(COUNTA(A1003:C1003,F1003:G1003)=0,"",IF(A1003="","Falta o código",IF(A1003&lt;&gt;TRIM(A1003),"Confira o código",IF(COUNTIFS(VentaID,A1003)&gt;1,"Código repetido",IF(NOT(ISNUMBER(B1003)),"Confira a data",IF(OR(B1003&lt;1,B1003&gt;73415,INT(B1003)&lt;&gt;B1003),"Confira a data",IF(NOT(ISNUMBER(C1003)),"Confira o valor",IF(C1003&lt;=0,"Valor maior que zero",IF(G1003="","Preencha o que vendeu","OK")))))))))</f>
        <v/>
      </c>
      <c r="J1003" s="34" t="n">
        <f aca="false">IF(I1003="OK",C1003,0)</f>
        <v>0</v>
      </c>
      <c r="K1003" s="34" t="str">
        <f aca="false">IF(OR(I1003&lt;&gt;"OK",FinMes=""),"",IF(B1003&gt;=FinMes,0,MAX(0,ROUND(E1003-C1003,2))))</f>
        <v/>
      </c>
    </row>
    <row r="1004" customFormat="false" ht="25" hidden="false" customHeight="true" outlineLevel="0" collapsed="false">
      <c r="A1004" s="31"/>
      <c r="B1004" s="32"/>
      <c r="C1004" s="33"/>
      <c r="D1004" s="34" t="str">
        <f aca="false">IF(OR(I1004&lt;&gt;"OK",FinMes=""),"",IF(B1004&gt;=FinMes,0,MAX(0,ROUND(C1004-E1004,2))))</f>
        <v/>
      </c>
      <c r="E1004" s="34" t="str">
        <f aca="false">IF(OR(I1004&lt;&gt;"OK",FinMes=""),"",IF(B1004&gt;=FinMes,0,SUMIFS(CobroValido,CobroVenta,A1004,CobroFecha,"&lt;"&amp;FinMes)))</f>
        <v/>
      </c>
      <c r="F1004" s="35"/>
      <c r="G1004" s="35"/>
      <c r="H1004" s="36" t="str">
        <f aca="false">IF(I1004="","",IF(I1004&lt;&gt;"OK","Confira os dados",IF(FinMes="","Escolha um período",IF(B1004&gt;=FinMes,"Outro período",IF(K1004&gt;0,"Recebimento excedente",IF(D1004=0,"Recebida",IF(E1004=0,"A receber","Parcial")))))))</f>
        <v/>
      </c>
      <c r="I1004" s="36" t="str">
        <f aca="false">IF(COUNTA(A1004:C1004,F1004:G1004)=0,"",IF(A1004="","Falta o código",IF(A1004&lt;&gt;TRIM(A1004),"Confira o código",IF(COUNTIFS(VentaID,A1004)&gt;1,"Código repetido",IF(NOT(ISNUMBER(B1004)),"Confira a data",IF(OR(B1004&lt;1,B1004&gt;73415,INT(B1004)&lt;&gt;B1004),"Confira a data",IF(NOT(ISNUMBER(C1004)),"Confira o valor",IF(C1004&lt;=0,"Valor maior que zero",IF(G1004="","Preencha o que vendeu","OK")))))))))</f>
        <v/>
      </c>
      <c r="J1004" s="34" t="n">
        <f aca="false">IF(I1004="OK",C1004,0)</f>
        <v>0</v>
      </c>
      <c r="K1004" s="34" t="str">
        <f aca="false">IF(OR(I1004&lt;&gt;"OK",FinMes=""),"",IF(B1004&gt;=FinMes,0,MAX(0,ROUND(E1004-C1004,2))))</f>
        <v/>
      </c>
    </row>
    <row r="1005" customFormat="false" ht="25" hidden="false" customHeight="true" outlineLevel="0" collapsed="false">
      <c r="A1005" s="37"/>
      <c r="B1005" s="38"/>
      <c r="C1005" s="39"/>
      <c r="D1005" s="40" t="str">
        <f aca="false">IF(OR(I1005&lt;&gt;"OK",FinMes=""),"",IF(B1005&gt;=FinMes,0,MAX(0,ROUND(C1005-E1005,2))))</f>
        <v/>
      </c>
      <c r="E1005" s="40" t="str">
        <f aca="false">IF(OR(I1005&lt;&gt;"OK",FinMes=""),"",IF(B1005&gt;=FinMes,0,SUMIFS(CobroValido,CobroVenta,A1005,CobroFecha,"&lt;"&amp;FinMes)))</f>
        <v/>
      </c>
      <c r="F1005" s="41"/>
      <c r="G1005" s="41"/>
      <c r="H1005" s="42" t="str">
        <f aca="false">IF(I1005="","",IF(I1005&lt;&gt;"OK","Confira os dados",IF(FinMes="","Escolha um período",IF(B1005&gt;=FinMes,"Outro período",IF(K1005&gt;0,"Recebimento excedente",IF(D1005=0,"Recebida",IF(E1005=0,"A receber","Parcial")))))))</f>
        <v/>
      </c>
      <c r="I1005" s="42" t="str">
        <f aca="false">IF(COUNTA(A1005:C1005,F1005:G1005)=0,"",IF(A1005="","Falta o código",IF(A1005&lt;&gt;TRIM(A1005),"Confira o código",IF(COUNTIFS(VentaID,A1005)&gt;1,"Código repetido",IF(NOT(ISNUMBER(B1005)),"Confira a data",IF(OR(B1005&lt;1,B1005&gt;73415,INT(B1005)&lt;&gt;B1005),"Confira a data",IF(NOT(ISNUMBER(C1005)),"Confira o valor",IF(C1005&lt;=0,"Valor maior que zero",IF(G1005="","Preencha o que vendeu","OK")))))))))</f>
        <v/>
      </c>
      <c r="J1005" s="40" t="n">
        <f aca="false">IF(I1005="OK",C1005,0)</f>
        <v>0</v>
      </c>
      <c r="K1005" s="40" t="str">
        <f aca="false">IF(OR(I1005&lt;&gt;"OK",FinMes=""),"",IF(B1005&gt;=FinMes,0,MAX(0,ROUND(E1005-C1005,2))))</f>
        <v/>
      </c>
    </row>
  </sheetData>
  <mergeCells count="3">
    <mergeCell ref="A2:D2"/>
    <mergeCell ref="E2:F2"/>
    <mergeCell ref="A3:D3"/>
  </mergeCells>
  <conditionalFormatting sqref="H6:H1005">
    <cfRule type="containsText" priority="2" operator="containsText" aboveAverage="0" equalAverage="0" bottom="0" percent="0" rank="0" text="excedido" dxfId="7">
      <formula>NOT(ISERROR(SEARCH("excedido",H6)))</formula>
    </cfRule>
  </conditionalFormatting>
  <conditionalFormatting sqref="I6:I1005">
    <cfRule type="expression" priority="3" aboveAverage="0" equalAverage="0" bottom="0" percent="0" rank="0" text="" dxfId="8">
      <formula>AND(I6&lt;&gt;"",I6&lt;&gt;"OK")</formula>
    </cfRule>
  </conditionalFormatting>
  <dataValidations count="3">
    <dataValidation allowBlank="false" error="Ingresá una fecha válida, por ejemplo 05/03/2030." errorStyle="stop" errorTitle="Revisá la fecha" operator="between" showDropDown="false" showErrorMessage="true" showInputMessage="false" sqref="B6:B1005" type="date">
      <formula1>1</formula1>
      <formula2>73415</formula2>
    </dataValidation>
    <dataValidation allowBlank="false" error="Ingresá un importe mayor que cero." errorStyle="stop" errorTitle="Revisá el importe" operator="greaterThan" showDropDown="false" showErrorMessage="true" showInputMessage="false" sqref="C6:C1005" type="decimal">
      <formula1>0</formula1>
      <formula2>0</formula2>
    </dataValidation>
    <dataValidation allowBlank="false" error="Usá un código único, sin espacios al principio ni al final." errorStyle="stop" errorTitle="Código repetido" operator="between" showDropDown="false" showErrorMessage="true" showInputMessage="false" sqref="A6:A1005" type="custom">
      <formula1>AND(A6=TRIM(A6),COUNTIFS(VentaID,A6)&lt;=1)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250"/>
    <pageSetUpPr fitToPage="false"/>
  </sheetPr>
  <dimension ref="A1:H2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1.11"/>
    <col collapsed="false" customWidth="true" hidden="false" outlineLevel="0" max="3" min="3" style="1" width="12.22"/>
    <col collapsed="false" customWidth="true" hidden="false" outlineLevel="0" max="4" min="4" style="1" width="14.44"/>
    <col collapsed="false" customWidth="true" hidden="false" outlineLevel="0" max="5" min="5" style="1" width="11.67"/>
    <col collapsed="false" customWidth="true" hidden="false" outlineLevel="0" max="6" min="6" style="1" width="20"/>
    <col collapsed="false" customWidth="true" hidden="false" outlineLevel="0" max="7" min="7" style="1" width="19.44"/>
    <col collapsed="false" customWidth="true" hidden="false" outlineLevel="0" max="8" min="8" style="1" width="12.78"/>
  </cols>
  <sheetData>
    <row r="1" customFormat="false" ht="9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32" hidden="false" customHeight="true" outlineLevel="0" collapsed="false">
      <c r="A2" s="22" t="s">
        <v>47</v>
      </c>
      <c r="B2" s="22" t="s">
        <v>47</v>
      </c>
      <c r="C2" s="22" t="s">
        <v>47</v>
      </c>
      <c r="D2" s="22" t="s">
        <v>47</v>
      </c>
      <c r="E2" s="23" t="str">
        <f aca="false">HYPERLINK("#'Resumo'!A1","Voltar ao resumo")</f>
        <v>Voltar ao resumo</v>
      </c>
      <c r="F2" s="23"/>
      <c r="G2" s="2"/>
      <c r="H2" s="2"/>
    </row>
    <row r="3" customFormat="false" ht="31" hidden="false" customHeight="true" outlineLevel="0" collapsed="false">
      <c r="A3" s="17" t="str">
        <f aca="false">"Moeda: "&amp;Moneda&amp;"  ·  Uma linha por recebimento"</f>
        <v>Moeda: BRL  ·  Uma linha por recebimento</v>
      </c>
      <c r="B3" s="17"/>
      <c r="C3" s="17"/>
      <c r="D3" s="17"/>
      <c r="E3" s="2"/>
      <c r="F3" s="2"/>
      <c r="G3" s="2"/>
      <c r="H3" s="2"/>
    </row>
    <row r="4" customFormat="false" ht="8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40" hidden="false" customHeight="true" outlineLevel="0" collapsed="false">
      <c r="A5" s="24" t="s">
        <v>57</v>
      </c>
      <c r="B5" s="24" t="s">
        <v>58</v>
      </c>
      <c r="C5" s="24" t="s">
        <v>59</v>
      </c>
      <c r="D5" s="24" t="s">
        <v>68</v>
      </c>
      <c r="E5" s="24" t="s">
        <v>69</v>
      </c>
      <c r="F5" s="24" t="s">
        <v>70</v>
      </c>
      <c r="G5" s="24" t="s">
        <v>65</v>
      </c>
      <c r="H5" s="24" t="s">
        <v>71</v>
      </c>
    </row>
    <row r="6" customFormat="false" ht="25" hidden="false" customHeight="true" outlineLevel="0" collapsed="false">
      <c r="A6" s="25"/>
      <c r="B6" s="26"/>
      <c r="C6" s="27"/>
      <c r="D6" s="25"/>
      <c r="E6" s="25"/>
      <c r="F6" s="25"/>
      <c r="G6" s="30" t="str">
        <f aca="false">IF(COUNTA(A6:F6)=0,"",IF(E6="","Falta o código",IF(E6&lt;&gt;TRIM(E6),"Confira o código",IF(COUNTIFS(CobroID,E6)&gt;1,"Código repetido",IF(NOT(ISNUMBER(B6)),"Confira a data",IF(OR(B6&lt;1,B6&gt;73415,INT(B6)&lt;&gt;B6),"Confira a data",IF(NOT(ISNUMBER(C6)),"Confira o valor",IF(C6&lt;=0,"Valor maior que zero",IF(COUNTIFS(Medios,D6)&lt;&gt;1,"Escolha um meio",IF(COUNTIFS(VentaID,A6)&lt;&gt;1,"Confira o ID da venda",IF(SUMIFS(VentaValida,VentaID,A6)&lt;=0,"Corrija a venda",IF(B6&lt;SUMIFS(VentaFecha,VentaID,A6),"Anterior à venda","OK"))))))))))))</f>
        <v/>
      </c>
      <c r="H6" s="28" t="n">
        <f aca="false">IF(G6="OK",C6,0)</f>
        <v>0</v>
      </c>
    </row>
    <row r="7" customFormat="false" ht="25" hidden="false" customHeight="true" outlineLevel="0" collapsed="false">
      <c r="A7" s="31"/>
      <c r="B7" s="32"/>
      <c r="C7" s="33"/>
      <c r="D7" s="31"/>
      <c r="E7" s="31"/>
      <c r="F7" s="31"/>
      <c r="G7" s="36" t="str">
        <f aca="false">IF(COUNTA(A7:F7)=0,"",IF(E7="","Falta o código",IF(E7&lt;&gt;TRIM(E7),"Confira o código",IF(COUNTIFS(CobroID,E7)&gt;1,"Código repetido",IF(NOT(ISNUMBER(B7)),"Confira a data",IF(OR(B7&lt;1,B7&gt;73415,INT(B7)&lt;&gt;B7),"Confira a data",IF(NOT(ISNUMBER(C7)),"Confira o valor",IF(C7&lt;=0,"Valor maior que zero",IF(COUNTIFS(Medios,D7)&lt;&gt;1,"Escolha um meio",IF(COUNTIFS(VentaID,A7)&lt;&gt;1,"Confira o ID da venda",IF(SUMIFS(VentaValida,VentaID,A7)&lt;=0,"Corrija a venda",IF(B7&lt;SUMIFS(VentaFecha,VentaID,A7),"Anterior à venda","OK"))))))))))))</f>
        <v/>
      </c>
      <c r="H7" s="34" t="n">
        <f aca="false">IF(G7="OK",C7,0)</f>
        <v>0</v>
      </c>
    </row>
    <row r="8" customFormat="false" ht="25" hidden="false" customHeight="true" outlineLevel="0" collapsed="false">
      <c r="A8" s="31"/>
      <c r="B8" s="32"/>
      <c r="C8" s="33"/>
      <c r="D8" s="31"/>
      <c r="E8" s="31"/>
      <c r="F8" s="31"/>
      <c r="G8" s="36" t="str">
        <f aca="false">IF(COUNTA(A8:F8)=0,"",IF(E8="","Falta o código",IF(E8&lt;&gt;TRIM(E8),"Confira o código",IF(COUNTIFS(CobroID,E8)&gt;1,"Código repetido",IF(NOT(ISNUMBER(B8)),"Confira a data",IF(OR(B8&lt;1,B8&gt;73415,INT(B8)&lt;&gt;B8),"Confira a data",IF(NOT(ISNUMBER(C8)),"Confira o valor",IF(C8&lt;=0,"Valor maior que zero",IF(COUNTIFS(Medios,D8)&lt;&gt;1,"Escolha um meio",IF(COUNTIFS(VentaID,A8)&lt;&gt;1,"Confira o ID da venda",IF(SUMIFS(VentaValida,VentaID,A8)&lt;=0,"Corrija a venda",IF(B8&lt;SUMIFS(VentaFecha,VentaID,A8),"Anterior à venda","OK"))))))))))))</f>
        <v/>
      </c>
      <c r="H8" s="34" t="n">
        <f aca="false">IF(G8="OK",C8,0)</f>
        <v>0</v>
      </c>
    </row>
    <row r="9" customFormat="false" ht="25" hidden="false" customHeight="true" outlineLevel="0" collapsed="false">
      <c r="A9" s="31"/>
      <c r="B9" s="32"/>
      <c r="C9" s="33"/>
      <c r="D9" s="31"/>
      <c r="E9" s="31"/>
      <c r="F9" s="31"/>
      <c r="G9" s="36" t="str">
        <f aca="false">IF(COUNTA(A9:F9)=0,"",IF(E9="","Falta o código",IF(E9&lt;&gt;TRIM(E9),"Confira o código",IF(COUNTIFS(CobroID,E9)&gt;1,"Código repetido",IF(NOT(ISNUMBER(B9)),"Confira a data",IF(OR(B9&lt;1,B9&gt;73415,INT(B9)&lt;&gt;B9),"Confira a data",IF(NOT(ISNUMBER(C9)),"Confira o valor",IF(C9&lt;=0,"Valor maior que zero",IF(COUNTIFS(Medios,D9)&lt;&gt;1,"Escolha um meio",IF(COUNTIFS(VentaID,A9)&lt;&gt;1,"Confira o ID da venda",IF(SUMIFS(VentaValida,VentaID,A9)&lt;=0,"Corrija a venda",IF(B9&lt;SUMIFS(VentaFecha,VentaID,A9),"Anterior à venda","OK"))))))))))))</f>
        <v/>
      </c>
      <c r="H9" s="34" t="n">
        <f aca="false">IF(G9="OK",C9,0)</f>
        <v>0</v>
      </c>
    </row>
    <row r="10" customFormat="false" ht="25" hidden="false" customHeight="true" outlineLevel="0" collapsed="false">
      <c r="A10" s="31"/>
      <c r="B10" s="32"/>
      <c r="C10" s="33"/>
      <c r="D10" s="31"/>
      <c r="E10" s="31"/>
      <c r="F10" s="31"/>
      <c r="G10" s="36" t="str">
        <f aca="false">IF(COUNTA(A10:F10)=0,"",IF(E10="","Falta o código",IF(E10&lt;&gt;TRIM(E10),"Confira o código",IF(COUNTIFS(CobroID,E10)&gt;1,"Código repetido",IF(NOT(ISNUMBER(B10)),"Confira a data",IF(OR(B10&lt;1,B10&gt;73415,INT(B10)&lt;&gt;B10),"Confira a data",IF(NOT(ISNUMBER(C10)),"Confira o valor",IF(C10&lt;=0,"Valor maior que zero",IF(COUNTIFS(Medios,D10)&lt;&gt;1,"Escolha um meio",IF(COUNTIFS(VentaID,A10)&lt;&gt;1,"Confira o ID da venda",IF(SUMIFS(VentaValida,VentaID,A10)&lt;=0,"Corrija a venda",IF(B10&lt;SUMIFS(VentaFecha,VentaID,A10),"Anterior à venda","OK"))))))))))))</f>
        <v/>
      </c>
      <c r="H10" s="34" t="n">
        <f aca="false">IF(G10="OK",C10,0)</f>
        <v>0</v>
      </c>
    </row>
    <row r="11" customFormat="false" ht="25" hidden="false" customHeight="true" outlineLevel="0" collapsed="false">
      <c r="A11" s="31"/>
      <c r="B11" s="32"/>
      <c r="C11" s="33"/>
      <c r="D11" s="31"/>
      <c r="E11" s="31"/>
      <c r="F11" s="31"/>
      <c r="G11" s="36" t="str">
        <f aca="false">IF(COUNTA(A11:F11)=0,"",IF(E11="","Falta o código",IF(E11&lt;&gt;TRIM(E11),"Confira o código",IF(COUNTIFS(CobroID,E11)&gt;1,"Código repetido",IF(NOT(ISNUMBER(B11)),"Confira a data",IF(OR(B11&lt;1,B11&gt;73415,INT(B11)&lt;&gt;B11),"Confira a data",IF(NOT(ISNUMBER(C11)),"Confira o valor",IF(C11&lt;=0,"Valor maior que zero",IF(COUNTIFS(Medios,D11)&lt;&gt;1,"Escolha um meio",IF(COUNTIFS(VentaID,A11)&lt;&gt;1,"Confira o ID da venda",IF(SUMIFS(VentaValida,VentaID,A11)&lt;=0,"Corrija a venda",IF(B11&lt;SUMIFS(VentaFecha,VentaID,A11),"Anterior à venda","OK"))))))))))))</f>
        <v/>
      </c>
      <c r="H11" s="34" t="n">
        <f aca="false">IF(G11="OK",C11,0)</f>
        <v>0</v>
      </c>
    </row>
    <row r="12" customFormat="false" ht="25" hidden="false" customHeight="true" outlineLevel="0" collapsed="false">
      <c r="A12" s="31"/>
      <c r="B12" s="32"/>
      <c r="C12" s="33"/>
      <c r="D12" s="31"/>
      <c r="E12" s="31"/>
      <c r="F12" s="31"/>
      <c r="G12" s="36" t="str">
        <f aca="false">IF(COUNTA(A12:F12)=0,"",IF(E12="","Falta o código",IF(E12&lt;&gt;TRIM(E12),"Confira o código",IF(COUNTIFS(CobroID,E12)&gt;1,"Código repetido",IF(NOT(ISNUMBER(B12)),"Confira a data",IF(OR(B12&lt;1,B12&gt;73415,INT(B12)&lt;&gt;B12),"Confira a data",IF(NOT(ISNUMBER(C12)),"Confira o valor",IF(C12&lt;=0,"Valor maior que zero",IF(COUNTIFS(Medios,D12)&lt;&gt;1,"Escolha um meio",IF(COUNTIFS(VentaID,A12)&lt;&gt;1,"Confira o ID da venda",IF(SUMIFS(VentaValida,VentaID,A12)&lt;=0,"Corrija a venda",IF(B12&lt;SUMIFS(VentaFecha,VentaID,A12),"Anterior à venda","OK"))))))))))))</f>
        <v/>
      </c>
      <c r="H12" s="34" t="n">
        <f aca="false">IF(G12="OK",C12,0)</f>
        <v>0</v>
      </c>
    </row>
    <row r="13" customFormat="false" ht="25" hidden="false" customHeight="true" outlineLevel="0" collapsed="false">
      <c r="A13" s="31"/>
      <c r="B13" s="32"/>
      <c r="C13" s="33"/>
      <c r="D13" s="31"/>
      <c r="E13" s="31"/>
      <c r="F13" s="31"/>
      <c r="G13" s="36" t="str">
        <f aca="false">IF(COUNTA(A13:F13)=0,"",IF(E13="","Falta o código",IF(E13&lt;&gt;TRIM(E13),"Confira o código",IF(COUNTIFS(CobroID,E13)&gt;1,"Código repetido",IF(NOT(ISNUMBER(B13)),"Confira a data",IF(OR(B13&lt;1,B13&gt;73415,INT(B13)&lt;&gt;B13),"Confira a data",IF(NOT(ISNUMBER(C13)),"Confira o valor",IF(C13&lt;=0,"Valor maior que zero",IF(COUNTIFS(Medios,D13)&lt;&gt;1,"Escolha um meio",IF(COUNTIFS(VentaID,A13)&lt;&gt;1,"Confira o ID da venda",IF(SUMIFS(VentaValida,VentaID,A13)&lt;=0,"Corrija a venda",IF(B13&lt;SUMIFS(VentaFecha,VentaID,A13),"Anterior à venda","OK"))))))))))))</f>
        <v/>
      </c>
      <c r="H13" s="34" t="n">
        <f aca="false">IF(G13="OK",C13,0)</f>
        <v>0</v>
      </c>
    </row>
    <row r="14" customFormat="false" ht="25" hidden="false" customHeight="true" outlineLevel="0" collapsed="false">
      <c r="A14" s="31"/>
      <c r="B14" s="32"/>
      <c r="C14" s="33"/>
      <c r="D14" s="31"/>
      <c r="E14" s="31"/>
      <c r="F14" s="31"/>
      <c r="G14" s="36" t="str">
        <f aca="false">IF(COUNTA(A14:F14)=0,"",IF(E14="","Falta o código",IF(E14&lt;&gt;TRIM(E14),"Confira o código",IF(COUNTIFS(CobroID,E14)&gt;1,"Código repetido",IF(NOT(ISNUMBER(B14)),"Confira a data",IF(OR(B14&lt;1,B14&gt;73415,INT(B14)&lt;&gt;B14),"Confira a data",IF(NOT(ISNUMBER(C14)),"Confira o valor",IF(C14&lt;=0,"Valor maior que zero",IF(COUNTIFS(Medios,D14)&lt;&gt;1,"Escolha um meio",IF(COUNTIFS(VentaID,A14)&lt;&gt;1,"Confira o ID da venda",IF(SUMIFS(VentaValida,VentaID,A14)&lt;=0,"Corrija a venda",IF(B14&lt;SUMIFS(VentaFecha,VentaID,A14),"Anterior à venda","OK"))))))))))))</f>
        <v/>
      </c>
      <c r="H14" s="34" t="n">
        <f aca="false">IF(G14="OK",C14,0)</f>
        <v>0</v>
      </c>
    </row>
    <row r="15" customFormat="false" ht="25" hidden="false" customHeight="true" outlineLevel="0" collapsed="false">
      <c r="A15" s="31"/>
      <c r="B15" s="32"/>
      <c r="C15" s="33"/>
      <c r="D15" s="31"/>
      <c r="E15" s="31"/>
      <c r="F15" s="31"/>
      <c r="G15" s="36" t="str">
        <f aca="false">IF(COUNTA(A15:F15)=0,"",IF(E15="","Falta o código",IF(E15&lt;&gt;TRIM(E15),"Confira o código",IF(COUNTIFS(CobroID,E15)&gt;1,"Código repetido",IF(NOT(ISNUMBER(B15)),"Confira a data",IF(OR(B15&lt;1,B15&gt;73415,INT(B15)&lt;&gt;B15),"Confira a data",IF(NOT(ISNUMBER(C15)),"Confira o valor",IF(C15&lt;=0,"Valor maior que zero",IF(COUNTIFS(Medios,D15)&lt;&gt;1,"Escolha um meio",IF(COUNTIFS(VentaID,A15)&lt;&gt;1,"Confira o ID da venda",IF(SUMIFS(VentaValida,VentaID,A15)&lt;=0,"Corrija a venda",IF(B15&lt;SUMIFS(VentaFecha,VentaID,A15),"Anterior à venda","OK"))))))))))))</f>
        <v/>
      </c>
      <c r="H15" s="34" t="n">
        <f aca="false">IF(G15="OK",C15,0)</f>
        <v>0</v>
      </c>
    </row>
    <row r="16" customFormat="false" ht="25" hidden="false" customHeight="true" outlineLevel="0" collapsed="false">
      <c r="A16" s="31"/>
      <c r="B16" s="32"/>
      <c r="C16" s="33"/>
      <c r="D16" s="31"/>
      <c r="E16" s="31"/>
      <c r="F16" s="31"/>
      <c r="G16" s="36" t="str">
        <f aca="false">IF(COUNTA(A16:F16)=0,"",IF(E16="","Falta o código",IF(E16&lt;&gt;TRIM(E16),"Confira o código",IF(COUNTIFS(CobroID,E16)&gt;1,"Código repetido",IF(NOT(ISNUMBER(B16)),"Confira a data",IF(OR(B16&lt;1,B16&gt;73415,INT(B16)&lt;&gt;B16),"Confira a data",IF(NOT(ISNUMBER(C16)),"Confira o valor",IF(C16&lt;=0,"Valor maior que zero",IF(COUNTIFS(Medios,D16)&lt;&gt;1,"Escolha um meio",IF(COUNTIFS(VentaID,A16)&lt;&gt;1,"Confira o ID da venda",IF(SUMIFS(VentaValida,VentaID,A16)&lt;=0,"Corrija a venda",IF(B16&lt;SUMIFS(VentaFecha,VentaID,A16),"Anterior à venda","OK"))))))))))))</f>
        <v/>
      </c>
      <c r="H16" s="34" t="n">
        <f aca="false">IF(G16="OK",C16,0)</f>
        <v>0</v>
      </c>
    </row>
    <row r="17" customFormat="false" ht="25" hidden="false" customHeight="true" outlineLevel="0" collapsed="false">
      <c r="A17" s="31"/>
      <c r="B17" s="32"/>
      <c r="C17" s="33"/>
      <c r="D17" s="31"/>
      <c r="E17" s="31"/>
      <c r="F17" s="31"/>
      <c r="G17" s="36" t="str">
        <f aca="false">IF(COUNTA(A17:F17)=0,"",IF(E17="","Falta o código",IF(E17&lt;&gt;TRIM(E17),"Confira o código",IF(COUNTIFS(CobroID,E17)&gt;1,"Código repetido",IF(NOT(ISNUMBER(B17)),"Confira a data",IF(OR(B17&lt;1,B17&gt;73415,INT(B17)&lt;&gt;B17),"Confira a data",IF(NOT(ISNUMBER(C17)),"Confira o valor",IF(C17&lt;=0,"Valor maior que zero",IF(COUNTIFS(Medios,D17)&lt;&gt;1,"Escolha um meio",IF(COUNTIFS(VentaID,A17)&lt;&gt;1,"Confira o ID da venda",IF(SUMIFS(VentaValida,VentaID,A17)&lt;=0,"Corrija a venda",IF(B17&lt;SUMIFS(VentaFecha,VentaID,A17),"Anterior à venda","OK"))))))))))))</f>
        <v/>
      </c>
      <c r="H17" s="34" t="n">
        <f aca="false">IF(G17="OK",C17,0)</f>
        <v>0</v>
      </c>
    </row>
    <row r="18" customFormat="false" ht="25" hidden="false" customHeight="true" outlineLevel="0" collapsed="false">
      <c r="A18" s="31"/>
      <c r="B18" s="32"/>
      <c r="C18" s="33"/>
      <c r="D18" s="31"/>
      <c r="E18" s="31"/>
      <c r="F18" s="31"/>
      <c r="G18" s="36" t="str">
        <f aca="false">IF(COUNTA(A18:F18)=0,"",IF(E18="","Falta o código",IF(E18&lt;&gt;TRIM(E18),"Confira o código",IF(COUNTIFS(CobroID,E18)&gt;1,"Código repetido",IF(NOT(ISNUMBER(B18)),"Confira a data",IF(OR(B18&lt;1,B18&gt;73415,INT(B18)&lt;&gt;B18),"Confira a data",IF(NOT(ISNUMBER(C18)),"Confira o valor",IF(C18&lt;=0,"Valor maior que zero",IF(COUNTIFS(Medios,D18)&lt;&gt;1,"Escolha um meio",IF(COUNTIFS(VentaID,A18)&lt;&gt;1,"Confira o ID da venda",IF(SUMIFS(VentaValida,VentaID,A18)&lt;=0,"Corrija a venda",IF(B18&lt;SUMIFS(VentaFecha,VentaID,A18),"Anterior à venda","OK"))))))))))))</f>
        <v/>
      </c>
      <c r="H18" s="34" t="n">
        <f aca="false">IF(G18="OK",C18,0)</f>
        <v>0</v>
      </c>
    </row>
    <row r="19" customFormat="false" ht="25" hidden="false" customHeight="true" outlineLevel="0" collapsed="false">
      <c r="A19" s="31"/>
      <c r="B19" s="32"/>
      <c r="C19" s="33"/>
      <c r="D19" s="31"/>
      <c r="E19" s="31"/>
      <c r="F19" s="31"/>
      <c r="G19" s="36" t="str">
        <f aca="false">IF(COUNTA(A19:F19)=0,"",IF(E19="","Falta o código",IF(E19&lt;&gt;TRIM(E19),"Confira o código",IF(COUNTIFS(CobroID,E19)&gt;1,"Código repetido",IF(NOT(ISNUMBER(B19)),"Confira a data",IF(OR(B19&lt;1,B19&gt;73415,INT(B19)&lt;&gt;B19),"Confira a data",IF(NOT(ISNUMBER(C19)),"Confira o valor",IF(C19&lt;=0,"Valor maior que zero",IF(COUNTIFS(Medios,D19)&lt;&gt;1,"Escolha um meio",IF(COUNTIFS(VentaID,A19)&lt;&gt;1,"Confira o ID da venda",IF(SUMIFS(VentaValida,VentaID,A19)&lt;=0,"Corrija a venda",IF(B19&lt;SUMIFS(VentaFecha,VentaID,A19),"Anterior à venda","OK"))))))))))))</f>
        <v/>
      </c>
      <c r="H19" s="34" t="n">
        <f aca="false">IF(G19="OK",C19,0)</f>
        <v>0</v>
      </c>
    </row>
    <row r="20" customFormat="false" ht="25" hidden="false" customHeight="true" outlineLevel="0" collapsed="false">
      <c r="A20" s="31"/>
      <c r="B20" s="32"/>
      <c r="C20" s="33"/>
      <c r="D20" s="31"/>
      <c r="E20" s="31"/>
      <c r="F20" s="31"/>
      <c r="G20" s="36" t="str">
        <f aca="false">IF(COUNTA(A20:F20)=0,"",IF(E20="","Falta o código",IF(E20&lt;&gt;TRIM(E20),"Confira o código",IF(COUNTIFS(CobroID,E20)&gt;1,"Código repetido",IF(NOT(ISNUMBER(B20)),"Confira a data",IF(OR(B20&lt;1,B20&gt;73415,INT(B20)&lt;&gt;B20),"Confira a data",IF(NOT(ISNUMBER(C20)),"Confira o valor",IF(C20&lt;=0,"Valor maior que zero",IF(COUNTIFS(Medios,D20)&lt;&gt;1,"Escolha um meio",IF(COUNTIFS(VentaID,A20)&lt;&gt;1,"Confira o ID da venda",IF(SUMIFS(VentaValida,VentaID,A20)&lt;=0,"Corrija a venda",IF(B20&lt;SUMIFS(VentaFecha,VentaID,A20),"Anterior à venda","OK"))))))))))))</f>
        <v/>
      </c>
      <c r="H20" s="34" t="n">
        <f aca="false">IF(G20="OK",C20,0)</f>
        <v>0</v>
      </c>
    </row>
    <row r="21" customFormat="false" ht="25" hidden="false" customHeight="true" outlineLevel="0" collapsed="false">
      <c r="A21" s="31"/>
      <c r="B21" s="32"/>
      <c r="C21" s="33"/>
      <c r="D21" s="31"/>
      <c r="E21" s="31"/>
      <c r="F21" s="31"/>
      <c r="G21" s="36" t="str">
        <f aca="false">IF(COUNTA(A21:F21)=0,"",IF(E21="","Falta o código",IF(E21&lt;&gt;TRIM(E21),"Confira o código",IF(COUNTIFS(CobroID,E21)&gt;1,"Código repetido",IF(NOT(ISNUMBER(B21)),"Confira a data",IF(OR(B21&lt;1,B21&gt;73415,INT(B21)&lt;&gt;B21),"Confira a data",IF(NOT(ISNUMBER(C21)),"Confira o valor",IF(C21&lt;=0,"Valor maior que zero",IF(COUNTIFS(Medios,D21)&lt;&gt;1,"Escolha um meio",IF(COUNTIFS(VentaID,A21)&lt;&gt;1,"Confira o ID da venda",IF(SUMIFS(VentaValida,VentaID,A21)&lt;=0,"Corrija a venda",IF(B21&lt;SUMIFS(VentaFecha,VentaID,A21),"Anterior à venda","OK"))))))))))))</f>
        <v/>
      </c>
      <c r="H21" s="34" t="n">
        <f aca="false">IF(G21="OK",C21,0)</f>
        <v>0</v>
      </c>
    </row>
    <row r="22" customFormat="false" ht="25" hidden="false" customHeight="true" outlineLevel="0" collapsed="false">
      <c r="A22" s="31"/>
      <c r="B22" s="32"/>
      <c r="C22" s="33"/>
      <c r="D22" s="31"/>
      <c r="E22" s="31"/>
      <c r="F22" s="31"/>
      <c r="G22" s="36" t="str">
        <f aca="false">IF(COUNTA(A22:F22)=0,"",IF(E22="","Falta o código",IF(E22&lt;&gt;TRIM(E22),"Confira o código",IF(COUNTIFS(CobroID,E22)&gt;1,"Código repetido",IF(NOT(ISNUMBER(B22)),"Confira a data",IF(OR(B22&lt;1,B22&gt;73415,INT(B22)&lt;&gt;B22),"Confira a data",IF(NOT(ISNUMBER(C22)),"Confira o valor",IF(C22&lt;=0,"Valor maior que zero",IF(COUNTIFS(Medios,D22)&lt;&gt;1,"Escolha um meio",IF(COUNTIFS(VentaID,A22)&lt;&gt;1,"Confira o ID da venda",IF(SUMIFS(VentaValida,VentaID,A22)&lt;=0,"Corrija a venda",IF(B22&lt;SUMIFS(VentaFecha,VentaID,A22),"Anterior à venda","OK"))))))))))))</f>
        <v/>
      </c>
      <c r="H22" s="34" t="n">
        <f aca="false">IF(G22="OK",C22,0)</f>
        <v>0</v>
      </c>
    </row>
    <row r="23" customFormat="false" ht="25" hidden="false" customHeight="true" outlineLevel="0" collapsed="false">
      <c r="A23" s="31"/>
      <c r="B23" s="32"/>
      <c r="C23" s="33"/>
      <c r="D23" s="31"/>
      <c r="E23" s="31"/>
      <c r="F23" s="31"/>
      <c r="G23" s="36" t="str">
        <f aca="false">IF(COUNTA(A23:F23)=0,"",IF(E23="","Falta o código",IF(E23&lt;&gt;TRIM(E23),"Confira o código",IF(COUNTIFS(CobroID,E23)&gt;1,"Código repetido",IF(NOT(ISNUMBER(B23)),"Confira a data",IF(OR(B23&lt;1,B23&gt;73415,INT(B23)&lt;&gt;B23),"Confira a data",IF(NOT(ISNUMBER(C23)),"Confira o valor",IF(C23&lt;=0,"Valor maior que zero",IF(COUNTIFS(Medios,D23)&lt;&gt;1,"Escolha um meio",IF(COUNTIFS(VentaID,A23)&lt;&gt;1,"Confira o ID da venda",IF(SUMIFS(VentaValida,VentaID,A23)&lt;=0,"Corrija a venda",IF(B23&lt;SUMIFS(VentaFecha,VentaID,A23),"Anterior à venda","OK"))))))))))))</f>
        <v/>
      </c>
      <c r="H23" s="34" t="n">
        <f aca="false">IF(G23="OK",C23,0)</f>
        <v>0</v>
      </c>
    </row>
    <row r="24" customFormat="false" ht="25" hidden="false" customHeight="true" outlineLevel="0" collapsed="false">
      <c r="A24" s="31"/>
      <c r="B24" s="32"/>
      <c r="C24" s="33"/>
      <c r="D24" s="31"/>
      <c r="E24" s="31"/>
      <c r="F24" s="31"/>
      <c r="G24" s="36" t="str">
        <f aca="false">IF(COUNTA(A24:F24)=0,"",IF(E24="","Falta o código",IF(E24&lt;&gt;TRIM(E24),"Confira o código",IF(COUNTIFS(CobroID,E24)&gt;1,"Código repetido",IF(NOT(ISNUMBER(B24)),"Confira a data",IF(OR(B24&lt;1,B24&gt;73415,INT(B24)&lt;&gt;B24),"Confira a data",IF(NOT(ISNUMBER(C24)),"Confira o valor",IF(C24&lt;=0,"Valor maior que zero",IF(COUNTIFS(Medios,D24)&lt;&gt;1,"Escolha um meio",IF(COUNTIFS(VentaID,A24)&lt;&gt;1,"Confira o ID da venda",IF(SUMIFS(VentaValida,VentaID,A24)&lt;=0,"Corrija a venda",IF(B24&lt;SUMIFS(VentaFecha,VentaID,A24),"Anterior à venda","OK"))))))))))))</f>
        <v/>
      </c>
      <c r="H24" s="34" t="n">
        <f aca="false">IF(G24="OK",C24,0)</f>
        <v>0</v>
      </c>
    </row>
    <row r="25" customFormat="false" ht="25" hidden="false" customHeight="true" outlineLevel="0" collapsed="false">
      <c r="A25" s="31"/>
      <c r="B25" s="32"/>
      <c r="C25" s="33"/>
      <c r="D25" s="31"/>
      <c r="E25" s="31"/>
      <c r="F25" s="31"/>
      <c r="G25" s="36" t="str">
        <f aca="false">IF(COUNTA(A25:F25)=0,"",IF(E25="","Falta o código",IF(E25&lt;&gt;TRIM(E25),"Confira o código",IF(COUNTIFS(CobroID,E25)&gt;1,"Código repetido",IF(NOT(ISNUMBER(B25)),"Confira a data",IF(OR(B25&lt;1,B25&gt;73415,INT(B25)&lt;&gt;B25),"Confira a data",IF(NOT(ISNUMBER(C25)),"Confira o valor",IF(C25&lt;=0,"Valor maior que zero",IF(COUNTIFS(Medios,D25)&lt;&gt;1,"Escolha um meio",IF(COUNTIFS(VentaID,A25)&lt;&gt;1,"Confira o ID da venda",IF(SUMIFS(VentaValida,VentaID,A25)&lt;=0,"Corrija a venda",IF(B25&lt;SUMIFS(VentaFecha,VentaID,A25),"Anterior à venda","OK"))))))))))))</f>
        <v/>
      </c>
      <c r="H25" s="34" t="n">
        <f aca="false">IF(G25="OK",C25,0)</f>
        <v>0</v>
      </c>
    </row>
    <row r="26" customFormat="false" ht="25" hidden="false" customHeight="true" outlineLevel="0" collapsed="false">
      <c r="A26" s="31"/>
      <c r="B26" s="32"/>
      <c r="C26" s="33"/>
      <c r="D26" s="31"/>
      <c r="E26" s="31"/>
      <c r="F26" s="31"/>
      <c r="G26" s="36" t="str">
        <f aca="false">IF(COUNTA(A26:F26)=0,"",IF(E26="","Falta o código",IF(E26&lt;&gt;TRIM(E26),"Confira o código",IF(COUNTIFS(CobroID,E26)&gt;1,"Código repetido",IF(NOT(ISNUMBER(B26)),"Confira a data",IF(OR(B26&lt;1,B26&gt;73415,INT(B26)&lt;&gt;B26),"Confira a data",IF(NOT(ISNUMBER(C26)),"Confira o valor",IF(C26&lt;=0,"Valor maior que zero",IF(COUNTIFS(Medios,D26)&lt;&gt;1,"Escolha um meio",IF(COUNTIFS(VentaID,A26)&lt;&gt;1,"Confira o ID da venda",IF(SUMIFS(VentaValida,VentaID,A26)&lt;=0,"Corrija a venda",IF(B26&lt;SUMIFS(VentaFecha,VentaID,A26),"Anterior à venda","OK"))))))))))))</f>
        <v/>
      </c>
      <c r="H26" s="34" t="n">
        <f aca="false">IF(G26="OK",C26,0)</f>
        <v>0</v>
      </c>
    </row>
    <row r="27" customFormat="false" ht="25" hidden="false" customHeight="true" outlineLevel="0" collapsed="false">
      <c r="A27" s="31"/>
      <c r="B27" s="32"/>
      <c r="C27" s="33"/>
      <c r="D27" s="31"/>
      <c r="E27" s="31"/>
      <c r="F27" s="31"/>
      <c r="G27" s="36" t="str">
        <f aca="false">IF(COUNTA(A27:F27)=0,"",IF(E27="","Falta o código",IF(E27&lt;&gt;TRIM(E27),"Confira o código",IF(COUNTIFS(CobroID,E27)&gt;1,"Código repetido",IF(NOT(ISNUMBER(B27)),"Confira a data",IF(OR(B27&lt;1,B27&gt;73415,INT(B27)&lt;&gt;B27),"Confira a data",IF(NOT(ISNUMBER(C27)),"Confira o valor",IF(C27&lt;=0,"Valor maior que zero",IF(COUNTIFS(Medios,D27)&lt;&gt;1,"Escolha um meio",IF(COUNTIFS(VentaID,A27)&lt;&gt;1,"Confira o ID da venda",IF(SUMIFS(VentaValida,VentaID,A27)&lt;=0,"Corrija a venda",IF(B27&lt;SUMIFS(VentaFecha,VentaID,A27),"Anterior à venda","OK"))))))))))))</f>
        <v/>
      </c>
      <c r="H27" s="34" t="n">
        <f aca="false">IF(G27="OK",C27,0)</f>
        <v>0</v>
      </c>
    </row>
    <row r="28" customFormat="false" ht="25" hidden="false" customHeight="true" outlineLevel="0" collapsed="false">
      <c r="A28" s="31"/>
      <c r="B28" s="32"/>
      <c r="C28" s="33"/>
      <c r="D28" s="31"/>
      <c r="E28" s="31"/>
      <c r="F28" s="31"/>
      <c r="G28" s="36" t="str">
        <f aca="false">IF(COUNTA(A28:F28)=0,"",IF(E28="","Falta o código",IF(E28&lt;&gt;TRIM(E28),"Confira o código",IF(COUNTIFS(CobroID,E28)&gt;1,"Código repetido",IF(NOT(ISNUMBER(B28)),"Confira a data",IF(OR(B28&lt;1,B28&gt;73415,INT(B28)&lt;&gt;B28),"Confira a data",IF(NOT(ISNUMBER(C28)),"Confira o valor",IF(C28&lt;=0,"Valor maior que zero",IF(COUNTIFS(Medios,D28)&lt;&gt;1,"Escolha um meio",IF(COUNTIFS(VentaID,A28)&lt;&gt;1,"Confira o ID da venda",IF(SUMIFS(VentaValida,VentaID,A28)&lt;=0,"Corrija a venda",IF(B28&lt;SUMIFS(VentaFecha,VentaID,A28),"Anterior à venda","OK"))))))))))))</f>
        <v/>
      </c>
      <c r="H28" s="34" t="n">
        <f aca="false">IF(G28="OK",C28,0)</f>
        <v>0</v>
      </c>
    </row>
    <row r="29" customFormat="false" ht="25" hidden="false" customHeight="true" outlineLevel="0" collapsed="false">
      <c r="A29" s="31"/>
      <c r="B29" s="32"/>
      <c r="C29" s="33"/>
      <c r="D29" s="31"/>
      <c r="E29" s="31"/>
      <c r="F29" s="31"/>
      <c r="G29" s="36" t="str">
        <f aca="false">IF(COUNTA(A29:F29)=0,"",IF(E29="","Falta o código",IF(E29&lt;&gt;TRIM(E29),"Confira o código",IF(COUNTIFS(CobroID,E29)&gt;1,"Código repetido",IF(NOT(ISNUMBER(B29)),"Confira a data",IF(OR(B29&lt;1,B29&gt;73415,INT(B29)&lt;&gt;B29),"Confira a data",IF(NOT(ISNUMBER(C29)),"Confira o valor",IF(C29&lt;=0,"Valor maior que zero",IF(COUNTIFS(Medios,D29)&lt;&gt;1,"Escolha um meio",IF(COUNTIFS(VentaID,A29)&lt;&gt;1,"Confira o ID da venda",IF(SUMIFS(VentaValida,VentaID,A29)&lt;=0,"Corrija a venda",IF(B29&lt;SUMIFS(VentaFecha,VentaID,A29),"Anterior à venda","OK"))))))))))))</f>
        <v/>
      </c>
      <c r="H29" s="34" t="n">
        <f aca="false">IF(G29="OK",C29,0)</f>
        <v>0</v>
      </c>
    </row>
    <row r="30" customFormat="false" ht="25" hidden="false" customHeight="true" outlineLevel="0" collapsed="false">
      <c r="A30" s="31"/>
      <c r="B30" s="32"/>
      <c r="C30" s="33"/>
      <c r="D30" s="31"/>
      <c r="E30" s="31"/>
      <c r="F30" s="31"/>
      <c r="G30" s="36" t="str">
        <f aca="false">IF(COUNTA(A30:F30)=0,"",IF(E30="","Falta o código",IF(E30&lt;&gt;TRIM(E30),"Confira o código",IF(COUNTIFS(CobroID,E30)&gt;1,"Código repetido",IF(NOT(ISNUMBER(B30)),"Confira a data",IF(OR(B30&lt;1,B30&gt;73415,INT(B30)&lt;&gt;B30),"Confira a data",IF(NOT(ISNUMBER(C30)),"Confira o valor",IF(C30&lt;=0,"Valor maior que zero",IF(COUNTIFS(Medios,D30)&lt;&gt;1,"Escolha um meio",IF(COUNTIFS(VentaID,A30)&lt;&gt;1,"Confira o ID da venda",IF(SUMIFS(VentaValida,VentaID,A30)&lt;=0,"Corrija a venda",IF(B30&lt;SUMIFS(VentaFecha,VentaID,A30),"Anterior à venda","OK"))))))))))))</f>
        <v/>
      </c>
      <c r="H30" s="34" t="n">
        <f aca="false">IF(G30="OK",C30,0)</f>
        <v>0</v>
      </c>
    </row>
    <row r="31" customFormat="false" ht="25" hidden="false" customHeight="true" outlineLevel="0" collapsed="false">
      <c r="A31" s="31"/>
      <c r="B31" s="32"/>
      <c r="C31" s="33"/>
      <c r="D31" s="31"/>
      <c r="E31" s="31"/>
      <c r="F31" s="31"/>
      <c r="G31" s="36" t="str">
        <f aca="false">IF(COUNTA(A31:F31)=0,"",IF(E31="","Falta o código",IF(E31&lt;&gt;TRIM(E31),"Confira o código",IF(COUNTIFS(CobroID,E31)&gt;1,"Código repetido",IF(NOT(ISNUMBER(B31)),"Confira a data",IF(OR(B31&lt;1,B31&gt;73415,INT(B31)&lt;&gt;B31),"Confira a data",IF(NOT(ISNUMBER(C31)),"Confira o valor",IF(C31&lt;=0,"Valor maior que zero",IF(COUNTIFS(Medios,D31)&lt;&gt;1,"Escolha um meio",IF(COUNTIFS(VentaID,A31)&lt;&gt;1,"Confira o ID da venda",IF(SUMIFS(VentaValida,VentaID,A31)&lt;=0,"Corrija a venda",IF(B31&lt;SUMIFS(VentaFecha,VentaID,A31),"Anterior à venda","OK"))))))))))))</f>
        <v/>
      </c>
      <c r="H31" s="34" t="n">
        <f aca="false">IF(G31="OK",C31,0)</f>
        <v>0</v>
      </c>
    </row>
    <row r="32" customFormat="false" ht="25" hidden="false" customHeight="true" outlineLevel="0" collapsed="false">
      <c r="A32" s="31"/>
      <c r="B32" s="32"/>
      <c r="C32" s="33"/>
      <c r="D32" s="31"/>
      <c r="E32" s="31"/>
      <c r="F32" s="31"/>
      <c r="G32" s="36" t="str">
        <f aca="false">IF(COUNTA(A32:F32)=0,"",IF(E32="","Falta o código",IF(E32&lt;&gt;TRIM(E32),"Confira o código",IF(COUNTIFS(CobroID,E32)&gt;1,"Código repetido",IF(NOT(ISNUMBER(B32)),"Confira a data",IF(OR(B32&lt;1,B32&gt;73415,INT(B32)&lt;&gt;B32),"Confira a data",IF(NOT(ISNUMBER(C32)),"Confira o valor",IF(C32&lt;=0,"Valor maior que zero",IF(COUNTIFS(Medios,D32)&lt;&gt;1,"Escolha um meio",IF(COUNTIFS(VentaID,A32)&lt;&gt;1,"Confira o ID da venda",IF(SUMIFS(VentaValida,VentaID,A32)&lt;=0,"Corrija a venda",IF(B32&lt;SUMIFS(VentaFecha,VentaID,A32),"Anterior à venda","OK"))))))))))))</f>
        <v/>
      </c>
      <c r="H32" s="34" t="n">
        <f aca="false">IF(G32="OK",C32,0)</f>
        <v>0</v>
      </c>
    </row>
    <row r="33" customFormat="false" ht="25" hidden="false" customHeight="true" outlineLevel="0" collapsed="false">
      <c r="A33" s="31"/>
      <c r="B33" s="32"/>
      <c r="C33" s="33"/>
      <c r="D33" s="31"/>
      <c r="E33" s="31"/>
      <c r="F33" s="31"/>
      <c r="G33" s="36" t="str">
        <f aca="false">IF(COUNTA(A33:F33)=0,"",IF(E33="","Falta o código",IF(E33&lt;&gt;TRIM(E33),"Confira o código",IF(COUNTIFS(CobroID,E33)&gt;1,"Código repetido",IF(NOT(ISNUMBER(B33)),"Confira a data",IF(OR(B33&lt;1,B33&gt;73415,INT(B33)&lt;&gt;B33),"Confira a data",IF(NOT(ISNUMBER(C33)),"Confira o valor",IF(C33&lt;=0,"Valor maior que zero",IF(COUNTIFS(Medios,D33)&lt;&gt;1,"Escolha um meio",IF(COUNTIFS(VentaID,A33)&lt;&gt;1,"Confira o ID da venda",IF(SUMIFS(VentaValida,VentaID,A33)&lt;=0,"Corrija a venda",IF(B33&lt;SUMIFS(VentaFecha,VentaID,A33),"Anterior à venda","OK"))))))))))))</f>
        <v/>
      </c>
      <c r="H33" s="34" t="n">
        <f aca="false">IF(G33="OK",C33,0)</f>
        <v>0</v>
      </c>
    </row>
    <row r="34" customFormat="false" ht="25" hidden="false" customHeight="true" outlineLevel="0" collapsed="false">
      <c r="A34" s="31"/>
      <c r="B34" s="32"/>
      <c r="C34" s="33"/>
      <c r="D34" s="31"/>
      <c r="E34" s="31"/>
      <c r="F34" s="31"/>
      <c r="G34" s="36" t="str">
        <f aca="false">IF(COUNTA(A34:F34)=0,"",IF(E34="","Falta o código",IF(E34&lt;&gt;TRIM(E34),"Confira o código",IF(COUNTIFS(CobroID,E34)&gt;1,"Código repetido",IF(NOT(ISNUMBER(B34)),"Confira a data",IF(OR(B34&lt;1,B34&gt;73415,INT(B34)&lt;&gt;B34),"Confira a data",IF(NOT(ISNUMBER(C34)),"Confira o valor",IF(C34&lt;=0,"Valor maior que zero",IF(COUNTIFS(Medios,D34)&lt;&gt;1,"Escolha um meio",IF(COUNTIFS(VentaID,A34)&lt;&gt;1,"Confira o ID da venda",IF(SUMIFS(VentaValida,VentaID,A34)&lt;=0,"Corrija a venda",IF(B34&lt;SUMIFS(VentaFecha,VentaID,A34),"Anterior à venda","OK"))))))))))))</f>
        <v/>
      </c>
      <c r="H34" s="34" t="n">
        <f aca="false">IF(G34="OK",C34,0)</f>
        <v>0</v>
      </c>
    </row>
    <row r="35" customFormat="false" ht="25" hidden="false" customHeight="true" outlineLevel="0" collapsed="false">
      <c r="A35" s="31"/>
      <c r="B35" s="32"/>
      <c r="C35" s="33"/>
      <c r="D35" s="31"/>
      <c r="E35" s="31"/>
      <c r="F35" s="31"/>
      <c r="G35" s="36" t="str">
        <f aca="false">IF(COUNTA(A35:F35)=0,"",IF(E35="","Falta o código",IF(E35&lt;&gt;TRIM(E35),"Confira o código",IF(COUNTIFS(CobroID,E35)&gt;1,"Código repetido",IF(NOT(ISNUMBER(B35)),"Confira a data",IF(OR(B35&lt;1,B35&gt;73415,INT(B35)&lt;&gt;B35),"Confira a data",IF(NOT(ISNUMBER(C35)),"Confira o valor",IF(C35&lt;=0,"Valor maior que zero",IF(COUNTIFS(Medios,D35)&lt;&gt;1,"Escolha um meio",IF(COUNTIFS(VentaID,A35)&lt;&gt;1,"Confira o ID da venda",IF(SUMIFS(VentaValida,VentaID,A35)&lt;=0,"Corrija a venda",IF(B35&lt;SUMIFS(VentaFecha,VentaID,A35),"Anterior à venda","OK"))))))))))))</f>
        <v/>
      </c>
      <c r="H35" s="34" t="n">
        <f aca="false">IF(G35="OK",C35,0)</f>
        <v>0</v>
      </c>
    </row>
    <row r="36" customFormat="false" ht="25" hidden="false" customHeight="true" outlineLevel="0" collapsed="false">
      <c r="A36" s="31"/>
      <c r="B36" s="32"/>
      <c r="C36" s="33"/>
      <c r="D36" s="31"/>
      <c r="E36" s="31"/>
      <c r="F36" s="31"/>
      <c r="G36" s="36" t="str">
        <f aca="false">IF(COUNTA(A36:F36)=0,"",IF(E36="","Falta o código",IF(E36&lt;&gt;TRIM(E36),"Confira o código",IF(COUNTIFS(CobroID,E36)&gt;1,"Código repetido",IF(NOT(ISNUMBER(B36)),"Confira a data",IF(OR(B36&lt;1,B36&gt;73415,INT(B36)&lt;&gt;B36),"Confira a data",IF(NOT(ISNUMBER(C36)),"Confira o valor",IF(C36&lt;=0,"Valor maior que zero",IF(COUNTIFS(Medios,D36)&lt;&gt;1,"Escolha um meio",IF(COUNTIFS(VentaID,A36)&lt;&gt;1,"Confira o ID da venda",IF(SUMIFS(VentaValida,VentaID,A36)&lt;=0,"Corrija a venda",IF(B36&lt;SUMIFS(VentaFecha,VentaID,A36),"Anterior à venda","OK"))))))))))))</f>
        <v/>
      </c>
      <c r="H36" s="34" t="n">
        <f aca="false">IF(G36="OK",C36,0)</f>
        <v>0</v>
      </c>
    </row>
    <row r="37" customFormat="false" ht="25" hidden="false" customHeight="true" outlineLevel="0" collapsed="false">
      <c r="A37" s="31"/>
      <c r="B37" s="32"/>
      <c r="C37" s="33"/>
      <c r="D37" s="31"/>
      <c r="E37" s="31"/>
      <c r="F37" s="31"/>
      <c r="G37" s="36" t="str">
        <f aca="false">IF(COUNTA(A37:F37)=0,"",IF(E37="","Falta o código",IF(E37&lt;&gt;TRIM(E37),"Confira o código",IF(COUNTIFS(CobroID,E37)&gt;1,"Código repetido",IF(NOT(ISNUMBER(B37)),"Confira a data",IF(OR(B37&lt;1,B37&gt;73415,INT(B37)&lt;&gt;B37),"Confira a data",IF(NOT(ISNUMBER(C37)),"Confira o valor",IF(C37&lt;=0,"Valor maior que zero",IF(COUNTIFS(Medios,D37)&lt;&gt;1,"Escolha um meio",IF(COUNTIFS(VentaID,A37)&lt;&gt;1,"Confira o ID da venda",IF(SUMIFS(VentaValida,VentaID,A37)&lt;=0,"Corrija a venda",IF(B37&lt;SUMIFS(VentaFecha,VentaID,A37),"Anterior à venda","OK"))))))))))))</f>
        <v/>
      </c>
      <c r="H37" s="34" t="n">
        <f aca="false">IF(G37="OK",C37,0)</f>
        <v>0</v>
      </c>
    </row>
    <row r="38" customFormat="false" ht="25" hidden="false" customHeight="true" outlineLevel="0" collapsed="false">
      <c r="A38" s="31"/>
      <c r="B38" s="32"/>
      <c r="C38" s="33"/>
      <c r="D38" s="31"/>
      <c r="E38" s="31"/>
      <c r="F38" s="31"/>
      <c r="G38" s="36" t="str">
        <f aca="false">IF(COUNTA(A38:F38)=0,"",IF(E38="","Falta o código",IF(E38&lt;&gt;TRIM(E38),"Confira o código",IF(COUNTIFS(CobroID,E38)&gt;1,"Código repetido",IF(NOT(ISNUMBER(B38)),"Confira a data",IF(OR(B38&lt;1,B38&gt;73415,INT(B38)&lt;&gt;B38),"Confira a data",IF(NOT(ISNUMBER(C38)),"Confira o valor",IF(C38&lt;=0,"Valor maior que zero",IF(COUNTIFS(Medios,D38)&lt;&gt;1,"Escolha um meio",IF(COUNTIFS(VentaID,A38)&lt;&gt;1,"Confira o ID da venda",IF(SUMIFS(VentaValida,VentaID,A38)&lt;=0,"Corrija a venda",IF(B38&lt;SUMIFS(VentaFecha,VentaID,A38),"Anterior à venda","OK"))))))))))))</f>
        <v/>
      </c>
      <c r="H38" s="34" t="n">
        <f aca="false">IF(G38="OK",C38,0)</f>
        <v>0</v>
      </c>
    </row>
    <row r="39" customFormat="false" ht="25" hidden="false" customHeight="true" outlineLevel="0" collapsed="false">
      <c r="A39" s="31"/>
      <c r="B39" s="32"/>
      <c r="C39" s="33"/>
      <c r="D39" s="31"/>
      <c r="E39" s="31"/>
      <c r="F39" s="31"/>
      <c r="G39" s="36" t="str">
        <f aca="false">IF(COUNTA(A39:F39)=0,"",IF(E39="","Falta o código",IF(E39&lt;&gt;TRIM(E39),"Confira o código",IF(COUNTIFS(CobroID,E39)&gt;1,"Código repetido",IF(NOT(ISNUMBER(B39)),"Confira a data",IF(OR(B39&lt;1,B39&gt;73415,INT(B39)&lt;&gt;B39),"Confira a data",IF(NOT(ISNUMBER(C39)),"Confira o valor",IF(C39&lt;=0,"Valor maior que zero",IF(COUNTIFS(Medios,D39)&lt;&gt;1,"Escolha um meio",IF(COUNTIFS(VentaID,A39)&lt;&gt;1,"Confira o ID da venda",IF(SUMIFS(VentaValida,VentaID,A39)&lt;=0,"Corrija a venda",IF(B39&lt;SUMIFS(VentaFecha,VentaID,A39),"Anterior à venda","OK"))))))))))))</f>
        <v/>
      </c>
      <c r="H39" s="34" t="n">
        <f aca="false">IF(G39="OK",C39,0)</f>
        <v>0</v>
      </c>
    </row>
    <row r="40" customFormat="false" ht="25" hidden="false" customHeight="true" outlineLevel="0" collapsed="false">
      <c r="A40" s="31"/>
      <c r="B40" s="32"/>
      <c r="C40" s="33"/>
      <c r="D40" s="31"/>
      <c r="E40" s="31"/>
      <c r="F40" s="31"/>
      <c r="G40" s="36" t="str">
        <f aca="false">IF(COUNTA(A40:F40)=0,"",IF(E40="","Falta o código",IF(E40&lt;&gt;TRIM(E40),"Confira o código",IF(COUNTIFS(CobroID,E40)&gt;1,"Código repetido",IF(NOT(ISNUMBER(B40)),"Confira a data",IF(OR(B40&lt;1,B40&gt;73415,INT(B40)&lt;&gt;B40),"Confira a data",IF(NOT(ISNUMBER(C40)),"Confira o valor",IF(C40&lt;=0,"Valor maior que zero",IF(COUNTIFS(Medios,D40)&lt;&gt;1,"Escolha um meio",IF(COUNTIFS(VentaID,A40)&lt;&gt;1,"Confira o ID da venda",IF(SUMIFS(VentaValida,VentaID,A40)&lt;=0,"Corrija a venda",IF(B40&lt;SUMIFS(VentaFecha,VentaID,A40),"Anterior à venda","OK"))))))))))))</f>
        <v/>
      </c>
      <c r="H40" s="34" t="n">
        <f aca="false">IF(G40="OK",C40,0)</f>
        <v>0</v>
      </c>
    </row>
    <row r="41" customFormat="false" ht="25" hidden="false" customHeight="true" outlineLevel="0" collapsed="false">
      <c r="A41" s="31"/>
      <c r="B41" s="32"/>
      <c r="C41" s="33"/>
      <c r="D41" s="31"/>
      <c r="E41" s="31"/>
      <c r="F41" s="31"/>
      <c r="G41" s="36" t="str">
        <f aca="false">IF(COUNTA(A41:F41)=0,"",IF(E41="","Falta o código",IF(E41&lt;&gt;TRIM(E41),"Confira o código",IF(COUNTIFS(CobroID,E41)&gt;1,"Código repetido",IF(NOT(ISNUMBER(B41)),"Confira a data",IF(OR(B41&lt;1,B41&gt;73415,INT(B41)&lt;&gt;B41),"Confira a data",IF(NOT(ISNUMBER(C41)),"Confira o valor",IF(C41&lt;=0,"Valor maior que zero",IF(COUNTIFS(Medios,D41)&lt;&gt;1,"Escolha um meio",IF(COUNTIFS(VentaID,A41)&lt;&gt;1,"Confira o ID da venda",IF(SUMIFS(VentaValida,VentaID,A41)&lt;=0,"Corrija a venda",IF(B41&lt;SUMIFS(VentaFecha,VentaID,A41),"Anterior à venda","OK"))))))))))))</f>
        <v/>
      </c>
      <c r="H41" s="34" t="n">
        <f aca="false">IF(G41="OK",C41,0)</f>
        <v>0</v>
      </c>
    </row>
    <row r="42" customFormat="false" ht="25" hidden="false" customHeight="true" outlineLevel="0" collapsed="false">
      <c r="A42" s="31"/>
      <c r="B42" s="32"/>
      <c r="C42" s="33"/>
      <c r="D42" s="31"/>
      <c r="E42" s="31"/>
      <c r="F42" s="31"/>
      <c r="G42" s="36" t="str">
        <f aca="false">IF(COUNTA(A42:F42)=0,"",IF(E42="","Falta o código",IF(E42&lt;&gt;TRIM(E42),"Confira o código",IF(COUNTIFS(CobroID,E42)&gt;1,"Código repetido",IF(NOT(ISNUMBER(B42)),"Confira a data",IF(OR(B42&lt;1,B42&gt;73415,INT(B42)&lt;&gt;B42),"Confira a data",IF(NOT(ISNUMBER(C42)),"Confira o valor",IF(C42&lt;=0,"Valor maior que zero",IF(COUNTIFS(Medios,D42)&lt;&gt;1,"Escolha um meio",IF(COUNTIFS(VentaID,A42)&lt;&gt;1,"Confira o ID da venda",IF(SUMIFS(VentaValida,VentaID,A42)&lt;=0,"Corrija a venda",IF(B42&lt;SUMIFS(VentaFecha,VentaID,A42),"Anterior à venda","OK"))))))))))))</f>
        <v/>
      </c>
      <c r="H42" s="34" t="n">
        <f aca="false">IF(G42="OK",C42,0)</f>
        <v>0</v>
      </c>
    </row>
    <row r="43" customFormat="false" ht="25" hidden="false" customHeight="true" outlineLevel="0" collapsed="false">
      <c r="A43" s="31"/>
      <c r="B43" s="32"/>
      <c r="C43" s="33"/>
      <c r="D43" s="31"/>
      <c r="E43" s="31"/>
      <c r="F43" s="31"/>
      <c r="G43" s="36" t="str">
        <f aca="false">IF(COUNTA(A43:F43)=0,"",IF(E43="","Falta o código",IF(E43&lt;&gt;TRIM(E43),"Confira o código",IF(COUNTIFS(CobroID,E43)&gt;1,"Código repetido",IF(NOT(ISNUMBER(B43)),"Confira a data",IF(OR(B43&lt;1,B43&gt;73415,INT(B43)&lt;&gt;B43),"Confira a data",IF(NOT(ISNUMBER(C43)),"Confira o valor",IF(C43&lt;=0,"Valor maior que zero",IF(COUNTIFS(Medios,D43)&lt;&gt;1,"Escolha um meio",IF(COUNTIFS(VentaID,A43)&lt;&gt;1,"Confira o ID da venda",IF(SUMIFS(VentaValida,VentaID,A43)&lt;=0,"Corrija a venda",IF(B43&lt;SUMIFS(VentaFecha,VentaID,A43),"Anterior à venda","OK"))))))))))))</f>
        <v/>
      </c>
      <c r="H43" s="34" t="n">
        <f aca="false">IF(G43="OK",C43,0)</f>
        <v>0</v>
      </c>
    </row>
    <row r="44" customFormat="false" ht="25" hidden="false" customHeight="true" outlineLevel="0" collapsed="false">
      <c r="A44" s="31"/>
      <c r="B44" s="32"/>
      <c r="C44" s="33"/>
      <c r="D44" s="31"/>
      <c r="E44" s="31"/>
      <c r="F44" s="31"/>
      <c r="G44" s="36" t="str">
        <f aca="false">IF(COUNTA(A44:F44)=0,"",IF(E44="","Falta o código",IF(E44&lt;&gt;TRIM(E44),"Confira o código",IF(COUNTIFS(CobroID,E44)&gt;1,"Código repetido",IF(NOT(ISNUMBER(B44)),"Confira a data",IF(OR(B44&lt;1,B44&gt;73415,INT(B44)&lt;&gt;B44),"Confira a data",IF(NOT(ISNUMBER(C44)),"Confira o valor",IF(C44&lt;=0,"Valor maior que zero",IF(COUNTIFS(Medios,D44)&lt;&gt;1,"Escolha um meio",IF(COUNTIFS(VentaID,A44)&lt;&gt;1,"Confira o ID da venda",IF(SUMIFS(VentaValida,VentaID,A44)&lt;=0,"Corrija a venda",IF(B44&lt;SUMIFS(VentaFecha,VentaID,A44),"Anterior à venda","OK"))))))))))))</f>
        <v/>
      </c>
      <c r="H44" s="34" t="n">
        <f aca="false">IF(G44="OK",C44,0)</f>
        <v>0</v>
      </c>
    </row>
    <row r="45" customFormat="false" ht="25" hidden="false" customHeight="true" outlineLevel="0" collapsed="false">
      <c r="A45" s="31"/>
      <c r="B45" s="32"/>
      <c r="C45" s="33"/>
      <c r="D45" s="31"/>
      <c r="E45" s="31"/>
      <c r="F45" s="31"/>
      <c r="G45" s="36" t="str">
        <f aca="false">IF(COUNTA(A45:F45)=0,"",IF(E45="","Falta o código",IF(E45&lt;&gt;TRIM(E45),"Confira o código",IF(COUNTIFS(CobroID,E45)&gt;1,"Código repetido",IF(NOT(ISNUMBER(B45)),"Confira a data",IF(OR(B45&lt;1,B45&gt;73415,INT(B45)&lt;&gt;B45),"Confira a data",IF(NOT(ISNUMBER(C45)),"Confira o valor",IF(C45&lt;=0,"Valor maior que zero",IF(COUNTIFS(Medios,D45)&lt;&gt;1,"Escolha um meio",IF(COUNTIFS(VentaID,A45)&lt;&gt;1,"Confira o ID da venda",IF(SUMIFS(VentaValida,VentaID,A45)&lt;=0,"Corrija a venda",IF(B45&lt;SUMIFS(VentaFecha,VentaID,A45),"Anterior à venda","OK"))))))))))))</f>
        <v/>
      </c>
      <c r="H45" s="34" t="n">
        <f aca="false">IF(G45="OK",C45,0)</f>
        <v>0</v>
      </c>
    </row>
    <row r="46" customFormat="false" ht="25" hidden="false" customHeight="true" outlineLevel="0" collapsed="false">
      <c r="A46" s="31"/>
      <c r="B46" s="32"/>
      <c r="C46" s="33"/>
      <c r="D46" s="31"/>
      <c r="E46" s="31"/>
      <c r="F46" s="31"/>
      <c r="G46" s="36" t="str">
        <f aca="false">IF(COUNTA(A46:F46)=0,"",IF(E46="","Falta o código",IF(E46&lt;&gt;TRIM(E46),"Confira o código",IF(COUNTIFS(CobroID,E46)&gt;1,"Código repetido",IF(NOT(ISNUMBER(B46)),"Confira a data",IF(OR(B46&lt;1,B46&gt;73415,INT(B46)&lt;&gt;B46),"Confira a data",IF(NOT(ISNUMBER(C46)),"Confira o valor",IF(C46&lt;=0,"Valor maior que zero",IF(COUNTIFS(Medios,D46)&lt;&gt;1,"Escolha um meio",IF(COUNTIFS(VentaID,A46)&lt;&gt;1,"Confira o ID da venda",IF(SUMIFS(VentaValida,VentaID,A46)&lt;=0,"Corrija a venda",IF(B46&lt;SUMIFS(VentaFecha,VentaID,A46),"Anterior à venda","OK"))))))))))))</f>
        <v/>
      </c>
      <c r="H46" s="34" t="n">
        <f aca="false">IF(G46="OK",C46,0)</f>
        <v>0</v>
      </c>
    </row>
    <row r="47" customFormat="false" ht="25" hidden="false" customHeight="true" outlineLevel="0" collapsed="false">
      <c r="A47" s="31"/>
      <c r="B47" s="32"/>
      <c r="C47" s="33"/>
      <c r="D47" s="31"/>
      <c r="E47" s="31"/>
      <c r="F47" s="31"/>
      <c r="G47" s="36" t="str">
        <f aca="false">IF(COUNTA(A47:F47)=0,"",IF(E47="","Falta o código",IF(E47&lt;&gt;TRIM(E47),"Confira o código",IF(COUNTIFS(CobroID,E47)&gt;1,"Código repetido",IF(NOT(ISNUMBER(B47)),"Confira a data",IF(OR(B47&lt;1,B47&gt;73415,INT(B47)&lt;&gt;B47),"Confira a data",IF(NOT(ISNUMBER(C47)),"Confira o valor",IF(C47&lt;=0,"Valor maior que zero",IF(COUNTIFS(Medios,D47)&lt;&gt;1,"Escolha um meio",IF(COUNTIFS(VentaID,A47)&lt;&gt;1,"Confira o ID da venda",IF(SUMIFS(VentaValida,VentaID,A47)&lt;=0,"Corrija a venda",IF(B47&lt;SUMIFS(VentaFecha,VentaID,A47),"Anterior à venda","OK"))))))))))))</f>
        <v/>
      </c>
      <c r="H47" s="34" t="n">
        <f aca="false">IF(G47="OK",C47,0)</f>
        <v>0</v>
      </c>
    </row>
    <row r="48" customFormat="false" ht="25" hidden="false" customHeight="true" outlineLevel="0" collapsed="false">
      <c r="A48" s="31"/>
      <c r="B48" s="32"/>
      <c r="C48" s="33"/>
      <c r="D48" s="31"/>
      <c r="E48" s="31"/>
      <c r="F48" s="31"/>
      <c r="G48" s="36" t="str">
        <f aca="false">IF(COUNTA(A48:F48)=0,"",IF(E48="","Falta o código",IF(E48&lt;&gt;TRIM(E48),"Confira o código",IF(COUNTIFS(CobroID,E48)&gt;1,"Código repetido",IF(NOT(ISNUMBER(B48)),"Confira a data",IF(OR(B48&lt;1,B48&gt;73415,INT(B48)&lt;&gt;B48),"Confira a data",IF(NOT(ISNUMBER(C48)),"Confira o valor",IF(C48&lt;=0,"Valor maior que zero",IF(COUNTIFS(Medios,D48)&lt;&gt;1,"Escolha um meio",IF(COUNTIFS(VentaID,A48)&lt;&gt;1,"Confira o ID da venda",IF(SUMIFS(VentaValida,VentaID,A48)&lt;=0,"Corrija a venda",IF(B48&lt;SUMIFS(VentaFecha,VentaID,A48),"Anterior à venda","OK"))))))))))))</f>
        <v/>
      </c>
      <c r="H48" s="34" t="n">
        <f aca="false">IF(G48="OK",C48,0)</f>
        <v>0</v>
      </c>
    </row>
    <row r="49" customFormat="false" ht="25" hidden="false" customHeight="true" outlineLevel="0" collapsed="false">
      <c r="A49" s="31"/>
      <c r="B49" s="32"/>
      <c r="C49" s="33"/>
      <c r="D49" s="31"/>
      <c r="E49" s="31"/>
      <c r="F49" s="31"/>
      <c r="G49" s="36" t="str">
        <f aca="false">IF(COUNTA(A49:F49)=0,"",IF(E49="","Falta o código",IF(E49&lt;&gt;TRIM(E49),"Confira o código",IF(COUNTIFS(CobroID,E49)&gt;1,"Código repetido",IF(NOT(ISNUMBER(B49)),"Confira a data",IF(OR(B49&lt;1,B49&gt;73415,INT(B49)&lt;&gt;B49),"Confira a data",IF(NOT(ISNUMBER(C49)),"Confira o valor",IF(C49&lt;=0,"Valor maior que zero",IF(COUNTIFS(Medios,D49)&lt;&gt;1,"Escolha um meio",IF(COUNTIFS(VentaID,A49)&lt;&gt;1,"Confira o ID da venda",IF(SUMIFS(VentaValida,VentaID,A49)&lt;=0,"Corrija a venda",IF(B49&lt;SUMIFS(VentaFecha,VentaID,A49),"Anterior à venda","OK"))))))))))))</f>
        <v/>
      </c>
      <c r="H49" s="34" t="n">
        <f aca="false">IF(G49="OK",C49,0)</f>
        <v>0</v>
      </c>
    </row>
    <row r="50" customFormat="false" ht="25" hidden="false" customHeight="true" outlineLevel="0" collapsed="false">
      <c r="A50" s="31"/>
      <c r="B50" s="32"/>
      <c r="C50" s="33"/>
      <c r="D50" s="31"/>
      <c r="E50" s="31"/>
      <c r="F50" s="31"/>
      <c r="G50" s="36" t="str">
        <f aca="false">IF(COUNTA(A50:F50)=0,"",IF(E50="","Falta o código",IF(E50&lt;&gt;TRIM(E50),"Confira o código",IF(COUNTIFS(CobroID,E50)&gt;1,"Código repetido",IF(NOT(ISNUMBER(B50)),"Confira a data",IF(OR(B50&lt;1,B50&gt;73415,INT(B50)&lt;&gt;B50),"Confira a data",IF(NOT(ISNUMBER(C50)),"Confira o valor",IF(C50&lt;=0,"Valor maior que zero",IF(COUNTIFS(Medios,D50)&lt;&gt;1,"Escolha um meio",IF(COUNTIFS(VentaID,A50)&lt;&gt;1,"Confira o ID da venda",IF(SUMIFS(VentaValida,VentaID,A50)&lt;=0,"Corrija a venda",IF(B50&lt;SUMIFS(VentaFecha,VentaID,A50),"Anterior à venda","OK"))))))))))))</f>
        <v/>
      </c>
      <c r="H50" s="34" t="n">
        <f aca="false">IF(G50="OK",C50,0)</f>
        <v>0</v>
      </c>
    </row>
    <row r="51" customFormat="false" ht="25" hidden="false" customHeight="true" outlineLevel="0" collapsed="false">
      <c r="A51" s="31"/>
      <c r="B51" s="32"/>
      <c r="C51" s="33"/>
      <c r="D51" s="31"/>
      <c r="E51" s="31"/>
      <c r="F51" s="31"/>
      <c r="G51" s="36" t="str">
        <f aca="false">IF(COUNTA(A51:F51)=0,"",IF(E51="","Falta o código",IF(E51&lt;&gt;TRIM(E51),"Confira o código",IF(COUNTIFS(CobroID,E51)&gt;1,"Código repetido",IF(NOT(ISNUMBER(B51)),"Confira a data",IF(OR(B51&lt;1,B51&gt;73415,INT(B51)&lt;&gt;B51),"Confira a data",IF(NOT(ISNUMBER(C51)),"Confira o valor",IF(C51&lt;=0,"Valor maior que zero",IF(COUNTIFS(Medios,D51)&lt;&gt;1,"Escolha um meio",IF(COUNTIFS(VentaID,A51)&lt;&gt;1,"Confira o ID da venda",IF(SUMIFS(VentaValida,VentaID,A51)&lt;=0,"Corrija a venda",IF(B51&lt;SUMIFS(VentaFecha,VentaID,A51),"Anterior à venda","OK"))))))))))))</f>
        <v/>
      </c>
      <c r="H51" s="34" t="n">
        <f aca="false">IF(G51="OK",C51,0)</f>
        <v>0</v>
      </c>
    </row>
    <row r="52" customFormat="false" ht="25" hidden="false" customHeight="true" outlineLevel="0" collapsed="false">
      <c r="A52" s="31"/>
      <c r="B52" s="32"/>
      <c r="C52" s="33"/>
      <c r="D52" s="31"/>
      <c r="E52" s="31"/>
      <c r="F52" s="31"/>
      <c r="G52" s="36" t="str">
        <f aca="false">IF(COUNTA(A52:F52)=0,"",IF(E52="","Falta o código",IF(E52&lt;&gt;TRIM(E52),"Confira o código",IF(COUNTIFS(CobroID,E52)&gt;1,"Código repetido",IF(NOT(ISNUMBER(B52)),"Confira a data",IF(OR(B52&lt;1,B52&gt;73415,INT(B52)&lt;&gt;B52),"Confira a data",IF(NOT(ISNUMBER(C52)),"Confira o valor",IF(C52&lt;=0,"Valor maior que zero",IF(COUNTIFS(Medios,D52)&lt;&gt;1,"Escolha um meio",IF(COUNTIFS(VentaID,A52)&lt;&gt;1,"Confira o ID da venda",IF(SUMIFS(VentaValida,VentaID,A52)&lt;=0,"Corrija a venda",IF(B52&lt;SUMIFS(VentaFecha,VentaID,A52),"Anterior à venda","OK"))))))))))))</f>
        <v/>
      </c>
      <c r="H52" s="34" t="n">
        <f aca="false">IF(G52="OK",C52,0)</f>
        <v>0</v>
      </c>
    </row>
    <row r="53" customFormat="false" ht="25" hidden="false" customHeight="true" outlineLevel="0" collapsed="false">
      <c r="A53" s="31"/>
      <c r="B53" s="32"/>
      <c r="C53" s="33"/>
      <c r="D53" s="31"/>
      <c r="E53" s="31"/>
      <c r="F53" s="31"/>
      <c r="G53" s="36" t="str">
        <f aca="false">IF(COUNTA(A53:F53)=0,"",IF(E53="","Falta o código",IF(E53&lt;&gt;TRIM(E53),"Confira o código",IF(COUNTIFS(CobroID,E53)&gt;1,"Código repetido",IF(NOT(ISNUMBER(B53)),"Confira a data",IF(OR(B53&lt;1,B53&gt;73415,INT(B53)&lt;&gt;B53),"Confira a data",IF(NOT(ISNUMBER(C53)),"Confira o valor",IF(C53&lt;=0,"Valor maior que zero",IF(COUNTIFS(Medios,D53)&lt;&gt;1,"Escolha um meio",IF(COUNTIFS(VentaID,A53)&lt;&gt;1,"Confira o ID da venda",IF(SUMIFS(VentaValida,VentaID,A53)&lt;=0,"Corrija a venda",IF(B53&lt;SUMIFS(VentaFecha,VentaID,A53),"Anterior à venda","OK"))))))))))))</f>
        <v/>
      </c>
      <c r="H53" s="34" t="n">
        <f aca="false">IF(G53="OK",C53,0)</f>
        <v>0</v>
      </c>
    </row>
    <row r="54" customFormat="false" ht="25" hidden="false" customHeight="true" outlineLevel="0" collapsed="false">
      <c r="A54" s="31"/>
      <c r="B54" s="32"/>
      <c r="C54" s="33"/>
      <c r="D54" s="31"/>
      <c r="E54" s="31"/>
      <c r="F54" s="31"/>
      <c r="G54" s="36" t="str">
        <f aca="false">IF(COUNTA(A54:F54)=0,"",IF(E54="","Falta o código",IF(E54&lt;&gt;TRIM(E54),"Confira o código",IF(COUNTIFS(CobroID,E54)&gt;1,"Código repetido",IF(NOT(ISNUMBER(B54)),"Confira a data",IF(OR(B54&lt;1,B54&gt;73415,INT(B54)&lt;&gt;B54),"Confira a data",IF(NOT(ISNUMBER(C54)),"Confira o valor",IF(C54&lt;=0,"Valor maior que zero",IF(COUNTIFS(Medios,D54)&lt;&gt;1,"Escolha um meio",IF(COUNTIFS(VentaID,A54)&lt;&gt;1,"Confira o ID da venda",IF(SUMIFS(VentaValida,VentaID,A54)&lt;=0,"Corrija a venda",IF(B54&lt;SUMIFS(VentaFecha,VentaID,A54),"Anterior à venda","OK"))))))))))))</f>
        <v/>
      </c>
      <c r="H54" s="34" t="n">
        <f aca="false">IF(G54="OK",C54,0)</f>
        <v>0</v>
      </c>
    </row>
    <row r="55" customFormat="false" ht="25" hidden="false" customHeight="true" outlineLevel="0" collapsed="false">
      <c r="A55" s="31"/>
      <c r="B55" s="32"/>
      <c r="C55" s="33"/>
      <c r="D55" s="31"/>
      <c r="E55" s="31"/>
      <c r="F55" s="31"/>
      <c r="G55" s="36" t="str">
        <f aca="false">IF(COUNTA(A55:F55)=0,"",IF(E55="","Falta o código",IF(E55&lt;&gt;TRIM(E55),"Confira o código",IF(COUNTIFS(CobroID,E55)&gt;1,"Código repetido",IF(NOT(ISNUMBER(B55)),"Confira a data",IF(OR(B55&lt;1,B55&gt;73415,INT(B55)&lt;&gt;B55),"Confira a data",IF(NOT(ISNUMBER(C55)),"Confira o valor",IF(C55&lt;=0,"Valor maior que zero",IF(COUNTIFS(Medios,D55)&lt;&gt;1,"Escolha um meio",IF(COUNTIFS(VentaID,A55)&lt;&gt;1,"Confira o ID da venda",IF(SUMIFS(VentaValida,VentaID,A55)&lt;=0,"Corrija a venda",IF(B55&lt;SUMIFS(VentaFecha,VentaID,A55),"Anterior à venda","OK"))))))))))))</f>
        <v/>
      </c>
      <c r="H55" s="34" t="n">
        <f aca="false">IF(G55="OK",C55,0)</f>
        <v>0</v>
      </c>
    </row>
    <row r="56" customFormat="false" ht="25" hidden="false" customHeight="true" outlineLevel="0" collapsed="false">
      <c r="A56" s="31"/>
      <c r="B56" s="32"/>
      <c r="C56" s="33"/>
      <c r="D56" s="31"/>
      <c r="E56" s="31"/>
      <c r="F56" s="31"/>
      <c r="G56" s="36" t="str">
        <f aca="false">IF(COUNTA(A56:F56)=0,"",IF(E56="","Falta o código",IF(E56&lt;&gt;TRIM(E56),"Confira o código",IF(COUNTIFS(CobroID,E56)&gt;1,"Código repetido",IF(NOT(ISNUMBER(B56)),"Confira a data",IF(OR(B56&lt;1,B56&gt;73415,INT(B56)&lt;&gt;B56),"Confira a data",IF(NOT(ISNUMBER(C56)),"Confira o valor",IF(C56&lt;=0,"Valor maior que zero",IF(COUNTIFS(Medios,D56)&lt;&gt;1,"Escolha um meio",IF(COUNTIFS(VentaID,A56)&lt;&gt;1,"Confira o ID da venda",IF(SUMIFS(VentaValida,VentaID,A56)&lt;=0,"Corrija a venda",IF(B56&lt;SUMIFS(VentaFecha,VentaID,A56),"Anterior à venda","OK"))))))))))))</f>
        <v/>
      </c>
      <c r="H56" s="34" t="n">
        <f aca="false">IF(G56="OK",C56,0)</f>
        <v>0</v>
      </c>
    </row>
    <row r="57" customFormat="false" ht="25" hidden="false" customHeight="true" outlineLevel="0" collapsed="false">
      <c r="A57" s="31"/>
      <c r="B57" s="32"/>
      <c r="C57" s="33"/>
      <c r="D57" s="31"/>
      <c r="E57" s="31"/>
      <c r="F57" s="31"/>
      <c r="G57" s="36" t="str">
        <f aca="false">IF(COUNTA(A57:F57)=0,"",IF(E57="","Falta o código",IF(E57&lt;&gt;TRIM(E57),"Confira o código",IF(COUNTIFS(CobroID,E57)&gt;1,"Código repetido",IF(NOT(ISNUMBER(B57)),"Confira a data",IF(OR(B57&lt;1,B57&gt;73415,INT(B57)&lt;&gt;B57),"Confira a data",IF(NOT(ISNUMBER(C57)),"Confira o valor",IF(C57&lt;=0,"Valor maior que zero",IF(COUNTIFS(Medios,D57)&lt;&gt;1,"Escolha um meio",IF(COUNTIFS(VentaID,A57)&lt;&gt;1,"Confira o ID da venda",IF(SUMIFS(VentaValida,VentaID,A57)&lt;=0,"Corrija a venda",IF(B57&lt;SUMIFS(VentaFecha,VentaID,A57),"Anterior à venda","OK"))))))))))))</f>
        <v/>
      </c>
      <c r="H57" s="34" t="n">
        <f aca="false">IF(G57="OK",C57,0)</f>
        <v>0</v>
      </c>
    </row>
    <row r="58" customFormat="false" ht="25" hidden="false" customHeight="true" outlineLevel="0" collapsed="false">
      <c r="A58" s="31"/>
      <c r="B58" s="32"/>
      <c r="C58" s="33"/>
      <c r="D58" s="31"/>
      <c r="E58" s="31"/>
      <c r="F58" s="31"/>
      <c r="G58" s="36" t="str">
        <f aca="false">IF(COUNTA(A58:F58)=0,"",IF(E58="","Falta o código",IF(E58&lt;&gt;TRIM(E58),"Confira o código",IF(COUNTIFS(CobroID,E58)&gt;1,"Código repetido",IF(NOT(ISNUMBER(B58)),"Confira a data",IF(OR(B58&lt;1,B58&gt;73415,INT(B58)&lt;&gt;B58),"Confira a data",IF(NOT(ISNUMBER(C58)),"Confira o valor",IF(C58&lt;=0,"Valor maior que zero",IF(COUNTIFS(Medios,D58)&lt;&gt;1,"Escolha um meio",IF(COUNTIFS(VentaID,A58)&lt;&gt;1,"Confira o ID da venda",IF(SUMIFS(VentaValida,VentaID,A58)&lt;=0,"Corrija a venda",IF(B58&lt;SUMIFS(VentaFecha,VentaID,A58),"Anterior à venda","OK"))))))))))))</f>
        <v/>
      </c>
      <c r="H58" s="34" t="n">
        <f aca="false">IF(G58="OK",C58,0)</f>
        <v>0</v>
      </c>
    </row>
    <row r="59" customFormat="false" ht="25" hidden="false" customHeight="true" outlineLevel="0" collapsed="false">
      <c r="A59" s="31"/>
      <c r="B59" s="32"/>
      <c r="C59" s="33"/>
      <c r="D59" s="31"/>
      <c r="E59" s="31"/>
      <c r="F59" s="31"/>
      <c r="G59" s="36" t="str">
        <f aca="false">IF(COUNTA(A59:F59)=0,"",IF(E59="","Falta o código",IF(E59&lt;&gt;TRIM(E59),"Confira o código",IF(COUNTIFS(CobroID,E59)&gt;1,"Código repetido",IF(NOT(ISNUMBER(B59)),"Confira a data",IF(OR(B59&lt;1,B59&gt;73415,INT(B59)&lt;&gt;B59),"Confira a data",IF(NOT(ISNUMBER(C59)),"Confira o valor",IF(C59&lt;=0,"Valor maior que zero",IF(COUNTIFS(Medios,D59)&lt;&gt;1,"Escolha um meio",IF(COUNTIFS(VentaID,A59)&lt;&gt;1,"Confira o ID da venda",IF(SUMIFS(VentaValida,VentaID,A59)&lt;=0,"Corrija a venda",IF(B59&lt;SUMIFS(VentaFecha,VentaID,A59),"Anterior à venda","OK"))))))))))))</f>
        <v/>
      </c>
      <c r="H59" s="34" t="n">
        <f aca="false">IF(G59="OK",C59,0)</f>
        <v>0</v>
      </c>
    </row>
    <row r="60" customFormat="false" ht="25" hidden="false" customHeight="true" outlineLevel="0" collapsed="false">
      <c r="A60" s="31"/>
      <c r="B60" s="32"/>
      <c r="C60" s="33"/>
      <c r="D60" s="31"/>
      <c r="E60" s="31"/>
      <c r="F60" s="31"/>
      <c r="G60" s="36" t="str">
        <f aca="false">IF(COUNTA(A60:F60)=0,"",IF(E60="","Falta o código",IF(E60&lt;&gt;TRIM(E60),"Confira o código",IF(COUNTIFS(CobroID,E60)&gt;1,"Código repetido",IF(NOT(ISNUMBER(B60)),"Confira a data",IF(OR(B60&lt;1,B60&gt;73415,INT(B60)&lt;&gt;B60),"Confira a data",IF(NOT(ISNUMBER(C60)),"Confira o valor",IF(C60&lt;=0,"Valor maior que zero",IF(COUNTIFS(Medios,D60)&lt;&gt;1,"Escolha um meio",IF(COUNTIFS(VentaID,A60)&lt;&gt;1,"Confira o ID da venda",IF(SUMIFS(VentaValida,VentaID,A60)&lt;=0,"Corrija a venda",IF(B60&lt;SUMIFS(VentaFecha,VentaID,A60),"Anterior à venda","OK"))))))))))))</f>
        <v/>
      </c>
      <c r="H60" s="34" t="n">
        <f aca="false">IF(G60="OK",C60,0)</f>
        <v>0</v>
      </c>
    </row>
    <row r="61" customFormat="false" ht="25" hidden="false" customHeight="true" outlineLevel="0" collapsed="false">
      <c r="A61" s="31"/>
      <c r="B61" s="32"/>
      <c r="C61" s="33"/>
      <c r="D61" s="31"/>
      <c r="E61" s="31"/>
      <c r="F61" s="31"/>
      <c r="G61" s="36" t="str">
        <f aca="false">IF(COUNTA(A61:F61)=0,"",IF(E61="","Falta o código",IF(E61&lt;&gt;TRIM(E61),"Confira o código",IF(COUNTIFS(CobroID,E61)&gt;1,"Código repetido",IF(NOT(ISNUMBER(B61)),"Confira a data",IF(OR(B61&lt;1,B61&gt;73415,INT(B61)&lt;&gt;B61),"Confira a data",IF(NOT(ISNUMBER(C61)),"Confira o valor",IF(C61&lt;=0,"Valor maior que zero",IF(COUNTIFS(Medios,D61)&lt;&gt;1,"Escolha um meio",IF(COUNTIFS(VentaID,A61)&lt;&gt;1,"Confira o ID da venda",IF(SUMIFS(VentaValida,VentaID,A61)&lt;=0,"Corrija a venda",IF(B61&lt;SUMIFS(VentaFecha,VentaID,A61),"Anterior à venda","OK"))))))))))))</f>
        <v/>
      </c>
      <c r="H61" s="34" t="n">
        <f aca="false">IF(G61="OK",C61,0)</f>
        <v>0</v>
      </c>
    </row>
    <row r="62" customFormat="false" ht="25" hidden="false" customHeight="true" outlineLevel="0" collapsed="false">
      <c r="A62" s="31"/>
      <c r="B62" s="32"/>
      <c r="C62" s="33"/>
      <c r="D62" s="31"/>
      <c r="E62" s="31"/>
      <c r="F62" s="31"/>
      <c r="G62" s="36" t="str">
        <f aca="false">IF(COUNTA(A62:F62)=0,"",IF(E62="","Falta o código",IF(E62&lt;&gt;TRIM(E62),"Confira o código",IF(COUNTIFS(CobroID,E62)&gt;1,"Código repetido",IF(NOT(ISNUMBER(B62)),"Confira a data",IF(OR(B62&lt;1,B62&gt;73415,INT(B62)&lt;&gt;B62),"Confira a data",IF(NOT(ISNUMBER(C62)),"Confira o valor",IF(C62&lt;=0,"Valor maior que zero",IF(COUNTIFS(Medios,D62)&lt;&gt;1,"Escolha um meio",IF(COUNTIFS(VentaID,A62)&lt;&gt;1,"Confira o ID da venda",IF(SUMIFS(VentaValida,VentaID,A62)&lt;=0,"Corrija a venda",IF(B62&lt;SUMIFS(VentaFecha,VentaID,A62),"Anterior à venda","OK"))))))))))))</f>
        <v/>
      </c>
      <c r="H62" s="34" t="n">
        <f aca="false">IF(G62="OK",C62,0)</f>
        <v>0</v>
      </c>
    </row>
    <row r="63" customFormat="false" ht="25" hidden="false" customHeight="true" outlineLevel="0" collapsed="false">
      <c r="A63" s="31"/>
      <c r="B63" s="32"/>
      <c r="C63" s="33"/>
      <c r="D63" s="31"/>
      <c r="E63" s="31"/>
      <c r="F63" s="31"/>
      <c r="G63" s="36" t="str">
        <f aca="false">IF(COUNTA(A63:F63)=0,"",IF(E63="","Falta o código",IF(E63&lt;&gt;TRIM(E63),"Confira o código",IF(COUNTIFS(CobroID,E63)&gt;1,"Código repetido",IF(NOT(ISNUMBER(B63)),"Confira a data",IF(OR(B63&lt;1,B63&gt;73415,INT(B63)&lt;&gt;B63),"Confira a data",IF(NOT(ISNUMBER(C63)),"Confira o valor",IF(C63&lt;=0,"Valor maior que zero",IF(COUNTIFS(Medios,D63)&lt;&gt;1,"Escolha um meio",IF(COUNTIFS(VentaID,A63)&lt;&gt;1,"Confira o ID da venda",IF(SUMIFS(VentaValida,VentaID,A63)&lt;=0,"Corrija a venda",IF(B63&lt;SUMIFS(VentaFecha,VentaID,A63),"Anterior à venda","OK"))))))))))))</f>
        <v/>
      </c>
      <c r="H63" s="34" t="n">
        <f aca="false">IF(G63="OK",C63,0)</f>
        <v>0</v>
      </c>
    </row>
    <row r="64" customFormat="false" ht="25" hidden="false" customHeight="true" outlineLevel="0" collapsed="false">
      <c r="A64" s="31"/>
      <c r="B64" s="32"/>
      <c r="C64" s="33"/>
      <c r="D64" s="31"/>
      <c r="E64" s="31"/>
      <c r="F64" s="31"/>
      <c r="G64" s="36" t="str">
        <f aca="false">IF(COUNTA(A64:F64)=0,"",IF(E64="","Falta o código",IF(E64&lt;&gt;TRIM(E64),"Confira o código",IF(COUNTIFS(CobroID,E64)&gt;1,"Código repetido",IF(NOT(ISNUMBER(B64)),"Confira a data",IF(OR(B64&lt;1,B64&gt;73415,INT(B64)&lt;&gt;B64),"Confira a data",IF(NOT(ISNUMBER(C64)),"Confira o valor",IF(C64&lt;=0,"Valor maior que zero",IF(COUNTIFS(Medios,D64)&lt;&gt;1,"Escolha um meio",IF(COUNTIFS(VentaID,A64)&lt;&gt;1,"Confira o ID da venda",IF(SUMIFS(VentaValida,VentaID,A64)&lt;=0,"Corrija a venda",IF(B64&lt;SUMIFS(VentaFecha,VentaID,A64),"Anterior à venda","OK"))))))))))))</f>
        <v/>
      </c>
      <c r="H64" s="34" t="n">
        <f aca="false">IF(G64="OK",C64,0)</f>
        <v>0</v>
      </c>
    </row>
    <row r="65" customFormat="false" ht="25" hidden="false" customHeight="true" outlineLevel="0" collapsed="false">
      <c r="A65" s="31"/>
      <c r="B65" s="32"/>
      <c r="C65" s="33"/>
      <c r="D65" s="31"/>
      <c r="E65" s="31"/>
      <c r="F65" s="31"/>
      <c r="G65" s="36" t="str">
        <f aca="false">IF(COUNTA(A65:F65)=0,"",IF(E65="","Falta o código",IF(E65&lt;&gt;TRIM(E65),"Confira o código",IF(COUNTIFS(CobroID,E65)&gt;1,"Código repetido",IF(NOT(ISNUMBER(B65)),"Confira a data",IF(OR(B65&lt;1,B65&gt;73415,INT(B65)&lt;&gt;B65),"Confira a data",IF(NOT(ISNUMBER(C65)),"Confira o valor",IF(C65&lt;=0,"Valor maior que zero",IF(COUNTIFS(Medios,D65)&lt;&gt;1,"Escolha um meio",IF(COUNTIFS(VentaID,A65)&lt;&gt;1,"Confira o ID da venda",IF(SUMIFS(VentaValida,VentaID,A65)&lt;=0,"Corrija a venda",IF(B65&lt;SUMIFS(VentaFecha,VentaID,A65),"Anterior à venda","OK"))))))))))))</f>
        <v/>
      </c>
      <c r="H65" s="34" t="n">
        <f aca="false">IF(G65="OK",C65,0)</f>
        <v>0</v>
      </c>
    </row>
    <row r="66" customFormat="false" ht="25" hidden="false" customHeight="true" outlineLevel="0" collapsed="false">
      <c r="A66" s="31"/>
      <c r="B66" s="32"/>
      <c r="C66" s="33"/>
      <c r="D66" s="31"/>
      <c r="E66" s="31"/>
      <c r="F66" s="31"/>
      <c r="G66" s="36" t="str">
        <f aca="false">IF(COUNTA(A66:F66)=0,"",IF(E66="","Falta o código",IF(E66&lt;&gt;TRIM(E66),"Confira o código",IF(COUNTIFS(CobroID,E66)&gt;1,"Código repetido",IF(NOT(ISNUMBER(B66)),"Confira a data",IF(OR(B66&lt;1,B66&gt;73415,INT(B66)&lt;&gt;B66),"Confira a data",IF(NOT(ISNUMBER(C66)),"Confira o valor",IF(C66&lt;=0,"Valor maior que zero",IF(COUNTIFS(Medios,D66)&lt;&gt;1,"Escolha um meio",IF(COUNTIFS(VentaID,A66)&lt;&gt;1,"Confira o ID da venda",IF(SUMIFS(VentaValida,VentaID,A66)&lt;=0,"Corrija a venda",IF(B66&lt;SUMIFS(VentaFecha,VentaID,A66),"Anterior à venda","OK"))))))))))))</f>
        <v/>
      </c>
      <c r="H66" s="34" t="n">
        <f aca="false">IF(G66="OK",C66,0)</f>
        <v>0</v>
      </c>
    </row>
    <row r="67" customFormat="false" ht="25" hidden="false" customHeight="true" outlineLevel="0" collapsed="false">
      <c r="A67" s="31"/>
      <c r="B67" s="32"/>
      <c r="C67" s="33"/>
      <c r="D67" s="31"/>
      <c r="E67" s="31"/>
      <c r="F67" s="31"/>
      <c r="G67" s="36" t="str">
        <f aca="false">IF(COUNTA(A67:F67)=0,"",IF(E67="","Falta o código",IF(E67&lt;&gt;TRIM(E67),"Confira o código",IF(COUNTIFS(CobroID,E67)&gt;1,"Código repetido",IF(NOT(ISNUMBER(B67)),"Confira a data",IF(OR(B67&lt;1,B67&gt;73415,INT(B67)&lt;&gt;B67),"Confira a data",IF(NOT(ISNUMBER(C67)),"Confira o valor",IF(C67&lt;=0,"Valor maior que zero",IF(COUNTIFS(Medios,D67)&lt;&gt;1,"Escolha um meio",IF(COUNTIFS(VentaID,A67)&lt;&gt;1,"Confira o ID da venda",IF(SUMIFS(VentaValida,VentaID,A67)&lt;=0,"Corrija a venda",IF(B67&lt;SUMIFS(VentaFecha,VentaID,A67),"Anterior à venda","OK"))))))))))))</f>
        <v/>
      </c>
      <c r="H67" s="34" t="n">
        <f aca="false">IF(G67="OK",C67,0)</f>
        <v>0</v>
      </c>
    </row>
    <row r="68" customFormat="false" ht="25" hidden="false" customHeight="true" outlineLevel="0" collapsed="false">
      <c r="A68" s="31"/>
      <c r="B68" s="32"/>
      <c r="C68" s="33"/>
      <c r="D68" s="31"/>
      <c r="E68" s="31"/>
      <c r="F68" s="31"/>
      <c r="G68" s="36" t="str">
        <f aca="false">IF(COUNTA(A68:F68)=0,"",IF(E68="","Falta o código",IF(E68&lt;&gt;TRIM(E68),"Confira o código",IF(COUNTIFS(CobroID,E68)&gt;1,"Código repetido",IF(NOT(ISNUMBER(B68)),"Confira a data",IF(OR(B68&lt;1,B68&gt;73415,INT(B68)&lt;&gt;B68),"Confira a data",IF(NOT(ISNUMBER(C68)),"Confira o valor",IF(C68&lt;=0,"Valor maior que zero",IF(COUNTIFS(Medios,D68)&lt;&gt;1,"Escolha um meio",IF(COUNTIFS(VentaID,A68)&lt;&gt;1,"Confira o ID da venda",IF(SUMIFS(VentaValida,VentaID,A68)&lt;=0,"Corrija a venda",IF(B68&lt;SUMIFS(VentaFecha,VentaID,A68),"Anterior à venda","OK"))))))))))))</f>
        <v/>
      </c>
      <c r="H68" s="34" t="n">
        <f aca="false">IF(G68="OK",C68,0)</f>
        <v>0</v>
      </c>
    </row>
    <row r="69" customFormat="false" ht="25" hidden="false" customHeight="true" outlineLevel="0" collapsed="false">
      <c r="A69" s="31"/>
      <c r="B69" s="32"/>
      <c r="C69" s="33"/>
      <c r="D69" s="31"/>
      <c r="E69" s="31"/>
      <c r="F69" s="31"/>
      <c r="G69" s="36" t="str">
        <f aca="false">IF(COUNTA(A69:F69)=0,"",IF(E69="","Falta o código",IF(E69&lt;&gt;TRIM(E69),"Confira o código",IF(COUNTIFS(CobroID,E69)&gt;1,"Código repetido",IF(NOT(ISNUMBER(B69)),"Confira a data",IF(OR(B69&lt;1,B69&gt;73415,INT(B69)&lt;&gt;B69),"Confira a data",IF(NOT(ISNUMBER(C69)),"Confira o valor",IF(C69&lt;=0,"Valor maior que zero",IF(COUNTIFS(Medios,D69)&lt;&gt;1,"Escolha um meio",IF(COUNTIFS(VentaID,A69)&lt;&gt;1,"Confira o ID da venda",IF(SUMIFS(VentaValida,VentaID,A69)&lt;=0,"Corrija a venda",IF(B69&lt;SUMIFS(VentaFecha,VentaID,A69),"Anterior à venda","OK"))))))))))))</f>
        <v/>
      </c>
      <c r="H69" s="34" t="n">
        <f aca="false">IF(G69="OK",C69,0)</f>
        <v>0</v>
      </c>
    </row>
    <row r="70" customFormat="false" ht="25" hidden="false" customHeight="true" outlineLevel="0" collapsed="false">
      <c r="A70" s="31"/>
      <c r="B70" s="32"/>
      <c r="C70" s="33"/>
      <c r="D70" s="31"/>
      <c r="E70" s="31"/>
      <c r="F70" s="31"/>
      <c r="G70" s="36" t="str">
        <f aca="false">IF(COUNTA(A70:F70)=0,"",IF(E70="","Falta o código",IF(E70&lt;&gt;TRIM(E70),"Confira o código",IF(COUNTIFS(CobroID,E70)&gt;1,"Código repetido",IF(NOT(ISNUMBER(B70)),"Confira a data",IF(OR(B70&lt;1,B70&gt;73415,INT(B70)&lt;&gt;B70),"Confira a data",IF(NOT(ISNUMBER(C70)),"Confira o valor",IF(C70&lt;=0,"Valor maior que zero",IF(COUNTIFS(Medios,D70)&lt;&gt;1,"Escolha um meio",IF(COUNTIFS(VentaID,A70)&lt;&gt;1,"Confira o ID da venda",IF(SUMIFS(VentaValida,VentaID,A70)&lt;=0,"Corrija a venda",IF(B70&lt;SUMIFS(VentaFecha,VentaID,A70),"Anterior à venda","OK"))))))))))))</f>
        <v/>
      </c>
      <c r="H70" s="34" t="n">
        <f aca="false">IF(G70="OK",C70,0)</f>
        <v>0</v>
      </c>
    </row>
    <row r="71" customFormat="false" ht="25" hidden="false" customHeight="true" outlineLevel="0" collapsed="false">
      <c r="A71" s="31"/>
      <c r="B71" s="32"/>
      <c r="C71" s="33"/>
      <c r="D71" s="31"/>
      <c r="E71" s="31"/>
      <c r="F71" s="31"/>
      <c r="G71" s="36" t="str">
        <f aca="false">IF(COUNTA(A71:F71)=0,"",IF(E71="","Falta o código",IF(E71&lt;&gt;TRIM(E71),"Confira o código",IF(COUNTIFS(CobroID,E71)&gt;1,"Código repetido",IF(NOT(ISNUMBER(B71)),"Confira a data",IF(OR(B71&lt;1,B71&gt;73415,INT(B71)&lt;&gt;B71),"Confira a data",IF(NOT(ISNUMBER(C71)),"Confira o valor",IF(C71&lt;=0,"Valor maior que zero",IF(COUNTIFS(Medios,D71)&lt;&gt;1,"Escolha um meio",IF(COUNTIFS(VentaID,A71)&lt;&gt;1,"Confira o ID da venda",IF(SUMIFS(VentaValida,VentaID,A71)&lt;=0,"Corrija a venda",IF(B71&lt;SUMIFS(VentaFecha,VentaID,A71),"Anterior à venda","OK"))))))))))))</f>
        <v/>
      </c>
      <c r="H71" s="34" t="n">
        <f aca="false">IF(G71="OK",C71,0)</f>
        <v>0</v>
      </c>
    </row>
    <row r="72" customFormat="false" ht="25" hidden="false" customHeight="true" outlineLevel="0" collapsed="false">
      <c r="A72" s="31"/>
      <c r="B72" s="32"/>
      <c r="C72" s="33"/>
      <c r="D72" s="31"/>
      <c r="E72" s="31"/>
      <c r="F72" s="31"/>
      <c r="G72" s="36" t="str">
        <f aca="false">IF(COUNTA(A72:F72)=0,"",IF(E72="","Falta o código",IF(E72&lt;&gt;TRIM(E72),"Confira o código",IF(COUNTIFS(CobroID,E72)&gt;1,"Código repetido",IF(NOT(ISNUMBER(B72)),"Confira a data",IF(OR(B72&lt;1,B72&gt;73415,INT(B72)&lt;&gt;B72),"Confira a data",IF(NOT(ISNUMBER(C72)),"Confira o valor",IF(C72&lt;=0,"Valor maior que zero",IF(COUNTIFS(Medios,D72)&lt;&gt;1,"Escolha um meio",IF(COUNTIFS(VentaID,A72)&lt;&gt;1,"Confira o ID da venda",IF(SUMIFS(VentaValida,VentaID,A72)&lt;=0,"Corrija a venda",IF(B72&lt;SUMIFS(VentaFecha,VentaID,A72),"Anterior à venda","OK"))))))))))))</f>
        <v/>
      </c>
      <c r="H72" s="34" t="n">
        <f aca="false">IF(G72="OK",C72,0)</f>
        <v>0</v>
      </c>
    </row>
    <row r="73" customFormat="false" ht="25" hidden="false" customHeight="true" outlineLevel="0" collapsed="false">
      <c r="A73" s="31"/>
      <c r="B73" s="32"/>
      <c r="C73" s="33"/>
      <c r="D73" s="31"/>
      <c r="E73" s="31"/>
      <c r="F73" s="31"/>
      <c r="G73" s="36" t="str">
        <f aca="false">IF(COUNTA(A73:F73)=0,"",IF(E73="","Falta o código",IF(E73&lt;&gt;TRIM(E73),"Confira o código",IF(COUNTIFS(CobroID,E73)&gt;1,"Código repetido",IF(NOT(ISNUMBER(B73)),"Confira a data",IF(OR(B73&lt;1,B73&gt;73415,INT(B73)&lt;&gt;B73),"Confira a data",IF(NOT(ISNUMBER(C73)),"Confira o valor",IF(C73&lt;=0,"Valor maior que zero",IF(COUNTIFS(Medios,D73)&lt;&gt;1,"Escolha um meio",IF(COUNTIFS(VentaID,A73)&lt;&gt;1,"Confira o ID da venda",IF(SUMIFS(VentaValida,VentaID,A73)&lt;=0,"Corrija a venda",IF(B73&lt;SUMIFS(VentaFecha,VentaID,A73),"Anterior à venda","OK"))))))))))))</f>
        <v/>
      </c>
      <c r="H73" s="34" t="n">
        <f aca="false">IF(G73="OK",C73,0)</f>
        <v>0</v>
      </c>
    </row>
    <row r="74" customFormat="false" ht="25" hidden="false" customHeight="true" outlineLevel="0" collapsed="false">
      <c r="A74" s="31"/>
      <c r="B74" s="32"/>
      <c r="C74" s="33"/>
      <c r="D74" s="31"/>
      <c r="E74" s="31"/>
      <c r="F74" s="31"/>
      <c r="G74" s="36" t="str">
        <f aca="false">IF(COUNTA(A74:F74)=0,"",IF(E74="","Falta o código",IF(E74&lt;&gt;TRIM(E74),"Confira o código",IF(COUNTIFS(CobroID,E74)&gt;1,"Código repetido",IF(NOT(ISNUMBER(B74)),"Confira a data",IF(OR(B74&lt;1,B74&gt;73415,INT(B74)&lt;&gt;B74),"Confira a data",IF(NOT(ISNUMBER(C74)),"Confira o valor",IF(C74&lt;=0,"Valor maior que zero",IF(COUNTIFS(Medios,D74)&lt;&gt;1,"Escolha um meio",IF(COUNTIFS(VentaID,A74)&lt;&gt;1,"Confira o ID da venda",IF(SUMIFS(VentaValida,VentaID,A74)&lt;=0,"Corrija a venda",IF(B74&lt;SUMIFS(VentaFecha,VentaID,A74),"Anterior à venda","OK"))))))))))))</f>
        <v/>
      </c>
      <c r="H74" s="34" t="n">
        <f aca="false">IF(G74="OK",C74,0)</f>
        <v>0</v>
      </c>
    </row>
    <row r="75" customFormat="false" ht="25" hidden="false" customHeight="true" outlineLevel="0" collapsed="false">
      <c r="A75" s="31"/>
      <c r="B75" s="32"/>
      <c r="C75" s="33"/>
      <c r="D75" s="31"/>
      <c r="E75" s="31"/>
      <c r="F75" s="31"/>
      <c r="G75" s="36" t="str">
        <f aca="false">IF(COUNTA(A75:F75)=0,"",IF(E75="","Falta o código",IF(E75&lt;&gt;TRIM(E75),"Confira o código",IF(COUNTIFS(CobroID,E75)&gt;1,"Código repetido",IF(NOT(ISNUMBER(B75)),"Confira a data",IF(OR(B75&lt;1,B75&gt;73415,INT(B75)&lt;&gt;B75),"Confira a data",IF(NOT(ISNUMBER(C75)),"Confira o valor",IF(C75&lt;=0,"Valor maior que zero",IF(COUNTIFS(Medios,D75)&lt;&gt;1,"Escolha um meio",IF(COUNTIFS(VentaID,A75)&lt;&gt;1,"Confira o ID da venda",IF(SUMIFS(VentaValida,VentaID,A75)&lt;=0,"Corrija a venda",IF(B75&lt;SUMIFS(VentaFecha,VentaID,A75),"Anterior à venda","OK"))))))))))))</f>
        <v/>
      </c>
      <c r="H75" s="34" t="n">
        <f aca="false">IF(G75="OK",C75,0)</f>
        <v>0</v>
      </c>
    </row>
    <row r="76" customFormat="false" ht="25" hidden="false" customHeight="true" outlineLevel="0" collapsed="false">
      <c r="A76" s="31"/>
      <c r="B76" s="32"/>
      <c r="C76" s="33"/>
      <c r="D76" s="31"/>
      <c r="E76" s="31"/>
      <c r="F76" s="31"/>
      <c r="G76" s="36" t="str">
        <f aca="false">IF(COUNTA(A76:F76)=0,"",IF(E76="","Falta o código",IF(E76&lt;&gt;TRIM(E76),"Confira o código",IF(COUNTIFS(CobroID,E76)&gt;1,"Código repetido",IF(NOT(ISNUMBER(B76)),"Confira a data",IF(OR(B76&lt;1,B76&gt;73415,INT(B76)&lt;&gt;B76),"Confira a data",IF(NOT(ISNUMBER(C76)),"Confira o valor",IF(C76&lt;=0,"Valor maior que zero",IF(COUNTIFS(Medios,D76)&lt;&gt;1,"Escolha um meio",IF(COUNTIFS(VentaID,A76)&lt;&gt;1,"Confira o ID da venda",IF(SUMIFS(VentaValida,VentaID,A76)&lt;=0,"Corrija a venda",IF(B76&lt;SUMIFS(VentaFecha,VentaID,A76),"Anterior à venda","OK"))))))))))))</f>
        <v/>
      </c>
      <c r="H76" s="34" t="n">
        <f aca="false">IF(G76="OK",C76,0)</f>
        <v>0</v>
      </c>
    </row>
    <row r="77" customFormat="false" ht="25" hidden="false" customHeight="true" outlineLevel="0" collapsed="false">
      <c r="A77" s="31"/>
      <c r="B77" s="32"/>
      <c r="C77" s="33"/>
      <c r="D77" s="31"/>
      <c r="E77" s="31"/>
      <c r="F77" s="31"/>
      <c r="G77" s="36" t="str">
        <f aca="false">IF(COUNTA(A77:F77)=0,"",IF(E77="","Falta o código",IF(E77&lt;&gt;TRIM(E77),"Confira o código",IF(COUNTIFS(CobroID,E77)&gt;1,"Código repetido",IF(NOT(ISNUMBER(B77)),"Confira a data",IF(OR(B77&lt;1,B77&gt;73415,INT(B77)&lt;&gt;B77),"Confira a data",IF(NOT(ISNUMBER(C77)),"Confira o valor",IF(C77&lt;=0,"Valor maior que zero",IF(COUNTIFS(Medios,D77)&lt;&gt;1,"Escolha um meio",IF(COUNTIFS(VentaID,A77)&lt;&gt;1,"Confira o ID da venda",IF(SUMIFS(VentaValida,VentaID,A77)&lt;=0,"Corrija a venda",IF(B77&lt;SUMIFS(VentaFecha,VentaID,A77),"Anterior à venda","OK"))))))))))))</f>
        <v/>
      </c>
      <c r="H77" s="34" t="n">
        <f aca="false">IF(G77="OK",C77,0)</f>
        <v>0</v>
      </c>
    </row>
    <row r="78" customFormat="false" ht="25" hidden="false" customHeight="true" outlineLevel="0" collapsed="false">
      <c r="A78" s="31"/>
      <c r="B78" s="32"/>
      <c r="C78" s="33"/>
      <c r="D78" s="31"/>
      <c r="E78" s="31"/>
      <c r="F78" s="31"/>
      <c r="G78" s="36" t="str">
        <f aca="false">IF(COUNTA(A78:F78)=0,"",IF(E78="","Falta o código",IF(E78&lt;&gt;TRIM(E78),"Confira o código",IF(COUNTIFS(CobroID,E78)&gt;1,"Código repetido",IF(NOT(ISNUMBER(B78)),"Confira a data",IF(OR(B78&lt;1,B78&gt;73415,INT(B78)&lt;&gt;B78),"Confira a data",IF(NOT(ISNUMBER(C78)),"Confira o valor",IF(C78&lt;=0,"Valor maior que zero",IF(COUNTIFS(Medios,D78)&lt;&gt;1,"Escolha um meio",IF(COUNTIFS(VentaID,A78)&lt;&gt;1,"Confira o ID da venda",IF(SUMIFS(VentaValida,VentaID,A78)&lt;=0,"Corrija a venda",IF(B78&lt;SUMIFS(VentaFecha,VentaID,A78),"Anterior à venda","OK"))))))))))))</f>
        <v/>
      </c>
      <c r="H78" s="34" t="n">
        <f aca="false">IF(G78="OK",C78,0)</f>
        <v>0</v>
      </c>
    </row>
    <row r="79" customFormat="false" ht="25" hidden="false" customHeight="true" outlineLevel="0" collapsed="false">
      <c r="A79" s="31"/>
      <c r="B79" s="32"/>
      <c r="C79" s="33"/>
      <c r="D79" s="31"/>
      <c r="E79" s="31"/>
      <c r="F79" s="31"/>
      <c r="G79" s="36" t="str">
        <f aca="false">IF(COUNTA(A79:F79)=0,"",IF(E79="","Falta o código",IF(E79&lt;&gt;TRIM(E79),"Confira o código",IF(COUNTIFS(CobroID,E79)&gt;1,"Código repetido",IF(NOT(ISNUMBER(B79)),"Confira a data",IF(OR(B79&lt;1,B79&gt;73415,INT(B79)&lt;&gt;B79),"Confira a data",IF(NOT(ISNUMBER(C79)),"Confira o valor",IF(C79&lt;=0,"Valor maior que zero",IF(COUNTIFS(Medios,D79)&lt;&gt;1,"Escolha um meio",IF(COUNTIFS(VentaID,A79)&lt;&gt;1,"Confira o ID da venda",IF(SUMIFS(VentaValida,VentaID,A79)&lt;=0,"Corrija a venda",IF(B79&lt;SUMIFS(VentaFecha,VentaID,A79),"Anterior à venda","OK"))))))))))))</f>
        <v/>
      </c>
      <c r="H79" s="34" t="n">
        <f aca="false">IF(G79="OK",C79,0)</f>
        <v>0</v>
      </c>
    </row>
    <row r="80" customFormat="false" ht="25" hidden="false" customHeight="true" outlineLevel="0" collapsed="false">
      <c r="A80" s="31"/>
      <c r="B80" s="32"/>
      <c r="C80" s="33"/>
      <c r="D80" s="31"/>
      <c r="E80" s="31"/>
      <c r="F80" s="31"/>
      <c r="G80" s="36" t="str">
        <f aca="false">IF(COUNTA(A80:F80)=0,"",IF(E80="","Falta o código",IF(E80&lt;&gt;TRIM(E80),"Confira o código",IF(COUNTIFS(CobroID,E80)&gt;1,"Código repetido",IF(NOT(ISNUMBER(B80)),"Confira a data",IF(OR(B80&lt;1,B80&gt;73415,INT(B80)&lt;&gt;B80),"Confira a data",IF(NOT(ISNUMBER(C80)),"Confira o valor",IF(C80&lt;=0,"Valor maior que zero",IF(COUNTIFS(Medios,D80)&lt;&gt;1,"Escolha um meio",IF(COUNTIFS(VentaID,A80)&lt;&gt;1,"Confira o ID da venda",IF(SUMIFS(VentaValida,VentaID,A80)&lt;=0,"Corrija a venda",IF(B80&lt;SUMIFS(VentaFecha,VentaID,A80),"Anterior à venda","OK"))))))))))))</f>
        <v/>
      </c>
      <c r="H80" s="34" t="n">
        <f aca="false">IF(G80="OK",C80,0)</f>
        <v>0</v>
      </c>
    </row>
    <row r="81" customFormat="false" ht="25" hidden="false" customHeight="true" outlineLevel="0" collapsed="false">
      <c r="A81" s="31"/>
      <c r="B81" s="32"/>
      <c r="C81" s="33"/>
      <c r="D81" s="31"/>
      <c r="E81" s="31"/>
      <c r="F81" s="31"/>
      <c r="G81" s="36" t="str">
        <f aca="false">IF(COUNTA(A81:F81)=0,"",IF(E81="","Falta o código",IF(E81&lt;&gt;TRIM(E81),"Confira o código",IF(COUNTIFS(CobroID,E81)&gt;1,"Código repetido",IF(NOT(ISNUMBER(B81)),"Confira a data",IF(OR(B81&lt;1,B81&gt;73415,INT(B81)&lt;&gt;B81),"Confira a data",IF(NOT(ISNUMBER(C81)),"Confira o valor",IF(C81&lt;=0,"Valor maior que zero",IF(COUNTIFS(Medios,D81)&lt;&gt;1,"Escolha um meio",IF(COUNTIFS(VentaID,A81)&lt;&gt;1,"Confira o ID da venda",IF(SUMIFS(VentaValida,VentaID,A81)&lt;=0,"Corrija a venda",IF(B81&lt;SUMIFS(VentaFecha,VentaID,A81),"Anterior à venda","OK"))))))))))))</f>
        <v/>
      </c>
      <c r="H81" s="34" t="n">
        <f aca="false">IF(G81="OK",C81,0)</f>
        <v>0</v>
      </c>
    </row>
    <row r="82" customFormat="false" ht="25" hidden="false" customHeight="true" outlineLevel="0" collapsed="false">
      <c r="A82" s="31"/>
      <c r="B82" s="32"/>
      <c r="C82" s="33"/>
      <c r="D82" s="31"/>
      <c r="E82" s="31"/>
      <c r="F82" s="31"/>
      <c r="G82" s="36" t="str">
        <f aca="false">IF(COUNTA(A82:F82)=0,"",IF(E82="","Falta o código",IF(E82&lt;&gt;TRIM(E82),"Confira o código",IF(COUNTIFS(CobroID,E82)&gt;1,"Código repetido",IF(NOT(ISNUMBER(B82)),"Confira a data",IF(OR(B82&lt;1,B82&gt;73415,INT(B82)&lt;&gt;B82),"Confira a data",IF(NOT(ISNUMBER(C82)),"Confira o valor",IF(C82&lt;=0,"Valor maior que zero",IF(COUNTIFS(Medios,D82)&lt;&gt;1,"Escolha um meio",IF(COUNTIFS(VentaID,A82)&lt;&gt;1,"Confira o ID da venda",IF(SUMIFS(VentaValida,VentaID,A82)&lt;=0,"Corrija a venda",IF(B82&lt;SUMIFS(VentaFecha,VentaID,A82),"Anterior à venda","OK"))))))))))))</f>
        <v/>
      </c>
      <c r="H82" s="34" t="n">
        <f aca="false">IF(G82="OK",C82,0)</f>
        <v>0</v>
      </c>
    </row>
    <row r="83" customFormat="false" ht="25" hidden="false" customHeight="true" outlineLevel="0" collapsed="false">
      <c r="A83" s="31"/>
      <c r="B83" s="32"/>
      <c r="C83" s="33"/>
      <c r="D83" s="31"/>
      <c r="E83" s="31"/>
      <c r="F83" s="31"/>
      <c r="G83" s="36" t="str">
        <f aca="false">IF(COUNTA(A83:F83)=0,"",IF(E83="","Falta o código",IF(E83&lt;&gt;TRIM(E83),"Confira o código",IF(COUNTIFS(CobroID,E83)&gt;1,"Código repetido",IF(NOT(ISNUMBER(B83)),"Confira a data",IF(OR(B83&lt;1,B83&gt;73415,INT(B83)&lt;&gt;B83),"Confira a data",IF(NOT(ISNUMBER(C83)),"Confira o valor",IF(C83&lt;=0,"Valor maior que zero",IF(COUNTIFS(Medios,D83)&lt;&gt;1,"Escolha um meio",IF(COUNTIFS(VentaID,A83)&lt;&gt;1,"Confira o ID da venda",IF(SUMIFS(VentaValida,VentaID,A83)&lt;=0,"Corrija a venda",IF(B83&lt;SUMIFS(VentaFecha,VentaID,A83),"Anterior à venda","OK"))))))))))))</f>
        <v/>
      </c>
      <c r="H83" s="34" t="n">
        <f aca="false">IF(G83="OK",C83,0)</f>
        <v>0</v>
      </c>
    </row>
    <row r="84" customFormat="false" ht="25" hidden="false" customHeight="true" outlineLevel="0" collapsed="false">
      <c r="A84" s="31"/>
      <c r="B84" s="32"/>
      <c r="C84" s="33"/>
      <c r="D84" s="31"/>
      <c r="E84" s="31"/>
      <c r="F84" s="31"/>
      <c r="G84" s="36" t="str">
        <f aca="false">IF(COUNTA(A84:F84)=0,"",IF(E84="","Falta o código",IF(E84&lt;&gt;TRIM(E84),"Confira o código",IF(COUNTIFS(CobroID,E84)&gt;1,"Código repetido",IF(NOT(ISNUMBER(B84)),"Confira a data",IF(OR(B84&lt;1,B84&gt;73415,INT(B84)&lt;&gt;B84),"Confira a data",IF(NOT(ISNUMBER(C84)),"Confira o valor",IF(C84&lt;=0,"Valor maior que zero",IF(COUNTIFS(Medios,D84)&lt;&gt;1,"Escolha um meio",IF(COUNTIFS(VentaID,A84)&lt;&gt;1,"Confira o ID da venda",IF(SUMIFS(VentaValida,VentaID,A84)&lt;=0,"Corrija a venda",IF(B84&lt;SUMIFS(VentaFecha,VentaID,A84),"Anterior à venda","OK"))))))))))))</f>
        <v/>
      </c>
      <c r="H84" s="34" t="n">
        <f aca="false">IF(G84="OK",C84,0)</f>
        <v>0</v>
      </c>
    </row>
    <row r="85" customFormat="false" ht="25" hidden="false" customHeight="true" outlineLevel="0" collapsed="false">
      <c r="A85" s="31"/>
      <c r="B85" s="32"/>
      <c r="C85" s="33"/>
      <c r="D85" s="31"/>
      <c r="E85" s="31"/>
      <c r="F85" s="31"/>
      <c r="G85" s="36" t="str">
        <f aca="false">IF(COUNTA(A85:F85)=0,"",IF(E85="","Falta o código",IF(E85&lt;&gt;TRIM(E85),"Confira o código",IF(COUNTIFS(CobroID,E85)&gt;1,"Código repetido",IF(NOT(ISNUMBER(B85)),"Confira a data",IF(OR(B85&lt;1,B85&gt;73415,INT(B85)&lt;&gt;B85),"Confira a data",IF(NOT(ISNUMBER(C85)),"Confira o valor",IF(C85&lt;=0,"Valor maior que zero",IF(COUNTIFS(Medios,D85)&lt;&gt;1,"Escolha um meio",IF(COUNTIFS(VentaID,A85)&lt;&gt;1,"Confira o ID da venda",IF(SUMIFS(VentaValida,VentaID,A85)&lt;=0,"Corrija a venda",IF(B85&lt;SUMIFS(VentaFecha,VentaID,A85),"Anterior à venda","OK"))))))))))))</f>
        <v/>
      </c>
      <c r="H85" s="34" t="n">
        <f aca="false">IF(G85="OK",C85,0)</f>
        <v>0</v>
      </c>
    </row>
    <row r="86" customFormat="false" ht="25" hidden="false" customHeight="true" outlineLevel="0" collapsed="false">
      <c r="A86" s="31"/>
      <c r="B86" s="32"/>
      <c r="C86" s="33"/>
      <c r="D86" s="31"/>
      <c r="E86" s="31"/>
      <c r="F86" s="31"/>
      <c r="G86" s="36" t="str">
        <f aca="false">IF(COUNTA(A86:F86)=0,"",IF(E86="","Falta o código",IF(E86&lt;&gt;TRIM(E86),"Confira o código",IF(COUNTIFS(CobroID,E86)&gt;1,"Código repetido",IF(NOT(ISNUMBER(B86)),"Confira a data",IF(OR(B86&lt;1,B86&gt;73415,INT(B86)&lt;&gt;B86),"Confira a data",IF(NOT(ISNUMBER(C86)),"Confira o valor",IF(C86&lt;=0,"Valor maior que zero",IF(COUNTIFS(Medios,D86)&lt;&gt;1,"Escolha um meio",IF(COUNTIFS(VentaID,A86)&lt;&gt;1,"Confira o ID da venda",IF(SUMIFS(VentaValida,VentaID,A86)&lt;=0,"Corrija a venda",IF(B86&lt;SUMIFS(VentaFecha,VentaID,A86),"Anterior à venda","OK"))))))))))))</f>
        <v/>
      </c>
      <c r="H86" s="34" t="n">
        <f aca="false">IF(G86="OK",C86,0)</f>
        <v>0</v>
      </c>
    </row>
    <row r="87" customFormat="false" ht="25" hidden="false" customHeight="true" outlineLevel="0" collapsed="false">
      <c r="A87" s="31"/>
      <c r="B87" s="32"/>
      <c r="C87" s="33"/>
      <c r="D87" s="31"/>
      <c r="E87" s="31"/>
      <c r="F87" s="31"/>
      <c r="G87" s="36" t="str">
        <f aca="false">IF(COUNTA(A87:F87)=0,"",IF(E87="","Falta o código",IF(E87&lt;&gt;TRIM(E87),"Confira o código",IF(COUNTIFS(CobroID,E87)&gt;1,"Código repetido",IF(NOT(ISNUMBER(B87)),"Confira a data",IF(OR(B87&lt;1,B87&gt;73415,INT(B87)&lt;&gt;B87),"Confira a data",IF(NOT(ISNUMBER(C87)),"Confira o valor",IF(C87&lt;=0,"Valor maior que zero",IF(COUNTIFS(Medios,D87)&lt;&gt;1,"Escolha um meio",IF(COUNTIFS(VentaID,A87)&lt;&gt;1,"Confira o ID da venda",IF(SUMIFS(VentaValida,VentaID,A87)&lt;=0,"Corrija a venda",IF(B87&lt;SUMIFS(VentaFecha,VentaID,A87),"Anterior à venda","OK"))))))))))))</f>
        <v/>
      </c>
      <c r="H87" s="34" t="n">
        <f aca="false">IF(G87="OK",C87,0)</f>
        <v>0</v>
      </c>
    </row>
    <row r="88" customFormat="false" ht="25" hidden="false" customHeight="true" outlineLevel="0" collapsed="false">
      <c r="A88" s="31"/>
      <c r="B88" s="32"/>
      <c r="C88" s="33"/>
      <c r="D88" s="31"/>
      <c r="E88" s="31"/>
      <c r="F88" s="31"/>
      <c r="G88" s="36" t="str">
        <f aca="false">IF(COUNTA(A88:F88)=0,"",IF(E88="","Falta o código",IF(E88&lt;&gt;TRIM(E88),"Confira o código",IF(COUNTIFS(CobroID,E88)&gt;1,"Código repetido",IF(NOT(ISNUMBER(B88)),"Confira a data",IF(OR(B88&lt;1,B88&gt;73415,INT(B88)&lt;&gt;B88),"Confira a data",IF(NOT(ISNUMBER(C88)),"Confira o valor",IF(C88&lt;=0,"Valor maior que zero",IF(COUNTIFS(Medios,D88)&lt;&gt;1,"Escolha um meio",IF(COUNTIFS(VentaID,A88)&lt;&gt;1,"Confira o ID da venda",IF(SUMIFS(VentaValida,VentaID,A88)&lt;=0,"Corrija a venda",IF(B88&lt;SUMIFS(VentaFecha,VentaID,A88),"Anterior à venda","OK"))))))))))))</f>
        <v/>
      </c>
      <c r="H88" s="34" t="n">
        <f aca="false">IF(G88="OK",C88,0)</f>
        <v>0</v>
      </c>
    </row>
    <row r="89" customFormat="false" ht="25" hidden="false" customHeight="true" outlineLevel="0" collapsed="false">
      <c r="A89" s="31"/>
      <c r="B89" s="32"/>
      <c r="C89" s="33"/>
      <c r="D89" s="31"/>
      <c r="E89" s="31"/>
      <c r="F89" s="31"/>
      <c r="G89" s="36" t="str">
        <f aca="false">IF(COUNTA(A89:F89)=0,"",IF(E89="","Falta o código",IF(E89&lt;&gt;TRIM(E89),"Confira o código",IF(COUNTIFS(CobroID,E89)&gt;1,"Código repetido",IF(NOT(ISNUMBER(B89)),"Confira a data",IF(OR(B89&lt;1,B89&gt;73415,INT(B89)&lt;&gt;B89),"Confira a data",IF(NOT(ISNUMBER(C89)),"Confira o valor",IF(C89&lt;=0,"Valor maior que zero",IF(COUNTIFS(Medios,D89)&lt;&gt;1,"Escolha um meio",IF(COUNTIFS(VentaID,A89)&lt;&gt;1,"Confira o ID da venda",IF(SUMIFS(VentaValida,VentaID,A89)&lt;=0,"Corrija a venda",IF(B89&lt;SUMIFS(VentaFecha,VentaID,A89),"Anterior à venda","OK"))))))))))))</f>
        <v/>
      </c>
      <c r="H89" s="34" t="n">
        <f aca="false">IF(G89="OK",C89,0)</f>
        <v>0</v>
      </c>
    </row>
    <row r="90" customFormat="false" ht="25" hidden="false" customHeight="true" outlineLevel="0" collapsed="false">
      <c r="A90" s="31"/>
      <c r="B90" s="32"/>
      <c r="C90" s="33"/>
      <c r="D90" s="31"/>
      <c r="E90" s="31"/>
      <c r="F90" s="31"/>
      <c r="G90" s="36" t="str">
        <f aca="false">IF(COUNTA(A90:F90)=0,"",IF(E90="","Falta o código",IF(E90&lt;&gt;TRIM(E90),"Confira o código",IF(COUNTIFS(CobroID,E90)&gt;1,"Código repetido",IF(NOT(ISNUMBER(B90)),"Confira a data",IF(OR(B90&lt;1,B90&gt;73415,INT(B90)&lt;&gt;B90),"Confira a data",IF(NOT(ISNUMBER(C90)),"Confira o valor",IF(C90&lt;=0,"Valor maior que zero",IF(COUNTIFS(Medios,D90)&lt;&gt;1,"Escolha um meio",IF(COUNTIFS(VentaID,A90)&lt;&gt;1,"Confira o ID da venda",IF(SUMIFS(VentaValida,VentaID,A90)&lt;=0,"Corrija a venda",IF(B90&lt;SUMIFS(VentaFecha,VentaID,A90),"Anterior à venda","OK"))))))))))))</f>
        <v/>
      </c>
      <c r="H90" s="34" t="n">
        <f aca="false">IF(G90="OK",C90,0)</f>
        <v>0</v>
      </c>
    </row>
    <row r="91" customFormat="false" ht="25" hidden="false" customHeight="true" outlineLevel="0" collapsed="false">
      <c r="A91" s="31"/>
      <c r="B91" s="32"/>
      <c r="C91" s="33"/>
      <c r="D91" s="31"/>
      <c r="E91" s="31"/>
      <c r="F91" s="31"/>
      <c r="G91" s="36" t="str">
        <f aca="false">IF(COUNTA(A91:F91)=0,"",IF(E91="","Falta o código",IF(E91&lt;&gt;TRIM(E91),"Confira o código",IF(COUNTIFS(CobroID,E91)&gt;1,"Código repetido",IF(NOT(ISNUMBER(B91)),"Confira a data",IF(OR(B91&lt;1,B91&gt;73415,INT(B91)&lt;&gt;B91),"Confira a data",IF(NOT(ISNUMBER(C91)),"Confira o valor",IF(C91&lt;=0,"Valor maior que zero",IF(COUNTIFS(Medios,D91)&lt;&gt;1,"Escolha um meio",IF(COUNTIFS(VentaID,A91)&lt;&gt;1,"Confira o ID da venda",IF(SUMIFS(VentaValida,VentaID,A91)&lt;=0,"Corrija a venda",IF(B91&lt;SUMIFS(VentaFecha,VentaID,A91),"Anterior à venda","OK"))))))))))))</f>
        <v/>
      </c>
      <c r="H91" s="34" t="n">
        <f aca="false">IF(G91="OK",C91,0)</f>
        <v>0</v>
      </c>
    </row>
    <row r="92" customFormat="false" ht="25" hidden="false" customHeight="true" outlineLevel="0" collapsed="false">
      <c r="A92" s="31"/>
      <c r="B92" s="32"/>
      <c r="C92" s="33"/>
      <c r="D92" s="31"/>
      <c r="E92" s="31"/>
      <c r="F92" s="31"/>
      <c r="G92" s="36" t="str">
        <f aca="false">IF(COUNTA(A92:F92)=0,"",IF(E92="","Falta o código",IF(E92&lt;&gt;TRIM(E92),"Confira o código",IF(COUNTIFS(CobroID,E92)&gt;1,"Código repetido",IF(NOT(ISNUMBER(B92)),"Confira a data",IF(OR(B92&lt;1,B92&gt;73415,INT(B92)&lt;&gt;B92),"Confira a data",IF(NOT(ISNUMBER(C92)),"Confira o valor",IF(C92&lt;=0,"Valor maior que zero",IF(COUNTIFS(Medios,D92)&lt;&gt;1,"Escolha um meio",IF(COUNTIFS(VentaID,A92)&lt;&gt;1,"Confira o ID da venda",IF(SUMIFS(VentaValida,VentaID,A92)&lt;=0,"Corrija a venda",IF(B92&lt;SUMIFS(VentaFecha,VentaID,A92),"Anterior à venda","OK"))))))))))))</f>
        <v/>
      </c>
      <c r="H92" s="34" t="n">
        <f aca="false">IF(G92="OK",C92,0)</f>
        <v>0</v>
      </c>
    </row>
    <row r="93" customFormat="false" ht="25" hidden="false" customHeight="true" outlineLevel="0" collapsed="false">
      <c r="A93" s="31"/>
      <c r="B93" s="32"/>
      <c r="C93" s="33"/>
      <c r="D93" s="31"/>
      <c r="E93" s="31"/>
      <c r="F93" s="31"/>
      <c r="G93" s="36" t="str">
        <f aca="false">IF(COUNTA(A93:F93)=0,"",IF(E93="","Falta o código",IF(E93&lt;&gt;TRIM(E93),"Confira o código",IF(COUNTIFS(CobroID,E93)&gt;1,"Código repetido",IF(NOT(ISNUMBER(B93)),"Confira a data",IF(OR(B93&lt;1,B93&gt;73415,INT(B93)&lt;&gt;B93),"Confira a data",IF(NOT(ISNUMBER(C93)),"Confira o valor",IF(C93&lt;=0,"Valor maior que zero",IF(COUNTIFS(Medios,D93)&lt;&gt;1,"Escolha um meio",IF(COUNTIFS(VentaID,A93)&lt;&gt;1,"Confira o ID da venda",IF(SUMIFS(VentaValida,VentaID,A93)&lt;=0,"Corrija a venda",IF(B93&lt;SUMIFS(VentaFecha,VentaID,A93),"Anterior à venda","OK"))))))))))))</f>
        <v/>
      </c>
      <c r="H93" s="34" t="n">
        <f aca="false">IF(G93="OK",C93,0)</f>
        <v>0</v>
      </c>
    </row>
    <row r="94" customFormat="false" ht="25" hidden="false" customHeight="true" outlineLevel="0" collapsed="false">
      <c r="A94" s="31"/>
      <c r="B94" s="32"/>
      <c r="C94" s="33"/>
      <c r="D94" s="31"/>
      <c r="E94" s="31"/>
      <c r="F94" s="31"/>
      <c r="G94" s="36" t="str">
        <f aca="false">IF(COUNTA(A94:F94)=0,"",IF(E94="","Falta o código",IF(E94&lt;&gt;TRIM(E94),"Confira o código",IF(COUNTIFS(CobroID,E94)&gt;1,"Código repetido",IF(NOT(ISNUMBER(B94)),"Confira a data",IF(OR(B94&lt;1,B94&gt;73415,INT(B94)&lt;&gt;B94),"Confira a data",IF(NOT(ISNUMBER(C94)),"Confira o valor",IF(C94&lt;=0,"Valor maior que zero",IF(COUNTIFS(Medios,D94)&lt;&gt;1,"Escolha um meio",IF(COUNTIFS(VentaID,A94)&lt;&gt;1,"Confira o ID da venda",IF(SUMIFS(VentaValida,VentaID,A94)&lt;=0,"Corrija a venda",IF(B94&lt;SUMIFS(VentaFecha,VentaID,A94),"Anterior à venda","OK"))))))))))))</f>
        <v/>
      </c>
      <c r="H94" s="34" t="n">
        <f aca="false">IF(G94="OK",C94,0)</f>
        <v>0</v>
      </c>
    </row>
    <row r="95" customFormat="false" ht="25" hidden="false" customHeight="true" outlineLevel="0" collapsed="false">
      <c r="A95" s="31"/>
      <c r="B95" s="32"/>
      <c r="C95" s="33"/>
      <c r="D95" s="31"/>
      <c r="E95" s="31"/>
      <c r="F95" s="31"/>
      <c r="G95" s="36" t="str">
        <f aca="false">IF(COUNTA(A95:F95)=0,"",IF(E95="","Falta o código",IF(E95&lt;&gt;TRIM(E95),"Confira o código",IF(COUNTIFS(CobroID,E95)&gt;1,"Código repetido",IF(NOT(ISNUMBER(B95)),"Confira a data",IF(OR(B95&lt;1,B95&gt;73415,INT(B95)&lt;&gt;B95),"Confira a data",IF(NOT(ISNUMBER(C95)),"Confira o valor",IF(C95&lt;=0,"Valor maior que zero",IF(COUNTIFS(Medios,D95)&lt;&gt;1,"Escolha um meio",IF(COUNTIFS(VentaID,A95)&lt;&gt;1,"Confira o ID da venda",IF(SUMIFS(VentaValida,VentaID,A95)&lt;=0,"Corrija a venda",IF(B95&lt;SUMIFS(VentaFecha,VentaID,A95),"Anterior à venda","OK"))))))))))))</f>
        <v/>
      </c>
      <c r="H95" s="34" t="n">
        <f aca="false">IF(G95="OK",C95,0)</f>
        <v>0</v>
      </c>
    </row>
    <row r="96" customFormat="false" ht="25" hidden="false" customHeight="true" outlineLevel="0" collapsed="false">
      <c r="A96" s="31"/>
      <c r="B96" s="32"/>
      <c r="C96" s="33"/>
      <c r="D96" s="31"/>
      <c r="E96" s="31"/>
      <c r="F96" s="31"/>
      <c r="G96" s="36" t="str">
        <f aca="false">IF(COUNTA(A96:F96)=0,"",IF(E96="","Falta o código",IF(E96&lt;&gt;TRIM(E96),"Confira o código",IF(COUNTIFS(CobroID,E96)&gt;1,"Código repetido",IF(NOT(ISNUMBER(B96)),"Confira a data",IF(OR(B96&lt;1,B96&gt;73415,INT(B96)&lt;&gt;B96),"Confira a data",IF(NOT(ISNUMBER(C96)),"Confira o valor",IF(C96&lt;=0,"Valor maior que zero",IF(COUNTIFS(Medios,D96)&lt;&gt;1,"Escolha um meio",IF(COUNTIFS(VentaID,A96)&lt;&gt;1,"Confira o ID da venda",IF(SUMIFS(VentaValida,VentaID,A96)&lt;=0,"Corrija a venda",IF(B96&lt;SUMIFS(VentaFecha,VentaID,A96),"Anterior à venda","OK"))))))))))))</f>
        <v/>
      </c>
      <c r="H96" s="34" t="n">
        <f aca="false">IF(G96="OK",C96,0)</f>
        <v>0</v>
      </c>
    </row>
    <row r="97" customFormat="false" ht="25" hidden="false" customHeight="true" outlineLevel="0" collapsed="false">
      <c r="A97" s="31"/>
      <c r="B97" s="32"/>
      <c r="C97" s="33"/>
      <c r="D97" s="31"/>
      <c r="E97" s="31"/>
      <c r="F97" s="31"/>
      <c r="G97" s="36" t="str">
        <f aca="false">IF(COUNTA(A97:F97)=0,"",IF(E97="","Falta o código",IF(E97&lt;&gt;TRIM(E97),"Confira o código",IF(COUNTIFS(CobroID,E97)&gt;1,"Código repetido",IF(NOT(ISNUMBER(B97)),"Confira a data",IF(OR(B97&lt;1,B97&gt;73415,INT(B97)&lt;&gt;B97),"Confira a data",IF(NOT(ISNUMBER(C97)),"Confira o valor",IF(C97&lt;=0,"Valor maior que zero",IF(COUNTIFS(Medios,D97)&lt;&gt;1,"Escolha um meio",IF(COUNTIFS(VentaID,A97)&lt;&gt;1,"Confira o ID da venda",IF(SUMIFS(VentaValida,VentaID,A97)&lt;=0,"Corrija a venda",IF(B97&lt;SUMIFS(VentaFecha,VentaID,A97),"Anterior à venda","OK"))))))))))))</f>
        <v/>
      </c>
      <c r="H97" s="34" t="n">
        <f aca="false">IF(G97="OK",C97,0)</f>
        <v>0</v>
      </c>
    </row>
    <row r="98" customFormat="false" ht="25" hidden="false" customHeight="true" outlineLevel="0" collapsed="false">
      <c r="A98" s="31"/>
      <c r="B98" s="32"/>
      <c r="C98" s="33"/>
      <c r="D98" s="31"/>
      <c r="E98" s="31"/>
      <c r="F98" s="31"/>
      <c r="G98" s="36" t="str">
        <f aca="false">IF(COUNTA(A98:F98)=0,"",IF(E98="","Falta o código",IF(E98&lt;&gt;TRIM(E98),"Confira o código",IF(COUNTIFS(CobroID,E98)&gt;1,"Código repetido",IF(NOT(ISNUMBER(B98)),"Confira a data",IF(OR(B98&lt;1,B98&gt;73415,INT(B98)&lt;&gt;B98),"Confira a data",IF(NOT(ISNUMBER(C98)),"Confira o valor",IF(C98&lt;=0,"Valor maior que zero",IF(COUNTIFS(Medios,D98)&lt;&gt;1,"Escolha um meio",IF(COUNTIFS(VentaID,A98)&lt;&gt;1,"Confira o ID da venda",IF(SUMIFS(VentaValida,VentaID,A98)&lt;=0,"Corrija a venda",IF(B98&lt;SUMIFS(VentaFecha,VentaID,A98),"Anterior à venda","OK"))))))))))))</f>
        <v/>
      </c>
      <c r="H98" s="34" t="n">
        <f aca="false">IF(G98="OK",C98,0)</f>
        <v>0</v>
      </c>
    </row>
    <row r="99" customFormat="false" ht="25" hidden="false" customHeight="true" outlineLevel="0" collapsed="false">
      <c r="A99" s="31"/>
      <c r="B99" s="32"/>
      <c r="C99" s="33"/>
      <c r="D99" s="31"/>
      <c r="E99" s="31"/>
      <c r="F99" s="31"/>
      <c r="G99" s="36" t="str">
        <f aca="false">IF(COUNTA(A99:F99)=0,"",IF(E99="","Falta o código",IF(E99&lt;&gt;TRIM(E99),"Confira o código",IF(COUNTIFS(CobroID,E99)&gt;1,"Código repetido",IF(NOT(ISNUMBER(B99)),"Confira a data",IF(OR(B99&lt;1,B99&gt;73415,INT(B99)&lt;&gt;B99),"Confira a data",IF(NOT(ISNUMBER(C99)),"Confira o valor",IF(C99&lt;=0,"Valor maior que zero",IF(COUNTIFS(Medios,D99)&lt;&gt;1,"Escolha um meio",IF(COUNTIFS(VentaID,A99)&lt;&gt;1,"Confira o ID da venda",IF(SUMIFS(VentaValida,VentaID,A99)&lt;=0,"Corrija a venda",IF(B99&lt;SUMIFS(VentaFecha,VentaID,A99),"Anterior à venda","OK"))))))))))))</f>
        <v/>
      </c>
      <c r="H99" s="34" t="n">
        <f aca="false">IF(G99="OK",C99,0)</f>
        <v>0</v>
      </c>
    </row>
    <row r="100" customFormat="false" ht="25" hidden="false" customHeight="true" outlineLevel="0" collapsed="false">
      <c r="A100" s="31"/>
      <c r="B100" s="32"/>
      <c r="C100" s="33"/>
      <c r="D100" s="31"/>
      <c r="E100" s="31"/>
      <c r="F100" s="31"/>
      <c r="G100" s="36" t="str">
        <f aca="false">IF(COUNTA(A100:F100)=0,"",IF(E100="","Falta o código",IF(E100&lt;&gt;TRIM(E100),"Confira o código",IF(COUNTIFS(CobroID,E100)&gt;1,"Código repetido",IF(NOT(ISNUMBER(B100)),"Confira a data",IF(OR(B100&lt;1,B100&gt;73415,INT(B100)&lt;&gt;B100),"Confira a data",IF(NOT(ISNUMBER(C100)),"Confira o valor",IF(C100&lt;=0,"Valor maior que zero",IF(COUNTIFS(Medios,D100)&lt;&gt;1,"Escolha um meio",IF(COUNTIFS(VentaID,A100)&lt;&gt;1,"Confira o ID da venda",IF(SUMIFS(VentaValida,VentaID,A100)&lt;=0,"Corrija a venda",IF(B100&lt;SUMIFS(VentaFecha,VentaID,A100),"Anterior à venda","OK"))))))))))))</f>
        <v/>
      </c>
      <c r="H100" s="34" t="n">
        <f aca="false">IF(G100="OK",C100,0)</f>
        <v>0</v>
      </c>
    </row>
    <row r="101" customFormat="false" ht="25" hidden="false" customHeight="true" outlineLevel="0" collapsed="false">
      <c r="A101" s="31"/>
      <c r="B101" s="32"/>
      <c r="C101" s="33"/>
      <c r="D101" s="31"/>
      <c r="E101" s="31"/>
      <c r="F101" s="31"/>
      <c r="G101" s="36" t="str">
        <f aca="false">IF(COUNTA(A101:F101)=0,"",IF(E101="","Falta o código",IF(E101&lt;&gt;TRIM(E101),"Confira o código",IF(COUNTIFS(CobroID,E101)&gt;1,"Código repetido",IF(NOT(ISNUMBER(B101)),"Confira a data",IF(OR(B101&lt;1,B101&gt;73415,INT(B101)&lt;&gt;B101),"Confira a data",IF(NOT(ISNUMBER(C101)),"Confira o valor",IF(C101&lt;=0,"Valor maior que zero",IF(COUNTIFS(Medios,D101)&lt;&gt;1,"Escolha um meio",IF(COUNTIFS(VentaID,A101)&lt;&gt;1,"Confira o ID da venda",IF(SUMIFS(VentaValida,VentaID,A101)&lt;=0,"Corrija a venda",IF(B101&lt;SUMIFS(VentaFecha,VentaID,A101),"Anterior à venda","OK"))))))))))))</f>
        <v/>
      </c>
      <c r="H101" s="34" t="n">
        <f aca="false">IF(G101="OK",C101,0)</f>
        <v>0</v>
      </c>
    </row>
    <row r="102" customFormat="false" ht="25" hidden="false" customHeight="true" outlineLevel="0" collapsed="false">
      <c r="A102" s="31"/>
      <c r="B102" s="32"/>
      <c r="C102" s="33"/>
      <c r="D102" s="31"/>
      <c r="E102" s="31"/>
      <c r="F102" s="31"/>
      <c r="G102" s="36" t="str">
        <f aca="false">IF(COUNTA(A102:F102)=0,"",IF(E102="","Falta o código",IF(E102&lt;&gt;TRIM(E102),"Confira o código",IF(COUNTIFS(CobroID,E102)&gt;1,"Código repetido",IF(NOT(ISNUMBER(B102)),"Confira a data",IF(OR(B102&lt;1,B102&gt;73415,INT(B102)&lt;&gt;B102),"Confira a data",IF(NOT(ISNUMBER(C102)),"Confira o valor",IF(C102&lt;=0,"Valor maior que zero",IF(COUNTIFS(Medios,D102)&lt;&gt;1,"Escolha um meio",IF(COUNTIFS(VentaID,A102)&lt;&gt;1,"Confira o ID da venda",IF(SUMIFS(VentaValida,VentaID,A102)&lt;=0,"Corrija a venda",IF(B102&lt;SUMIFS(VentaFecha,VentaID,A102),"Anterior à venda","OK"))))))))))))</f>
        <v/>
      </c>
      <c r="H102" s="34" t="n">
        <f aca="false">IF(G102="OK",C102,0)</f>
        <v>0</v>
      </c>
    </row>
    <row r="103" customFormat="false" ht="25" hidden="false" customHeight="true" outlineLevel="0" collapsed="false">
      <c r="A103" s="31"/>
      <c r="B103" s="32"/>
      <c r="C103" s="33"/>
      <c r="D103" s="31"/>
      <c r="E103" s="31"/>
      <c r="F103" s="31"/>
      <c r="G103" s="36" t="str">
        <f aca="false">IF(COUNTA(A103:F103)=0,"",IF(E103="","Falta o código",IF(E103&lt;&gt;TRIM(E103),"Confira o código",IF(COUNTIFS(CobroID,E103)&gt;1,"Código repetido",IF(NOT(ISNUMBER(B103)),"Confira a data",IF(OR(B103&lt;1,B103&gt;73415,INT(B103)&lt;&gt;B103),"Confira a data",IF(NOT(ISNUMBER(C103)),"Confira o valor",IF(C103&lt;=0,"Valor maior que zero",IF(COUNTIFS(Medios,D103)&lt;&gt;1,"Escolha um meio",IF(COUNTIFS(VentaID,A103)&lt;&gt;1,"Confira o ID da venda",IF(SUMIFS(VentaValida,VentaID,A103)&lt;=0,"Corrija a venda",IF(B103&lt;SUMIFS(VentaFecha,VentaID,A103),"Anterior à venda","OK"))))))))))))</f>
        <v/>
      </c>
      <c r="H103" s="34" t="n">
        <f aca="false">IF(G103="OK",C103,0)</f>
        <v>0</v>
      </c>
    </row>
    <row r="104" customFormat="false" ht="25" hidden="false" customHeight="true" outlineLevel="0" collapsed="false">
      <c r="A104" s="31"/>
      <c r="B104" s="32"/>
      <c r="C104" s="33"/>
      <c r="D104" s="31"/>
      <c r="E104" s="31"/>
      <c r="F104" s="31"/>
      <c r="G104" s="36" t="str">
        <f aca="false">IF(COUNTA(A104:F104)=0,"",IF(E104="","Falta o código",IF(E104&lt;&gt;TRIM(E104),"Confira o código",IF(COUNTIFS(CobroID,E104)&gt;1,"Código repetido",IF(NOT(ISNUMBER(B104)),"Confira a data",IF(OR(B104&lt;1,B104&gt;73415,INT(B104)&lt;&gt;B104),"Confira a data",IF(NOT(ISNUMBER(C104)),"Confira o valor",IF(C104&lt;=0,"Valor maior que zero",IF(COUNTIFS(Medios,D104)&lt;&gt;1,"Escolha um meio",IF(COUNTIFS(VentaID,A104)&lt;&gt;1,"Confira o ID da venda",IF(SUMIFS(VentaValida,VentaID,A104)&lt;=0,"Corrija a venda",IF(B104&lt;SUMIFS(VentaFecha,VentaID,A104),"Anterior à venda","OK"))))))))))))</f>
        <v/>
      </c>
      <c r="H104" s="34" t="n">
        <f aca="false">IF(G104="OK",C104,0)</f>
        <v>0</v>
      </c>
    </row>
    <row r="105" customFormat="false" ht="25" hidden="false" customHeight="true" outlineLevel="0" collapsed="false">
      <c r="A105" s="31"/>
      <c r="B105" s="32"/>
      <c r="C105" s="33"/>
      <c r="D105" s="31"/>
      <c r="E105" s="31"/>
      <c r="F105" s="31"/>
      <c r="G105" s="36" t="str">
        <f aca="false">IF(COUNTA(A105:F105)=0,"",IF(E105="","Falta o código",IF(E105&lt;&gt;TRIM(E105),"Confira o código",IF(COUNTIFS(CobroID,E105)&gt;1,"Código repetido",IF(NOT(ISNUMBER(B105)),"Confira a data",IF(OR(B105&lt;1,B105&gt;73415,INT(B105)&lt;&gt;B105),"Confira a data",IF(NOT(ISNUMBER(C105)),"Confira o valor",IF(C105&lt;=0,"Valor maior que zero",IF(COUNTIFS(Medios,D105)&lt;&gt;1,"Escolha um meio",IF(COUNTIFS(VentaID,A105)&lt;&gt;1,"Confira o ID da venda",IF(SUMIFS(VentaValida,VentaID,A105)&lt;=0,"Corrija a venda",IF(B105&lt;SUMIFS(VentaFecha,VentaID,A105),"Anterior à venda","OK"))))))))))))</f>
        <v/>
      </c>
      <c r="H105" s="34" t="n">
        <f aca="false">IF(G105="OK",C105,0)</f>
        <v>0</v>
      </c>
    </row>
    <row r="106" customFormat="false" ht="25" hidden="false" customHeight="true" outlineLevel="0" collapsed="false">
      <c r="A106" s="31"/>
      <c r="B106" s="32"/>
      <c r="C106" s="33"/>
      <c r="D106" s="31"/>
      <c r="E106" s="31"/>
      <c r="F106" s="31"/>
      <c r="G106" s="36" t="str">
        <f aca="false">IF(COUNTA(A106:F106)=0,"",IF(E106="","Falta o código",IF(E106&lt;&gt;TRIM(E106),"Confira o código",IF(COUNTIFS(CobroID,E106)&gt;1,"Código repetido",IF(NOT(ISNUMBER(B106)),"Confira a data",IF(OR(B106&lt;1,B106&gt;73415,INT(B106)&lt;&gt;B106),"Confira a data",IF(NOT(ISNUMBER(C106)),"Confira o valor",IF(C106&lt;=0,"Valor maior que zero",IF(COUNTIFS(Medios,D106)&lt;&gt;1,"Escolha um meio",IF(COUNTIFS(VentaID,A106)&lt;&gt;1,"Confira o ID da venda",IF(SUMIFS(VentaValida,VentaID,A106)&lt;=0,"Corrija a venda",IF(B106&lt;SUMIFS(VentaFecha,VentaID,A106),"Anterior à venda","OK"))))))))))))</f>
        <v/>
      </c>
      <c r="H106" s="34" t="n">
        <f aca="false">IF(G106="OK",C106,0)</f>
        <v>0</v>
      </c>
    </row>
    <row r="107" customFormat="false" ht="25" hidden="false" customHeight="true" outlineLevel="0" collapsed="false">
      <c r="A107" s="31"/>
      <c r="B107" s="32"/>
      <c r="C107" s="33"/>
      <c r="D107" s="31"/>
      <c r="E107" s="31"/>
      <c r="F107" s="31"/>
      <c r="G107" s="36" t="str">
        <f aca="false">IF(COUNTA(A107:F107)=0,"",IF(E107="","Falta o código",IF(E107&lt;&gt;TRIM(E107),"Confira o código",IF(COUNTIFS(CobroID,E107)&gt;1,"Código repetido",IF(NOT(ISNUMBER(B107)),"Confira a data",IF(OR(B107&lt;1,B107&gt;73415,INT(B107)&lt;&gt;B107),"Confira a data",IF(NOT(ISNUMBER(C107)),"Confira o valor",IF(C107&lt;=0,"Valor maior que zero",IF(COUNTIFS(Medios,D107)&lt;&gt;1,"Escolha um meio",IF(COUNTIFS(VentaID,A107)&lt;&gt;1,"Confira o ID da venda",IF(SUMIFS(VentaValida,VentaID,A107)&lt;=0,"Corrija a venda",IF(B107&lt;SUMIFS(VentaFecha,VentaID,A107),"Anterior à venda","OK"))))))))))))</f>
        <v/>
      </c>
      <c r="H107" s="34" t="n">
        <f aca="false">IF(G107="OK",C107,0)</f>
        <v>0</v>
      </c>
    </row>
    <row r="108" customFormat="false" ht="25" hidden="false" customHeight="true" outlineLevel="0" collapsed="false">
      <c r="A108" s="31"/>
      <c r="B108" s="32"/>
      <c r="C108" s="33"/>
      <c r="D108" s="31"/>
      <c r="E108" s="31"/>
      <c r="F108" s="31"/>
      <c r="G108" s="36" t="str">
        <f aca="false">IF(COUNTA(A108:F108)=0,"",IF(E108="","Falta o código",IF(E108&lt;&gt;TRIM(E108),"Confira o código",IF(COUNTIFS(CobroID,E108)&gt;1,"Código repetido",IF(NOT(ISNUMBER(B108)),"Confira a data",IF(OR(B108&lt;1,B108&gt;73415,INT(B108)&lt;&gt;B108),"Confira a data",IF(NOT(ISNUMBER(C108)),"Confira o valor",IF(C108&lt;=0,"Valor maior que zero",IF(COUNTIFS(Medios,D108)&lt;&gt;1,"Escolha um meio",IF(COUNTIFS(VentaID,A108)&lt;&gt;1,"Confira o ID da venda",IF(SUMIFS(VentaValida,VentaID,A108)&lt;=0,"Corrija a venda",IF(B108&lt;SUMIFS(VentaFecha,VentaID,A108),"Anterior à venda","OK"))))))))))))</f>
        <v/>
      </c>
      <c r="H108" s="34" t="n">
        <f aca="false">IF(G108="OK",C108,0)</f>
        <v>0</v>
      </c>
    </row>
    <row r="109" customFormat="false" ht="25" hidden="false" customHeight="true" outlineLevel="0" collapsed="false">
      <c r="A109" s="31"/>
      <c r="B109" s="32"/>
      <c r="C109" s="33"/>
      <c r="D109" s="31"/>
      <c r="E109" s="31"/>
      <c r="F109" s="31"/>
      <c r="G109" s="36" t="str">
        <f aca="false">IF(COUNTA(A109:F109)=0,"",IF(E109="","Falta o código",IF(E109&lt;&gt;TRIM(E109),"Confira o código",IF(COUNTIFS(CobroID,E109)&gt;1,"Código repetido",IF(NOT(ISNUMBER(B109)),"Confira a data",IF(OR(B109&lt;1,B109&gt;73415,INT(B109)&lt;&gt;B109),"Confira a data",IF(NOT(ISNUMBER(C109)),"Confira o valor",IF(C109&lt;=0,"Valor maior que zero",IF(COUNTIFS(Medios,D109)&lt;&gt;1,"Escolha um meio",IF(COUNTIFS(VentaID,A109)&lt;&gt;1,"Confira o ID da venda",IF(SUMIFS(VentaValida,VentaID,A109)&lt;=0,"Corrija a venda",IF(B109&lt;SUMIFS(VentaFecha,VentaID,A109),"Anterior à venda","OK"))))))))))))</f>
        <v/>
      </c>
      <c r="H109" s="34" t="n">
        <f aca="false">IF(G109="OK",C109,0)</f>
        <v>0</v>
      </c>
    </row>
    <row r="110" customFormat="false" ht="25" hidden="false" customHeight="true" outlineLevel="0" collapsed="false">
      <c r="A110" s="31"/>
      <c r="B110" s="32"/>
      <c r="C110" s="33"/>
      <c r="D110" s="31"/>
      <c r="E110" s="31"/>
      <c r="F110" s="31"/>
      <c r="G110" s="36" t="str">
        <f aca="false">IF(COUNTA(A110:F110)=0,"",IF(E110="","Falta o código",IF(E110&lt;&gt;TRIM(E110),"Confira o código",IF(COUNTIFS(CobroID,E110)&gt;1,"Código repetido",IF(NOT(ISNUMBER(B110)),"Confira a data",IF(OR(B110&lt;1,B110&gt;73415,INT(B110)&lt;&gt;B110),"Confira a data",IF(NOT(ISNUMBER(C110)),"Confira o valor",IF(C110&lt;=0,"Valor maior que zero",IF(COUNTIFS(Medios,D110)&lt;&gt;1,"Escolha um meio",IF(COUNTIFS(VentaID,A110)&lt;&gt;1,"Confira o ID da venda",IF(SUMIFS(VentaValida,VentaID,A110)&lt;=0,"Corrija a venda",IF(B110&lt;SUMIFS(VentaFecha,VentaID,A110),"Anterior à venda","OK"))))))))))))</f>
        <v/>
      </c>
      <c r="H110" s="34" t="n">
        <f aca="false">IF(G110="OK",C110,0)</f>
        <v>0</v>
      </c>
    </row>
    <row r="111" customFormat="false" ht="25" hidden="false" customHeight="true" outlineLevel="0" collapsed="false">
      <c r="A111" s="31"/>
      <c r="B111" s="32"/>
      <c r="C111" s="33"/>
      <c r="D111" s="31"/>
      <c r="E111" s="31"/>
      <c r="F111" s="31"/>
      <c r="G111" s="36" t="str">
        <f aca="false">IF(COUNTA(A111:F111)=0,"",IF(E111="","Falta o código",IF(E111&lt;&gt;TRIM(E111),"Confira o código",IF(COUNTIFS(CobroID,E111)&gt;1,"Código repetido",IF(NOT(ISNUMBER(B111)),"Confira a data",IF(OR(B111&lt;1,B111&gt;73415,INT(B111)&lt;&gt;B111),"Confira a data",IF(NOT(ISNUMBER(C111)),"Confira o valor",IF(C111&lt;=0,"Valor maior que zero",IF(COUNTIFS(Medios,D111)&lt;&gt;1,"Escolha um meio",IF(COUNTIFS(VentaID,A111)&lt;&gt;1,"Confira o ID da venda",IF(SUMIFS(VentaValida,VentaID,A111)&lt;=0,"Corrija a venda",IF(B111&lt;SUMIFS(VentaFecha,VentaID,A111),"Anterior à venda","OK"))))))))))))</f>
        <v/>
      </c>
      <c r="H111" s="34" t="n">
        <f aca="false">IF(G111="OK",C111,0)</f>
        <v>0</v>
      </c>
    </row>
    <row r="112" customFormat="false" ht="25" hidden="false" customHeight="true" outlineLevel="0" collapsed="false">
      <c r="A112" s="31"/>
      <c r="B112" s="32"/>
      <c r="C112" s="33"/>
      <c r="D112" s="31"/>
      <c r="E112" s="31"/>
      <c r="F112" s="31"/>
      <c r="G112" s="36" t="str">
        <f aca="false">IF(COUNTA(A112:F112)=0,"",IF(E112="","Falta o código",IF(E112&lt;&gt;TRIM(E112),"Confira o código",IF(COUNTIFS(CobroID,E112)&gt;1,"Código repetido",IF(NOT(ISNUMBER(B112)),"Confira a data",IF(OR(B112&lt;1,B112&gt;73415,INT(B112)&lt;&gt;B112),"Confira a data",IF(NOT(ISNUMBER(C112)),"Confira o valor",IF(C112&lt;=0,"Valor maior que zero",IF(COUNTIFS(Medios,D112)&lt;&gt;1,"Escolha um meio",IF(COUNTIFS(VentaID,A112)&lt;&gt;1,"Confira o ID da venda",IF(SUMIFS(VentaValida,VentaID,A112)&lt;=0,"Corrija a venda",IF(B112&lt;SUMIFS(VentaFecha,VentaID,A112),"Anterior à venda","OK"))))))))))))</f>
        <v/>
      </c>
      <c r="H112" s="34" t="n">
        <f aca="false">IF(G112="OK",C112,0)</f>
        <v>0</v>
      </c>
    </row>
    <row r="113" customFormat="false" ht="25" hidden="false" customHeight="true" outlineLevel="0" collapsed="false">
      <c r="A113" s="31"/>
      <c r="B113" s="32"/>
      <c r="C113" s="33"/>
      <c r="D113" s="31"/>
      <c r="E113" s="31"/>
      <c r="F113" s="31"/>
      <c r="G113" s="36" t="str">
        <f aca="false">IF(COUNTA(A113:F113)=0,"",IF(E113="","Falta o código",IF(E113&lt;&gt;TRIM(E113),"Confira o código",IF(COUNTIFS(CobroID,E113)&gt;1,"Código repetido",IF(NOT(ISNUMBER(B113)),"Confira a data",IF(OR(B113&lt;1,B113&gt;73415,INT(B113)&lt;&gt;B113),"Confira a data",IF(NOT(ISNUMBER(C113)),"Confira o valor",IF(C113&lt;=0,"Valor maior que zero",IF(COUNTIFS(Medios,D113)&lt;&gt;1,"Escolha um meio",IF(COUNTIFS(VentaID,A113)&lt;&gt;1,"Confira o ID da venda",IF(SUMIFS(VentaValida,VentaID,A113)&lt;=0,"Corrija a venda",IF(B113&lt;SUMIFS(VentaFecha,VentaID,A113),"Anterior à venda","OK"))))))))))))</f>
        <v/>
      </c>
      <c r="H113" s="34" t="n">
        <f aca="false">IF(G113="OK",C113,0)</f>
        <v>0</v>
      </c>
    </row>
    <row r="114" customFormat="false" ht="25" hidden="false" customHeight="true" outlineLevel="0" collapsed="false">
      <c r="A114" s="31"/>
      <c r="B114" s="32"/>
      <c r="C114" s="33"/>
      <c r="D114" s="31"/>
      <c r="E114" s="31"/>
      <c r="F114" s="31"/>
      <c r="G114" s="36" t="str">
        <f aca="false">IF(COUNTA(A114:F114)=0,"",IF(E114="","Falta o código",IF(E114&lt;&gt;TRIM(E114),"Confira o código",IF(COUNTIFS(CobroID,E114)&gt;1,"Código repetido",IF(NOT(ISNUMBER(B114)),"Confira a data",IF(OR(B114&lt;1,B114&gt;73415,INT(B114)&lt;&gt;B114),"Confira a data",IF(NOT(ISNUMBER(C114)),"Confira o valor",IF(C114&lt;=0,"Valor maior que zero",IF(COUNTIFS(Medios,D114)&lt;&gt;1,"Escolha um meio",IF(COUNTIFS(VentaID,A114)&lt;&gt;1,"Confira o ID da venda",IF(SUMIFS(VentaValida,VentaID,A114)&lt;=0,"Corrija a venda",IF(B114&lt;SUMIFS(VentaFecha,VentaID,A114),"Anterior à venda","OK"))))))))))))</f>
        <v/>
      </c>
      <c r="H114" s="34" t="n">
        <f aca="false">IF(G114="OK",C114,0)</f>
        <v>0</v>
      </c>
    </row>
    <row r="115" customFormat="false" ht="25" hidden="false" customHeight="true" outlineLevel="0" collapsed="false">
      <c r="A115" s="31"/>
      <c r="B115" s="32"/>
      <c r="C115" s="33"/>
      <c r="D115" s="31"/>
      <c r="E115" s="31"/>
      <c r="F115" s="31"/>
      <c r="G115" s="36" t="str">
        <f aca="false">IF(COUNTA(A115:F115)=0,"",IF(E115="","Falta o código",IF(E115&lt;&gt;TRIM(E115),"Confira o código",IF(COUNTIFS(CobroID,E115)&gt;1,"Código repetido",IF(NOT(ISNUMBER(B115)),"Confira a data",IF(OR(B115&lt;1,B115&gt;73415,INT(B115)&lt;&gt;B115),"Confira a data",IF(NOT(ISNUMBER(C115)),"Confira o valor",IF(C115&lt;=0,"Valor maior que zero",IF(COUNTIFS(Medios,D115)&lt;&gt;1,"Escolha um meio",IF(COUNTIFS(VentaID,A115)&lt;&gt;1,"Confira o ID da venda",IF(SUMIFS(VentaValida,VentaID,A115)&lt;=0,"Corrija a venda",IF(B115&lt;SUMIFS(VentaFecha,VentaID,A115),"Anterior à venda","OK"))))))))))))</f>
        <v/>
      </c>
      <c r="H115" s="34" t="n">
        <f aca="false">IF(G115="OK",C115,0)</f>
        <v>0</v>
      </c>
    </row>
    <row r="116" customFormat="false" ht="25" hidden="false" customHeight="true" outlineLevel="0" collapsed="false">
      <c r="A116" s="31"/>
      <c r="B116" s="32"/>
      <c r="C116" s="33"/>
      <c r="D116" s="31"/>
      <c r="E116" s="31"/>
      <c r="F116" s="31"/>
      <c r="G116" s="36" t="str">
        <f aca="false">IF(COUNTA(A116:F116)=0,"",IF(E116="","Falta o código",IF(E116&lt;&gt;TRIM(E116),"Confira o código",IF(COUNTIFS(CobroID,E116)&gt;1,"Código repetido",IF(NOT(ISNUMBER(B116)),"Confira a data",IF(OR(B116&lt;1,B116&gt;73415,INT(B116)&lt;&gt;B116),"Confira a data",IF(NOT(ISNUMBER(C116)),"Confira o valor",IF(C116&lt;=0,"Valor maior que zero",IF(COUNTIFS(Medios,D116)&lt;&gt;1,"Escolha um meio",IF(COUNTIFS(VentaID,A116)&lt;&gt;1,"Confira o ID da venda",IF(SUMIFS(VentaValida,VentaID,A116)&lt;=0,"Corrija a venda",IF(B116&lt;SUMIFS(VentaFecha,VentaID,A116),"Anterior à venda","OK"))))))))))))</f>
        <v/>
      </c>
      <c r="H116" s="34" t="n">
        <f aca="false">IF(G116="OK",C116,0)</f>
        <v>0</v>
      </c>
    </row>
    <row r="117" customFormat="false" ht="25" hidden="false" customHeight="true" outlineLevel="0" collapsed="false">
      <c r="A117" s="31"/>
      <c r="B117" s="32"/>
      <c r="C117" s="33"/>
      <c r="D117" s="31"/>
      <c r="E117" s="31"/>
      <c r="F117" s="31"/>
      <c r="G117" s="36" t="str">
        <f aca="false">IF(COUNTA(A117:F117)=0,"",IF(E117="","Falta o código",IF(E117&lt;&gt;TRIM(E117),"Confira o código",IF(COUNTIFS(CobroID,E117)&gt;1,"Código repetido",IF(NOT(ISNUMBER(B117)),"Confira a data",IF(OR(B117&lt;1,B117&gt;73415,INT(B117)&lt;&gt;B117),"Confira a data",IF(NOT(ISNUMBER(C117)),"Confira o valor",IF(C117&lt;=0,"Valor maior que zero",IF(COUNTIFS(Medios,D117)&lt;&gt;1,"Escolha um meio",IF(COUNTIFS(VentaID,A117)&lt;&gt;1,"Confira o ID da venda",IF(SUMIFS(VentaValida,VentaID,A117)&lt;=0,"Corrija a venda",IF(B117&lt;SUMIFS(VentaFecha,VentaID,A117),"Anterior à venda","OK"))))))))))))</f>
        <v/>
      </c>
      <c r="H117" s="34" t="n">
        <f aca="false">IF(G117="OK",C117,0)</f>
        <v>0</v>
      </c>
    </row>
    <row r="118" customFormat="false" ht="25" hidden="false" customHeight="true" outlineLevel="0" collapsed="false">
      <c r="A118" s="31"/>
      <c r="B118" s="32"/>
      <c r="C118" s="33"/>
      <c r="D118" s="31"/>
      <c r="E118" s="31"/>
      <c r="F118" s="31"/>
      <c r="G118" s="36" t="str">
        <f aca="false">IF(COUNTA(A118:F118)=0,"",IF(E118="","Falta o código",IF(E118&lt;&gt;TRIM(E118),"Confira o código",IF(COUNTIFS(CobroID,E118)&gt;1,"Código repetido",IF(NOT(ISNUMBER(B118)),"Confira a data",IF(OR(B118&lt;1,B118&gt;73415,INT(B118)&lt;&gt;B118),"Confira a data",IF(NOT(ISNUMBER(C118)),"Confira o valor",IF(C118&lt;=0,"Valor maior que zero",IF(COUNTIFS(Medios,D118)&lt;&gt;1,"Escolha um meio",IF(COUNTIFS(VentaID,A118)&lt;&gt;1,"Confira o ID da venda",IF(SUMIFS(VentaValida,VentaID,A118)&lt;=0,"Corrija a venda",IF(B118&lt;SUMIFS(VentaFecha,VentaID,A118),"Anterior à venda","OK"))))))))))))</f>
        <v/>
      </c>
      <c r="H118" s="34" t="n">
        <f aca="false">IF(G118="OK",C118,0)</f>
        <v>0</v>
      </c>
    </row>
    <row r="119" customFormat="false" ht="25" hidden="false" customHeight="true" outlineLevel="0" collapsed="false">
      <c r="A119" s="31"/>
      <c r="B119" s="32"/>
      <c r="C119" s="33"/>
      <c r="D119" s="31"/>
      <c r="E119" s="31"/>
      <c r="F119" s="31"/>
      <c r="G119" s="36" t="str">
        <f aca="false">IF(COUNTA(A119:F119)=0,"",IF(E119="","Falta o código",IF(E119&lt;&gt;TRIM(E119),"Confira o código",IF(COUNTIFS(CobroID,E119)&gt;1,"Código repetido",IF(NOT(ISNUMBER(B119)),"Confira a data",IF(OR(B119&lt;1,B119&gt;73415,INT(B119)&lt;&gt;B119),"Confira a data",IF(NOT(ISNUMBER(C119)),"Confira o valor",IF(C119&lt;=0,"Valor maior que zero",IF(COUNTIFS(Medios,D119)&lt;&gt;1,"Escolha um meio",IF(COUNTIFS(VentaID,A119)&lt;&gt;1,"Confira o ID da venda",IF(SUMIFS(VentaValida,VentaID,A119)&lt;=0,"Corrija a venda",IF(B119&lt;SUMIFS(VentaFecha,VentaID,A119),"Anterior à venda","OK"))))))))))))</f>
        <v/>
      </c>
      <c r="H119" s="34" t="n">
        <f aca="false">IF(G119="OK",C119,0)</f>
        <v>0</v>
      </c>
    </row>
    <row r="120" customFormat="false" ht="25" hidden="false" customHeight="true" outlineLevel="0" collapsed="false">
      <c r="A120" s="31"/>
      <c r="B120" s="32"/>
      <c r="C120" s="33"/>
      <c r="D120" s="31"/>
      <c r="E120" s="31"/>
      <c r="F120" s="31"/>
      <c r="G120" s="36" t="str">
        <f aca="false">IF(COUNTA(A120:F120)=0,"",IF(E120="","Falta o código",IF(E120&lt;&gt;TRIM(E120),"Confira o código",IF(COUNTIFS(CobroID,E120)&gt;1,"Código repetido",IF(NOT(ISNUMBER(B120)),"Confira a data",IF(OR(B120&lt;1,B120&gt;73415,INT(B120)&lt;&gt;B120),"Confira a data",IF(NOT(ISNUMBER(C120)),"Confira o valor",IF(C120&lt;=0,"Valor maior que zero",IF(COUNTIFS(Medios,D120)&lt;&gt;1,"Escolha um meio",IF(COUNTIFS(VentaID,A120)&lt;&gt;1,"Confira o ID da venda",IF(SUMIFS(VentaValida,VentaID,A120)&lt;=0,"Corrija a venda",IF(B120&lt;SUMIFS(VentaFecha,VentaID,A120),"Anterior à venda","OK"))))))))))))</f>
        <v/>
      </c>
      <c r="H120" s="34" t="n">
        <f aca="false">IF(G120="OK",C120,0)</f>
        <v>0</v>
      </c>
    </row>
    <row r="121" customFormat="false" ht="25" hidden="false" customHeight="true" outlineLevel="0" collapsed="false">
      <c r="A121" s="31"/>
      <c r="B121" s="32"/>
      <c r="C121" s="33"/>
      <c r="D121" s="31"/>
      <c r="E121" s="31"/>
      <c r="F121" s="31"/>
      <c r="G121" s="36" t="str">
        <f aca="false">IF(COUNTA(A121:F121)=0,"",IF(E121="","Falta o código",IF(E121&lt;&gt;TRIM(E121),"Confira o código",IF(COUNTIFS(CobroID,E121)&gt;1,"Código repetido",IF(NOT(ISNUMBER(B121)),"Confira a data",IF(OR(B121&lt;1,B121&gt;73415,INT(B121)&lt;&gt;B121),"Confira a data",IF(NOT(ISNUMBER(C121)),"Confira o valor",IF(C121&lt;=0,"Valor maior que zero",IF(COUNTIFS(Medios,D121)&lt;&gt;1,"Escolha um meio",IF(COUNTIFS(VentaID,A121)&lt;&gt;1,"Confira o ID da venda",IF(SUMIFS(VentaValida,VentaID,A121)&lt;=0,"Corrija a venda",IF(B121&lt;SUMIFS(VentaFecha,VentaID,A121),"Anterior à venda","OK"))))))))))))</f>
        <v/>
      </c>
      <c r="H121" s="34" t="n">
        <f aca="false">IF(G121="OK",C121,0)</f>
        <v>0</v>
      </c>
    </row>
    <row r="122" customFormat="false" ht="25" hidden="false" customHeight="true" outlineLevel="0" collapsed="false">
      <c r="A122" s="31"/>
      <c r="B122" s="32"/>
      <c r="C122" s="33"/>
      <c r="D122" s="31"/>
      <c r="E122" s="31"/>
      <c r="F122" s="31"/>
      <c r="G122" s="36" t="str">
        <f aca="false">IF(COUNTA(A122:F122)=0,"",IF(E122="","Falta o código",IF(E122&lt;&gt;TRIM(E122),"Confira o código",IF(COUNTIFS(CobroID,E122)&gt;1,"Código repetido",IF(NOT(ISNUMBER(B122)),"Confira a data",IF(OR(B122&lt;1,B122&gt;73415,INT(B122)&lt;&gt;B122),"Confira a data",IF(NOT(ISNUMBER(C122)),"Confira o valor",IF(C122&lt;=0,"Valor maior que zero",IF(COUNTIFS(Medios,D122)&lt;&gt;1,"Escolha um meio",IF(COUNTIFS(VentaID,A122)&lt;&gt;1,"Confira o ID da venda",IF(SUMIFS(VentaValida,VentaID,A122)&lt;=0,"Corrija a venda",IF(B122&lt;SUMIFS(VentaFecha,VentaID,A122),"Anterior à venda","OK"))))))))))))</f>
        <v/>
      </c>
      <c r="H122" s="34" t="n">
        <f aca="false">IF(G122="OK",C122,0)</f>
        <v>0</v>
      </c>
    </row>
    <row r="123" customFormat="false" ht="25" hidden="false" customHeight="true" outlineLevel="0" collapsed="false">
      <c r="A123" s="31"/>
      <c r="B123" s="32"/>
      <c r="C123" s="33"/>
      <c r="D123" s="31"/>
      <c r="E123" s="31"/>
      <c r="F123" s="31"/>
      <c r="G123" s="36" t="str">
        <f aca="false">IF(COUNTA(A123:F123)=0,"",IF(E123="","Falta o código",IF(E123&lt;&gt;TRIM(E123),"Confira o código",IF(COUNTIFS(CobroID,E123)&gt;1,"Código repetido",IF(NOT(ISNUMBER(B123)),"Confira a data",IF(OR(B123&lt;1,B123&gt;73415,INT(B123)&lt;&gt;B123),"Confira a data",IF(NOT(ISNUMBER(C123)),"Confira o valor",IF(C123&lt;=0,"Valor maior que zero",IF(COUNTIFS(Medios,D123)&lt;&gt;1,"Escolha um meio",IF(COUNTIFS(VentaID,A123)&lt;&gt;1,"Confira o ID da venda",IF(SUMIFS(VentaValida,VentaID,A123)&lt;=0,"Corrija a venda",IF(B123&lt;SUMIFS(VentaFecha,VentaID,A123),"Anterior à venda","OK"))))))))))))</f>
        <v/>
      </c>
      <c r="H123" s="34" t="n">
        <f aca="false">IF(G123="OK",C123,0)</f>
        <v>0</v>
      </c>
    </row>
    <row r="124" customFormat="false" ht="25" hidden="false" customHeight="true" outlineLevel="0" collapsed="false">
      <c r="A124" s="31"/>
      <c r="B124" s="32"/>
      <c r="C124" s="33"/>
      <c r="D124" s="31"/>
      <c r="E124" s="31"/>
      <c r="F124" s="31"/>
      <c r="G124" s="36" t="str">
        <f aca="false">IF(COUNTA(A124:F124)=0,"",IF(E124="","Falta o código",IF(E124&lt;&gt;TRIM(E124),"Confira o código",IF(COUNTIFS(CobroID,E124)&gt;1,"Código repetido",IF(NOT(ISNUMBER(B124)),"Confira a data",IF(OR(B124&lt;1,B124&gt;73415,INT(B124)&lt;&gt;B124),"Confira a data",IF(NOT(ISNUMBER(C124)),"Confira o valor",IF(C124&lt;=0,"Valor maior que zero",IF(COUNTIFS(Medios,D124)&lt;&gt;1,"Escolha um meio",IF(COUNTIFS(VentaID,A124)&lt;&gt;1,"Confira o ID da venda",IF(SUMIFS(VentaValida,VentaID,A124)&lt;=0,"Corrija a venda",IF(B124&lt;SUMIFS(VentaFecha,VentaID,A124),"Anterior à venda","OK"))))))))))))</f>
        <v/>
      </c>
      <c r="H124" s="34" t="n">
        <f aca="false">IF(G124="OK",C124,0)</f>
        <v>0</v>
      </c>
    </row>
    <row r="125" customFormat="false" ht="25" hidden="false" customHeight="true" outlineLevel="0" collapsed="false">
      <c r="A125" s="31"/>
      <c r="B125" s="32"/>
      <c r="C125" s="33"/>
      <c r="D125" s="31"/>
      <c r="E125" s="31"/>
      <c r="F125" s="31"/>
      <c r="G125" s="36" t="str">
        <f aca="false">IF(COUNTA(A125:F125)=0,"",IF(E125="","Falta o código",IF(E125&lt;&gt;TRIM(E125),"Confira o código",IF(COUNTIFS(CobroID,E125)&gt;1,"Código repetido",IF(NOT(ISNUMBER(B125)),"Confira a data",IF(OR(B125&lt;1,B125&gt;73415,INT(B125)&lt;&gt;B125),"Confira a data",IF(NOT(ISNUMBER(C125)),"Confira o valor",IF(C125&lt;=0,"Valor maior que zero",IF(COUNTIFS(Medios,D125)&lt;&gt;1,"Escolha um meio",IF(COUNTIFS(VentaID,A125)&lt;&gt;1,"Confira o ID da venda",IF(SUMIFS(VentaValida,VentaID,A125)&lt;=0,"Corrija a venda",IF(B125&lt;SUMIFS(VentaFecha,VentaID,A125),"Anterior à venda","OK"))))))))))))</f>
        <v/>
      </c>
      <c r="H125" s="34" t="n">
        <f aca="false">IF(G125="OK",C125,0)</f>
        <v>0</v>
      </c>
    </row>
    <row r="126" customFormat="false" ht="25" hidden="false" customHeight="true" outlineLevel="0" collapsed="false">
      <c r="A126" s="31"/>
      <c r="B126" s="32"/>
      <c r="C126" s="33"/>
      <c r="D126" s="31"/>
      <c r="E126" s="31"/>
      <c r="F126" s="31"/>
      <c r="G126" s="36" t="str">
        <f aca="false">IF(COUNTA(A126:F126)=0,"",IF(E126="","Falta o código",IF(E126&lt;&gt;TRIM(E126),"Confira o código",IF(COUNTIFS(CobroID,E126)&gt;1,"Código repetido",IF(NOT(ISNUMBER(B126)),"Confira a data",IF(OR(B126&lt;1,B126&gt;73415,INT(B126)&lt;&gt;B126),"Confira a data",IF(NOT(ISNUMBER(C126)),"Confira o valor",IF(C126&lt;=0,"Valor maior que zero",IF(COUNTIFS(Medios,D126)&lt;&gt;1,"Escolha um meio",IF(COUNTIFS(VentaID,A126)&lt;&gt;1,"Confira o ID da venda",IF(SUMIFS(VentaValida,VentaID,A126)&lt;=0,"Corrija a venda",IF(B126&lt;SUMIFS(VentaFecha,VentaID,A126),"Anterior à venda","OK"))))))))))))</f>
        <v/>
      </c>
      <c r="H126" s="34" t="n">
        <f aca="false">IF(G126="OK",C126,0)</f>
        <v>0</v>
      </c>
    </row>
    <row r="127" customFormat="false" ht="25" hidden="false" customHeight="true" outlineLevel="0" collapsed="false">
      <c r="A127" s="31"/>
      <c r="B127" s="32"/>
      <c r="C127" s="33"/>
      <c r="D127" s="31"/>
      <c r="E127" s="31"/>
      <c r="F127" s="31"/>
      <c r="G127" s="36" t="str">
        <f aca="false">IF(COUNTA(A127:F127)=0,"",IF(E127="","Falta o código",IF(E127&lt;&gt;TRIM(E127),"Confira o código",IF(COUNTIFS(CobroID,E127)&gt;1,"Código repetido",IF(NOT(ISNUMBER(B127)),"Confira a data",IF(OR(B127&lt;1,B127&gt;73415,INT(B127)&lt;&gt;B127),"Confira a data",IF(NOT(ISNUMBER(C127)),"Confira o valor",IF(C127&lt;=0,"Valor maior que zero",IF(COUNTIFS(Medios,D127)&lt;&gt;1,"Escolha um meio",IF(COUNTIFS(VentaID,A127)&lt;&gt;1,"Confira o ID da venda",IF(SUMIFS(VentaValida,VentaID,A127)&lt;=0,"Corrija a venda",IF(B127&lt;SUMIFS(VentaFecha,VentaID,A127),"Anterior à venda","OK"))))))))))))</f>
        <v/>
      </c>
      <c r="H127" s="34" t="n">
        <f aca="false">IF(G127="OK",C127,0)</f>
        <v>0</v>
      </c>
    </row>
    <row r="128" customFormat="false" ht="25" hidden="false" customHeight="true" outlineLevel="0" collapsed="false">
      <c r="A128" s="31"/>
      <c r="B128" s="32"/>
      <c r="C128" s="33"/>
      <c r="D128" s="31"/>
      <c r="E128" s="31"/>
      <c r="F128" s="31"/>
      <c r="G128" s="36" t="str">
        <f aca="false">IF(COUNTA(A128:F128)=0,"",IF(E128="","Falta o código",IF(E128&lt;&gt;TRIM(E128),"Confira o código",IF(COUNTIFS(CobroID,E128)&gt;1,"Código repetido",IF(NOT(ISNUMBER(B128)),"Confira a data",IF(OR(B128&lt;1,B128&gt;73415,INT(B128)&lt;&gt;B128),"Confira a data",IF(NOT(ISNUMBER(C128)),"Confira o valor",IF(C128&lt;=0,"Valor maior que zero",IF(COUNTIFS(Medios,D128)&lt;&gt;1,"Escolha um meio",IF(COUNTIFS(VentaID,A128)&lt;&gt;1,"Confira o ID da venda",IF(SUMIFS(VentaValida,VentaID,A128)&lt;=0,"Corrija a venda",IF(B128&lt;SUMIFS(VentaFecha,VentaID,A128),"Anterior à venda","OK"))))))))))))</f>
        <v/>
      </c>
      <c r="H128" s="34" t="n">
        <f aca="false">IF(G128="OK",C128,0)</f>
        <v>0</v>
      </c>
    </row>
    <row r="129" customFormat="false" ht="25" hidden="false" customHeight="true" outlineLevel="0" collapsed="false">
      <c r="A129" s="31"/>
      <c r="B129" s="32"/>
      <c r="C129" s="33"/>
      <c r="D129" s="31"/>
      <c r="E129" s="31"/>
      <c r="F129" s="31"/>
      <c r="G129" s="36" t="str">
        <f aca="false">IF(COUNTA(A129:F129)=0,"",IF(E129="","Falta o código",IF(E129&lt;&gt;TRIM(E129),"Confira o código",IF(COUNTIFS(CobroID,E129)&gt;1,"Código repetido",IF(NOT(ISNUMBER(B129)),"Confira a data",IF(OR(B129&lt;1,B129&gt;73415,INT(B129)&lt;&gt;B129),"Confira a data",IF(NOT(ISNUMBER(C129)),"Confira o valor",IF(C129&lt;=0,"Valor maior que zero",IF(COUNTIFS(Medios,D129)&lt;&gt;1,"Escolha um meio",IF(COUNTIFS(VentaID,A129)&lt;&gt;1,"Confira o ID da venda",IF(SUMIFS(VentaValida,VentaID,A129)&lt;=0,"Corrija a venda",IF(B129&lt;SUMIFS(VentaFecha,VentaID,A129),"Anterior à venda","OK"))))))))))))</f>
        <v/>
      </c>
      <c r="H129" s="34" t="n">
        <f aca="false">IF(G129="OK",C129,0)</f>
        <v>0</v>
      </c>
    </row>
    <row r="130" customFormat="false" ht="25" hidden="false" customHeight="true" outlineLevel="0" collapsed="false">
      <c r="A130" s="31"/>
      <c r="B130" s="32"/>
      <c r="C130" s="33"/>
      <c r="D130" s="31"/>
      <c r="E130" s="31"/>
      <c r="F130" s="31"/>
      <c r="G130" s="36" t="str">
        <f aca="false">IF(COUNTA(A130:F130)=0,"",IF(E130="","Falta o código",IF(E130&lt;&gt;TRIM(E130),"Confira o código",IF(COUNTIFS(CobroID,E130)&gt;1,"Código repetido",IF(NOT(ISNUMBER(B130)),"Confira a data",IF(OR(B130&lt;1,B130&gt;73415,INT(B130)&lt;&gt;B130),"Confira a data",IF(NOT(ISNUMBER(C130)),"Confira o valor",IF(C130&lt;=0,"Valor maior que zero",IF(COUNTIFS(Medios,D130)&lt;&gt;1,"Escolha um meio",IF(COUNTIFS(VentaID,A130)&lt;&gt;1,"Confira o ID da venda",IF(SUMIFS(VentaValida,VentaID,A130)&lt;=0,"Corrija a venda",IF(B130&lt;SUMIFS(VentaFecha,VentaID,A130),"Anterior à venda","OK"))))))))))))</f>
        <v/>
      </c>
      <c r="H130" s="34" t="n">
        <f aca="false">IF(G130="OK",C130,0)</f>
        <v>0</v>
      </c>
    </row>
    <row r="131" customFormat="false" ht="25" hidden="false" customHeight="true" outlineLevel="0" collapsed="false">
      <c r="A131" s="31"/>
      <c r="B131" s="32"/>
      <c r="C131" s="33"/>
      <c r="D131" s="31"/>
      <c r="E131" s="31"/>
      <c r="F131" s="31"/>
      <c r="G131" s="36" t="str">
        <f aca="false">IF(COUNTA(A131:F131)=0,"",IF(E131="","Falta o código",IF(E131&lt;&gt;TRIM(E131),"Confira o código",IF(COUNTIFS(CobroID,E131)&gt;1,"Código repetido",IF(NOT(ISNUMBER(B131)),"Confira a data",IF(OR(B131&lt;1,B131&gt;73415,INT(B131)&lt;&gt;B131),"Confira a data",IF(NOT(ISNUMBER(C131)),"Confira o valor",IF(C131&lt;=0,"Valor maior que zero",IF(COUNTIFS(Medios,D131)&lt;&gt;1,"Escolha um meio",IF(COUNTIFS(VentaID,A131)&lt;&gt;1,"Confira o ID da venda",IF(SUMIFS(VentaValida,VentaID,A131)&lt;=0,"Corrija a venda",IF(B131&lt;SUMIFS(VentaFecha,VentaID,A131),"Anterior à venda","OK"))))))))))))</f>
        <v/>
      </c>
      <c r="H131" s="34" t="n">
        <f aca="false">IF(G131="OK",C131,0)</f>
        <v>0</v>
      </c>
    </row>
    <row r="132" customFormat="false" ht="25" hidden="false" customHeight="true" outlineLevel="0" collapsed="false">
      <c r="A132" s="31"/>
      <c r="B132" s="32"/>
      <c r="C132" s="33"/>
      <c r="D132" s="31"/>
      <c r="E132" s="31"/>
      <c r="F132" s="31"/>
      <c r="G132" s="36" t="str">
        <f aca="false">IF(COUNTA(A132:F132)=0,"",IF(E132="","Falta o código",IF(E132&lt;&gt;TRIM(E132),"Confira o código",IF(COUNTIFS(CobroID,E132)&gt;1,"Código repetido",IF(NOT(ISNUMBER(B132)),"Confira a data",IF(OR(B132&lt;1,B132&gt;73415,INT(B132)&lt;&gt;B132),"Confira a data",IF(NOT(ISNUMBER(C132)),"Confira o valor",IF(C132&lt;=0,"Valor maior que zero",IF(COUNTIFS(Medios,D132)&lt;&gt;1,"Escolha um meio",IF(COUNTIFS(VentaID,A132)&lt;&gt;1,"Confira o ID da venda",IF(SUMIFS(VentaValida,VentaID,A132)&lt;=0,"Corrija a venda",IF(B132&lt;SUMIFS(VentaFecha,VentaID,A132),"Anterior à venda","OK"))))))))))))</f>
        <v/>
      </c>
      <c r="H132" s="34" t="n">
        <f aca="false">IF(G132="OK",C132,0)</f>
        <v>0</v>
      </c>
    </row>
    <row r="133" customFormat="false" ht="25" hidden="false" customHeight="true" outlineLevel="0" collapsed="false">
      <c r="A133" s="31"/>
      <c r="B133" s="32"/>
      <c r="C133" s="33"/>
      <c r="D133" s="31"/>
      <c r="E133" s="31"/>
      <c r="F133" s="31"/>
      <c r="G133" s="36" t="str">
        <f aca="false">IF(COUNTA(A133:F133)=0,"",IF(E133="","Falta o código",IF(E133&lt;&gt;TRIM(E133),"Confira o código",IF(COUNTIFS(CobroID,E133)&gt;1,"Código repetido",IF(NOT(ISNUMBER(B133)),"Confira a data",IF(OR(B133&lt;1,B133&gt;73415,INT(B133)&lt;&gt;B133),"Confira a data",IF(NOT(ISNUMBER(C133)),"Confira o valor",IF(C133&lt;=0,"Valor maior que zero",IF(COUNTIFS(Medios,D133)&lt;&gt;1,"Escolha um meio",IF(COUNTIFS(VentaID,A133)&lt;&gt;1,"Confira o ID da venda",IF(SUMIFS(VentaValida,VentaID,A133)&lt;=0,"Corrija a venda",IF(B133&lt;SUMIFS(VentaFecha,VentaID,A133),"Anterior à venda","OK"))))))))))))</f>
        <v/>
      </c>
      <c r="H133" s="34" t="n">
        <f aca="false">IF(G133="OK",C133,0)</f>
        <v>0</v>
      </c>
    </row>
    <row r="134" customFormat="false" ht="25" hidden="false" customHeight="true" outlineLevel="0" collapsed="false">
      <c r="A134" s="31"/>
      <c r="B134" s="32"/>
      <c r="C134" s="33"/>
      <c r="D134" s="31"/>
      <c r="E134" s="31"/>
      <c r="F134" s="31"/>
      <c r="G134" s="36" t="str">
        <f aca="false">IF(COUNTA(A134:F134)=0,"",IF(E134="","Falta o código",IF(E134&lt;&gt;TRIM(E134),"Confira o código",IF(COUNTIFS(CobroID,E134)&gt;1,"Código repetido",IF(NOT(ISNUMBER(B134)),"Confira a data",IF(OR(B134&lt;1,B134&gt;73415,INT(B134)&lt;&gt;B134),"Confira a data",IF(NOT(ISNUMBER(C134)),"Confira o valor",IF(C134&lt;=0,"Valor maior que zero",IF(COUNTIFS(Medios,D134)&lt;&gt;1,"Escolha um meio",IF(COUNTIFS(VentaID,A134)&lt;&gt;1,"Confira o ID da venda",IF(SUMIFS(VentaValida,VentaID,A134)&lt;=0,"Corrija a venda",IF(B134&lt;SUMIFS(VentaFecha,VentaID,A134),"Anterior à venda","OK"))))))))))))</f>
        <v/>
      </c>
      <c r="H134" s="34" t="n">
        <f aca="false">IF(G134="OK",C134,0)</f>
        <v>0</v>
      </c>
    </row>
    <row r="135" customFormat="false" ht="25" hidden="false" customHeight="true" outlineLevel="0" collapsed="false">
      <c r="A135" s="31"/>
      <c r="B135" s="32"/>
      <c r="C135" s="33"/>
      <c r="D135" s="31"/>
      <c r="E135" s="31"/>
      <c r="F135" s="31"/>
      <c r="G135" s="36" t="str">
        <f aca="false">IF(COUNTA(A135:F135)=0,"",IF(E135="","Falta o código",IF(E135&lt;&gt;TRIM(E135),"Confira o código",IF(COUNTIFS(CobroID,E135)&gt;1,"Código repetido",IF(NOT(ISNUMBER(B135)),"Confira a data",IF(OR(B135&lt;1,B135&gt;73415,INT(B135)&lt;&gt;B135),"Confira a data",IF(NOT(ISNUMBER(C135)),"Confira o valor",IF(C135&lt;=0,"Valor maior que zero",IF(COUNTIFS(Medios,D135)&lt;&gt;1,"Escolha um meio",IF(COUNTIFS(VentaID,A135)&lt;&gt;1,"Confira o ID da venda",IF(SUMIFS(VentaValida,VentaID,A135)&lt;=0,"Corrija a venda",IF(B135&lt;SUMIFS(VentaFecha,VentaID,A135),"Anterior à venda","OK"))))))))))))</f>
        <v/>
      </c>
      <c r="H135" s="34" t="n">
        <f aca="false">IF(G135="OK",C135,0)</f>
        <v>0</v>
      </c>
    </row>
    <row r="136" customFormat="false" ht="25" hidden="false" customHeight="true" outlineLevel="0" collapsed="false">
      <c r="A136" s="31"/>
      <c r="B136" s="32"/>
      <c r="C136" s="33"/>
      <c r="D136" s="31"/>
      <c r="E136" s="31"/>
      <c r="F136" s="31"/>
      <c r="G136" s="36" t="str">
        <f aca="false">IF(COUNTA(A136:F136)=0,"",IF(E136="","Falta o código",IF(E136&lt;&gt;TRIM(E136),"Confira o código",IF(COUNTIFS(CobroID,E136)&gt;1,"Código repetido",IF(NOT(ISNUMBER(B136)),"Confira a data",IF(OR(B136&lt;1,B136&gt;73415,INT(B136)&lt;&gt;B136),"Confira a data",IF(NOT(ISNUMBER(C136)),"Confira o valor",IF(C136&lt;=0,"Valor maior que zero",IF(COUNTIFS(Medios,D136)&lt;&gt;1,"Escolha um meio",IF(COUNTIFS(VentaID,A136)&lt;&gt;1,"Confira o ID da venda",IF(SUMIFS(VentaValida,VentaID,A136)&lt;=0,"Corrija a venda",IF(B136&lt;SUMIFS(VentaFecha,VentaID,A136),"Anterior à venda","OK"))))))))))))</f>
        <v/>
      </c>
      <c r="H136" s="34" t="n">
        <f aca="false">IF(G136="OK",C136,0)</f>
        <v>0</v>
      </c>
    </row>
    <row r="137" customFormat="false" ht="25" hidden="false" customHeight="true" outlineLevel="0" collapsed="false">
      <c r="A137" s="31"/>
      <c r="B137" s="32"/>
      <c r="C137" s="33"/>
      <c r="D137" s="31"/>
      <c r="E137" s="31"/>
      <c r="F137" s="31"/>
      <c r="G137" s="36" t="str">
        <f aca="false">IF(COUNTA(A137:F137)=0,"",IF(E137="","Falta o código",IF(E137&lt;&gt;TRIM(E137),"Confira o código",IF(COUNTIFS(CobroID,E137)&gt;1,"Código repetido",IF(NOT(ISNUMBER(B137)),"Confira a data",IF(OR(B137&lt;1,B137&gt;73415,INT(B137)&lt;&gt;B137),"Confira a data",IF(NOT(ISNUMBER(C137)),"Confira o valor",IF(C137&lt;=0,"Valor maior que zero",IF(COUNTIFS(Medios,D137)&lt;&gt;1,"Escolha um meio",IF(COUNTIFS(VentaID,A137)&lt;&gt;1,"Confira o ID da venda",IF(SUMIFS(VentaValida,VentaID,A137)&lt;=0,"Corrija a venda",IF(B137&lt;SUMIFS(VentaFecha,VentaID,A137),"Anterior à venda","OK"))))))))))))</f>
        <v/>
      </c>
      <c r="H137" s="34" t="n">
        <f aca="false">IF(G137="OK",C137,0)</f>
        <v>0</v>
      </c>
    </row>
    <row r="138" customFormat="false" ht="25" hidden="false" customHeight="true" outlineLevel="0" collapsed="false">
      <c r="A138" s="31"/>
      <c r="B138" s="32"/>
      <c r="C138" s="33"/>
      <c r="D138" s="31"/>
      <c r="E138" s="31"/>
      <c r="F138" s="31"/>
      <c r="G138" s="36" t="str">
        <f aca="false">IF(COUNTA(A138:F138)=0,"",IF(E138="","Falta o código",IF(E138&lt;&gt;TRIM(E138),"Confira o código",IF(COUNTIFS(CobroID,E138)&gt;1,"Código repetido",IF(NOT(ISNUMBER(B138)),"Confira a data",IF(OR(B138&lt;1,B138&gt;73415,INT(B138)&lt;&gt;B138),"Confira a data",IF(NOT(ISNUMBER(C138)),"Confira o valor",IF(C138&lt;=0,"Valor maior que zero",IF(COUNTIFS(Medios,D138)&lt;&gt;1,"Escolha um meio",IF(COUNTIFS(VentaID,A138)&lt;&gt;1,"Confira o ID da venda",IF(SUMIFS(VentaValida,VentaID,A138)&lt;=0,"Corrija a venda",IF(B138&lt;SUMIFS(VentaFecha,VentaID,A138),"Anterior à venda","OK"))))))))))))</f>
        <v/>
      </c>
      <c r="H138" s="34" t="n">
        <f aca="false">IF(G138="OK",C138,0)</f>
        <v>0</v>
      </c>
    </row>
    <row r="139" customFormat="false" ht="25" hidden="false" customHeight="true" outlineLevel="0" collapsed="false">
      <c r="A139" s="31"/>
      <c r="B139" s="32"/>
      <c r="C139" s="33"/>
      <c r="D139" s="31"/>
      <c r="E139" s="31"/>
      <c r="F139" s="31"/>
      <c r="G139" s="36" t="str">
        <f aca="false">IF(COUNTA(A139:F139)=0,"",IF(E139="","Falta o código",IF(E139&lt;&gt;TRIM(E139),"Confira o código",IF(COUNTIFS(CobroID,E139)&gt;1,"Código repetido",IF(NOT(ISNUMBER(B139)),"Confira a data",IF(OR(B139&lt;1,B139&gt;73415,INT(B139)&lt;&gt;B139),"Confira a data",IF(NOT(ISNUMBER(C139)),"Confira o valor",IF(C139&lt;=0,"Valor maior que zero",IF(COUNTIFS(Medios,D139)&lt;&gt;1,"Escolha um meio",IF(COUNTIFS(VentaID,A139)&lt;&gt;1,"Confira o ID da venda",IF(SUMIFS(VentaValida,VentaID,A139)&lt;=0,"Corrija a venda",IF(B139&lt;SUMIFS(VentaFecha,VentaID,A139),"Anterior à venda","OK"))))))))))))</f>
        <v/>
      </c>
      <c r="H139" s="34" t="n">
        <f aca="false">IF(G139="OK",C139,0)</f>
        <v>0</v>
      </c>
    </row>
    <row r="140" customFormat="false" ht="25" hidden="false" customHeight="true" outlineLevel="0" collapsed="false">
      <c r="A140" s="31"/>
      <c r="B140" s="32"/>
      <c r="C140" s="33"/>
      <c r="D140" s="31"/>
      <c r="E140" s="31"/>
      <c r="F140" s="31"/>
      <c r="G140" s="36" t="str">
        <f aca="false">IF(COUNTA(A140:F140)=0,"",IF(E140="","Falta o código",IF(E140&lt;&gt;TRIM(E140),"Confira o código",IF(COUNTIFS(CobroID,E140)&gt;1,"Código repetido",IF(NOT(ISNUMBER(B140)),"Confira a data",IF(OR(B140&lt;1,B140&gt;73415,INT(B140)&lt;&gt;B140),"Confira a data",IF(NOT(ISNUMBER(C140)),"Confira o valor",IF(C140&lt;=0,"Valor maior que zero",IF(COUNTIFS(Medios,D140)&lt;&gt;1,"Escolha um meio",IF(COUNTIFS(VentaID,A140)&lt;&gt;1,"Confira o ID da venda",IF(SUMIFS(VentaValida,VentaID,A140)&lt;=0,"Corrija a venda",IF(B140&lt;SUMIFS(VentaFecha,VentaID,A140),"Anterior à venda","OK"))))))))))))</f>
        <v/>
      </c>
      <c r="H140" s="34" t="n">
        <f aca="false">IF(G140="OK",C140,0)</f>
        <v>0</v>
      </c>
    </row>
    <row r="141" customFormat="false" ht="25" hidden="false" customHeight="true" outlineLevel="0" collapsed="false">
      <c r="A141" s="31"/>
      <c r="B141" s="32"/>
      <c r="C141" s="33"/>
      <c r="D141" s="31"/>
      <c r="E141" s="31"/>
      <c r="F141" s="31"/>
      <c r="G141" s="36" t="str">
        <f aca="false">IF(COUNTA(A141:F141)=0,"",IF(E141="","Falta o código",IF(E141&lt;&gt;TRIM(E141),"Confira o código",IF(COUNTIFS(CobroID,E141)&gt;1,"Código repetido",IF(NOT(ISNUMBER(B141)),"Confira a data",IF(OR(B141&lt;1,B141&gt;73415,INT(B141)&lt;&gt;B141),"Confira a data",IF(NOT(ISNUMBER(C141)),"Confira o valor",IF(C141&lt;=0,"Valor maior que zero",IF(COUNTIFS(Medios,D141)&lt;&gt;1,"Escolha um meio",IF(COUNTIFS(VentaID,A141)&lt;&gt;1,"Confira o ID da venda",IF(SUMIFS(VentaValida,VentaID,A141)&lt;=0,"Corrija a venda",IF(B141&lt;SUMIFS(VentaFecha,VentaID,A141),"Anterior à venda","OK"))))))))))))</f>
        <v/>
      </c>
      <c r="H141" s="34" t="n">
        <f aca="false">IF(G141="OK",C141,0)</f>
        <v>0</v>
      </c>
    </row>
    <row r="142" customFormat="false" ht="25" hidden="false" customHeight="true" outlineLevel="0" collapsed="false">
      <c r="A142" s="31"/>
      <c r="B142" s="32"/>
      <c r="C142" s="33"/>
      <c r="D142" s="31"/>
      <c r="E142" s="31"/>
      <c r="F142" s="31"/>
      <c r="G142" s="36" t="str">
        <f aca="false">IF(COUNTA(A142:F142)=0,"",IF(E142="","Falta o código",IF(E142&lt;&gt;TRIM(E142),"Confira o código",IF(COUNTIFS(CobroID,E142)&gt;1,"Código repetido",IF(NOT(ISNUMBER(B142)),"Confira a data",IF(OR(B142&lt;1,B142&gt;73415,INT(B142)&lt;&gt;B142),"Confira a data",IF(NOT(ISNUMBER(C142)),"Confira o valor",IF(C142&lt;=0,"Valor maior que zero",IF(COUNTIFS(Medios,D142)&lt;&gt;1,"Escolha um meio",IF(COUNTIFS(VentaID,A142)&lt;&gt;1,"Confira o ID da venda",IF(SUMIFS(VentaValida,VentaID,A142)&lt;=0,"Corrija a venda",IF(B142&lt;SUMIFS(VentaFecha,VentaID,A142),"Anterior à venda","OK"))))))))))))</f>
        <v/>
      </c>
      <c r="H142" s="34" t="n">
        <f aca="false">IF(G142="OK",C142,0)</f>
        <v>0</v>
      </c>
    </row>
    <row r="143" customFormat="false" ht="25" hidden="false" customHeight="true" outlineLevel="0" collapsed="false">
      <c r="A143" s="31"/>
      <c r="B143" s="32"/>
      <c r="C143" s="33"/>
      <c r="D143" s="31"/>
      <c r="E143" s="31"/>
      <c r="F143" s="31"/>
      <c r="G143" s="36" t="str">
        <f aca="false">IF(COUNTA(A143:F143)=0,"",IF(E143="","Falta o código",IF(E143&lt;&gt;TRIM(E143),"Confira o código",IF(COUNTIFS(CobroID,E143)&gt;1,"Código repetido",IF(NOT(ISNUMBER(B143)),"Confira a data",IF(OR(B143&lt;1,B143&gt;73415,INT(B143)&lt;&gt;B143),"Confira a data",IF(NOT(ISNUMBER(C143)),"Confira o valor",IF(C143&lt;=0,"Valor maior que zero",IF(COUNTIFS(Medios,D143)&lt;&gt;1,"Escolha um meio",IF(COUNTIFS(VentaID,A143)&lt;&gt;1,"Confira o ID da venda",IF(SUMIFS(VentaValida,VentaID,A143)&lt;=0,"Corrija a venda",IF(B143&lt;SUMIFS(VentaFecha,VentaID,A143),"Anterior à venda","OK"))))))))))))</f>
        <v/>
      </c>
      <c r="H143" s="34" t="n">
        <f aca="false">IF(G143="OK",C143,0)</f>
        <v>0</v>
      </c>
    </row>
    <row r="144" customFormat="false" ht="25" hidden="false" customHeight="true" outlineLevel="0" collapsed="false">
      <c r="A144" s="31"/>
      <c r="B144" s="32"/>
      <c r="C144" s="33"/>
      <c r="D144" s="31"/>
      <c r="E144" s="31"/>
      <c r="F144" s="31"/>
      <c r="G144" s="36" t="str">
        <f aca="false">IF(COUNTA(A144:F144)=0,"",IF(E144="","Falta o código",IF(E144&lt;&gt;TRIM(E144),"Confira o código",IF(COUNTIFS(CobroID,E144)&gt;1,"Código repetido",IF(NOT(ISNUMBER(B144)),"Confira a data",IF(OR(B144&lt;1,B144&gt;73415,INT(B144)&lt;&gt;B144),"Confira a data",IF(NOT(ISNUMBER(C144)),"Confira o valor",IF(C144&lt;=0,"Valor maior que zero",IF(COUNTIFS(Medios,D144)&lt;&gt;1,"Escolha um meio",IF(COUNTIFS(VentaID,A144)&lt;&gt;1,"Confira o ID da venda",IF(SUMIFS(VentaValida,VentaID,A144)&lt;=0,"Corrija a venda",IF(B144&lt;SUMIFS(VentaFecha,VentaID,A144),"Anterior à venda","OK"))))))))))))</f>
        <v/>
      </c>
      <c r="H144" s="34" t="n">
        <f aca="false">IF(G144="OK",C144,0)</f>
        <v>0</v>
      </c>
    </row>
    <row r="145" customFormat="false" ht="25" hidden="false" customHeight="true" outlineLevel="0" collapsed="false">
      <c r="A145" s="31"/>
      <c r="B145" s="32"/>
      <c r="C145" s="33"/>
      <c r="D145" s="31"/>
      <c r="E145" s="31"/>
      <c r="F145" s="31"/>
      <c r="G145" s="36" t="str">
        <f aca="false">IF(COUNTA(A145:F145)=0,"",IF(E145="","Falta o código",IF(E145&lt;&gt;TRIM(E145),"Confira o código",IF(COUNTIFS(CobroID,E145)&gt;1,"Código repetido",IF(NOT(ISNUMBER(B145)),"Confira a data",IF(OR(B145&lt;1,B145&gt;73415,INT(B145)&lt;&gt;B145),"Confira a data",IF(NOT(ISNUMBER(C145)),"Confira o valor",IF(C145&lt;=0,"Valor maior que zero",IF(COUNTIFS(Medios,D145)&lt;&gt;1,"Escolha um meio",IF(COUNTIFS(VentaID,A145)&lt;&gt;1,"Confira o ID da venda",IF(SUMIFS(VentaValida,VentaID,A145)&lt;=0,"Corrija a venda",IF(B145&lt;SUMIFS(VentaFecha,VentaID,A145),"Anterior à venda","OK"))))))))))))</f>
        <v/>
      </c>
      <c r="H145" s="34" t="n">
        <f aca="false">IF(G145="OK",C145,0)</f>
        <v>0</v>
      </c>
    </row>
    <row r="146" customFormat="false" ht="25" hidden="false" customHeight="true" outlineLevel="0" collapsed="false">
      <c r="A146" s="31"/>
      <c r="B146" s="32"/>
      <c r="C146" s="33"/>
      <c r="D146" s="31"/>
      <c r="E146" s="31"/>
      <c r="F146" s="31"/>
      <c r="G146" s="36" t="str">
        <f aca="false">IF(COUNTA(A146:F146)=0,"",IF(E146="","Falta o código",IF(E146&lt;&gt;TRIM(E146),"Confira o código",IF(COUNTIFS(CobroID,E146)&gt;1,"Código repetido",IF(NOT(ISNUMBER(B146)),"Confira a data",IF(OR(B146&lt;1,B146&gt;73415,INT(B146)&lt;&gt;B146),"Confira a data",IF(NOT(ISNUMBER(C146)),"Confira o valor",IF(C146&lt;=0,"Valor maior que zero",IF(COUNTIFS(Medios,D146)&lt;&gt;1,"Escolha um meio",IF(COUNTIFS(VentaID,A146)&lt;&gt;1,"Confira o ID da venda",IF(SUMIFS(VentaValida,VentaID,A146)&lt;=0,"Corrija a venda",IF(B146&lt;SUMIFS(VentaFecha,VentaID,A146),"Anterior à venda","OK"))))))))))))</f>
        <v/>
      </c>
      <c r="H146" s="34" t="n">
        <f aca="false">IF(G146="OK",C146,0)</f>
        <v>0</v>
      </c>
    </row>
    <row r="147" customFormat="false" ht="25" hidden="false" customHeight="true" outlineLevel="0" collapsed="false">
      <c r="A147" s="31"/>
      <c r="B147" s="32"/>
      <c r="C147" s="33"/>
      <c r="D147" s="31"/>
      <c r="E147" s="31"/>
      <c r="F147" s="31"/>
      <c r="G147" s="36" t="str">
        <f aca="false">IF(COUNTA(A147:F147)=0,"",IF(E147="","Falta o código",IF(E147&lt;&gt;TRIM(E147),"Confira o código",IF(COUNTIFS(CobroID,E147)&gt;1,"Código repetido",IF(NOT(ISNUMBER(B147)),"Confira a data",IF(OR(B147&lt;1,B147&gt;73415,INT(B147)&lt;&gt;B147),"Confira a data",IF(NOT(ISNUMBER(C147)),"Confira o valor",IF(C147&lt;=0,"Valor maior que zero",IF(COUNTIFS(Medios,D147)&lt;&gt;1,"Escolha um meio",IF(COUNTIFS(VentaID,A147)&lt;&gt;1,"Confira o ID da venda",IF(SUMIFS(VentaValida,VentaID,A147)&lt;=0,"Corrija a venda",IF(B147&lt;SUMIFS(VentaFecha,VentaID,A147),"Anterior à venda","OK"))))))))))))</f>
        <v/>
      </c>
      <c r="H147" s="34" t="n">
        <f aca="false">IF(G147="OK",C147,0)</f>
        <v>0</v>
      </c>
    </row>
    <row r="148" customFormat="false" ht="25" hidden="false" customHeight="true" outlineLevel="0" collapsed="false">
      <c r="A148" s="31"/>
      <c r="B148" s="32"/>
      <c r="C148" s="33"/>
      <c r="D148" s="31"/>
      <c r="E148" s="31"/>
      <c r="F148" s="31"/>
      <c r="G148" s="36" t="str">
        <f aca="false">IF(COUNTA(A148:F148)=0,"",IF(E148="","Falta o código",IF(E148&lt;&gt;TRIM(E148),"Confira o código",IF(COUNTIFS(CobroID,E148)&gt;1,"Código repetido",IF(NOT(ISNUMBER(B148)),"Confira a data",IF(OR(B148&lt;1,B148&gt;73415,INT(B148)&lt;&gt;B148),"Confira a data",IF(NOT(ISNUMBER(C148)),"Confira o valor",IF(C148&lt;=0,"Valor maior que zero",IF(COUNTIFS(Medios,D148)&lt;&gt;1,"Escolha um meio",IF(COUNTIFS(VentaID,A148)&lt;&gt;1,"Confira o ID da venda",IF(SUMIFS(VentaValida,VentaID,A148)&lt;=0,"Corrija a venda",IF(B148&lt;SUMIFS(VentaFecha,VentaID,A148),"Anterior à venda","OK"))))))))))))</f>
        <v/>
      </c>
      <c r="H148" s="34" t="n">
        <f aca="false">IF(G148="OK",C148,0)</f>
        <v>0</v>
      </c>
    </row>
    <row r="149" customFormat="false" ht="25" hidden="false" customHeight="true" outlineLevel="0" collapsed="false">
      <c r="A149" s="31"/>
      <c r="B149" s="32"/>
      <c r="C149" s="33"/>
      <c r="D149" s="31"/>
      <c r="E149" s="31"/>
      <c r="F149" s="31"/>
      <c r="G149" s="36" t="str">
        <f aca="false">IF(COUNTA(A149:F149)=0,"",IF(E149="","Falta o código",IF(E149&lt;&gt;TRIM(E149),"Confira o código",IF(COUNTIFS(CobroID,E149)&gt;1,"Código repetido",IF(NOT(ISNUMBER(B149)),"Confira a data",IF(OR(B149&lt;1,B149&gt;73415,INT(B149)&lt;&gt;B149),"Confira a data",IF(NOT(ISNUMBER(C149)),"Confira o valor",IF(C149&lt;=0,"Valor maior que zero",IF(COUNTIFS(Medios,D149)&lt;&gt;1,"Escolha um meio",IF(COUNTIFS(VentaID,A149)&lt;&gt;1,"Confira o ID da venda",IF(SUMIFS(VentaValida,VentaID,A149)&lt;=0,"Corrija a venda",IF(B149&lt;SUMIFS(VentaFecha,VentaID,A149),"Anterior à venda","OK"))))))))))))</f>
        <v/>
      </c>
      <c r="H149" s="34" t="n">
        <f aca="false">IF(G149="OK",C149,0)</f>
        <v>0</v>
      </c>
    </row>
    <row r="150" customFormat="false" ht="25" hidden="false" customHeight="true" outlineLevel="0" collapsed="false">
      <c r="A150" s="31"/>
      <c r="B150" s="32"/>
      <c r="C150" s="33"/>
      <c r="D150" s="31"/>
      <c r="E150" s="31"/>
      <c r="F150" s="31"/>
      <c r="G150" s="36" t="str">
        <f aca="false">IF(COUNTA(A150:F150)=0,"",IF(E150="","Falta o código",IF(E150&lt;&gt;TRIM(E150),"Confira o código",IF(COUNTIFS(CobroID,E150)&gt;1,"Código repetido",IF(NOT(ISNUMBER(B150)),"Confira a data",IF(OR(B150&lt;1,B150&gt;73415,INT(B150)&lt;&gt;B150),"Confira a data",IF(NOT(ISNUMBER(C150)),"Confira o valor",IF(C150&lt;=0,"Valor maior que zero",IF(COUNTIFS(Medios,D150)&lt;&gt;1,"Escolha um meio",IF(COUNTIFS(VentaID,A150)&lt;&gt;1,"Confira o ID da venda",IF(SUMIFS(VentaValida,VentaID,A150)&lt;=0,"Corrija a venda",IF(B150&lt;SUMIFS(VentaFecha,VentaID,A150),"Anterior à venda","OK"))))))))))))</f>
        <v/>
      </c>
      <c r="H150" s="34" t="n">
        <f aca="false">IF(G150="OK",C150,0)</f>
        <v>0</v>
      </c>
    </row>
    <row r="151" customFormat="false" ht="25" hidden="false" customHeight="true" outlineLevel="0" collapsed="false">
      <c r="A151" s="31"/>
      <c r="B151" s="32"/>
      <c r="C151" s="33"/>
      <c r="D151" s="31"/>
      <c r="E151" s="31"/>
      <c r="F151" s="31"/>
      <c r="G151" s="36" t="str">
        <f aca="false">IF(COUNTA(A151:F151)=0,"",IF(E151="","Falta o código",IF(E151&lt;&gt;TRIM(E151),"Confira o código",IF(COUNTIFS(CobroID,E151)&gt;1,"Código repetido",IF(NOT(ISNUMBER(B151)),"Confira a data",IF(OR(B151&lt;1,B151&gt;73415,INT(B151)&lt;&gt;B151),"Confira a data",IF(NOT(ISNUMBER(C151)),"Confira o valor",IF(C151&lt;=0,"Valor maior que zero",IF(COUNTIFS(Medios,D151)&lt;&gt;1,"Escolha um meio",IF(COUNTIFS(VentaID,A151)&lt;&gt;1,"Confira o ID da venda",IF(SUMIFS(VentaValida,VentaID,A151)&lt;=0,"Corrija a venda",IF(B151&lt;SUMIFS(VentaFecha,VentaID,A151),"Anterior à venda","OK"))))))))))))</f>
        <v/>
      </c>
      <c r="H151" s="34" t="n">
        <f aca="false">IF(G151="OK",C151,0)</f>
        <v>0</v>
      </c>
    </row>
    <row r="152" customFormat="false" ht="25" hidden="false" customHeight="true" outlineLevel="0" collapsed="false">
      <c r="A152" s="31"/>
      <c r="B152" s="32"/>
      <c r="C152" s="33"/>
      <c r="D152" s="31"/>
      <c r="E152" s="31"/>
      <c r="F152" s="31"/>
      <c r="G152" s="36" t="str">
        <f aca="false">IF(COUNTA(A152:F152)=0,"",IF(E152="","Falta o código",IF(E152&lt;&gt;TRIM(E152),"Confira o código",IF(COUNTIFS(CobroID,E152)&gt;1,"Código repetido",IF(NOT(ISNUMBER(B152)),"Confira a data",IF(OR(B152&lt;1,B152&gt;73415,INT(B152)&lt;&gt;B152),"Confira a data",IF(NOT(ISNUMBER(C152)),"Confira o valor",IF(C152&lt;=0,"Valor maior que zero",IF(COUNTIFS(Medios,D152)&lt;&gt;1,"Escolha um meio",IF(COUNTIFS(VentaID,A152)&lt;&gt;1,"Confira o ID da venda",IF(SUMIFS(VentaValida,VentaID,A152)&lt;=0,"Corrija a venda",IF(B152&lt;SUMIFS(VentaFecha,VentaID,A152),"Anterior à venda","OK"))))))))))))</f>
        <v/>
      </c>
      <c r="H152" s="34" t="n">
        <f aca="false">IF(G152="OK",C152,0)</f>
        <v>0</v>
      </c>
    </row>
    <row r="153" customFormat="false" ht="25" hidden="false" customHeight="true" outlineLevel="0" collapsed="false">
      <c r="A153" s="31"/>
      <c r="B153" s="32"/>
      <c r="C153" s="33"/>
      <c r="D153" s="31"/>
      <c r="E153" s="31"/>
      <c r="F153" s="31"/>
      <c r="G153" s="36" t="str">
        <f aca="false">IF(COUNTA(A153:F153)=0,"",IF(E153="","Falta o código",IF(E153&lt;&gt;TRIM(E153),"Confira o código",IF(COUNTIFS(CobroID,E153)&gt;1,"Código repetido",IF(NOT(ISNUMBER(B153)),"Confira a data",IF(OR(B153&lt;1,B153&gt;73415,INT(B153)&lt;&gt;B153),"Confira a data",IF(NOT(ISNUMBER(C153)),"Confira o valor",IF(C153&lt;=0,"Valor maior que zero",IF(COUNTIFS(Medios,D153)&lt;&gt;1,"Escolha um meio",IF(COUNTIFS(VentaID,A153)&lt;&gt;1,"Confira o ID da venda",IF(SUMIFS(VentaValida,VentaID,A153)&lt;=0,"Corrija a venda",IF(B153&lt;SUMIFS(VentaFecha,VentaID,A153),"Anterior à venda","OK"))))))))))))</f>
        <v/>
      </c>
      <c r="H153" s="34" t="n">
        <f aca="false">IF(G153="OK",C153,0)</f>
        <v>0</v>
      </c>
    </row>
    <row r="154" customFormat="false" ht="25" hidden="false" customHeight="true" outlineLevel="0" collapsed="false">
      <c r="A154" s="31"/>
      <c r="B154" s="32"/>
      <c r="C154" s="33"/>
      <c r="D154" s="31"/>
      <c r="E154" s="31"/>
      <c r="F154" s="31"/>
      <c r="G154" s="36" t="str">
        <f aca="false">IF(COUNTA(A154:F154)=0,"",IF(E154="","Falta o código",IF(E154&lt;&gt;TRIM(E154),"Confira o código",IF(COUNTIFS(CobroID,E154)&gt;1,"Código repetido",IF(NOT(ISNUMBER(B154)),"Confira a data",IF(OR(B154&lt;1,B154&gt;73415,INT(B154)&lt;&gt;B154),"Confira a data",IF(NOT(ISNUMBER(C154)),"Confira o valor",IF(C154&lt;=0,"Valor maior que zero",IF(COUNTIFS(Medios,D154)&lt;&gt;1,"Escolha um meio",IF(COUNTIFS(VentaID,A154)&lt;&gt;1,"Confira o ID da venda",IF(SUMIFS(VentaValida,VentaID,A154)&lt;=0,"Corrija a venda",IF(B154&lt;SUMIFS(VentaFecha,VentaID,A154),"Anterior à venda","OK"))))))))))))</f>
        <v/>
      </c>
      <c r="H154" s="34" t="n">
        <f aca="false">IF(G154="OK",C154,0)</f>
        <v>0</v>
      </c>
    </row>
    <row r="155" customFormat="false" ht="25" hidden="false" customHeight="true" outlineLevel="0" collapsed="false">
      <c r="A155" s="31"/>
      <c r="B155" s="32"/>
      <c r="C155" s="33"/>
      <c r="D155" s="31"/>
      <c r="E155" s="31"/>
      <c r="F155" s="31"/>
      <c r="G155" s="36" t="str">
        <f aca="false">IF(COUNTA(A155:F155)=0,"",IF(E155="","Falta o código",IF(E155&lt;&gt;TRIM(E155),"Confira o código",IF(COUNTIFS(CobroID,E155)&gt;1,"Código repetido",IF(NOT(ISNUMBER(B155)),"Confira a data",IF(OR(B155&lt;1,B155&gt;73415,INT(B155)&lt;&gt;B155),"Confira a data",IF(NOT(ISNUMBER(C155)),"Confira o valor",IF(C155&lt;=0,"Valor maior que zero",IF(COUNTIFS(Medios,D155)&lt;&gt;1,"Escolha um meio",IF(COUNTIFS(VentaID,A155)&lt;&gt;1,"Confira o ID da venda",IF(SUMIFS(VentaValida,VentaID,A155)&lt;=0,"Corrija a venda",IF(B155&lt;SUMIFS(VentaFecha,VentaID,A155),"Anterior à venda","OK"))))))))))))</f>
        <v/>
      </c>
      <c r="H155" s="34" t="n">
        <f aca="false">IF(G155="OK",C155,0)</f>
        <v>0</v>
      </c>
    </row>
    <row r="156" customFormat="false" ht="25" hidden="false" customHeight="true" outlineLevel="0" collapsed="false">
      <c r="A156" s="31"/>
      <c r="B156" s="32"/>
      <c r="C156" s="33"/>
      <c r="D156" s="31"/>
      <c r="E156" s="31"/>
      <c r="F156" s="31"/>
      <c r="G156" s="36" t="str">
        <f aca="false">IF(COUNTA(A156:F156)=0,"",IF(E156="","Falta o código",IF(E156&lt;&gt;TRIM(E156),"Confira o código",IF(COUNTIFS(CobroID,E156)&gt;1,"Código repetido",IF(NOT(ISNUMBER(B156)),"Confira a data",IF(OR(B156&lt;1,B156&gt;73415,INT(B156)&lt;&gt;B156),"Confira a data",IF(NOT(ISNUMBER(C156)),"Confira o valor",IF(C156&lt;=0,"Valor maior que zero",IF(COUNTIFS(Medios,D156)&lt;&gt;1,"Escolha um meio",IF(COUNTIFS(VentaID,A156)&lt;&gt;1,"Confira o ID da venda",IF(SUMIFS(VentaValida,VentaID,A156)&lt;=0,"Corrija a venda",IF(B156&lt;SUMIFS(VentaFecha,VentaID,A156),"Anterior à venda","OK"))))))))))))</f>
        <v/>
      </c>
      <c r="H156" s="34" t="n">
        <f aca="false">IF(G156="OK",C156,0)</f>
        <v>0</v>
      </c>
    </row>
    <row r="157" customFormat="false" ht="25" hidden="false" customHeight="true" outlineLevel="0" collapsed="false">
      <c r="A157" s="31"/>
      <c r="B157" s="32"/>
      <c r="C157" s="33"/>
      <c r="D157" s="31"/>
      <c r="E157" s="31"/>
      <c r="F157" s="31"/>
      <c r="G157" s="36" t="str">
        <f aca="false">IF(COUNTA(A157:F157)=0,"",IF(E157="","Falta o código",IF(E157&lt;&gt;TRIM(E157),"Confira o código",IF(COUNTIFS(CobroID,E157)&gt;1,"Código repetido",IF(NOT(ISNUMBER(B157)),"Confira a data",IF(OR(B157&lt;1,B157&gt;73415,INT(B157)&lt;&gt;B157),"Confira a data",IF(NOT(ISNUMBER(C157)),"Confira o valor",IF(C157&lt;=0,"Valor maior que zero",IF(COUNTIFS(Medios,D157)&lt;&gt;1,"Escolha um meio",IF(COUNTIFS(VentaID,A157)&lt;&gt;1,"Confira o ID da venda",IF(SUMIFS(VentaValida,VentaID,A157)&lt;=0,"Corrija a venda",IF(B157&lt;SUMIFS(VentaFecha,VentaID,A157),"Anterior à venda","OK"))))))))))))</f>
        <v/>
      </c>
      <c r="H157" s="34" t="n">
        <f aca="false">IF(G157="OK",C157,0)</f>
        <v>0</v>
      </c>
    </row>
    <row r="158" customFormat="false" ht="25" hidden="false" customHeight="true" outlineLevel="0" collapsed="false">
      <c r="A158" s="31"/>
      <c r="B158" s="32"/>
      <c r="C158" s="33"/>
      <c r="D158" s="31"/>
      <c r="E158" s="31"/>
      <c r="F158" s="31"/>
      <c r="G158" s="36" t="str">
        <f aca="false">IF(COUNTA(A158:F158)=0,"",IF(E158="","Falta o código",IF(E158&lt;&gt;TRIM(E158),"Confira o código",IF(COUNTIFS(CobroID,E158)&gt;1,"Código repetido",IF(NOT(ISNUMBER(B158)),"Confira a data",IF(OR(B158&lt;1,B158&gt;73415,INT(B158)&lt;&gt;B158),"Confira a data",IF(NOT(ISNUMBER(C158)),"Confira o valor",IF(C158&lt;=0,"Valor maior que zero",IF(COUNTIFS(Medios,D158)&lt;&gt;1,"Escolha um meio",IF(COUNTIFS(VentaID,A158)&lt;&gt;1,"Confira o ID da venda",IF(SUMIFS(VentaValida,VentaID,A158)&lt;=0,"Corrija a venda",IF(B158&lt;SUMIFS(VentaFecha,VentaID,A158),"Anterior à venda","OK"))))))))))))</f>
        <v/>
      </c>
      <c r="H158" s="34" t="n">
        <f aca="false">IF(G158="OK",C158,0)</f>
        <v>0</v>
      </c>
    </row>
    <row r="159" customFormat="false" ht="25" hidden="false" customHeight="true" outlineLevel="0" collapsed="false">
      <c r="A159" s="31"/>
      <c r="B159" s="32"/>
      <c r="C159" s="33"/>
      <c r="D159" s="31"/>
      <c r="E159" s="31"/>
      <c r="F159" s="31"/>
      <c r="G159" s="36" t="str">
        <f aca="false">IF(COUNTA(A159:F159)=0,"",IF(E159="","Falta o código",IF(E159&lt;&gt;TRIM(E159),"Confira o código",IF(COUNTIFS(CobroID,E159)&gt;1,"Código repetido",IF(NOT(ISNUMBER(B159)),"Confira a data",IF(OR(B159&lt;1,B159&gt;73415,INT(B159)&lt;&gt;B159),"Confira a data",IF(NOT(ISNUMBER(C159)),"Confira o valor",IF(C159&lt;=0,"Valor maior que zero",IF(COUNTIFS(Medios,D159)&lt;&gt;1,"Escolha um meio",IF(COUNTIFS(VentaID,A159)&lt;&gt;1,"Confira o ID da venda",IF(SUMIFS(VentaValida,VentaID,A159)&lt;=0,"Corrija a venda",IF(B159&lt;SUMIFS(VentaFecha,VentaID,A159),"Anterior à venda","OK"))))))))))))</f>
        <v/>
      </c>
      <c r="H159" s="34" t="n">
        <f aca="false">IF(G159="OK",C159,0)</f>
        <v>0</v>
      </c>
    </row>
    <row r="160" customFormat="false" ht="25" hidden="false" customHeight="true" outlineLevel="0" collapsed="false">
      <c r="A160" s="31"/>
      <c r="B160" s="32"/>
      <c r="C160" s="33"/>
      <c r="D160" s="31"/>
      <c r="E160" s="31"/>
      <c r="F160" s="31"/>
      <c r="G160" s="36" t="str">
        <f aca="false">IF(COUNTA(A160:F160)=0,"",IF(E160="","Falta o código",IF(E160&lt;&gt;TRIM(E160),"Confira o código",IF(COUNTIFS(CobroID,E160)&gt;1,"Código repetido",IF(NOT(ISNUMBER(B160)),"Confira a data",IF(OR(B160&lt;1,B160&gt;73415,INT(B160)&lt;&gt;B160),"Confira a data",IF(NOT(ISNUMBER(C160)),"Confira o valor",IF(C160&lt;=0,"Valor maior que zero",IF(COUNTIFS(Medios,D160)&lt;&gt;1,"Escolha um meio",IF(COUNTIFS(VentaID,A160)&lt;&gt;1,"Confira o ID da venda",IF(SUMIFS(VentaValida,VentaID,A160)&lt;=0,"Corrija a venda",IF(B160&lt;SUMIFS(VentaFecha,VentaID,A160),"Anterior à venda","OK"))))))))))))</f>
        <v/>
      </c>
      <c r="H160" s="34" t="n">
        <f aca="false">IF(G160="OK",C160,0)</f>
        <v>0</v>
      </c>
    </row>
    <row r="161" customFormat="false" ht="25" hidden="false" customHeight="true" outlineLevel="0" collapsed="false">
      <c r="A161" s="31"/>
      <c r="B161" s="32"/>
      <c r="C161" s="33"/>
      <c r="D161" s="31"/>
      <c r="E161" s="31"/>
      <c r="F161" s="31"/>
      <c r="G161" s="36" t="str">
        <f aca="false">IF(COUNTA(A161:F161)=0,"",IF(E161="","Falta o código",IF(E161&lt;&gt;TRIM(E161),"Confira o código",IF(COUNTIFS(CobroID,E161)&gt;1,"Código repetido",IF(NOT(ISNUMBER(B161)),"Confira a data",IF(OR(B161&lt;1,B161&gt;73415,INT(B161)&lt;&gt;B161),"Confira a data",IF(NOT(ISNUMBER(C161)),"Confira o valor",IF(C161&lt;=0,"Valor maior que zero",IF(COUNTIFS(Medios,D161)&lt;&gt;1,"Escolha um meio",IF(COUNTIFS(VentaID,A161)&lt;&gt;1,"Confira o ID da venda",IF(SUMIFS(VentaValida,VentaID,A161)&lt;=0,"Corrija a venda",IF(B161&lt;SUMIFS(VentaFecha,VentaID,A161),"Anterior à venda","OK"))))))))))))</f>
        <v/>
      </c>
      <c r="H161" s="34" t="n">
        <f aca="false">IF(G161="OK",C161,0)</f>
        <v>0</v>
      </c>
    </row>
    <row r="162" customFormat="false" ht="25" hidden="false" customHeight="true" outlineLevel="0" collapsed="false">
      <c r="A162" s="31"/>
      <c r="B162" s="32"/>
      <c r="C162" s="33"/>
      <c r="D162" s="31"/>
      <c r="E162" s="31"/>
      <c r="F162" s="31"/>
      <c r="G162" s="36" t="str">
        <f aca="false">IF(COUNTA(A162:F162)=0,"",IF(E162="","Falta o código",IF(E162&lt;&gt;TRIM(E162),"Confira o código",IF(COUNTIFS(CobroID,E162)&gt;1,"Código repetido",IF(NOT(ISNUMBER(B162)),"Confira a data",IF(OR(B162&lt;1,B162&gt;73415,INT(B162)&lt;&gt;B162),"Confira a data",IF(NOT(ISNUMBER(C162)),"Confira o valor",IF(C162&lt;=0,"Valor maior que zero",IF(COUNTIFS(Medios,D162)&lt;&gt;1,"Escolha um meio",IF(COUNTIFS(VentaID,A162)&lt;&gt;1,"Confira o ID da venda",IF(SUMIFS(VentaValida,VentaID,A162)&lt;=0,"Corrija a venda",IF(B162&lt;SUMIFS(VentaFecha,VentaID,A162),"Anterior à venda","OK"))))))))))))</f>
        <v/>
      </c>
      <c r="H162" s="34" t="n">
        <f aca="false">IF(G162="OK",C162,0)</f>
        <v>0</v>
      </c>
    </row>
    <row r="163" customFormat="false" ht="25" hidden="false" customHeight="true" outlineLevel="0" collapsed="false">
      <c r="A163" s="31"/>
      <c r="B163" s="32"/>
      <c r="C163" s="33"/>
      <c r="D163" s="31"/>
      <c r="E163" s="31"/>
      <c r="F163" s="31"/>
      <c r="G163" s="36" t="str">
        <f aca="false">IF(COUNTA(A163:F163)=0,"",IF(E163="","Falta o código",IF(E163&lt;&gt;TRIM(E163),"Confira o código",IF(COUNTIFS(CobroID,E163)&gt;1,"Código repetido",IF(NOT(ISNUMBER(B163)),"Confira a data",IF(OR(B163&lt;1,B163&gt;73415,INT(B163)&lt;&gt;B163),"Confira a data",IF(NOT(ISNUMBER(C163)),"Confira o valor",IF(C163&lt;=0,"Valor maior que zero",IF(COUNTIFS(Medios,D163)&lt;&gt;1,"Escolha um meio",IF(COUNTIFS(VentaID,A163)&lt;&gt;1,"Confira o ID da venda",IF(SUMIFS(VentaValida,VentaID,A163)&lt;=0,"Corrija a venda",IF(B163&lt;SUMIFS(VentaFecha,VentaID,A163),"Anterior à venda","OK"))))))))))))</f>
        <v/>
      </c>
      <c r="H163" s="34" t="n">
        <f aca="false">IF(G163="OK",C163,0)</f>
        <v>0</v>
      </c>
    </row>
    <row r="164" customFormat="false" ht="25" hidden="false" customHeight="true" outlineLevel="0" collapsed="false">
      <c r="A164" s="31"/>
      <c r="B164" s="32"/>
      <c r="C164" s="33"/>
      <c r="D164" s="31"/>
      <c r="E164" s="31"/>
      <c r="F164" s="31"/>
      <c r="G164" s="36" t="str">
        <f aca="false">IF(COUNTA(A164:F164)=0,"",IF(E164="","Falta o código",IF(E164&lt;&gt;TRIM(E164),"Confira o código",IF(COUNTIFS(CobroID,E164)&gt;1,"Código repetido",IF(NOT(ISNUMBER(B164)),"Confira a data",IF(OR(B164&lt;1,B164&gt;73415,INT(B164)&lt;&gt;B164),"Confira a data",IF(NOT(ISNUMBER(C164)),"Confira o valor",IF(C164&lt;=0,"Valor maior que zero",IF(COUNTIFS(Medios,D164)&lt;&gt;1,"Escolha um meio",IF(COUNTIFS(VentaID,A164)&lt;&gt;1,"Confira o ID da venda",IF(SUMIFS(VentaValida,VentaID,A164)&lt;=0,"Corrija a venda",IF(B164&lt;SUMIFS(VentaFecha,VentaID,A164),"Anterior à venda","OK"))))))))))))</f>
        <v/>
      </c>
      <c r="H164" s="34" t="n">
        <f aca="false">IF(G164="OK",C164,0)</f>
        <v>0</v>
      </c>
    </row>
    <row r="165" customFormat="false" ht="25" hidden="false" customHeight="true" outlineLevel="0" collapsed="false">
      <c r="A165" s="31"/>
      <c r="B165" s="32"/>
      <c r="C165" s="33"/>
      <c r="D165" s="31"/>
      <c r="E165" s="31"/>
      <c r="F165" s="31"/>
      <c r="G165" s="36" t="str">
        <f aca="false">IF(COUNTA(A165:F165)=0,"",IF(E165="","Falta o código",IF(E165&lt;&gt;TRIM(E165),"Confira o código",IF(COUNTIFS(CobroID,E165)&gt;1,"Código repetido",IF(NOT(ISNUMBER(B165)),"Confira a data",IF(OR(B165&lt;1,B165&gt;73415,INT(B165)&lt;&gt;B165),"Confira a data",IF(NOT(ISNUMBER(C165)),"Confira o valor",IF(C165&lt;=0,"Valor maior que zero",IF(COUNTIFS(Medios,D165)&lt;&gt;1,"Escolha um meio",IF(COUNTIFS(VentaID,A165)&lt;&gt;1,"Confira o ID da venda",IF(SUMIFS(VentaValida,VentaID,A165)&lt;=0,"Corrija a venda",IF(B165&lt;SUMIFS(VentaFecha,VentaID,A165),"Anterior à venda","OK"))))))))))))</f>
        <v/>
      </c>
      <c r="H165" s="34" t="n">
        <f aca="false">IF(G165="OK",C165,0)</f>
        <v>0</v>
      </c>
    </row>
    <row r="166" customFormat="false" ht="25" hidden="false" customHeight="true" outlineLevel="0" collapsed="false">
      <c r="A166" s="31"/>
      <c r="B166" s="32"/>
      <c r="C166" s="33"/>
      <c r="D166" s="31"/>
      <c r="E166" s="31"/>
      <c r="F166" s="31"/>
      <c r="G166" s="36" t="str">
        <f aca="false">IF(COUNTA(A166:F166)=0,"",IF(E166="","Falta o código",IF(E166&lt;&gt;TRIM(E166),"Confira o código",IF(COUNTIFS(CobroID,E166)&gt;1,"Código repetido",IF(NOT(ISNUMBER(B166)),"Confira a data",IF(OR(B166&lt;1,B166&gt;73415,INT(B166)&lt;&gt;B166),"Confira a data",IF(NOT(ISNUMBER(C166)),"Confira o valor",IF(C166&lt;=0,"Valor maior que zero",IF(COUNTIFS(Medios,D166)&lt;&gt;1,"Escolha um meio",IF(COUNTIFS(VentaID,A166)&lt;&gt;1,"Confira o ID da venda",IF(SUMIFS(VentaValida,VentaID,A166)&lt;=0,"Corrija a venda",IF(B166&lt;SUMIFS(VentaFecha,VentaID,A166),"Anterior à venda","OK"))))))))))))</f>
        <v/>
      </c>
      <c r="H166" s="34" t="n">
        <f aca="false">IF(G166="OK",C166,0)</f>
        <v>0</v>
      </c>
    </row>
    <row r="167" customFormat="false" ht="25" hidden="false" customHeight="true" outlineLevel="0" collapsed="false">
      <c r="A167" s="31"/>
      <c r="B167" s="32"/>
      <c r="C167" s="33"/>
      <c r="D167" s="31"/>
      <c r="E167" s="31"/>
      <c r="F167" s="31"/>
      <c r="G167" s="36" t="str">
        <f aca="false">IF(COUNTA(A167:F167)=0,"",IF(E167="","Falta o código",IF(E167&lt;&gt;TRIM(E167),"Confira o código",IF(COUNTIFS(CobroID,E167)&gt;1,"Código repetido",IF(NOT(ISNUMBER(B167)),"Confira a data",IF(OR(B167&lt;1,B167&gt;73415,INT(B167)&lt;&gt;B167),"Confira a data",IF(NOT(ISNUMBER(C167)),"Confira o valor",IF(C167&lt;=0,"Valor maior que zero",IF(COUNTIFS(Medios,D167)&lt;&gt;1,"Escolha um meio",IF(COUNTIFS(VentaID,A167)&lt;&gt;1,"Confira o ID da venda",IF(SUMIFS(VentaValida,VentaID,A167)&lt;=0,"Corrija a venda",IF(B167&lt;SUMIFS(VentaFecha,VentaID,A167),"Anterior à venda","OK"))))))))))))</f>
        <v/>
      </c>
      <c r="H167" s="34" t="n">
        <f aca="false">IF(G167="OK",C167,0)</f>
        <v>0</v>
      </c>
    </row>
    <row r="168" customFormat="false" ht="25" hidden="false" customHeight="true" outlineLevel="0" collapsed="false">
      <c r="A168" s="31"/>
      <c r="B168" s="32"/>
      <c r="C168" s="33"/>
      <c r="D168" s="31"/>
      <c r="E168" s="31"/>
      <c r="F168" s="31"/>
      <c r="G168" s="36" t="str">
        <f aca="false">IF(COUNTA(A168:F168)=0,"",IF(E168="","Falta o código",IF(E168&lt;&gt;TRIM(E168),"Confira o código",IF(COUNTIFS(CobroID,E168)&gt;1,"Código repetido",IF(NOT(ISNUMBER(B168)),"Confira a data",IF(OR(B168&lt;1,B168&gt;73415,INT(B168)&lt;&gt;B168),"Confira a data",IF(NOT(ISNUMBER(C168)),"Confira o valor",IF(C168&lt;=0,"Valor maior que zero",IF(COUNTIFS(Medios,D168)&lt;&gt;1,"Escolha um meio",IF(COUNTIFS(VentaID,A168)&lt;&gt;1,"Confira o ID da venda",IF(SUMIFS(VentaValida,VentaID,A168)&lt;=0,"Corrija a venda",IF(B168&lt;SUMIFS(VentaFecha,VentaID,A168),"Anterior à venda","OK"))))))))))))</f>
        <v/>
      </c>
      <c r="H168" s="34" t="n">
        <f aca="false">IF(G168="OK",C168,0)</f>
        <v>0</v>
      </c>
    </row>
    <row r="169" customFormat="false" ht="25" hidden="false" customHeight="true" outlineLevel="0" collapsed="false">
      <c r="A169" s="31"/>
      <c r="B169" s="32"/>
      <c r="C169" s="33"/>
      <c r="D169" s="31"/>
      <c r="E169" s="31"/>
      <c r="F169" s="31"/>
      <c r="G169" s="36" t="str">
        <f aca="false">IF(COUNTA(A169:F169)=0,"",IF(E169="","Falta o código",IF(E169&lt;&gt;TRIM(E169),"Confira o código",IF(COUNTIFS(CobroID,E169)&gt;1,"Código repetido",IF(NOT(ISNUMBER(B169)),"Confira a data",IF(OR(B169&lt;1,B169&gt;73415,INT(B169)&lt;&gt;B169),"Confira a data",IF(NOT(ISNUMBER(C169)),"Confira o valor",IF(C169&lt;=0,"Valor maior que zero",IF(COUNTIFS(Medios,D169)&lt;&gt;1,"Escolha um meio",IF(COUNTIFS(VentaID,A169)&lt;&gt;1,"Confira o ID da venda",IF(SUMIFS(VentaValida,VentaID,A169)&lt;=0,"Corrija a venda",IF(B169&lt;SUMIFS(VentaFecha,VentaID,A169),"Anterior à venda","OK"))))))))))))</f>
        <v/>
      </c>
      <c r="H169" s="34" t="n">
        <f aca="false">IF(G169="OK",C169,0)</f>
        <v>0</v>
      </c>
    </row>
    <row r="170" customFormat="false" ht="25" hidden="false" customHeight="true" outlineLevel="0" collapsed="false">
      <c r="A170" s="31"/>
      <c r="B170" s="32"/>
      <c r="C170" s="33"/>
      <c r="D170" s="31"/>
      <c r="E170" s="31"/>
      <c r="F170" s="31"/>
      <c r="G170" s="36" t="str">
        <f aca="false">IF(COUNTA(A170:F170)=0,"",IF(E170="","Falta o código",IF(E170&lt;&gt;TRIM(E170),"Confira o código",IF(COUNTIFS(CobroID,E170)&gt;1,"Código repetido",IF(NOT(ISNUMBER(B170)),"Confira a data",IF(OR(B170&lt;1,B170&gt;73415,INT(B170)&lt;&gt;B170),"Confira a data",IF(NOT(ISNUMBER(C170)),"Confira o valor",IF(C170&lt;=0,"Valor maior que zero",IF(COUNTIFS(Medios,D170)&lt;&gt;1,"Escolha um meio",IF(COUNTIFS(VentaID,A170)&lt;&gt;1,"Confira o ID da venda",IF(SUMIFS(VentaValida,VentaID,A170)&lt;=0,"Corrija a venda",IF(B170&lt;SUMIFS(VentaFecha,VentaID,A170),"Anterior à venda","OK"))))))))))))</f>
        <v/>
      </c>
      <c r="H170" s="34" t="n">
        <f aca="false">IF(G170="OK",C170,0)</f>
        <v>0</v>
      </c>
    </row>
    <row r="171" customFormat="false" ht="25" hidden="false" customHeight="true" outlineLevel="0" collapsed="false">
      <c r="A171" s="31"/>
      <c r="B171" s="32"/>
      <c r="C171" s="33"/>
      <c r="D171" s="31"/>
      <c r="E171" s="31"/>
      <c r="F171" s="31"/>
      <c r="G171" s="36" t="str">
        <f aca="false">IF(COUNTA(A171:F171)=0,"",IF(E171="","Falta o código",IF(E171&lt;&gt;TRIM(E171),"Confira o código",IF(COUNTIFS(CobroID,E171)&gt;1,"Código repetido",IF(NOT(ISNUMBER(B171)),"Confira a data",IF(OR(B171&lt;1,B171&gt;73415,INT(B171)&lt;&gt;B171),"Confira a data",IF(NOT(ISNUMBER(C171)),"Confira o valor",IF(C171&lt;=0,"Valor maior que zero",IF(COUNTIFS(Medios,D171)&lt;&gt;1,"Escolha um meio",IF(COUNTIFS(VentaID,A171)&lt;&gt;1,"Confira o ID da venda",IF(SUMIFS(VentaValida,VentaID,A171)&lt;=0,"Corrija a venda",IF(B171&lt;SUMIFS(VentaFecha,VentaID,A171),"Anterior à venda","OK"))))))))))))</f>
        <v/>
      </c>
      <c r="H171" s="34" t="n">
        <f aca="false">IF(G171="OK",C171,0)</f>
        <v>0</v>
      </c>
    </row>
    <row r="172" customFormat="false" ht="25" hidden="false" customHeight="true" outlineLevel="0" collapsed="false">
      <c r="A172" s="31"/>
      <c r="B172" s="32"/>
      <c r="C172" s="33"/>
      <c r="D172" s="31"/>
      <c r="E172" s="31"/>
      <c r="F172" s="31"/>
      <c r="G172" s="36" t="str">
        <f aca="false">IF(COUNTA(A172:F172)=0,"",IF(E172="","Falta o código",IF(E172&lt;&gt;TRIM(E172),"Confira o código",IF(COUNTIFS(CobroID,E172)&gt;1,"Código repetido",IF(NOT(ISNUMBER(B172)),"Confira a data",IF(OR(B172&lt;1,B172&gt;73415,INT(B172)&lt;&gt;B172),"Confira a data",IF(NOT(ISNUMBER(C172)),"Confira o valor",IF(C172&lt;=0,"Valor maior que zero",IF(COUNTIFS(Medios,D172)&lt;&gt;1,"Escolha um meio",IF(COUNTIFS(VentaID,A172)&lt;&gt;1,"Confira o ID da venda",IF(SUMIFS(VentaValida,VentaID,A172)&lt;=0,"Corrija a venda",IF(B172&lt;SUMIFS(VentaFecha,VentaID,A172),"Anterior à venda","OK"))))))))))))</f>
        <v/>
      </c>
      <c r="H172" s="34" t="n">
        <f aca="false">IF(G172="OK",C172,0)</f>
        <v>0</v>
      </c>
    </row>
    <row r="173" customFormat="false" ht="25" hidden="false" customHeight="true" outlineLevel="0" collapsed="false">
      <c r="A173" s="31"/>
      <c r="B173" s="32"/>
      <c r="C173" s="33"/>
      <c r="D173" s="31"/>
      <c r="E173" s="31"/>
      <c r="F173" s="31"/>
      <c r="G173" s="36" t="str">
        <f aca="false">IF(COUNTA(A173:F173)=0,"",IF(E173="","Falta o código",IF(E173&lt;&gt;TRIM(E173),"Confira o código",IF(COUNTIFS(CobroID,E173)&gt;1,"Código repetido",IF(NOT(ISNUMBER(B173)),"Confira a data",IF(OR(B173&lt;1,B173&gt;73415,INT(B173)&lt;&gt;B173),"Confira a data",IF(NOT(ISNUMBER(C173)),"Confira o valor",IF(C173&lt;=0,"Valor maior que zero",IF(COUNTIFS(Medios,D173)&lt;&gt;1,"Escolha um meio",IF(COUNTIFS(VentaID,A173)&lt;&gt;1,"Confira o ID da venda",IF(SUMIFS(VentaValida,VentaID,A173)&lt;=0,"Corrija a venda",IF(B173&lt;SUMIFS(VentaFecha,VentaID,A173),"Anterior à venda","OK"))))))))))))</f>
        <v/>
      </c>
      <c r="H173" s="34" t="n">
        <f aca="false">IF(G173="OK",C173,0)</f>
        <v>0</v>
      </c>
    </row>
    <row r="174" customFormat="false" ht="25" hidden="false" customHeight="true" outlineLevel="0" collapsed="false">
      <c r="A174" s="31"/>
      <c r="B174" s="32"/>
      <c r="C174" s="33"/>
      <c r="D174" s="31"/>
      <c r="E174" s="31"/>
      <c r="F174" s="31"/>
      <c r="G174" s="36" t="str">
        <f aca="false">IF(COUNTA(A174:F174)=0,"",IF(E174="","Falta o código",IF(E174&lt;&gt;TRIM(E174),"Confira o código",IF(COUNTIFS(CobroID,E174)&gt;1,"Código repetido",IF(NOT(ISNUMBER(B174)),"Confira a data",IF(OR(B174&lt;1,B174&gt;73415,INT(B174)&lt;&gt;B174),"Confira a data",IF(NOT(ISNUMBER(C174)),"Confira o valor",IF(C174&lt;=0,"Valor maior que zero",IF(COUNTIFS(Medios,D174)&lt;&gt;1,"Escolha um meio",IF(COUNTIFS(VentaID,A174)&lt;&gt;1,"Confira o ID da venda",IF(SUMIFS(VentaValida,VentaID,A174)&lt;=0,"Corrija a venda",IF(B174&lt;SUMIFS(VentaFecha,VentaID,A174),"Anterior à venda","OK"))))))))))))</f>
        <v/>
      </c>
      <c r="H174" s="34" t="n">
        <f aca="false">IF(G174="OK",C174,0)</f>
        <v>0</v>
      </c>
    </row>
    <row r="175" customFormat="false" ht="25" hidden="false" customHeight="true" outlineLevel="0" collapsed="false">
      <c r="A175" s="31"/>
      <c r="B175" s="32"/>
      <c r="C175" s="33"/>
      <c r="D175" s="31"/>
      <c r="E175" s="31"/>
      <c r="F175" s="31"/>
      <c r="G175" s="36" t="str">
        <f aca="false">IF(COUNTA(A175:F175)=0,"",IF(E175="","Falta o código",IF(E175&lt;&gt;TRIM(E175),"Confira o código",IF(COUNTIFS(CobroID,E175)&gt;1,"Código repetido",IF(NOT(ISNUMBER(B175)),"Confira a data",IF(OR(B175&lt;1,B175&gt;73415,INT(B175)&lt;&gt;B175),"Confira a data",IF(NOT(ISNUMBER(C175)),"Confira o valor",IF(C175&lt;=0,"Valor maior que zero",IF(COUNTIFS(Medios,D175)&lt;&gt;1,"Escolha um meio",IF(COUNTIFS(VentaID,A175)&lt;&gt;1,"Confira o ID da venda",IF(SUMIFS(VentaValida,VentaID,A175)&lt;=0,"Corrija a venda",IF(B175&lt;SUMIFS(VentaFecha,VentaID,A175),"Anterior à venda","OK"))))))))))))</f>
        <v/>
      </c>
      <c r="H175" s="34" t="n">
        <f aca="false">IF(G175="OK",C175,0)</f>
        <v>0</v>
      </c>
    </row>
    <row r="176" customFormat="false" ht="25" hidden="false" customHeight="true" outlineLevel="0" collapsed="false">
      <c r="A176" s="31"/>
      <c r="B176" s="32"/>
      <c r="C176" s="33"/>
      <c r="D176" s="31"/>
      <c r="E176" s="31"/>
      <c r="F176" s="31"/>
      <c r="G176" s="36" t="str">
        <f aca="false">IF(COUNTA(A176:F176)=0,"",IF(E176="","Falta o código",IF(E176&lt;&gt;TRIM(E176),"Confira o código",IF(COUNTIFS(CobroID,E176)&gt;1,"Código repetido",IF(NOT(ISNUMBER(B176)),"Confira a data",IF(OR(B176&lt;1,B176&gt;73415,INT(B176)&lt;&gt;B176),"Confira a data",IF(NOT(ISNUMBER(C176)),"Confira o valor",IF(C176&lt;=0,"Valor maior que zero",IF(COUNTIFS(Medios,D176)&lt;&gt;1,"Escolha um meio",IF(COUNTIFS(VentaID,A176)&lt;&gt;1,"Confira o ID da venda",IF(SUMIFS(VentaValida,VentaID,A176)&lt;=0,"Corrija a venda",IF(B176&lt;SUMIFS(VentaFecha,VentaID,A176),"Anterior à venda","OK"))))))))))))</f>
        <v/>
      </c>
      <c r="H176" s="34" t="n">
        <f aca="false">IF(G176="OK",C176,0)</f>
        <v>0</v>
      </c>
    </row>
    <row r="177" customFormat="false" ht="25" hidden="false" customHeight="true" outlineLevel="0" collapsed="false">
      <c r="A177" s="31"/>
      <c r="B177" s="32"/>
      <c r="C177" s="33"/>
      <c r="D177" s="31"/>
      <c r="E177" s="31"/>
      <c r="F177" s="31"/>
      <c r="G177" s="36" t="str">
        <f aca="false">IF(COUNTA(A177:F177)=0,"",IF(E177="","Falta o código",IF(E177&lt;&gt;TRIM(E177),"Confira o código",IF(COUNTIFS(CobroID,E177)&gt;1,"Código repetido",IF(NOT(ISNUMBER(B177)),"Confira a data",IF(OR(B177&lt;1,B177&gt;73415,INT(B177)&lt;&gt;B177),"Confira a data",IF(NOT(ISNUMBER(C177)),"Confira o valor",IF(C177&lt;=0,"Valor maior que zero",IF(COUNTIFS(Medios,D177)&lt;&gt;1,"Escolha um meio",IF(COUNTIFS(VentaID,A177)&lt;&gt;1,"Confira o ID da venda",IF(SUMIFS(VentaValida,VentaID,A177)&lt;=0,"Corrija a venda",IF(B177&lt;SUMIFS(VentaFecha,VentaID,A177),"Anterior à venda","OK"))))))))))))</f>
        <v/>
      </c>
      <c r="H177" s="34" t="n">
        <f aca="false">IF(G177="OK",C177,0)</f>
        <v>0</v>
      </c>
    </row>
    <row r="178" customFormat="false" ht="25" hidden="false" customHeight="true" outlineLevel="0" collapsed="false">
      <c r="A178" s="31"/>
      <c r="B178" s="32"/>
      <c r="C178" s="33"/>
      <c r="D178" s="31"/>
      <c r="E178" s="31"/>
      <c r="F178" s="31"/>
      <c r="G178" s="36" t="str">
        <f aca="false">IF(COUNTA(A178:F178)=0,"",IF(E178="","Falta o código",IF(E178&lt;&gt;TRIM(E178),"Confira o código",IF(COUNTIFS(CobroID,E178)&gt;1,"Código repetido",IF(NOT(ISNUMBER(B178)),"Confira a data",IF(OR(B178&lt;1,B178&gt;73415,INT(B178)&lt;&gt;B178),"Confira a data",IF(NOT(ISNUMBER(C178)),"Confira o valor",IF(C178&lt;=0,"Valor maior que zero",IF(COUNTIFS(Medios,D178)&lt;&gt;1,"Escolha um meio",IF(COUNTIFS(VentaID,A178)&lt;&gt;1,"Confira o ID da venda",IF(SUMIFS(VentaValida,VentaID,A178)&lt;=0,"Corrija a venda",IF(B178&lt;SUMIFS(VentaFecha,VentaID,A178),"Anterior à venda","OK"))))))))))))</f>
        <v/>
      </c>
      <c r="H178" s="34" t="n">
        <f aca="false">IF(G178="OK",C178,0)</f>
        <v>0</v>
      </c>
    </row>
    <row r="179" customFormat="false" ht="25" hidden="false" customHeight="true" outlineLevel="0" collapsed="false">
      <c r="A179" s="31"/>
      <c r="B179" s="32"/>
      <c r="C179" s="33"/>
      <c r="D179" s="31"/>
      <c r="E179" s="31"/>
      <c r="F179" s="31"/>
      <c r="G179" s="36" t="str">
        <f aca="false">IF(COUNTA(A179:F179)=0,"",IF(E179="","Falta o código",IF(E179&lt;&gt;TRIM(E179),"Confira o código",IF(COUNTIFS(CobroID,E179)&gt;1,"Código repetido",IF(NOT(ISNUMBER(B179)),"Confira a data",IF(OR(B179&lt;1,B179&gt;73415,INT(B179)&lt;&gt;B179),"Confira a data",IF(NOT(ISNUMBER(C179)),"Confira o valor",IF(C179&lt;=0,"Valor maior que zero",IF(COUNTIFS(Medios,D179)&lt;&gt;1,"Escolha um meio",IF(COUNTIFS(VentaID,A179)&lt;&gt;1,"Confira o ID da venda",IF(SUMIFS(VentaValida,VentaID,A179)&lt;=0,"Corrija a venda",IF(B179&lt;SUMIFS(VentaFecha,VentaID,A179),"Anterior à venda","OK"))))))))))))</f>
        <v/>
      </c>
      <c r="H179" s="34" t="n">
        <f aca="false">IF(G179="OK",C179,0)</f>
        <v>0</v>
      </c>
    </row>
    <row r="180" customFormat="false" ht="25" hidden="false" customHeight="true" outlineLevel="0" collapsed="false">
      <c r="A180" s="31"/>
      <c r="B180" s="32"/>
      <c r="C180" s="33"/>
      <c r="D180" s="31"/>
      <c r="E180" s="31"/>
      <c r="F180" s="31"/>
      <c r="G180" s="36" t="str">
        <f aca="false">IF(COUNTA(A180:F180)=0,"",IF(E180="","Falta o código",IF(E180&lt;&gt;TRIM(E180),"Confira o código",IF(COUNTIFS(CobroID,E180)&gt;1,"Código repetido",IF(NOT(ISNUMBER(B180)),"Confira a data",IF(OR(B180&lt;1,B180&gt;73415,INT(B180)&lt;&gt;B180),"Confira a data",IF(NOT(ISNUMBER(C180)),"Confira o valor",IF(C180&lt;=0,"Valor maior que zero",IF(COUNTIFS(Medios,D180)&lt;&gt;1,"Escolha um meio",IF(COUNTIFS(VentaID,A180)&lt;&gt;1,"Confira o ID da venda",IF(SUMIFS(VentaValida,VentaID,A180)&lt;=0,"Corrija a venda",IF(B180&lt;SUMIFS(VentaFecha,VentaID,A180),"Anterior à venda","OK"))))))))))))</f>
        <v/>
      </c>
      <c r="H180" s="34" t="n">
        <f aca="false">IF(G180="OK",C180,0)</f>
        <v>0</v>
      </c>
    </row>
    <row r="181" customFormat="false" ht="25" hidden="false" customHeight="true" outlineLevel="0" collapsed="false">
      <c r="A181" s="31"/>
      <c r="B181" s="32"/>
      <c r="C181" s="33"/>
      <c r="D181" s="31"/>
      <c r="E181" s="31"/>
      <c r="F181" s="31"/>
      <c r="G181" s="36" t="str">
        <f aca="false">IF(COUNTA(A181:F181)=0,"",IF(E181="","Falta o código",IF(E181&lt;&gt;TRIM(E181),"Confira o código",IF(COUNTIFS(CobroID,E181)&gt;1,"Código repetido",IF(NOT(ISNUMBER(B181)),"Confira a data",IF(OR(B181&lt;1,B181&gt;73415,INT(B181)&lt;&gt;B181),"Confira a data",IF(NOT(ISNUMBER(C181)),"Confira o valor",IF(C181&lt;=0,"Valor maior que zero",IF(COUNTIFS(Medios,D181)&lt;&gt;1,"Escolha um meio",IF(COUNTIFS(VentaID,A181)&lt;&gt;1,"Confira o ID da venda",IF(SUMIFS(VentaValida,VentaID,A181)&lt;=0,"Corrija a venda",IF(B181&lt;SUMIFS(VentaFecha,VentaID,A181),"Anterior à venda","OK"))))))))))))</f>
        <v/>
      </c>
      <c r="H181" s="34" t="n">
        <f aca="false">IF(G181="OK",C181,0)</f>
        <v>0</v>
      </c>
    </row>
    <row r="182" customFormat="false" ht="25" hidden="false" customHeight="true" outlineLevel="0" collapsed="false">
      <c r="A182" s="31"/>
      <c r="B182" s="32"/>
      <c r="C182" s="33"/>
      <c r="D182" s="31"/>
      <c r="E182" s="31"/>
      <c r="F182" s="31"/>
      <c r="G182" s="36" t="str">
        <f aca="false">IF(COUNTA(A182:F182)=0,"",IF(E182="","Falta o código",IF(E182&lt;&gt;TRIM(E182),"Confira o código",IF(COUNTIFS(CobroID,E182)&gt;1,"Código repetido",IF(NOT(ISNUMBER(B182)),"Confira a data",IF(OR(B182&lt;1,B182&gt;73415,INT(B182)&lt;&gt;B182),"Confira a data",IF(NOT(ISNUMBER(C182)),"Confira o valor",IF(C182&lt;=0,"Valor maior que zero",IF(COUNTIFS(Medios,D182)&lt;&gt;1,"Escolha um meio",IF(COUNTIFS(VentaID,A182)&lt;&gt;1,"Confira o ID da venda",IF(SUMIFS(VentaValida,VentaID,A182)&lt;=0,"Corrija a venda",IF(B182&lt;SUMIFS(VentaFecha,VentaID,A182),"Anterior à venda","OK"))))))))))))</f>
        <v/>
      </c>
      <c r="H182" s="34" t="n">
        <f aca="false">IF(G182="OK",C182,0)</f>
        <v>0</v>
      </c>
    </row>
    <row r="183" customFormat="false" ht="25" hidden="false" customHeight="true" outlineLevel="0" collapsed="false">
      <c r="A183" s="31"/>
      <c r="B183" s="32"/>
      <c r="C183" s="33"/>
      <c r="D183" s="31"/>
      <c r="E183" s="31"/>
      <c r="F183" s="31"/>
      <c r="G183" s="36" t="str">
        <f aca="false">IF(COUNTA(A183:F183)=0,"",IF(E183="","Falta o código",IF(E183&lt;&gt;TRIM(E183),"Confira o código",IF(COUNTIFS(CobroID,E183)&gt;1,"Código repetido",IF(NOT(ISNUMBER(B183)),"Confira a data",IF(OR(B183&lt;1,B183&gt;73415,INT(B183)&lt;&gt;B183),"Confira a data",IF(NOT(ISNUMBER(C183)),"Confira o valor",IF(C183&lt;=0,"Valor maior que zero",IF(COUNTIFS(Medios,D183)&lt;&gt;1,"Escolha um meio",IF(COUNTIFS(VentaID,A183)&lt;&gt;1,"Confira o ID da venda",IF(SUMIFS(VentaValida,VentaID,A183)&lt;=0,"Corrija a venda",IF(B183&lt;SUMIFS(VentaFecha,VentaID,A183),"Anterior à venda","OK"))))))))))))</f>
        <v/>
      </c>
      <c r="H183" s="34" t="n">
        <f aca="false">IF(G183="OK",C183,0)</f>
        <v>0</v>
      </c>
    </row>
    <row r="184" customFormat="false" ht="25" hidden="false" customHeight="true" outlineLevel="0" collapsed="false">
      <c r="A184" s="31"/>
      <c r="B184" s="32"/>
      <c r="C184" s="33"/>
      <c r="D184" s="31"/>
      <c r="E184" s="31"/>
      <c r="F184" s="31"/>
      <c r="G184" s="36" t="str">
        <f aca="false">IF(COUNTA(A184:F184)=0,"",IF(E184="","Falta o código",IF(E184&lt;&gt;TRIM(E184),"Confira o código",IF(COUNTIFS(CobroID,E184)&gt;1,"Código repetido",IF(NOT(ISNUMBER(B184)),"Confira a data",IF(OR(B184&lt;1,B184&gt;73415,INT(B184)&lt;&gt;B184),"Confira a data",IF(NOT(ISNUMBER(C184)),"Confira o valor",IF(C184&lt;=0,"Valor maior que zero",IF(COUNTIFS(Medios,D184)&lt;&gt;1,"Escolha um meio",IF(COUNTIFS(VentaID,A184)&lt;&gt;1,"Confira o ID da venda",IF(SUMIFS(VentaValida,VentaID,A184)&lt;=0,"Corrija a venda",IF(B184&lt;SUMIFS(VentaFecha,VentaID,A184),"Anterior à venda","OK"))))))))))))</f>
        <v/>
      </c>
      <c r="H184" s="34" t="n">
        <f aca="false">IF(G184="OK",C184,0)</f>
        <v>0</v>
      </c>
    </row>
    <row r="185" customFormat="false" ht="25" hidden="false" customHeight="true" outlineLevel="0" collapsed="false">
      <c r="A185" s="31"/>
      <c r="B185" s="32"/>
      <c r="C185" s="33"/>
      <c r="D185" s="31"/>
      <c r="E185" s="31"/>
      <c r="F185" s="31"/>
      <c r="G185" s="36" t="str">
        <f aca="false">IF(COUNTA(A185:F185)=0,"",IF(E185="","Falta o código",IF(E185&lt;&gt;TRIM(E185),"Confira o código",IF(COUNTIFS(CobroID,E185)&gt;1,"Código repetido",IF(NOT(ISNUMBER(B185)),"Confira a data",IF(OR(B185&lt;1,B185&gt;73415,INT(B185)&lt;&gt;B185),"Confira a data",IF(NOT(ISNUMBER(C185)),"Confira o valor",IF(C185&lt;=0,"Valor maior que zero",IF(COUNTIFS(Medios,D185)&lt;&gt;1,"Escolha um meio",IF(COUNTIFS(VentaID,A185)&lt;&gt;1,"Confira o ID da venda",IF(SUMIFS(VentaValida,VentaID,A185)&lt;=0,"Corrija a venda",IF(B185&lt;SUMIFS(VentaFecha,VentaID,A185),"Anterior à venda","OK"))))))))))))</f>
        <v/>
      </c>
      <c r="H185" s="34" t="n">
        <f aca="false">IF(G185="OK",C185,0)</f>
        <v>0</v>
      </c>
    </row>
    <row r="186" customFormat="false" ht="25" hidden="false" customHeight="true" outlineLevel="0" collapsed="false">
      <c r="A186" s="31"/>
      <c r="B186" s="32"/>
      <c r="C186" s="33"/>
      <c r="D186" s="31"/>
      <c r="E186" s="31"/>
      <c r="F186" s="31"/>
      <c r="G186" s="36" t="str">
        <f aca="false">IF(COUNTA(A186:F186)=0,"",IF(E186="","Falta o código",IF(E186&lt;&gt;TRIM(E186),"Confira o código",IF(COUNTIFS(CobroID,E186)&gt;1,"Código repetido",IF(NOT(ISNUMBER(B186)),"Confira a data",IF(OR(B186&lt;1,B186&gt;73415,INT(B186)&lt;&gt;B186),"Confira a data",IF(NOT(ISNUMBER(C186)),"Confira o valor",IF(C186&lt;=0,"Valor maior que zero",IF(COUNTIFS(Medios,D186)&lt;&gt;1,"Escolha um meio",IF(COUNTIFS(VentaID,A186)&lt;&gt;1,"Confira o ID da venda",IF(SUMIFS(VentaValida,VentaID,A186)&lt;=0,"Corrija a venda",IF(B186&lt;SUMIFS(VentaFecha,VentaID,A186),"Anterior à venda","OK"))))))))))))</f>
        <v/>
      </c>
      <c r="H186" s="34" t="n">
        <f aca="false">IF(G186="OK",C186,0)</f>
        <v>0</v>
      </c>
    </row>
    <row r="187" customFormat="false" ht="25" hidden="false" customHeight="true" outlineLevel="0" collapsed="false">
      <c r="A187" s="31"/>
      <c r="B187" s="32"/>
      <c r="C187" s="33"/>
      <c r="D187" s="31"/>
      <c r="E187" s="31"/>
      <c r="F187" s="31"/>
      <c r="G187" s="36" t="str">
        <f aca="false">IF(COUNTA(A187:F187)=0,"",IF(E187="","Falta o código",IF(E187&lt;&gt;TRIM(E187),"Confira o código",IF(COUNTIFS(CobroID,E187)&gt;1,"Código repetido",IF(NOT(ISNUMBER(B187)),"Confira a data",IF(OR(B187&lt;1,B187&gt;73415,INT(B187)&lt;&gt;B187),"Confira a data",IF(NOT(ISNUMBER(C187)),"Confira o valor",IF(C187&lt;=0,"Valor maior que zero",IF(COUNTIFS(Medios,D187)&lt;&gt;1,"Escolha um meio",IF(COUNTIFS(VentaID,A187)&lt;&gt;1,"Confira o ID da venda",IF(SUMIFS(VentaValida,VentaID,A187)&lt;=0,"Corrija a venda",IF(B187&lt;SUMIFS(VentaFecha,VentaID,A187),"Anterior à venda","OK"))))))))))))</f>
        <v/>
      </c>
      <c r="H187" s="34" t="n">
        <f aca="false">IF(G187="OK",C187,0)</f>
        <v>0</v>
      </c>
    </row>
    <row r="188" customFormat="false" ht="25" hidden="false" customHeight="true" outlineLevel="0" collapsed="false">
      <c r="A188" s="31"/>
      <c r="B188" s="32"/>
      <c r="C188" s="33"/>
      <c r="D188" s="31"/>
      <c r="E188" s="31"/>
      <c r="F188" s="31"/>
      <c r="G188" s="36" t="str">
        <f aca="false">IF(COUNTA(A188:F188)=0,"",IF(E188="","Falta o código",IF(E188&lt;&gt;TRIM(E188),"Confira o código",IF(COUNTIFS(CobroID,E188)&gt;1,"Código repetido",IF(NOT(ISNUMBER(B188)),"Confira a data",IF(OR(B188&lt;1,B188&gt;73415,INT(B188)&lt;&gt;B188),"Confira a data",IF(NOT(ISNUMBER(C188)),"Confira o valor",IF(C188&lt;=0,"Valor maior que zero",IF(COUNTIFS(Medios,D188)&lt;&gt;1,"Escolha um meio",IF(COUNTIFS(VentaID,A188)&lt;&gt;1,"Confira o ID da venda",IF(SUMIFS(VentaValida,VentaID,A188)&lt;=0,"Corrija a venda",IF(B188&lt;SUMIFS(VentaFecha,VentaID,A188),"Anterior à venda","OK"))))))))))))</f>
        <v/>
      </c>
      <c r="H188" s="34" t="n">
        <f aca="false">IF(G188="OK",C188,0)</f>
        <v>0</v>
      </c>
    </row>
    <row r="189" customFormat="false" ht="25" hidden="false" customHeight="true" outlineLevel="0" collapsed="false">
      <c r="A189" s="31"/>
      <c r="B189" s="32"/>
      <c r="C189" s="33"/>
      <c r="D189" s="31"/>
      <c r="E189" s="31"/>
      <c r="F189" s="31"/>
      <c r="G189" s="36" t="str">
        <f aca="false">IF(COUNTA(A189:F189)=0,"",IF(E189="","Falta o código",IF(E189&lt;&gt;TRIM(E189),"Confira o código",IF(COUNTIFS(CobroID,E189)&gt;1,"Código repetido",IF(NOT(ISNUMBER(B189)),"Confira a data",IF(OR(B189&lt;1,B189&gt;73415,INT(B189)&lt;&gt;B189),"Confira a data",IF(NOT(ISNUMBER(C189)),"Confira o valor",IF(C189&lt;=0,"Valor maior que zero",IF(COUNTIFS(Medios,D189)&lt;&gt;1,"Escolha um meio",IF(COUNTIFS(VentaID,A189)&lt;&gt;1,"Confira o ID da venda",IF(SUMIFS(VentaValida,VentaID,A189)&lt;=0,"Corrija a venda",IF(B189&lt;SUMIFS(VentaFecha,VentaID,A189),"Anterior à venda","OK"))))))))))))</f>
        <v/>
      </c>
      <c r="H189" s="34" t="n">
        <f aca="false">IF(G189="OK",C189,0)</f>
        <v>0</v>
      </c>
    </row>
    <row r="190" customFormat="false" ht="25" hidden="false" customHeight="true" outlineLevel="0" collapsed="false">
      <c r="A190" s="31"/>
      <c r="B190" s="32"/>
      <c r="C190" s="33"/>
      <c r="D190" s="31"/>
      <c r="E190" s="31"/>
      <c r="F190" s="31"/>
      <c r="G190" s="36" t="str">
        <f aca="false">IF(COUNTA(A190:F190)=0,"",IF(E190="","Falta o código",IF(E190&lt;&gt;TRIM(E190),"Confira o código",IF(COUNTIFS(CobroID,E190)&gt;1,"Código repetido",IF(NOT(ISNUMBER(B190)),"Confira a data",IF(OR(B190&lt;1,B190&gt;73415,INT(B190)&lt;&gt;B190),"Confira a data",IF(NOT(ISNUMBER(C190)),"Confira o valor",IF(C190&lt;=0,"Valor maior que zero",IF(COUNTIFS(Medios,D190)&lt;&gt;1,"Escolha um meio",IF(COUNTIFS(VentaID,A190)&lt;&gt;1,"Confira o ID da venda",IF(SUMIFS(VentaValida,VentaID,A190)&lt;=0,"Corrija a venda",IF(B190&lt;SUMIFS(VentaFecha,VentaID,A190),"Anterior à venda","OK"))))))))))))</f>
        <v/>
      </c>
      <c r="H190" s="34" t="n">
        <f aca="false">IF(G190="OK",C190,0)</f>
        <v>0</v>
      </c>
    </row>
    <row r="191" customFormat="false" ht="25" hidden="false" customHeight="true" outlineLevel="0" collapsed="false">
      <c r="A191" s="31"/>
      <c r="B191" s="32"/>
      <c r="C191" s="33"/>
      <c r="D191" s="31"/>
      <c r="E191" s="31"/>
      <c r="F191" s="31"/>
      <c r="G191" s="36" t="str">
        <f aca="false">IF(COUNTA(A191:F191)=0,"",IF(E191="","Falta o código",IF(E191&lt;&gt;TRIM(E191),"Confira o código",IF(COUNTIFS(CobroID,E191)&gt;1,"Código repetido",IF(NOT(ISNUMBER(B191)),"Confira a data",IF(OR(B191&lt;1,B191&gt;73415,INT(B191)&lt;&gt;B191),"Confira a data",IF(NOT(ISNUMBER(C191)),"Confira o valor",IF(C191&lt;=0,"Valor maior que zero",IF(COUNTIFS(Medios,D191)&lt;&gt;1,"Escolha um meio",IF(COUNTIFS(VentaID,A191)&lt;&gt;1,"Confira o ID da venda",IF(SUMIFS(VentaValida,VentaID,A191)&lt;=0,"Corrija a venda",IF(B191&lt;SUMIFS(VentaFecha,VentaID,A191),"Anterior à venda","OK"))))))))))))</f>
        <v/>
      </c>
      <c r="H191" s="34" t="n">
        <f aca="false">IF(G191="OK",C191,0)</f>
        <v>0</v>
      </c>
    </row>
    <row r="192" customFormat="false" ht="25" hidden="false" customHeight="true" outlineLevel="0" collapsed="false">
      <c r="A192" s="31"/>
      <c r="B192" s="32"/>
      <c r="C192" s="33"/>
      <c r="D192" s="31"/>
      <c r="E192" s="31"/>
      <c r="F192" s="31"/>
      <c r="G192" s="36" t="str">
        <f aca="false">IF(COUNTA(A192:F192)=0,"",IF(E192="","Falta o código",IF(E192&lt;&gt;TRIM(E192),"Confira o código",IF(COUNTIFS(CobroID,E192)&gt;1,"Código repetido",IF(NOT(ISNUMBER(B192)),"Confira a data",IF(OR(B192&lt;1,B192&gt;73415,INT(B192)&lt;&gt;B192),"Confira a data",IF(NOT(ISNUMBER(C192)),"Confira o valor",IF(C192&lt;=0,"Valor maior que zero",IF(COUNTIFS(Medios,D192)&lt;&gt;1,"Escolha um meio",IF(COUNTIFS(VentaID,A192)&lt;&gt;1,"Confira o ID da venda",IF(SUMIFS(VentaValida,VentaID,A192)&lt;=0,"Corrija a venda",IF(B192&lt;SUMIFS(VentaFecha,VentaID,A192),"Anterior à venda","OK"))))))))))))</f>
        <v/>
      </c>
      <c r="H192" s="34" t="n">
        <f aca="false">IF(G192="OK",C192,0)</f>
        <v>0</v>
      </c>
    </row>
    <row r="193" customFormat="false" ht="25" hidden="false" customHeight="true" outlineLevel="0" collapsed="false">
      <c r="A193" s="31"/>
      <c r="B193" s="32"/>
      <c r="C193" s="33"/>
      <c r="D193" s="31"/>
      <c r="E193" s="31"/>
      <c r="F193" s="31"/>
      <c r="G193" s="36" t="str">
        <f aca="false">IF(COUNTA(A193:F193)=0,"",IF(E193="","Falta o código",IF(E193&lt;&gt;TRIM(E193),"Confira o código",IF(COUNTIFS(CobroID,E193)&gt;1,"Código repetido",IF(NOT(ISNUMBER(B193)),"Confira a data",IF(OR(B193&lt;1,B193&gt;73415,INT(B193)&lt;&gt;B193),"Confira a data",IF(NOT(ISNUMBER(C193)),"Confira o valor",IF(C193&lt;=0,"Valor maior que zero",IF(COUNTIFS(Medios,D193)&lt;&gt;1,"Escolha um meio",IF(COUNTIFS(VentaID,A193)&lt;&gt;1,"Confira o ID da venda",IF(SUMIFS(VentaValida,VentaID,A193)&lt;=0,"Corrija a venda",IF(B193&lt;SUMIFS(VentaFecha,VentaID,A193),"Anterior à venda","OK"))))))))))))</f>
        <v/>
      </c>
      <c r="H193" s="34" t="n">
        <f aca="false">IF(G193="OK",C193,0)</f>
        <v>0</v>
      </c>
    </row>
    <row r="194" customFormat="false" ht="25" hidden="false" customHeight="true" outlineLevel="0" collapsed="false">
      <c r="A194" s="31"/>
      <c r="B194" s="32"/>
      <c r="C194" s="33"/>
      <c r="D194" s="31"/>
      <c r="E194" s="31"/>
      <c r="F194" s="31"/>
      <c r="G194" s="36" t="str">
        <f aca="false">IF(COUNTA(A194:F194)=0,"",IF(E194="","Falta o código",IF(E194&lt;&gt;TRIM(E194),"Confira o código",IF(COUNTIFS(CobroID,E194)&gt;1,"Código repetido",IF(NOT(ISNUMBER(B194)),"Confira a data",IF(OR(B194&lt;1,B194&gt;73415,INT(B194)&lt;&gt;B194),"Confira a data",IF(NOT(ISNUMBER(C194)),"Confira o valor",IF(C194&lt;=0,"Valor maior que zero",IF(COUNTIFS(Medios,D194)&lt;&gt;1,"Escolha um meio",IF(COUNTIFS(VentaID,A194)&lt;&gt;1,"Confira o ID da venda",IF(SUMIFS(VentaValida,VentaID,A194)&lt;=0,"Corrija a venda",IF(B194&lt;SUMIFS(VentaFecha,VentaID,A194),"Anterior à venda","OK"))))))))))))</f>
        <v/>
      </c>
      <c r="H194" s="34" t="n">
        <f aca="false">IF(G194="OK",C194,0)</f>
        <v>0</v>
      </c>
    </row>
    <row r="195" customFormat="false" ht="25" hidden="false" customHeight="true" outlineLevel="0" collapsed="false">
      <c r="A195" s="31"/>
      <c r="B195" s="32"/>
      <c r="C195" s="33"/>
      <c r="D195" s="31"/>
      <c r="E195" s="31"/>
      <c r="F195" s="31"/>
      <c r="G195" s="36" t="str">
        <f aca="false">IF(COUNTA(A195:F195)=0,"",IF(E195="","Falta o código",IF(E195&lt;&gt;TRIM(E195),"Confira o código",IF(COUNTIFS(CobroID,E195)&gt;1,"Código repetido",IF(NOT(ISNUMBER(B195)),"Confira a data",IF(OR(B195&lt;1,B195&gt;73415,INT(B195)&lt;&gt;B195),"Confira a data",IF(NOT(ISNUMBER(C195)),"Confira o valor",IF(C195&lt;=0,"Valor maior que zero",IF(COUNTIFS(Medios,D195)&lt;&gt;1,"Escolha um meio",IF(COUNTIFS(VentaID,A195)&lt;&gt;1,"Confira o ID da venda",IF(SUMIFS(VentaValida,VentaID,A195)&lt;=0,"Corrija a venda",IF(B195&lt;SUMIFS(VentaFecha,VentaID,A195),"Anterior à venda","OK"))))))))))))</f>
        <v/>
      </c>
      <c r="H195" s="34" t="n">
        <f aca="false">IF(G195="OK",C195,0)</f>
        <v>0</v>
      </c>
    </row>
    <row r="196" customFormat="false" ht="25" hidden="false" customHeight="true" outlineLevel="0" collapsed="false">
      <c r="A196" s="31"/>
      <c r="B196" s="32"/>
      <c r="C196" s="33"/>
      <c r="D196" s="31"/>
      <c r="E196" s="31"/>
      <c r="F196" s="31"/>
      <c r="G196" s="36" t="str">
        <f aca="false">IF(COUNTA(A196:F196)=0,"",IF(E196="","Falta o código",IF(E196&lt;&gt;TRIM(E196),"Confira o código",IF(COUNTIFS(CobroID,E196)&gt;1,"Código repetido",IF(NOT(ISNUMBER(B196)),"Confira a data",IF(OR(B196&lt;1,B196&gt;73415,INT(B196)&lt;&gt;B196),"Confira a data",IF(NOT(ISNUMBER(C196)),"Confira o valor",IF(C196&lt;=0,"Valor maior que zero",IF(COUNTIFS(Medios,D196)&lt;&gt;1,"Escolha um meio",IF(COUNTIFS(VentaID,A196)&lt;&gt;1,"Confira o ID da venda",IF(SUMIFS(VentaValida,VentaID,A196)&lt;=0,"Corrija a venda",IF(B196&lt;SUMIFS(VentaFecha,VentaID,A196),"Anterior à venda","OK"))))))))))))</f>
        <v/>
      </c>
      <c r="H196" s="34" t="n">
        <f aca="false">IF(G196="OK",C196,0)</f>
        <v>0</v>
      </c>
    </row>
    <row r="197" customFormat="false" ht="25" hidden="false" customHeight="true" outlineLevel="0" collapsed="false">
      <c r="A197" s="31"/>
      <c r="B197" s="32"/>
      <c r="C197" s="33"/>
      <c r="D197" s="31"/>
      <c r="E197" s="31"/>
      <c r="F197" s="31"/>
      <c r="G197" s="36" t="str">
        <f aca="false">IF(COUNTA(A197:F197)=0,"",IF(E197="","Falta o código",IF(E197&lt;&gt;TRIM(E197),"Confira o código",IF(COUNTIFS(CobroID,E197)&gt;1,"Código repetido",IF(NOT(ISNUMBER(B197)),"Confira a data",IF(OR(B197&lt;1,B197&gt;73415,INT(B197)&lt;&gt;B197),"Confira a data",IF(NOT(ISNUMBER(C197)),"Confira o valor",IF(C197&lt;=0,"Valor maior que zero",IF(COUNTIFS(Medios,D197)&lt;&gt;1,"Escolha um meio",IF(COUNTIFS(VentaID,A197)&lt;&gt;1,"Confira o ID da venda",IF(SUMIFS(VentaValida,VentaID,A197)&lt;=0,"Corrija a venda",IF(B197&lt;SUMIFS(VentaFecha,VentaID,A197),"Anterior à venda","OK"))))))))))))</f>
        <v/>
      </c>
      <c r="H197" s="34" t="n">
        <f aca="false">IF(G197="OK",C197,0)</f>
        <v>0</v>
      </c>
    </row>
    <row r="198" customFormat="false" ht="25" hidden="false" customHeight="true" outlineLevel="0" collapsed="false">
      <c r="A198" s="31"/>
      <c r="B198" s="32"/>
      <c r="C198" s="33"/>
      <c r="D198" s="31"/>
      <c r="E198" s="31"/>
      <c r="F198" s="31"/>
      <c r="G198" s="36" t="str">
        <f aca="false">IF(COUNTA(A198:F198)=0,"",IF(E198="","Falta o código",IF(E198&lt;&gt;TRIM(E198),"Confira o código",IF(COUNTIFS(CobroID,E198)&gt;1,"Código repetido",IF(NOT(ISNUMBER(B198)),"Confira a data",IF(OR(B198&lt;1,B198&gt;73415,INT(B198)&lt;&gt;B198),"Confira a data",IF(NOT(ISNUMBER(C198)),"Confira o valor",IF(C198&lt;=0,"Valor maior que zero",IF(COUNTIFS(Medios,D198)&lt;&gt;1,"Escolha um meio",IF(COUNTIFS(VentaID,A198)&lt;&gt;1,"Confira o ID da venda",IF(SUMIFS(VentaValida,VentaID,A198)&lt;=0,"Corrija a venda",IF(B198&lt;SUMIFS(VentaFecha,VentaID,A198),"Anterior à venda","OK"))))))))))))</f>
        <v/>
      </c>
      <c r="H198" s="34" t="n">
        <f aca="false">IF(G198="OK",C198,0)</f>
        <v>0</v>
      </c>
    </row>
    <row r="199" customFormat="false" ht="25" hidden="false" customHeight="true" outlineLevel="0" collapsed="false">
      <c r="A199" s="31"/>
      <c r="B199" s="32"/>
      <c r="C199" s="33"/>
      <c r="D199" s="31"/>
      <c r="E199" s="31"/>
      <c r="F199" s="31"/>
      <c r="G199" s="36" t="str">
        <f aca="false">IF(COUNTA(A199:F199)=0,"",IF(E199="","Falta o código",IF(E199&lt;&gt;TRIM(E199),"Confira o código",IF(COUNTIFS(CobroID,E199)&gt;1,"Código repetido",IF(NOT(ISNUMBER(B199)),"Confira a data",IF(OR(B199&lt;1,B199&gt;73415,INT(B199)&lt;&gt;B199),"Confira a data",IF(NOT(ISNUMBER(C199)),"Confira o valor",IF(C199&lt;=0,"Valor maior que zero",IF(COUNTIFS(Medios,D199)&lt;&gt;1,"Escolha um meio",IF(COUNTIFS(VentaID,A199)&lt;&gt;1,"Confira o ID da venda",IF(SUMIFS(VentaValida,VentaID,A199)&lt;=0,"Corrija a venda",IF(B199&lt;SUMIFS(VentaFecha,VentaID,A199),"Anterior à venda","OK"))))))))))))</f>
        <v/>
      </c>
      <c r="H199" s="34" t="n">
        <f aca="false">IF(G199="OK",C199,0)</f>
        <v>0</v>
      </c>
    </row>
    <row r="200" customFormat="false" ht="25" hidden="false" customHeight="true" outlineLevel="0" collapsed="false">
      <c r="A200" s="31"/>
      <c r="B200" s="32"/>
      <c r="C200" s="33"/>
      <c r="D200" s="31"/>
      <c r="E200" s="31"/>
      <c r="F200" s="31"/>
      <c r="G200" s="36" t="str">
        <f aca="false">IF(COUNTA(A200:F200)=0,"",IF(E200="","Falta o código",IF(E200&lt;&gt;TRIM(E200),"Confira o código",IF(COUNTIFS(CobroID,E200)&gt;1,"Código repetido",IF(NOT(ISNUMBER(B200)),"Confira a data",IF(OR(B200&lt;1,B200&gt;73415,INT(B200)&lt;&gt;B200),"Confira a data",IF(NOT(ISNUMBER(C200)),"Confira o valor",IF(C200&lt;=0,"Valor maior que zero",IF(COUNTIFS(Medios,D200)&lt;&gt;1,"Escolha um meio",IF(COUNTIFS(VentaID,A200)&lt;&gt;1,"Confira o ID da venda",IF(SUMIFS(VentaValida,VentaID,A200)&lt;=0,"Corrija a venda",IF(B200&lt;SUMIFS(VentaFecha,VentaID,A200),"Anterior à venda","OK"))))))))))))</f>
        <v/>
      </c>
      <c r="H200" s="34" t="n">
        <f aca="false">IF(G200="OK",C200,0)</f>
        <v>0</v>
      </c>
    </row>
    <row r="201" customFormat="false" ht="25" hidden="false" customHeight="true" outlineLevel="0" collapsed="false">
      <c r="A201" s="31"/>
      <c r="B201" s="32"/>
      <c r="C201" s="33"/>
      <c r="D201" s="31"/>
      <c r="E201" s="31"/>
      <c r="F201" s="31"/>
      <c r="G201" s="36" t="str">
        <f aca="false">IF(COUNTA(A201:F201)=0,"",IF(E201="","Falta o código",IF(E201&lt;&gt;TRIM(E201),"Confira o código",IF(COUNTIFS(CobroID,E201)&gt;1,"Código repetido",IF(NOT(ISNUMBER(B201)),"Confira a data",IF(OR(B201&lt;1,B201&gt;73415,INT(B201)&lt;&gt;B201),"Confira a data",IF(NOT(ISNUMBER(C201)),"Confira o valor",IF(C201&lt;=0,"Valor maior que zero",IF(COUNTIFS(Medios,D201)&lt;&gt;1,"Escolha um meio",IF(COUNTIFS(VentaID,A201)&lt;&gt;1,"Confira o ID da venda",IF(SUMIFS(VentaValida,VentaID,A201)&lt;=0,"Corrija a venda",IF(B201&lt;SUMIFS(VentaFecha,VentaID,A201),"Anterior à venda","OK"))))))))))))</f>
        <v/>
      </c>
      <c r="H201" s="34" t="n">
        <f aca="false">IF(G201="OK",C201,0)</f>
        <v>0</v>
      </c>
    </row>
    <row r="202" customFormat="false" ht="25" hidden="false" customHeight="true" outlineLevel="0" collapsed="false">
      <c r="A202" s="31"/>
      <c r="B202" s="32"/>
      <c r="C202" s="33"/>
      <c r="D202" s="31"/>
      <c r="E202" s="31"/>
      <c r="F202" s="31"/>
      <c r="G202" s="36" t="str">
        <f aca="false">IF(COUNTA(A202:F202)=0,"",IF(E202="","Falta o código",IF(E202&lt;&gt;TRIM(E202),"Confira o código",IF(COUNTIFS(CobroID,E202)&gt;1,"Código repetido",IF(NOT(ISNUMBER(B202)),"Confira a data",IF(OR(B202&lt;1,B202&gt;73415,INT(B202)&lt;&gt;B202),"Confira a data",IF(NOT(ISNUMBER(C202)),"Confira o valor",IF(C202&lt;=0,"Valor maior que zero",IF(COUNTIFS(Medios,D202)&lt;&gt;1,"Escolha um meio",IF(COUNTIFS(VentaID,A202)&lt;&gt;1,"Confira o ID da venda",IF(SUMIFS(VentaValida,VentaID,A202)&lt;=0,"Corrija a venda",IF(B202&lt;SUMIFS(VentaFecha,VentaID,A202),"Anterior à venda","OK"))))))))))))</f>
        <v/>
      </c>
      <c r="H202" s="34" t="n">
        <f aca="false">IF(G202="OK",C202,0)</f>
        <v>0</v>
      </c>
    </row>
    <row r="203" customFormat="false" ht="25" hidden="false" customHeight="true" outlineLevel="0" collapsed="false">
      <c r="A203" s="31"/>
      <c r="B203" s="32"/>
      <c r="C203" s="33"/>
      <c r="D203" s="31"/>
      <c r="E203" s="31"/>
      <c r="F203" s="31"/>
      <c r="G203" s="36" t="str">
        <f aca="false">IF(COUNTA(A203:F203)=0,"",IF(E203="","Falta o código",IF(E203&lt;&gt;TRIM(E203),"Confira o código",IF(COUNTIFS(CobroID,E203)&gt;1,"Código repetido",IF(NOT(ISNUMBER(B203)),"Confira a data",IF(OR(B203&lt;1,B203&gt;73415,INT(B203)&lt;&gt;B203),"Confira a data",IF(NOT(ISNUMBER(C203)),"Confira o valor",IF(C203&lt;=0,"Valor maior que zero",IF(COUNTIFS(Medios,D203)&lt;&gt;1,"Escolha um meio",IF(COUNTIFS(VentaID,A203)&lt;&gt;1,"Confira o ID da venda",IF(SUMIFS(VentaValida,VentaID,A203)&lt;=0,"Corrija a venda",IF(B203&lt;SUMIFS(VentaFecha,VentaID,A203),"Anterior à venda","OK"))))))))))))</f>
        <v/>
      </c>
      <c r="H203" s="34" t="n">
        <f aca="false">IF(G203="OK",C203,0)</f>
        <v>0</v>
      </c>
    </row>
    <row r="204" customFormat="false" ht="25" hidden="false" customHeight="true" outlineLevel="0" collapsed="false">
      <c r="A204" s="31"/>
      <c r="B204" s="32"/>
      <c r="C204" s="33"/>
      <c r="D204" s="31"/>
      <c r="E204" s="31"/>
      <c r="F204" s="31"/>
      <c r="G204" s="36" t="str">
        <f aca="false">IF(COUNTA(A204:F204)=0,"",IF(E204="","Falta o código",IF(E204&lt;&gt;TRIM(E204),"Confira o código",IF(COUNTIFS(CobroID,E204)&gt;1,"Código repetido",IF(NOT(ISNUMBER(B204)),"Confira a data",IF(OR(B204&lt;1,B204&gt;73415,INT(B204)&lt;&gt;B204),"Confira a data",IF(NOT(ISNUMBER(C204)),"Confira o valor",IF(C204&lt;=0,"Valor maior que zero",IF(COUNTIFS(Medios,D204)&lt;&gt;1,"Escolha um meio",IF(COUNTIFS(VentaID,A204)&lt;&gt;1,"Confira o ID da venda",IF(SUMIFS(VentaValida,VentaID,A204)&lt;=0,"Corrija a venda",IF(B204&lt;SUMIFS(VentaFecha,VentaID,A204),"Anterior à venda","OK"))))))))))))</f>
        <v/>
      </c>
      <c r="H204" s="34" t="n">
        <f aca="false">IF(G204="OK",C204,0)</f>
        <v>0</v>
      </c>
    </row>
    <row r="205" customFormat="false" ht="25" hidden="false" customHeight="true" outlineLevel="0" collapsed="false">
      <c r="A205" s="31"/>
      <c r="B205" s="32"/>
      <c r="C205" s="33"/>
      <c r="D205" s="31"/>
      <c r="E205" s="31"/>
      <c r="F205" s="31"/>
      <c r="G205" s="36" t="str">
        <f aca="false">IF(COUNTA(A205:F205)=0,"",IF(E205="","Falta o código",IF(E205&lt;&gt;TRIM(E205),"Confira o código",IF(COUNTIFS(CobroID,E205)&gt;1,"Código repetido",IF(NOT(ISNUMBER(B205)),"Confira a data",IF(OR(B205&lt;1,B205&gt;73415,INT(B205)&lt;&gt;B205),"Confira a data",IF(NOT(ISNUMBER(C205)),"Confira o valor",IF(C205&lt;=0,"Valor maior que zero",IF(COUNTIFS(Medios,D205)&lt;&gt;1,"Escolha um meio",IF(COUNTIFS(VentaID,A205)&lt;&gt;1,"Confira o ID da venda",IF(SUMIFS(VentaValida,VentaID,A205)&lt;=0,"Corrija a venda",IF(B205&lt;SUMIFS(VentaFecha,VentaID,A205),"Anterior à venda","OK"))))))))))))</f>
        <v/>
      </c>
      <c r="H205" s="34" t="n">
        <f aca="false">IF(G205="OK",C205,0)</f>
        <v>0</v>
      </c>
    </row>
    <row r="206" customFormat="false" ht="25" hidden="false" customHeight="true" outlineLevel="0" collapsed="false">
      <c r="A206" s="31"/>
      <c r="B206" s="32"/>
      <c r="C206" s="33"/>
      <c r="D206" s="31"/>
      <c r="E206" s="31"/>
      <c r="F206" s="31"/>
      <c r="G206" s="36" t="str">
        <f aca="false">IF(COUNTA(A206:F206)=0,"",IF(E206="","Falta o código",IF(E206&lt;&gt;TRIM(E206),"Confira o código",IF(COUNTIFS(CobroID,E206)&gt;1,"Código repetido",IF(NOT(ISNUMBER(B206)),"Confira a data",IF(OR(B206&lt;1,B206&gt;73415,INT(B206)&lt;&gt;B206),"Confira a data",IF(NOT(ISNUMBER(C206)),"Confira o valor",IF(C206&lt;=0,"Valor maior que zero",IF(COUNTIFS(Medios,D206)&lt;&gt;1,"Escolha um meio",IF(COUNTIFS(VentaID,A206)&lt;&gt;1,"Confira o ID da venda",IF(SUMIFS(VentaValida,VentaID,A206)&lt;=0,"Corrija a venda",IF(B206&lt;SUMIFS(VentaFecha,VentaID,A206),"Anterior à venda","OK"))))))))))))</f>
        <v/>
      </c>
      <c r="H206" s="34" t="n">
        <f aca="false">IF(G206="OK",C206,0)</f>
        <v>0</v>
      </c>
    </row>
    <row r="207" customFormat="false" ht="25" hidden="false" customHeight="true" outlineLevel="0" collapsed="false">
      <c r="A207" s="31"/>
      <c r="B207" s="32"/>
      <c r="C207" s="33"/>
      <c r="D207" s="31"/>
      <c r="E207" s="31"/>
      <c r="F207" s="31"/>
      <c r="G207" s="36" t="str">
        <f aca="false">IF(COUNTA(A207:F207)=0,"",IF(E207="","Falta o código",IF(E207&lt;&gt;TRIM(E207),"Confira o código",IF(COUNTIFS(CobroID,E207)&gt;1,"Código repetido",IF(NOT(ISNUMBER(B207)),"Confira a data",IF(OR(B207&lt;1,B207&gt;73415,INT(B207)&lt;&gt;B207),"Confira a data",IF(NOT(ISNUMBER(C207)),"Confira o valor",IF(C207&lt;=0,"Valor maior que zero",IF(COUNTIFS(Medios,D207)&lt;&gt;1,"Escolha um meio",IF(COUNTIFS(VentaID,A207)&lt;&gt;1,"Confira o ID da venda",IF(SUMIFS(VentaValida,VentaID,A207)&lt;=0,"Corrija a venda",IF(B207&lt;SUMIFS(VentaFecha,VentaID,A207),"Anterior à venda","OK"))))))))))))</f>
        <v/>
      </c>
      <c r="H207" s="34" t="n">
        <f aca="false">IF(G207="OK",C207,0)</f>
        <v>0</v>
      </c>
    </row>
    <row r="208" customFormat="false" ht="25" hidden="false" customHeight="true" outlineLevel="0" collapsed="false">
      <c r="A208" s="31"/>
      <c r="B208" s="32"/>
      <c r="C208" s="33"/>
      <c r="D208" s="31"/>
      <c r="E208" s="31"/>
      <c r="F208" s="31"/>
      <c r="G208" s="36" t="str">
        <f aca="false">IF(COUNTA(A208:F208)=0,"",IF(E208="","Falta o código",IF(E208&lt;&gt;TRIM(E208),"Confira o código",IF(COUNTIFS(CobroID,E208)&gt;1,"Código repetido",IF(NOT(ISNUMBER(B208)),"Confira a data",IF(OR(B208&lt;1,B208&gt;73415,INT(B208)&lt;&gt;B208),"Confira a data",IF(NOT(ISNUMBER(C208)),"Confira o valor",IF(C208&lt;=0,"Valor maior que zero",IF(COUNTIFS(Medios,D208)&lt;&gt;1,"Escolha um meio",IF(COUNTIFS(VentaID,A208)&lt;&gt;1,"Confira o ID da venda",IF(SUMIFS(VentaValida,VentaID,A208)&lt;=0,"Corrija a venda",IF(B208&lt;SUMIFS(VentaFecha,VentaID,A208),"Anterior à venda","OK"))))))))))))</f>
        <v/>
      </c>
      <c r="H208" s="34" t="n">
        <f aca="false">IF(G208="OK",C208,0)</f>
        <v>0</v>
      </c>
    </row>
    <row r="209" customFormat="false" ht="25" hidden="false" customHeight="true" outlineLevel="0" collapsed="false">
      <c r="A209" s="31"/>
      <c r="B209" s="32"/>
      <c r="C209" s="33"/>
      <c r="D209" s="31"/>
      <c r="E209" s="31"/>
      <c r="F209" s="31"/>
      <c r="G209" s="36" t="str">
        <f aca="false">IF(COUNTA(A209:F209)=0,"",IF(E209="","Falta o código",IF(E209&lt;&gt;TRIM(E209),"Confira o código",IF(COUNTIFS(CobroID,E209)&gt;1,"Código repetido",IF(NOT(ISNUMBER(B209)),"Confira a data",IF(OR(B209&lt;1,B209&gt;73415,INT(B209)&lt;&gt;B209),"Confira a data",IF(NOT(ISNUMBER(C209)),"Confira o valor",IF(C209&lt;=0,"Valor maior que zero",IF(COUNTIFS(Medios,D209)&lt;&gt;1,"Escolha um meio",IF(COUNTIFS(VentaID,A209)&lt;&gt;1,"Confira o ID da venda",IF(SUMIFS(VentaValida,VentaID,A209)&lt;=0,"Corrija a venda",IF(B209&lt;SUMIFS(VentaFecha,VentaID,A209),"Anterior à venda","OK"))))))))))))</f>
        <v/>
      </c>
      <c r="H209" s="34" t="n">
        <f aca="false">IF(G209="OK",C209,0)</f>
        <v>0</v>
      </c>
    </row>
    <row r="210" customFormat="false" ht="25" hidden="false" customHeight="true" outlineLevel="0" collapsed="false">
      <c r="A210" s="31"/>
      <c r="B210" s="32"/>
      <c r="C210" s="33"/>
      <c r="D210" s="31"/>
      <c r="E210" s="31"/>
      <c r="F210" s="31"/>
      <c r="G210" s="36" t="str">
        <f aca="false">IF(COUNTA(A210:F210)=0,"",IF(E210="","Falta o código",IF(E210&lt;&gt;TRIM(E210),"Confira o código",IF(COUNTIFS(CobroID,E210)&gt;1,"Código repetido",IF(NOT(ISNUMBER(B210)),"Confira a data",IF(OR(B210&lt;1,B210&gt;73415,INT(B210)&lt;&gt;B210),"Confira a data",IF(NOT(ISNUMBER(C210)),"Confira o valor",IF(C210&lt;=0,"Valor maior que zero",IF(COUNTIFS(Medios,D210)&lt;&gt;1,"Escolha um meio",IF(COUNTIFS(VentaID,A210)&lt;&gt;1,"Confira o ID da venda",IF(SUMIFS(VentaValida,VentaID,A210)&lt;=0,"Corrija a venda",IF(B210&lt;SUMIFS(VentaFecha,VentaID,A210),"Anterior à venda","OK"))))))))))))</f>
        <v/>
      </c>
      <c r="H210" s="34" t="n">
        <f aca="false">IF(G210="OK",C210,0)</f>
        <v>0</v>
      </c>
    </row>
    <row r="211" customFormat="false" ht="25" hidden="false" customHeight="true" outlineLevel="0" collapsed="false">
      <c r="A211" s="31"/>
      <c r="B211" s="32"/>
      <c r="C211" s="33"/>
      <c r="D211" s="31"/>
      <c r="E211" s="31"/>
      <c r="F211" s="31"/>
      <c r="G211" s="36" t="str">
        <f aca="false">IF(COUNTA(A211:F211)=0,"",IF(E211="","Falta o código",IF(E211&lt;&gt;TRIM(E211),"Confira o código",IF(COUNTIFS(CobroID,E211)&gt;1,"Código repetido",IF(NOT(ISNUMBER(B211)),"Confira a data",IF(OR(B211&lt;1,B211&gt;73415,INT(B211)&lt;&gt;B211),"Confira a data",IF(NOT(ISNUMBER(C211)),"Confira o valor",IF(C211&lt;=0,"Valor maior que zero",IF(COUNTIFS(Medios,D211)&lt;&gt;1,"Escolha um meio",IF(COUNTIFS(VentaID,A211)&lt;&gt;1,"Confira o ID da venda",IF(SUMIFS(VentaValida,VentaID,A211)&lt;=0,"Corrija a venda",IF(B211&lt;SUMIFS(VentaFecha,VentaID,A211),"Anterior à venda","OK"))))))))))))</f>
        <v/>
      </c>
      <c r="H211" s="34" t="n">
        <f aca="false">IF(G211="OK",C211,0)</f>
        <v>0</v>
      </c>
    </row>
    <row r="212" customFormat="false" ht="25" hidden="false" customHeight="true" outlineLevel="0" collapsed="false">
      <c r="A212" s="31"/>
      <c r="B212" s="32"/>
      <c r="C212" s="33"/>
      <c r="D212" s="31"/>
      <c r="E212" s="31"/>
      <c r="F212" s="31"/>
      <c r="G212" s="36" t="str">
        <f aca="false">IF(COUNTA(A212:F212)=0,"",IF(E212="","Falta o código",IF(E212&lt;&gt;TRIM(E212),"Confira o código",IF(COUNTIFS(CobroID,E212)&gt;1,"Código repetido",IF(NOT(ISNUMBER(B212)),"Confira a data",IF(OR(B212&lt;1,B212&gt;73415,INT(B212)&lt;&gt;B212),"Confira a data",IF(NOT(ISNUMBER(C212)),"Confira o valor",IF(C212&lt;=0,"Valor maior que zero",IF(COUNTIFS(Medios,D212)&lt;&gt;1,"Escolha um meio",IF(COUNTIFS(VentaID,A212)&lt;&gt;1,"Confira o ID da venda",IF(SUMIFS(VentaValida,VentaID,A212)&lt;=0,"Corrija a venda",IF(B212&lt;SUMIFS(VentaFecha,VentaID,A212),"Anterior à venda","OK"))))))))))))</f>
        <v/>
      </c>
      <c r="H212" s="34" t="n">
        <f aca="false">IF(G212="OK",C212,0)</f>
        <v>0</v>
      </c>
    </row>
    <row r="213" customFormat="false" ht="25" hidden="false" customHeight="true" outlineLevel="0" collapsed="false">
      <c r="A213" s="31"/>
      <c r="B213" s="32"/>
      <c r="C213" s="33"/>
      <c r="D213" s="31"/>
      <c r="E213" s="31"/>
      <c r="F213" s="31"/>
      <c r="G213" s="36" t="str">
        <f aca="false">IF(COUNTA(A213:F213)=0,"",IF(E213="","Falta o código",IF(E213&lt;&gt;TRIM(E213),"Confira o código",IF(COUNTIFS(CobroID,E213)&gt;1,"Código repetido",IF(NOT(ISNUMBER(B213)),"Confira a data",IF(OR(B213&lt;1,B213&gt;73415,INT(B213)&lt;&gt;B213),"Confira a data",IF(NOT(ISNUMBER(C213)),"Confira o valor",IF(C213&lt;=0,"Valor maior que zero",IF(COUNTIFS(Medios,D213)&lt;&gt;1,"Escolha um meio",IF(COUNTIFS(VentaID,A213)&lt;&gt;1,"Confira o ID da venda",IF(SUMIFS(VentaValida,VentaID,A213)&lt;=0,"Corrija a venda",IF(B213&lt;SUMIFS(VentaFecha,VentaID,A213),"Anterior à venda","OK"))))))))))))</f>
        <v/>
      </c>
      <c r="H213" s="34" t="n">
        <f aca="false">IF(G213="OK",C213,0)</f>
        <v>0</v>
      </c>
    </row>
    <row r="214" customFormat="false" ht="25" hidden="false" customHeight="true" outlineLevel="0" collapsed="false">
      <c r="A214" s="31"/>
      <c r="B214" s="32"/>
      <c r="C214" s="33"/>
      <c r="D214" s="31"/>
      <c r="E214" s="31"/>
      <c r="F214" s="31"/>
      <c r="G214" s="36" t="str">
        <f aca="false">IF(COUNTA(A214:F214)=0,"",IF(E214="","Falta o código",IF(E214&lt;&gt;TRIM(E214),"Confira o código",IF(COUNTIFS(CobroID,E214)&gt;1,"Código repetido",IF(NOT(ISNUMBER(B214)),"Confira a data",IF(OR(B214&lt;1,B214&gt;73415,INT(B214)&lt;&gt;B214),"Confira a data",IF(NOT(ISNUMBER(C214)),"Confira o valor",IF(C214&lt;=0,"Valor maior que zero",IF(COUNTIFS(Medios,D214)&lt;&gt;1,"Escolha um meio",IF(COUNTIFS(VentaID,A214)&lt;&gt;1,"Confira o ID da venda",IF(SUMIFS(VentaValida,VentaID,A214)&lt;=0,"Corrija a venda",IF(B214&lt;SUMIFS(VentaFecha,VentaID,A214),"Anterior à venda","OK"))))))))))))</f>
        <v/>
      </c>
      <c r="H214" s="34" t="n">
        <f aca="false">IF(G214="OK",C214,0)</f>
        <v>0</v>
      </c>
    </row>
    <row r="215" customFormat="false" ht="25" hidden="false" customHeight="true" outlineLevel="0" collapsed="false">
      <c r="A215" s="31"/>
      <c r="B215" s="32"/>
      <c r="C215" s="33"/>
      <c r="D215" s="31"/>
      <c r="E215" s="31"/>
      <c r="F215" s="31"/>
      <c r="G215" s="36" t="str">
        <f aca="false">IF(COUNTA(A215:F215)=0,"",IF(E215="","Falta o código",IF(E215&lt;&gt;TRIM(E215),"Confira o código",IF(COUNTIFS(CobroID,E215)&gt;1,"Código repetido",IF(NOT(ISNUMBER(B215)),"Confira a data",IF(OR(B215&lt;1,B215&gt;73415,INT(B215)&lt;&gt;B215),"Confira a data",IF(NOT(ISNUMBER(C215)),"Confira o valor",IF(C215&lt;=0,"Valor maior que zero",IF(COUNTIFS(Medios,D215)&lt;&gt;1,"Escolha um meio",IF(COUNTIFS(VentaID,A215)&lt;&gt;1,"Confira o ID da venda",IF(SUMIFS(VentaValida,VentaID,A215)&lt;=0,"Corrija a venda",IF(B215&lt;SUMIFS(VentaFecha,VentaID,A215),"Anterior à venda","OK"))))))))))))</f>
        <v/>
      </c>
      <c r="H215" s="34" t="n">
        <f aca="false">IF(G215="OK",C215,0)</f>
        <v>0</v>
      </c>
    </row>
    <row r="216" customFormat="false" ht="25" hidden="false" customHeight="true" outlineLevel="0" collapsed="false">
      <c r="A216" s="31"/>
      <c r="B216" s="32"/>
      <c r="C216" s="33"/>
      <c r="D216" s="31"/>
      <c r="E216" s="31"/>
      <c r="F216" s="31"/>
      <c r="G216" s="36" t="str">
        <f aca="false">IF(COUNTA(A216:F216)=0,"",IF(E216="","Falta o código",IF(E216&lt;&gt;TRIM(E216),"Confira o código",IF(COUNTIFS(CobroID,E216)&gt;1,"Código repetido",IF(NOT(ISNUMBER(B216)),"Confira a data",IF(OR(B216&lt;1,B216&gt;73415,INT(B216)&lt;&gt;B216),"Confira a data",IF(NOT(ISNUMBER(C216)),"Confira o valor",IF(C216&lt;=0,"Valor maior que zero",IF(COUNTIFS(Medios,D216)&lt;&gt;1,"Escolha um meio",IF(COUNTIFS(VentaID,A216)&lt;&gt;1,"Confira o ID da venda",IF(SUMIFS(VentaValida,VentaID,A216)&lt;=0,"Corrija a venda",IF(B216&lt;SUMIFS(VentaFecha,VentaID,A216),"Anterior à venda","OK"))))))))))))</f>
        <v/>
      </c>
      <c r="H216" s="34" t="n">
        <f aca="false">IF(G216="OK",C216,0)</f>
        <v>0</v>
      </c>
    </row>
    <row r="217" customFormat="false" ht="25" hidden="false" customHeight="true" outlineLevel="0" collapsed="false">
      <c r="A217" s="31"/>
      <c r="B217" s="32"/>
      <c r="C217" s="33"/>
      <c r="D217" s="31"/>
      <c r="E217" s="31"/>
      <c r="F217" s="31"/>
      <c r="G217" s="36" t="str">
        <f aca="false">IF(COUNTA(A217:F217)=0,"",IF(E217="","Falta o código",IF(E217&lt;&gt;TRIM(E217),"Confira o código",IF(COUNTIFS(CobroID,E217)&gt;1,"Código repetido",IF(NOT(ISNUMBER(B217)),"Confira a data",IF(OR(B217&lt;1,B217&gt;73415,INT(B217)&lt;&gt;B217),"Confira a data",IF(NOT(ISNUMBER(C217)),"Confira o valor",IF(C217&lt;=0,"Valor maior que zero",IF(COUNTIFS(Medios,D217)&lt;&gt;1,"Escolha um meio",IF(COUNTIFS(VentaID,A217)&lt;&gt;1,"Confira o ID da venda",IF(SUMIFS(VentaValida,VentaID,A217)&lt;=0,"Corrija a venda",IF(B217&lt;SUMIFS(VentaFecha,VentaID,A217),"Anterior à venda","OK"))))))))))))</f>
        <v/>
      </c>
      <c r="H217" s="34" t="n">
        <f aca="false">IF(G217="OK",C217,0)</f>
        <v>0</v>
      </c>
    </row>
    <row r="218" customFormat="false" ht="25" hidden="false" customHeight="true" outlineLevel="0" collapsed="false">
      <c r="A218" s="31"/>
      <c r="B218" s="32"/>
      <c r="C218" s="33"/>
      <c r="D218" s="31"/>
      <c r="E218" s="31"/>
      <c r="F218" s="31"/>
      <c r="G218" s="36" t="str">
        <f aca="false">IF(COUNTA(A218:F218)=0,"",IF(E218="","Falta o código",IF(E218&lt;&gt;TRIM(E218),"Confira o código",IF(COUNTIFS(CobroID,E218)&gt;1,"Código repetido",IF(NOT(ISNUMBER(B218)),"Confira a data",IF(OR(B218&lt;1,B218&gt;73415,INT(B218)&lt;&gt;B218),"Confira a data",IF(NOT(ISNUMBER(C218)),"Confira o valor",IF(C218&lt;=0,"Valor maior que zero",IF(COUNTIFS(Medios,D218)&lt;&gt;1,"Escolha um meio",IF(COUNTIFS(VentaID,A218)&lt;&gt;1,"Confira o ID da venda",IF(SUMIFS(VentaValida,VentaID,A218)&lt;=0,"Corrija a venda",IF(B218&lt;SUMIFS(VentaFecha,VentaID,A218),"Anterior à venda","OK"))))))))))))</f>
        <v/>
      </c>
      <c r="H218" s="34" t="n">
        <f aca="false">IF(G218="OK",C218,0)</f>
        <v>0</v>
      </c>
    </row>
    <row r="219" customFormat="false" ht="25" hidden="false" customHeight="true" outlineLevel="0" collapsed="false">
      <c r="A219" s="31"/>
      <c r="B219" s="32"/>
      <c r="C219" s="33"/>
      <c r="D219" s="31"/>
      <c r="E219" s="31"/>
      <c r="F219" s="31"/>
      <c r="G219" s="36" t="str">
        <f aca="false">IF(COUNTA(A219:F219)=0,"",IF(E219="","Falta o código",IF(E219&lt;&gt;TRIM(E219),"Confira o código",IF(COUNTIFS(CobroID,E219)&gt;1,"Código repetido",IF(NOT(ISNUMBER(B219)),"Confira a data",IF(OR(B219&lt;1,B219&gt;73415,INT(B219)&lt;&gt;B219),"Confira a data",IF(NOT(ISNUMBER(C219)),"Confira o valor",IF(C219&lt;=0,"Valor maior que zero",IF(COUNTIFS(Medios,D219)&lt;&gt;1,"Escolha um meio",IF(COUNTIFS(VentaID,A219)&lt;&gt;1,"Confira o ID da venda",IF(SUMIFS(VentaValida,VentaID,A219)&lt;=0,"Corrija a venda",IF(B219&lt;SUMIFS(VentaFecha,VentaID,A219),"Anterior à venda","OK"))))))))))))</f>
        <v/>
      </c>
      <c r="H219" s="34" t="n">
        <f aca="false">IF(G219="OK",C219,0)</f>
        <v>0</v>
      </c>
    </row>
    <row r="220" customFormat="false" ht="25" hidden="false" customHeight="true" outlineLevel="0" collapsed="false">
      <c r="A220" s="31"/>
      <c r="B220" s="32"/>
      <c r="C220" s="33"/>
      <c r="D220" s="31"/>
      <c r="E220" s="31"/>
      <c r="F220" s="31"/>
      <c r="G220" s="36" t="str">
        <f aca="false">IF(COUNTA(A220:F220)=0,"",IF(E220="","Falta o código",IF(E220&lt;&gt;TRIM(E220),"Confira o código",IF(COUNTIFS(CobroID,E220)&gt;1,"Código repetido",IF(NOT(ISNUMBER(B220)),"Confira a data",IF(OR(B220&lt;1,B220&gt;73415,INT(B220)&lt;&gt;B220),"Confira a data",IF(NOT(ISNUMBER(C220)),"Confira o valor",IF(C220&lt;=0,"Valor maior que zero",IF(COUNTIFS(Medios,D220)&lt;&gt;1,"Escolha um meio",IF(COUNTIFS(VentaID,A220)&lt;&gt;1,"Confira o ID da venda",IF(SUMIFS(VentaValida,VentaID,A220)&lt;=0,"Corrija a venda",IF(B220&lt;SUMIFS(VentaFecha,VentaID,A220),"Anterior à venda","OK"))))))))))))</f>
        <v/>
      </c>
      <c r="H220" s="34" t="n">
        <f aca="false">IF(G220="OK",C220,0)</f>
        <v>0</v>
      </c>
    </row>
    <row r="221" customFormat="false" ht="25" hidden="false" customHeight="true" outlineLevel="0" collapsed="false">
      <c r="A221" s="31"/>
      <c r="B221" s="32"/>
      <c r="C221" s="33"/>
      <c r="D221" s="31"/>
      <c r="E221" s="31"/>
      <c r="F221" s="31"/>
      <c r="G221" s="36" t="str">
        <f aca="false">IF(COUNTA(A221:F221)=0,"",IF(E221="","Falta o código",IF(E221&lt;&gt;TRIM(E221),"Confira o código",IF(COUNTIFS(CobroID,E221)&gt;1,"Código repetido",IF(NOT(ISNUMBER(B221)),"Confira a data",IF(OR(B221&lt;1,B221&gt;73415,INT(B221)&lt;&gt;B221),"Confira a data",IF(NOT(ISNUMBER(C221)),"Confira o valor",IF(C221&lt;=0,"Valor maior que zero",IF(COUNTIFS(Medios,D221)&lt;&gt;1,"Escolha um meio",IF(COUNTIFS(VentaID,A221)&lt;&gt;1,"Confira o ID da venda",IF(SUMIFS(VentaValida,VentaID,A221)&lt;=0,"Corrija a venda",IF(B221&lt;SUMIFS(VentaFecha,VentaID,A221),"Anterior à venda","OK"))))))))))))</f>
        <v/>
      </c>
      <c r="H221" s="34" t="n">
        <f aca="false">IF(G221="OK",C221,0)</f>
        <v>0</v>
      </c>
    </row>
    <row r="222" customFormat="false" ht="25" hidden="false" customHeight="true" outlineLevel="0" collapsed="false">
      <c r="A222" s="31"/>
      <c r="B222" s="32"/>
      <c r="C222" s="33"/>
      <c r="D222" s="31"/>
      <c r="E222" s="31"/>
      <c r="F222" s="31"/>
      <c r="G222" s="36" t="str">
        <f aca="false">IF(COUNTA(A222:F222)=0,"",IF(E222="","Falta o código",IF(E222&lt;&gt;TRIM(E222),"Confira o código",IF(COUNTIFS(CobroID,E222)&gt;1,"Código repetido",IF(NOT(ISNUMBER(B222)),"Confira a data",IF(OR(B222&lt;1,B222&gt;73415,INT(B222)&lt;&gt;B222),"Confira a data",IF(NOT(ISNUMBER(C222)),"Confira o valor",IF(C222&lt;=0,"Valor maior que zero",IF(COUNTIFS(Medios,D222)&lt;&gt;1,"Escolha um meio",IF(COUNTIFS(VentaID,A222)&lt;&gt;1,"Confira o ID da venda",IF(SUMIFS(VentaValida,VentaID,A222)&lt;=0,"Corrija a venda",IF(B222&lt;SUMIFS(VentaFecha,VentaID,A222),"Anterior à venda","OK"))))))))))))</f>
        <v/>
      </c>
      <c r="H222" s="34" t="n">
        <f aca="false">IF(G222="OK",C222,0)</f>
        <v>0</v>
      </c>
    </row>
    <row r="223" customFormat="false" ht="25" hidden="false" customHeight="true" outlineLevel="0" collapsed="false">
      <c r="A223" s="31"/>
      <c r="B223" s="32"/>
      <c r="C223" s="33"/>
      <c r="D223" s="31"/>
      <c r="E223" s="31"/>
      <c r="F223" s="31"/>
      <c r="G223" s="36" t="str">
        <f aca="false">IF(COUNTA(A223:F223)=0,"",IF(E223="","Falta o código",IF(E223&lt;&gt;TRIM(E223),"Confira o código",IF(COUNTIFS(CobroID,E223)&gt;1,"Código repetido",IF(NOT(ISNUMBER(B223)),"Confira a data",IF(OR(B223&lt;1,B223&gt;73415,INT(B223)&lt;&gt;B223),"Confira a data",IF(NOT(ISNUMBER(C223)),"Confira o valor",IF(C223&lt;=0,"Valor maior que zero",IF(COUNTIFS(Medios,D223)&lt;&gt;1,"Escolha um meio",IF(COUNTIFS(VentaID,A223)&lt;&gt;1,"Confira o ID da venda",IF(SUMIFS(VentaValida,VentaID,A223)&lt;=0,"Corrija a venda",IF(B223&lt;SUMIFS(VentaFecha,VentaID,A223),"Anterior à venda","OK"))))))))))))</f>
        <v/>
      </c>
      <c r="H223" s="34" t="n">
        <f aca="false">IF(G223="OK",C223,0)</f>
        <v>0</v>
      </c>
    </row>
    <row r="224" customFormat="false" ht="25" hidden="false" customHeight="true" outlineLevel="0" collapsed="false">
      <c r="A224" s="31"/>
      <c r="B224" s="32"/>
      <c r="C224" s="33"/>
      <c r="D224" s="31"/>
      <c r="E224" s="31"/>
      <c r="F224" s="31"/>
      <c r="G224" s="36" t="str">
        <f aca="false">IF(COUNTA(A224:F224)=0,"",IF(E224="","Falta o código",IF(E224&lt;&gt;TRIM(E224),"Confira o código",IF(COUNTIFS(CobroID,E224)&gt;1,"Código repetido",IF(NOT(ISNUMBER(B224)),"Confira a data",IF(OR(B224&lt;1,B224&gt;73415,INT(B224)&lt;&gt;B224),"Confira a data",IF(NOT(ISNUMBER(C224)),"Confira o valor",IF(C224&lt;=0,"Valor maior que zero",IF(COUNTIFS(Medios,D224)&lt;&gt;1,"Escolha um meio",IF(COUNTIFS(VentaID,A224)&lt;&gt;1,"Confira o ID da venda",IF(SUMIFS(VentaValida,VentaID,A224)&lt;=0,"Corrija a venda",IF(B224&lt;SUMIFS(VentaFecha,VentaID,A224),"Anterior à venda","OK"))))))))))))</f>
        <v/>
      </c>
      <c r="H224" s="34" t="n">
        <f aca="false">IF(G224="OK",C224,0)</f>
        <v>0</v>
      </c>
    </row>
    <row r="225" customFormat="false" ht="25" hidden="false" customHeight="true" outlineLevel="0" collapsed="false">
      <c r="A225" s="31"/>
      <c r="B225" s="32"/>
      <c r="C225" s="33"/>
      <c r="D225" s="31"/>
      <c r="E225" s="31"/>
      <c r="F225" s="31"/>
      <c r="G225" s="36" t="str">
        <f aca="false">IF(COUNTA(A225:F225)=0,"",IF(E225="","Falta o código",IF(E225&lt;&gt;TRIM(E225),"Confira o código",IF(COUNTIFS(CobroID,E225)&gt;1,"Código repetido",IF(NOT(ISNUMBER(B225)),"Confira a data",IF(OR(B225&lt;1,B225&gt;73415,INT(B225)&lt;&gt;B225),"Confira a data",IF(NOT(ISNUMBER(C225)),"Confira o valor",IF(C225&lt;=0,"Valor maior que zero",IF(COUNTIFS(Medios,D225)&lt;&gt;1,"Escolha um meio",IF(COUNTIFS(VentaID,A225)&lt;&gt;1,"Confira o ID da venda",IF(SUMIFS(VentaValida,VentaID,A225)&lt;=0,"Corrija a venda",IF(B225&lt;SUMIFS(VentaFecha,VentaID,A225),"Anterior à venda","OK"))))))))))))</f>
        <v/>
      </c>
      <c r="H225" s="34" t="n">
        <f aca="false">IF(G225="OK",C225,0)</f>
        <v>0</v>
      </c>
    </row>
    <row r="226" customFormat="false" ht="25" hidden="false" customHeight="true" outlineLevel="0" collapsed="false">
      <c r="A226" s="31"/>
      <c r="B226" s="32"/>
      <c r="C226" s="33"/>
      <c r="D226" s="31"/>
      <c r="E226" s="31"/>
      <c r="F226" s="31"/>
      <c r="G226" s="36" t="str">
        <f aca="false">IF(COUNTA(A226:F226)=0,"",IF(E226="","Falta o código",IF(E226&lt;&gt;TRIM(E226),"Confira o código",IF(COUNTIFS(CobroID,E226)&gt;1,"Código repetido",IF(NOT(ISNUMBER(B226)),"Confira a data",IF(OR(B226&lt;1,B226&gt;73415,INT(B226)&lt;&gt;B226),"Confira a data",IF(NOT(ISNUMBER(C226)),"Confira o valor",IF(C226&lt;=0,"Valor maior que zero",IF(COUNTIFS(Medios,D226)&lt;&gt;1,"Escolha um meio",IF(COUNTIFS(VentaID,A226)&lt;&gt;1,"Confira o ID da venda",IF(SUMIFS(VentaValida,VentaID,A226)&lt;=0,"Corrija a venda",IF(B226&lt;SUMIFS(VentaFecha,VentaID,A226),"Anterior à venda","OK"))))))))))))</f>
        <v/>
      </c>
      <c r="H226" s="34" t="n">
        <f aca="false">IF(G226="OK",C226,0)</f>
        <v>0</v>
      </c>
    </row>
    <row r="227" customFormat="false" ht="25" hidden="false" customHeight="true" outlineLevel="0" collapsed="false">
      <c r="A227" s="31"/>
      <c r="B227" s="32"/>
      <c r="C227" s="33"/>
      <c r="D227" s="31"/>
      <c r="E227" s="31"/>
      <c r="F227" s="31"/>
      <c r="G227" s="36" t="str">
        <f aca="false">IF(COUNTA(A227:F227)=0,"",IF(E227="","Falta o código",IF(E227&lt;&gt;TRIM(E227),"Confira o código",IF(COUNTIFS(CobroID,E227)&gt;1,"Código repetido",IF(NOT(ISNUMBER(B227)),"Confira a data",IF(OR(B227&lt;1,B227&gt;73415,INT(B227)&lt;&gt;B227),"Confira a data",IF(NOT(ISNUMBER(C227)),"Confira o valor",IF(C227&lt;=0,"Valor maior que zero",IF(COUNTIFS(Medios,D227)&lt;&gt;1,"Escolha um meio",IF(COUNTIFS(VentaID,A227)&lt;&gt;1,"Confira o ID da venda",IF(SUMIFS(VentaValida,VentaID,A227)&lt;=0,"Corrija a venda",IF(B227&lt;SUMIFS(VentaFecha,VentaID,A227),"Anterior à venda","OK"))))))))))))</f>
        <v/>
      </c>
      <c r="H227" s="34" t="n">
        <f aca="false">IF(G227="OK",C227,0)</f>
        <v>0</v>
      </c>
    </row>
    <row r="228" customFormat="false" ht="25" hidden="false" customHeight="true" outlineLevel="0" collapsed="false">
      <c r="A228" s="31"/>
      <c r="B228" s="32"/>
      <c r="C228" s="33"/>
      <c r="D228" s="31"/>
      <c r="E228" s="31"/>
      <c r="F228" s="31"/>
      <c r="G228" s="36" t="str">
        <f aca="false">IF(COUNTA(A228:F228)=0,"",IF(E228="","Falta o código",IF(E228&lt;&gt;TRIM(E228),"Confira o código",IF(COUNTIFS(CobroID,E228)&gt;1,"Código repetido",IF(NOT(ISNUMBER(B228)),"Confira a data",IF(OR(B228&lt;1,B228&gt;73415,INT(B228)&lt;&gt;B228),"Confira a data",IF(NOT(ISNUMBER(C228)),"Confira o valor",IF(C228&lt;=0,"Valor maior que zero",IF(COUNTIFS(Medios,D228)&lt;&gt;1,"Escolha um meio",IF(COUNTIFS(VentaID,A228)&lt;&gt;1,"Confira o ID da venda",IF(SUMIFS(VentaValida,VentaID,A228)&lt;=0,"Corrija a venda",IF(B228&lt;SUMIFS(VentaFecha,VentaID,A228),"Anterior à venda","OK"))))))))))))</f>
        <v/>
      </c>
      <c r="H228" s="34" t="n">
        <f aca="false">IF(G228="OK",C228,0)</f>
        <v>0</v>
      </c>
    </row>
    <row r="229" customFormat="false" ht="25" hidden="false" customHeight="true" outlineLevel="0" collapsed="false">
      <c r="A229" s="31"/>
      <c r="B229" s="32"/>
      <c r="C229" s="33"/>
      <c r="D229" s="31"/>
      <c r="E229" s="31"/>
      <c r="F229" s="31"/>
      <c r="G229" s="36" t="str">
        <f aca="false">IF(COUNTA(A229:F229)=0,"",IF(E229="","Falta o código",IF(E229&lt;&gt;TRIM(E229),"Confira o código",IF(COUNTIFS(CobroID,E229)&gt;1,"Código repetido",IF(NOT(ISNUMBER(B229)),"Confira a data",IF(OR(B229&lt;1,B229&gt;73415,INT(B229)&lt;&gt;B229),"Confira a data",IF(NOT(ISNUMBER(C229)),"Confira o valor",IF(C229&lt;=0,"Valor maior que zero",IF(COUNTIFS(Medios,D229)&lt;&gt;1,"Escolha um meio",IF(COUNTIFS(VentaID,A229)&lt;&gt;1,"Confira o ID da venda",IF(SUMIFS(VentaValida,VentaID,A229)&lt;=0,"Corrija a venda",IF(B229&lt;SUMIFS(VentaFecha,VentaID,A229),"Anterior à venda","OK"))))))))))))</f>
        <v/>
      </c>
      <c r="H229" s="34" t="n">
        <f aca="false">IF(G229="OK",C229,0)</f>
        <v>0</v>
      </c>
    </row>
    <row r="230" customFormat="false" ht="25" hidden="false" customHeight="true" outlineLevel="0" collapsed="false">
      <c r="A230" s="31"/>
      <c r="B230" s="32"/>
      <c r="C230" s="33"/>
      <c r="D230" s="31"/>
      <c r="E230" s="31"/>
      <c r="F230" s="31"/>
      <c r="G230" s="36" t="str">
        <f aca="false">IF(COUNTA(A230:F230)=0,"",IF(E230="","Falta o código",IF(E230&lt;&gt;TRIM(E230),"Confira o código",IF(COUNTIFS(CobroID,E230)&gt;1,"Código repetido",IF(NOT(ISNUMBER(B230)),"Confira a data",IF(OR(B230&lt;1,B230&gt;73415,INT(B230)&lt;&gt;B230),"Confira a data",IF(NOT(ISNUMBER(C230)),"Confira o valor",IF(C230&lt;=0,"Valor maior que zero",IF(COUNTIFS(Medios,D230)&lt;&gt;1,"Escolha um meio",IF(COUNTIFS(VentaID,A230)&lt;&gt;1,"Confira o ID da venda",IF(SUMIFS(VentaValida,VentaID,A230)&lt;=0,"Corrija a venda",IF(B230&lt;SUMIFS(VentaFecha,VentaID,A230),"Anterior à venda","OK"))))))))))))</f>
        <v/>
      </c>
      <c r="H230" s="34" t="n">
        <f aca="false">IF(G230="OK",C230,0)</f>
        <v>0</v>
      </c>
    </row>
    <row r="231" customFormat="false" ht="25" hidden="false" customHeight="true" outlineLevel="0" collapsed="false">
      <c r="A231" s="31"/>
      <c r="B231" s="32"/>
      <c r="C231" s="33"/>
      <c r="D231" s="31"/>
      <c r="E231" s="31"/>
      <c r="F231" s="31"/>
      <c r="G231" s="36" t="str">
        <f aca="false">IF(COUNTA(A231:F231)=0,"",IF(E231="","Falta o código",IF(E231&lt;&gt;TRIM(E231),"Confira o código",IF(COUNTIFS(CobroID,E231)&gt;1,"Código repetido",IF(NOT(ISNUMBER(B231)),"Confira a data",IF(OR(B231&lt;1,B231&gt;73415,INT(B231)&lt;&gt;B231),"Confira a data",IF(NOT(ISNUMBER(C231)),"Confira o valor",IF(C231&lt;=0,"Valor maior que zero",IF(COUNTIFS(Medios,D231)&lt;&gt;1,"Escolha um meio",IF(COUNTIFS(VentaID,A231)&lt;&gt;1,"Confira o ID da venda",IF(SUMIFS(VentaValida,VentaID,A231)&lt;=0,"Corrija a venda",IF(B231&lt;SUMIFS(VentaFecha,VentaID,A231),"Anterior à venda","OK"))))))))))))</f>
        <v/>
      </c>
      <c r="H231" s="34" t="n">
        <f aca="false">IF(G231="OK",C231,0)</f>
        <v>0</v>
      </c>
    </row>
    <row r="232" customFormat="false" ht="25" hidden="false" customHeight="true" outlineLevel="0" collapsed="false">
      <c r="A232" s="31"/>
      <c r="B232" s="32"/>
      <c r="C232" s="33"/>
      <c r="D232" s="31"/>
      <c r="E232" s="31"/>
      <c r="F232" s="31"/>
      <c r="G232" s="36" t="str">
        <f aca="false">IF(COUNTA(A232:F232)=0,"",IF(E232="","Falta o código",IF(E232&lt;&gt;TRIM(E232),"Confira o código",IF(COUNTIFS(CobroID,E232)&gt;1,"Código repetido",IF(NOT(ISNUMBER(B232)),"Confira a data",IF(OR(B232&lt;1,B232&gt;73415,INT(B232)&lt;&gt;B232),"Confira a data",IF(NOT(ISNUMBER(C232)),"Confira o valor",IF(C232&lt;=0,"Valor maior que zero",IF(COUNTIFS(Medios,D232)&lt;&gt;1,"Escolha um meio",IF(COUNTIFS(VentaID,A232)&lt;&gt;1,"Confira o ID da venda",IF(SUMIFS(VentaValida,VentaID,A232)&lt;=0,"Corrija a venda",IF(B232&lt;SUMIFS(VentaFecha,VentaID,A232),"Anterior à venda","OK"))))))))))))</f>
        <v/>
      </c>
      <c r="H232" s="34" t="n">
        <f aca="false">IF(G232="OK",C232,0)</f>
        <v>0</v>
      </c>
    </row>
    <row r="233" customFormat="false" ht="25" hidden="false" customHeight="true" outlineLevel="0" collapsed="false">
      <c r="A233" s="31"/>
      <c r="B233" s="32"/>
      <c r="C233" s="33"/>
      <c r="D233" s="31"/>
      <c r="E233" s="31"/>
      <c r="F233" s="31"/>
      <c r="G233" s="36" t="str">
        <f aca="false">IF(COUNTA(A233:F233)=0,"",IF(E233="","Falta o código",IF(E233&lt;&gt;TRIM(E233),"Confira o código",IF(COUNTIFS(CobroID,E233)&gt;1,"Código repetido",IF(NOT(ISNUMBER(B233)),"Confira a data",IF(OR(B233&lt;1,B233&gt;73415,INT(B233)&lt;&gt;B233),"Confira a data",IF(NOT(ISNUMBER(C233)),"Confira o valor",IF(C233&lt;=0,"Valor maior que zero",IF(COUNTIFS(Medios,D233)&lt;&gt;1,"Escolha um meio",IF(COUNTIFS(VentaID,A233)&lt;&gt;1,"Confira o ID da venda",IF(SUMIFS(VentaValida,VentaID,A233)&lt;=0,"Corrija a venda",IF(B233&lt;SUMIFS(VentaFecha,VentaID,A233),"Anterior à venda","OK"))))))))))))</f>
        <v/>
      </c>
      <c r="H233" s="34" t="n">
        <f aca="false">IF(G233="OK",C233,0)</f>
        <v>0</v>
      </c>
    </row>
    <row r="234" customFormat="false" ht="25" hidden="false" customHeight="true" outlineLevel="0" collapsed="false">
      <c r="A234" s="31"/>
      <c r="B234" s="32"/>
      <c r="C234" s="33"/>
      <c r="D234" s="31"/>
      <c r="E234" s="31"/>
      <c r="F234" s="31"/>
      <c r="G234" s="36" t="str">
        <f aca="false">IF(COUNTA(A234:F234)=0,"",IF(E234="","Falta o código",IF(E234&lt;&gt;TRIM(E234),"Confira o código",IF(COUNTIFS(CobroID,E234)&gt;1,"Código repetido",IF(NOT(ISNUMBER(B234)),"Confira a data",IF(OR(B234&lt;1,B234&gt;73415,INT(B234)&lt;&gt;B234),"Confira a data",IF(NOT(ISNUMBER(C234)),"Confira o valor",IF(C234&lt;=0,"Valor maior que zero",IF(COUNTIFS(Medios,D234)&lt;&gt;1,"Escolha um meio",IF(COUNTIFS(VentaID,A234)&lt;&gt;1,"Confira o ID da venda",IF(SUMIFS(VentaValida,VentaID,A234)&lt;=0,"Corrija a venda",IF(B234&lt;SUMIFS(VentaFecha,VentaID,A234),"Anterior à venda","OK"))))))))))))</f>
        <v/>
      </c>
      <c r="H234" s="34" t="n">
        <f aca="false">IF(G234="OK",C234,0)</f>
        <v>0</v>
      </c>
    </row>
    <row r="235" customFormat="false" ht="25" hidden="false" customHeight="true" outlineLevel="0" collapsed="false">
      <c r="A235" s="31"/>
      <c r="B235" s="32"/>
      <c r="C235" s="33"/>
      <c r="D235" s="31"/>
      <c r="E235" s="31"/>
      <c r="F235" s="31"/>
      <c r="G235" s="36" t="str">
        <f aca="false">IF(COUNTA(A235:F235)=0,"",IF(E235="","Falta o código",IF(E235&lt;&gt;TRIM(E235),"Confira o código",IF(COUNTIFS(CobroID,E235)&gt;1,"Código repetido",IF(NOT(ISNUMBER(B235)),"Confira a data",IF(OR(B235&lt;1,B235&gt;73415,INT(B235)&lt;&gt;B235),"Confira a data",IF(NOT(ISNUMBER(C235)),"Confira o valor",IF(C235&lt;=0,"Valor maior que zero",IF(COUNTIFS(Medios,D235)&lt;&gt;1,"Escolha um meio",IF(COUNTIFS(VentaID,A235)&lt;&gt;1,"Confira o ID da venda",IF(SUMIFS(VentaValida,VentaID,A235)&lt;=0,"Corrija a venda",IF(B235&lt;SUMIFS(VentaFecha,VentaID,A235),"Anterior à venda","OK"))))))))))))</f>
        <v/>
      </c>
      <c r="H235" s="34" t="n">
        <f aca="false">IF(G235="OK",C235,0)</f>
        <v>0</v>
      </c>
    </row>
    <row r="236" customFormat="false" ht="25" hidden="false" customHeight="true" outlineLevel="0" collapsed="false">
      <c r="A236" s="31"/>
      <c r="B236" s="32"/>
      <c r="C236" s="33"/>
      <c r="D236" s="31"/>
      <c r="E236" s="31"/>
      <c r="F236" s="31"/>
      <c r="G236" s="36" t="str">
        <f aca="false">IF(COUNTA(A236:F236)=0,"",IF(E236="","Falta o código",IF(E236&lt;&gt;TRIM(E236),"Confira o código",IF(COUNTIFS(CobroID,E236)&gt;1,"Código repetido",IF(NOT(ISNUMBER(B236)),"Confira a data",IF(OR(B236&lt;1,B236&gt;73415,INT(B236)&lt;&gt;B236),"Confira a data",IF(NOT(ISNUMBER(C236)),"Confira o valor",IF(C236&lt;=0,"Valor maior que zero",IF(COUNTIFS(Medios,D236)&lt;&gt;1,"Escolha um meio",IF(COUNTIFS(VentaID,A236)&lt;&gt;1,"Confira o ID da venda",IF(SUMIFS(VentaValida,VentaID,A236)&lt;=0,"Corrija a venda",IF(B236&lt;SUMIFS(VentaFecha,VentaID,A236),"Anterior à venda","OK"))))))))))))</f>
        <v/>
      </c>
      <c r="H236" s="34" t="n">
        <f aca="false">IF(G236="OK",C236,0)</f>
        <v>0</v>
      </c>
    </row>
    <row r="237" customFormat="false" ht="25" hidden="false" customHeight="true" outlineLevel="0" collapsed="false">
      <c r="A237" s="31"/>
      <c r="B237" s="32"/>
      <c r="C237" s="33"/>
      <c r="D237" s="31"/>
      <c r="E237" s="31"/>
      <c r="F237" s="31"/>
      <c r="G237" s="36" t="str">
        <f aca="false">IF(COUNTA(A237:F237)=0,"",IF(E237="","Falta o código",IF(E237&lt;&gt;TRIM(E237),"Confira o código",IF(COUNTIFS(CobroID,E237)&gt;1,"Código repetido",IF(NOT(ISNUMBER(B237)),"Confira a data",IF(OR(B237&lt;1,B237&gt;73415,INT(B237)&lt;&gt;B237),"Confira a data",IF(NOT(ISNUMBER(C237)),"Confira o valor",IF(C237&lt;=0,"Valor maior que zero",IF(COUNTIFS(Medios,D237)&lt;&gt;1,"Escolha um meio",IF(COUNTIFS(VentaID,A237)&lt;&gt;1,"Confira o ID da venda",IF(SUMIFS(VentaValida,VentaID,A237)&lt;=0,"Corrija a venda",IF(B237&lt;SUMIFS(VentaFecha,VentaID,A237),"Anterior à venda","OK"))))))))))))</f>
        <v/>
      </c>
      <c r="H237" s="34" t="n">
        <f aca="false">IF(G237="OK",C237,0)</f>
        <v>0</v>
      </c>
    </row>
    <row r="238" customFormat="false" ht="25" hidden="false" customHeight="true" outlineLevel="0" collapsed="false">
      <c r="A238" s="31"/>
      <c r="B238" s="32"/>
      <c r="C238" s="33"/>
      <c r="D238" s="31"/>
      <c r="E238" s="31"/>
      <c r="F238" s="31"/>
      <c r="G238" s="36" t="str">
        <f aca="false">IF(COUNTA(A238:F238)=0,"",IF(E238="","Falta o código",IF(E238&lt;&gt;TRIM(E238),"Confira o código",IF(COUNTIFS(CobroID,E238)&gt;1,"Código repetido",IF(NOT(ISNUMBER(B238)),"Confira a data",IF(OR(B238&lt;1,B238&gt;73415,INT(B238)&lt;&gt;B238),"Confira a data",IF(NOT(ISNUMBER(C238)),"Confira o valor",IF(C238&lt;=0,"Valor maior que zero",IF(COUNTIFS(Medios,D238)&lt;&gt;1,"Escolha um meio",IF(COUNTIFS(VentaID,A238)&lt;&gt;1,"Confira o ID da venda",IF(SUMIFS(VentaValida,VentaID,A238)&lt;=0,"Corrija a venda",IF(B238&lt;SUMIFS(VentaFecha,VentaID,A238),"Anterior à venda","OK"))))))))))))</f>
        <v/>
      </c>
      <c r="H238" s="34" t="n">
        <f aca="false">IF(G238="OK",C238,0)</f>
        <v>0</v>
      </c>
    </row>
    <row r="239" customFormat="false" ht="25" hidden="false" customHeight="true" outlineLevel="0" collapsed="false">
      <c r="A239" s="31"/>
      <c r="B239" s="32"/>
      <c r="C239" s="33"/>
      <c r="D239" s="31"/>
      <c r="E239" s="31"/>
      <c r="F239" s="31"/>
      <c r="G239" s="36" t="str">
        <f aca="false">IF(COUNTA(A239:F239)=0,"",IF(E239="","Falta o código",IF(E239&lt;&gt;TRIM(E239),"Confira o código",IF(COUNTIFS(CobroID,E239)&gt;1,"Código repetido",IF(NOT(ISNUMBER(B239)),"Confira a data",IF(OR(B239&lt;1,B239&gt;73415,INT(B239)&lt;&gt;B239),"Confira a data",IF(NOT(ISNUMBER(C239)),"Confira o valor",IF(C239&lt;=0,"Valor maior que zero",IF(COUNTIFS(Medios,D239)&lt;&gt;1,"Escolha um meio",IF(COUNTIFS(VentaID,A239)&lt;&gt;1,"Confira o ID da venda",IF(SUMIFS(VentaValida,VentaID,A239)&lt;=0,"Corrija a venda",IF(B239&lt;SUMIFS(VentaFecha,VentaID,A239),"Anterior à venda","OK"))))))))))))</f>
        <v/>
      </c>
      <c r="H239" s="34" t="n">
        <f aca="false">IF(G239="OK",C239,0)</f>
        <v>0</v>
      </c>
    </row>
    <row r="240" customFormat="false" ht="25" hidden="false" customHeight="true" outlineLevel="0" collapsed="false">
      <c r="A240" s="31"/>
      <c r="B240" s="32"/>
      <c r="C240" s="33"/>
      <c r="D240" s="31"/>
      <c r="E240" s="31"/>
      <c r="F240" s="31"/>
      <c r="G240" s="36" t="str">
        <f aca="false">IF(COUNTA(A240:F240)=0,"",IF(E240="","Falta o código",IF(E240&lt;&gt;TRIM(E240),"Confira o código",IF(COUNTIFS(CobroID,E240)&gt;1,"Código repetido",IF(NOT(ISNUMBER(B240)),"Confira a data",IF(OR(B240&lt;1,B240&gt;73415,INT(B240)&lt;&gt;B240),"Confira a data",IF(NOT(ISNUMBER(C240)),"Confira o valor",IF(C240&lt;=0,"Valor maior que zero",IF(COUNTIFS(Medios,D240)&lt;&gt;1,"Escolha um meio",IF(COUNTIFS(VentaID,A240)&lt;&gt;1,"Confira o ID da venda",IF(SUMIFS(VentaValida,VentaID,A240)&lt;=0,"Corrija a venda",IF(B240&lt;SUMIFS(VentaFecha,VentaID,A240),"Anterior à venda","OK"))))))))))))</f>
        <v/>
      </c>
      <c r="H240" s="34" t="n">
        <f aca="false">IF(G240="OK",C240,0)</f>
        <v>0</v>
      </c>
    </row>
    <row r="241" customFormat="false" ht="25" hidden="false" customHeight="true" outlineLevel="0" collapsed="false">
      <c r="A241" s="31"/>
      <c r="B241" s="32"/>
      <c r="C241" s="33"/>
      <c r="D241" s="31"/>
      <c r="E241" s="31"/>
      <c r="F241" s="31"/>
      <c r="G241" s="36" t="str">
        <f aca="false">IF(COUNTA(A241:F241)=0,"",IF(E241="","Falta o código",IF(E241&lt;&gt;TRIM(E241),"Confira o código",IF(COUNTIFS(CobroID,E241)&gt;1,"Código repetido",IF(NOT(ISNUMBER(B241)),"Confira a data",IF(OR(B241&lt;1,B241&gt;73415,INT(B241)&lt;&gt;B241),"Confira a data",IF(NOT(ISNUMBER(C241)),"Confira o valor",IF(C241&lt;=0,"Valor maior que zero",IF(COUNTIFS(Medios,D241)&lt;&gt;1,"Escolha um meio",IF(COUNTIFS(VentaID,A241)&lt;&gt;1,"Confira o ID da venda",IF(SUMIFS(VentaValida,VentaID,A241)&lt;=0,"Corrija a venda",IF(B241&lt;SUMIFS(VentaFecha,VentaID,A241),"Anterior à venda","OK"))))))))))))</f>
        <v/>
      </c>
      <c r="H241" s="34" t="n">
        <f aca="false">IF(G241="OK",C241,0)</f>
        <v>0</v>
      </c>
    </row>
    <row r="242" customFormat="false" ht="25" hidden="false" customHeight="true" outlineLevel="0" collapsed="false">
      <c r="A242" s="31"/>
      <c r="B242" s="32"/>
      <c r="C242" s="33"/>
      <c r="D242" s="31"/>
      <c r="E242" s="31"/>
      <c r="F242" s="31"/>
      <c r="G242" s="36" t="str">
        <f aca="false">IF(COUNTA(A242:F242)=0,"",IF(E242="","Falta o código",IF(E242&lt;&gt;TRIM(E242),"Confira o código",IF(COUNTIFS(CobroID,E242)&gt;1,"Código repetido",IF(NOT(ISNUMBER(B242)),"Confira a data",IF(OR(B242&lt;1,B242&gt;73415,INT(B242)&lt;&gt;B242),"Confira a data",IF(NOT(ISNUMBER(C242)),"Confira o valor",IF(C242&lt;=0,"Valor maior que zero",IF(COUNTIFS(Medios,D242)&lt;&gt;1,"Escolha um meio",IF(COUNTIFS(VentaID,A242)&lt;&gt;1,"Confira o ID da venda",IF(SUMIFS(VentaValida,VentaID,A242)&lt;=0,"Corrija a venda",IF(B242&lt;SUMIFS(VentaFecha,VentaID,A242),"Anterior à venda","OK"))))))))))))</f>
        <v/>
      </c>
      <c r="H242" s="34" t="n">
        <f aca="false">IF(G242="OK",C242,0)</f>
        <v>0</v>
      </c>
    </row>
    <row r="243" customFormat="false" ht="25" hidden="false" customHeight="true" outlineLevel="0" collapsed="false">
      <c r="A243" s="31"/>
      <c r="B243" s="32"/>
      <c r="C243" s="33"/>
      <c r="D243" s="31"/>
      <c r="E243" s="31"/>
      <c r="F243" s="31"/>
      <c r="G243" s="36" t="str">
        <f aca="false">IF(COUNTA(A243:F243)=0,"",IF(E243="","Falta o código",IF(E243&lt;&gt;TRIM(E243),"Confira o código",IF(COUNTIFS(CobroID,E243)&gt;1,"Código repetido",IF(NOT(ISNUMBER(B243)),"Confira a data",IF(OR(B243&lt;1,B243&gt;73415,INT(B243)&lt;&gt;B243),"Confira a data",IF(NOT(ISNUMBER(C243)),"Confira o valor",IF(C243&lt;=0,"Valor maior que zero",IF(COUNTIFS(Medios,D243)&lt;&gt;1,"Escolha um meio",IF(COUNTIFS(VentaID,A243)&lt;&gt;1,"Confira o ID da venda",IF(SUMIFS(VentaValida,VentaID,A243)&lt;=0,"Corrija a venda",IF(B243&lt;SUMIFS(VentaFecha,VentaID,A243),"Anterior à venda","OK"))))))))))))</f>
        <v/>
      </c>
      <c r="H243" s="34" t="n">
        <f aca="false">IF(G243="OK",C243,0)</f>
        <v>0</v>
      </c>
    </row>
    <row r="244" customFormat="false" ht="25" hidden="false" customHeight="true" outlineLevel="0" collapsed="false">
      <c r="A244" s="31"/>
      <c r="B244" s="32"/>
      <c r="C244" s="33"/>
      <c r="D244" s="31"/>
      <c r="E244" s="31"/>
      <c r="F244" s="31"/>
      <c r="G244" s="36" t="str">
        <f aca="false">IF(COUNTA(A244:F244)=0,"",IF(E244="","Falta o código",IF(E244&lt;&gt;TRIM(E244),"Confira o código",IF(COUNTIFS(CobroID,E244)&gt;1,"Código repetido",IF(NOT(ISNUMBER(B244)),"Confira a data",IF(OR(B244&lt;1,B244&gt;73415,INT(B244)&lt;&gt;B244),"Confira a data",IF(NOT(ISNUMBER(C244)),"Confira o valor",IF(C244&lt;=0,"Valor maior que zero",IF(COUNTIFS(Medios,D244)&lt;&gt;1,"Escolha um meio",IF(COUNTIFS(VentaID,A244)&lt;&gt;1,"Confira o ID da venda",IF(SUMIFS(VentaValida,VentaID,A244)&lt;=0,"Corrija a venda",IF(B244&lt;SUMIFS(VentaFecha,VentaID,A244),"Anterior à venda","OK"))))))))))))</f>
        <v/>
      </c>
      <c r="H244" s="34" t="n">
        <f aca="false">IF(G244="OK",C244,0)</f>
        <v>0</v>
      </c>
    </row>
    <row r="245" customFormat="false" ht="25" hidden="false" customHeight="true" outlineLevel="0" collapsed="false">
      <c r="A245" s="31"/>
      <c r="B245" s="32"/>
      <c r="C245" s="33"/>
      <c r="D245" s="31"/>
      <c r="E245" s="31"/>
      <c r="F245" s="31"/>
      <c r="G245" s="36" t="str">
        <f aca="false">IF(COUNTA(A245:F245)=0,"",IF(E245="","Falta o código",IF(E245&lt;&gt;TRIM(E245),"Confira o código",IF(COUNTIFS(CobroID,E245)&gt;1,"Código repetido",IF(NOT(ISNUMBER(B245)),"Confira a data",IF(OR(B245&lt;1,B245&gt;73415,INT(B245)&lt;&gt;B245),"Confira a data",IF(NOT(ISNUMBER(C245)),"Confira o valor",IF(C245&lt;=0,"Valor maior que zero",IF(COUNTIFS(Medios,D245)&lt;&gt;1,"Escolha um meio",IF(COUNTIFS(VentaID,A245)&lt;&gt;1,"Confira o ID da venda",IF(SUMIFS(VentaValida,VentaID,A245)&lt;=0,"Corrija a venda",IF(B245&lt;SUMIFS(VentaFecha,VentaID,A245),"Anterior à venda","OK"))))))))))))</f>
        <v/>
      </c>
      <c r="H245" s="34" t="n">
        <f aca="false">IF(G245="OK",C245,0)</f>
        <v>0</v>
      </c>
    </row>
    <row r="246" customFormat="false" ht="25" hidden="false" customHeight="true" outlineLevel="0" collapsed="false">
      <c r="A246" s="31"/>
      <c r="B246" s="32"/>
      <c r="C246" s="33"/>
      <c r="D246" s="31"/>
      <c r="E246" s="31"/>
      <c r="F246" s="31"/>
      <c r="G246" s="36" t="str">
        <f aca="false">IF(COUNTA(A246:F246)=0,"",IF(E246="","Falta o código",IF(E246&lt;&gt;TRIM(E246),"Confira o código",IF(COUNTIFS(CobroID,E246)&gt;1,"Código repetido",IF(NOT(ISNUMBER(B246)),"Confira a data",IF(OR(B246&lt;1,B246&gt;73415,INT(B246)&lt;&gt;B246),"Confira a data",IF(NOT(ISNUMBER(C246)),"Confira o valor",IF(C246&lt;=0,"Valor maior que zero",IF(COUNTIFS(Medios,D246)&lt;&gt;1,"Escolha um meio",IF(COUNTIFS(VentaID,A246)&lt;&gt;1,"Confira o ID da venda",IF(SUMIFS(VentaValida,VentaID,A246)&lt;=0,"Corrija a venda",IF(B246&lt;SUMIFS(VentaFecha,VentaID,A246),"Anterior à venda","OK"))))))))))))</f>
        <v/>
      </c>
      <c r="H246" s="34" t="n">
        <f aca="false">IF(G246="OK",C246,0)</f>
        <v>0</v>
      </c>
    </row>
    <row r="247" customFormat="false" ht="25" hidden="false" customHeight="true" outlineLevel="0" collapsed="false">
      <c r="A247" s="31"/>
      <c r="B247" s="32"/>
      <c r="C247" s="33"/>
      <c r="D247" s="31"/>
      <c r="E247" s="31"/>
      <c r="F247" s="31"/>
      <c r="G247" s="36" t="str">
        <f aca="false">IF(COUNTA(A247:F247)=0,"",IF(E247="","Falta o código",IF(E247&lt;&gt;TRIM(E247),"Confira o código",IF(COUNTIFS(CobroID,E247)&gt;1,"Código repetido",IF(NOT(ISNUMBER(B247)),"Confira a data",IF(OR(B247&lt;1,B247&gt;73415,INT(B247)&lt;&gt;B247),"Confira a data",IF(NOT(ISNUMBER(C247)),"Confira o valor",IF(C247&lt;=0,"Valor maior que zero",IF(COUNTIFS(Medios,D247)&lt;&gt;1,"Escolha um meio",IF(COUNTIFS(VentaID,A247)&lt;&gt;1,"Confira o ID da venda",IF(SUMIFS(VentaValida,VentaID,A247)&lt;=0,"Corrija a venda",IF(B247&lt;SUMIFS(VentaFecha,VentaID,A247),"Anterior à venda","OK"))))))))))))</f>
        <v/>
      </c>
      <c r="H247" s="34" t="n">
        <f aca="false">IF(G247="OK",C247,0)</f>
        <v>0</v>
      </c>
    </row>
    <row r="248" customFormat="false" ht="25" hidden="false" customHeight="true" outlineLevel="0" collapsed="false">
      <c r="A248" s="31"/>
      <c r="B248" s="32"/>
      <c r="C248" s="33"/>
      <c r="D248" s="31"/>
      <c r="E248" s="31"/>
      <c r="F248" s="31"/>
      <c r="G248" s="36" t="str">
        <f aca="false">IF(COUNTA(A248:F248)=0,"",IF(E248="","Falta o código",IF(E248&lt;&gt;TRIM(E248),"Confira o código",IF(COUNTIFS(CobroID,E248)&gt;1,"Código repetido",IF(NOT(ISNUMBER(B248)),"Confira a data",IF(OR(B248&lt;1,B248&gt;73415,INT(B248)&lt;&gt;B248),"Confira a data",IF(NOT(ISNUMBER(C248)),"Confira o valor",IF(C248&lt;=0,"Valor maior que zero",IF(COUNTIFS(Medios,D248)&lt;&gt;1,"Escolha um meio",IF(COUNTIFS(VentaID,A248)&lt;&gt;1,"Confira o ID da venda",IF(SUMIFS(VentaValida,VentaID,A248)&lt;=0,"Corrija a venda",IF(B248&lt;SUMIFS(VentaFecha,VentaID,A248),"Anterior à venda","OK"))))))))))))</f>
        <v/>
      </c>
      <c r="H248" s="34" t="n">
        <f aca="false">IF(G248="OK",C248,0)</f>
        <v>0</v>
      </c>
    </row>
    <row r="249" customFormat="false" ht="25" hidden="false" customHeight="true" outlineLevel="0" collapsed="false">
      <c r="A249" s="31"/>
      <c r="B249" s="32"/>
      <c r="C249" s="33"/>
      <c r="D249" s="31"/>
      <c r="E249" s="31"/>
      <c r="F249" s="31"/>
      <c r="G249" s="36" t="str">
        <f aca="false">IF(COUNTA(A249:F249)=0,"",IF(E249="","Falta o código",IF(E249&lt;&gt;TRIM(E249),"Confira o código",IF(COUNTIFS(CobroID,E249)&gt;1,"Código repetido",IF(NOT(ISNUMBER(B249)),"Confira a data",IF(OR(B249&lt;1,B249&gt;73415,INT(B249)&lt;&gt;B249),"Confira a data",IF(NOT(ISNUMBER(C249)),"Confira o valor",IF(C249&lt;=0,"Valor maior que zero",IF(COUNTIFS(Medios,D249)&lt;&gt;1,"Escolha um meio",IF(COUNTIFS(VentaID,A249)&lt;&gt;1,"Confira o ID da venda",IF(SUMIFS(VentaValida,VentaID,A249)&lt;=0,"Corrija a venda",IF(B249&lt;SUMIFS(VentaFecha,VentaID,A249),"Anterior à venda","OK"))))))))))))</f>
        <v/>
      </c>
      <c r="H249" s="34" t="n">
        <f aca="false">IF(G249="OK",C249,0)</f>
        <v>0</v>
      </c>
    </row>
    <row r="250" customFormat="false" ht="25" hidden="false" customHeight="true" outlineLevel="0" collapsed="false">
      <c r="A250" s="31"/>
      <c r="B250" s="32"/>
      <c r="C250" s="33"/>
      <c r="D250" s="31"/>
      <c r="E250" s="31"/>
      <c r="F250" s="31"/>
      <c r="G250" s="36" t="str">
        <f aca="false">IF(COUNTA(A250:F250)=0,"",IF(E250="","Falta o código",IF(E250&lt;&gt;TRIM(E250),"Confira o código",IF(COUNTIFS(CobroID,E250)&gt;1,"Código repetido",IF(NOT(ISNUMBER(B250)),"Confira a data",IF(OR(B250&lt;1,B250&gt;73415,INT(B250)&lt;&gt;B250),"Confira a data",IF(NOT(ISNUMBER(C250)),"Confira o valor",IF(C250&lt;=0,"Valor maior que zero",IF(COUNTIFS(Medios,D250)&lt;&gt;1,"Escolha um meio",IF(COUNTIFS(VentaID,A250)&lt;&gt;1,"Confira o ID da venda",IF(SUMIFS(VentaValida,VentaID,A250)&lt;=0,"Corrija a venda",IF(B250&lt;SUMIFS(VentaFecha,VentaID,A250),"Anterior à venda","OK"))))))))))))</f>
        <v/>
      </c>
      <c r="H250" s="34" t="n">
        <f aca="false">IF(G250="OK",C250,0)</f>
        <v>0</v>
      </c>
    </row>
    <row r="251" customFormat="false" ht="25" hidden="false" customHeight="true" outlineLevel="0" collapsed="false">
      <c r="A251" s="31"/>
      <c r="B251" s="32"/>
      <c r="C251" s="33"/>
      <c r="D251" s="31"/>
      <c r="E251" s="31"/>
      <c r="F251" s="31"/>
      <c r="G251" s="36" t="str">
        <f aca="false">IF(COUNTA(A251:F251)=0,"",IF(E251="","Falta o código",IF(E251&lt;&gt;TRIM(E251),"Confira o código",IF(COUNTIFS(CobroID,E251)&gt;1,"Código repetido",IF(NOT(ISNUMBER(B251)),"Confira a data",IF(OR(B251&lt;1,B251&gt;73415,INT(B251)&lt;&gt;B251),"Confira a data",IF(NOT(ISNUMBER(C251)),"Confira o valor",IF(C251&lt;=0,"Valor maior que zero",IF(COUNTIFS(Medios,D251)&lt;&gt;1,"Escolha um meio",IF(COUNTIFS(VentaID,A251)&lt;&gt;1,"Confira o ID da venda",IF(SUMIFS(VentaValida,VentaID,A251)&lt;=0,"Corrija a venda",IF(B251&lt;SUMIFS(VentaFecha,VentaID,A251),"Anterior à venda","OK"))))))))))))</f>
        <v/>
      </c>
      <c r="H251" s="34" t="n">
        <f aca="false">IF(G251="OK",C251,0)</f>
        <v>0</v>
      </c>
    </row>
    <row r="252" customFormat="false" ht="25" hidden="false" customHeight="true" outlineLevel="0" collapsed="false">
      <c r="A252" s="31"/>
      <c r="B252" s="32"/>
      <c r="C252" s="33"/>
      <c r="D252" s="31"/>
      <c r="E252" s="31"/>
      <c r="F252" s="31"/>
      <c r="G252" s="36" t="str">
        <f aca="false">IF(COUNTA(A252:F252)=0,"",IF(E252="","Falta o código",IF(E252&lt;&gt;TRIM(E252),"Confira o código",IF(COUNTIFS(CobroID,E252)&gt;1,"Código repetido",IF(NOT(ISNUMBER(B252)),"Confira a data",IF(OR(B252&lt;1,B252&gt;73415,INT(B252)&lt;&gt;B252),"Confira a data",IF(NOT(ISNUMBER(C252)),"Confira o valor",IF(C252&lt;=0,"Valor maior que zero",IF(COUNTIFS(Medios,D252)&lt;&gt;1,"Escolha um meio",IF(COUNTIFS(VentaID,A252)&lt;&gt;1,"Confira o ID da venda",IF(SUMIFS(VentaValida,VentaID,A252)&lt;=0,"Corrija a venda",IF(B252&lt;SUMIFS(VentaFecha,VentaID,A252),"Anterior à venda","OK"))))))))))))</f>
        <v/>
      </c>
      <c r="H252" s="34" t="n">
        <f aca="false">IF(G252="OK",C252,0)</f>
        <v>0</v>
      </c>
    </row>
    <row r="253" customFormat="false" ht="25" hidden="false" customHeight="true" outlineLevel="0" collapsed="false">
      <c r="A253" s="31"/>
      <c r="B253" s="32"/>
      <c r="C253" s="33"/>
      <c r="D253" s="31"/>
      <c r="E253" s="31"/>
      <c r="F253" s="31"/>
      <c r="G253" s="36" t="str">
        <f aca="false">IF(COUNTA(A253:F253)=0,"",IF(E253="","Falta o código",IF(E253&lt;&gt;TRIM(E253),"Confira o código",IF(COUNTIFS(CobroID,E253)&gt;1,"Código repetido",IF(NOT(ISNUMBER(B253)),"Confira a data",IF(OR(B253&lt;1,B253&gt;73415,INT(B253)&lt;&gt;B253),"Confira a data",IF(NOT(ISNUMBER(C253)),"Confira o valor",IF(C253&lt;=0,"Valor maior que zero",IF(COUNTIFS(Medios,D253)&lt;&gt;1,"Escolha um meio",IF(COUNTIFS(VentaID,A253)&lt;&gt;1,"Confira o ID da venda",IF(SUMIFS(VentaValida,VentaID,A253)&lt;=0,"Corrija a venda",IF(B253&lt;SUMIFS(VentaFecha,VentaID,A253),"Anterior à venda","OK"))))))))))))</f>
        <v/>
      </c>
      <c r="H253" s="34" t="n">
        <f aca="false">IF(G253="OK",C253,0)</f>
        <v>0</v>
      </c>
    </row>
    <row r="254" customFormat="false" ht="25" hidden="false" customHeight="true" outlineLevel="0" collapsed="false">
      <c r="A254" s="31"/>
      <c r="B254" s="32"/>
      <c r="C254" s="33"/>
      <c r="D254" s="31"/>
      <c r="E254" s="31"/>
      <c r="F254" s="31"/>
      <c r="G254" s="36" t="str">
        <f aca="false">IF(COUNTA(A254:F254)=0,"",IF(E254="","Falta o código",IF(E254&lt;&gt;TRIM(E254),"Confira o código",IF(COUNTIFS(CobroID,E254)&gt;1,"Código repetido",IF(NOT(ISNUMBER(B254)),"Confira a data",IF(OR(B254&lt;1,B254&gt;73415,INT(B254)&lt;&gt;B254),"Confira a data",IF(NOT(ISNUMBER(C254)),"Confira o valor",IF(C254&lt;=0,"Valor maior que zero",IF(COUNTIFS(Medios,D254)&lt;&gt;1,"Escolha um meio",IF(COUNTIFS(VentaID,A254)&lt;&gt;1,"Confira o ID da venda",IF(SUMIFS(VentaValida,VentaID,A254)&lt;=0,"Corrija a venda",IF(B254&lt;SUMIFS(VentaFecha,VentaID,A254),"Anterior à venda","OK"))))))))))))</f>
        <v/>
      </c>
      <c r="H254" s="34" t="n">
        <f aca="false">IF(G254="OK",C254,0)</f>
        <v>0</v>
      </c>
    </row>
    <row r="255" customFormat="false" ht="25" hidden="false" customHeight="true" outlineLevel="0" collapsed="false">
      <c r="A255" s="31"/>
      <c r="B255" s="32"/>
      <c r="C255" s="33"/>
      <c r="D255" s="31"/>
      <c r="E255" s="31"/>
      <c r="F255" s="31"/>
      <c r="G255" s="36" t="str">
        <f aca="false">IF(COUNTA(A255:F255)=0,"",IF(E255="","Falta o código",IF(E255&lt;&gt;TRIM(E255),"Confira o código",IF(COUNTIFS(CobroID,E255)&gt;1,"Código repetido",IF(NOT(ISNUMBER(B255)),"Confira a data",IF(OR(B255&lt;1,B255&gt;73415,INT(B255)&lt;&gt;B255),"Confira a data",IF(NOT(ISNUMBER(C255)),"Confira o valor",IF(C255&lt;=0,"Valor maior que zero",IF(COUNTIFS(Medios,D255)&lt;&gt;1,"Escolha um meio",IF(COUNTIFS(VentaID,A255)&lt;&gt;1,"Confira o ID da venda",IF(SUMIFS(VentaValida,VentaID,A255)&lt;=0,"Corrija a venda",IF(B255&lt;SUMIFS(VentaFecha,VentaID,A255),"Anterior à venda","OK"))))))))))))</f>
        <v/>
      </c>
      <c r="H255" s="34" t="n">
        <f aca="false">IF(G255="OK",C255,0)</f>
        <v>0</v>
      </c>
    </row>
    <row r="256" customFormat="false" ht="25" hidden="false" customHeight="true" outlineLevel="0" collapsed="false">
      <c r="A256" s="31"/>
      <c r="B256" s="32"/>
      <c r="C256" s="33"/>
      <c r="D256" s="31"/>
      <c r="E256" s="31"/>
      <c r="F256" s="31"/>
      <c r="G256" s="36" t="str">
        <f aca="false">IF(COUNTA(A256:F256)=0,"",IF(E256="","Falta o código",IF(E256&lt;&gt;TRIM(E256),"Confira o código",IF(COUNTIFS(CobroID,E256)&gt;1,"Código repetido",IF(NOT(ISNUMBER(B256)),"Confira a data",IF(OR(B256&lt;1,B256&gt;73415,INT(B256)&lt;&gt;B256),"Confira a data",IF(NOT(ISNUMBER(C256)),"Confira o valor",IF(C256&lt;=0,"Valor maior que zero",IF(COUNTIFS(Medios,D256)&lt;&gt;1,"Escolha um meio",IF(COUNTIFS(VentaID,A256)&lt;&gt;1,"Confira o ID da venda",IF(SUMIFS(VentaValida,VentaID,A256)&lt;=0,"Corrija a venda",IF(B256&lt;SUMIFS(VentaFecha,VentaID,A256),"Anterior à venda","OK"))))))))))))</f>
        <v/>
      </c>
      <c r="H256" s="34" t="n">
        <f aca="false">IF(G256="OK",C256,0)</f>
        <v>0</v>
      </c>
    </row>
    <row r="257" customFormat="false" ht="25" hidden="false" customHeight="true" outlineLevel="0" collapsed="false">
      <c r="A257" s="31"/>
      <c r="B257" s="32"/>
      <c r="C257" s="33"/>
      <c r="D257" s="31"/>
      <c r="E257" s="31"/>
      <c r="F257" s="31"/>
      <c r="G257" s="36" t="str">
        <f aca="false">IF(COUNTA(A257:F257)=0,"",IF(E257="","Falta o código",IF(E257&lt;&gt;TRIM(E257),"Confira o código",IF(COUNTIFS(CobroID,E257)&gt;1,"Código repetido",IF(NOT(ISNUMBER(B257)),"Confira a data",IF(OR(B257&lt;1,B257&gt;73415,INT(B257)&lt;&gt;B257),"Confira a data",IF(NOT(ISNUMBER(C257)),"Confira o valor",IF(C257&lt;=0,"Valor maior que zero",IF(COUNTIFS(Medios,D257)&lt;&gt;1,"Escolha um meio",IF(COUNTIFS(VentaID,A257)&lt;&gt;1,"Confira o ID da venda",IF(SUMIFS(VentaValida,VentaID,A257)&lt;=0,"Corrija a venda",IF(B257&lt;SUMIFS(VentaFecha,VentaID,A257),"Anterior à venda","OK"))))))))))))</f>
        <v/>
      </c>
      <c r="H257" s="34" t="n">
        <f aca="false">IF(G257="OK",C257,0)</f>
        <v>0</v>
      </c>
    </row>
    <row r="258" customFormat="false" ht="25" hidden="false" customHeight="true" outlineLevel="0" collapsed="false">
      <c r="A258" s="31"/>
      <c r="B258" s="32"/>
      <c r="C258" s="33"/>
      <c r="D258" s="31"/>
      <c r="E258" s="31"/>
      <c r="F258" s="31"/>
      <c r="G258" s="36" t="str">
        <f aca="false">IF(COUNTA(A258:F258)=0,"",IF(E258="","Falta o código",IF(E258&lt;&gt;TRIM(E258),"Confira o código",IF(COUNTIFS(CobroID,E258)&gt;1,"Código repetido",IF(NOT(ISNUMBER(B258)),"Confira a data",IF(OR(B258&lt;1,B258&gt;73415,INT(B258)&lt;&gt;B258),"Confira a data",IF(NOT(ISNUMBER(C258)),"Confira o valor",IF(C258&lt;=0,"Valor maior que zero",IF(COUNTIFS(Medios,D258)&lt;&gt;1,"Escolha um meio",IF(COUNTIFS(VentaID,A258)&lt;&gt;1,"Confira o ID da venda",IF(SUMIFS(VentaValida,VentaID,A258)&lt;=0,"Corrija a venda",IF(B258&lt;SUMIFS(VentaFecha,VentaID,A258),"Anterior à venda","OK"))))))))))))</f>
        <v/>
      </c>
      <c r="H258" s="34" t="n">
        <f aca="false">IF(G258="OK",C258,0)</f>
        <v>0</v>
      </c>
    </row>
    <row r="259" customFormat="false" ht="25" hidden="false" customHeight="true" outlineLevel="0" collapsed="false">
      <c r="A259" s="31"/>
      <c r="B259" s="32"/>
      <c r="C259" s="33"/>
      <c r="D259" s="31"/>
      <c r="E259" s="31"/>
      <c r="F259" s="31"/>
      <c r="G259" s="36" t="str">
        <f aca="false">IF(COUNTA(A259:F259)=0,"",IF(E259="","Falta o código",IF(E259&lt;&gt;TRIM(E259),"Confira o código",IF(COUNTIFS(CobroID,E259)&gt;1,"Código repetido",IF(NOT(ISNUMBER(B259)),"Confira a data",IF(OR(B259&lt;1,B259&gt;73415,INT(B259)&lt;&gt;B259),"Confira a data",IF(NOT(ISNUMBER(C259)),"Confira o valor",IF(C259&lt;=0,"Valor maior que zero",IF(COUNTIFS(Medios,D259)&lt;&gt;1,"Escolha um meio",IF(COUNTIFS(VentaID,A259)&lt;&gt;1,"Confira o ID da venda",IF(SUMIFS(VentaValida,VentaID,A259)&lt;=0,"Corrija a venda",IF(B259&lt;SUMIFS(VentaFecha,VentaID,A259),"Anterior à venda","OK"))))))))))))</f>
        <v/>
      </c>
      <c r="H259" s="34" t="n">
        <f aca="false">IF(G259="OK",C259,0)</f>
        <v>0</v>
      </c>
    </row>
    <row r="260" customFormat="false" ht="25" hidden="false" customHeight="true" outlineLevel="0" collapsed="false">
      <c r="A260" s="31"/>
      <c r="B260" s="32"/>
      <c r="C260" s="33"/>
      <c r="D260" s="31"/>
      <c r="E260" s="31"/>
      <c r="F260" s="31"/>
      <c r="G260" s="36" t="str">
        <f aca="false">IF(COUNTA(A260:F260)=0,"",IF(E260="","Falta o código",IF(E260&lt;&gt;TRIM(E260),"Confira o código",IF(COUNTIFS(CobroID,E260)&gt;1,"Código repetido",IF(NOT(ISNUMBER(B260)),"Confira a data",IF(OR(B260&lt;1,B260&gt;73415,INT(B260)&lt;&gt;B260),"Confira a data",IF(NOT(ISNUMBER(C260)),"Confira o valor",IF(C260&lt;=0,"Valor maior que zero",IF(COUNTIFS(Medios,D260)&lt;&gt;1,"Escolha um meio",IF(COUNTIFS(VentaID,A260)&lt;&gt;1,"Confira o ID da venda",IF(SUMIFS(VentaValida,VentaID,A260)&lt;=0,"Corrija a venda",IF(B260&lt;SUMIFS(VentaFecha,VentaID,A260),"Anterior à venda","OK"))))))))))))</f>
        <v/>
      </c>
      <c r="H260" s="34" t="n">
        <f aca="false">IF(G260="OK",C260,0)</f>
        <v>0</v>
      </c>
    </row>
    <row r="261" customFormat="false" ht="25" hidden="false" customHeight="true" outlineLevel="0" collapsed="false">
      <c r="A261" s="31"/>
      <c r="B261" s="32"/>
      <c r="C261" s="33"/>
      <c r="D261" s="31"/>
      <c r="E261" s="31"/>
      <c r="F261" s="31"/>
      <c r="G261" s="36" t="str">
        <f aca="false">IF(COUNTA(A261:F261)=0,"",IF(E261="","Falta o código",IF(E261&lt;&gt;TRIM(E261),"Confira o código",IF(COUNTIFS(CobroID,E261)&gt;1,"Código repetido",IF(NOT(ISNUMBER(B261)),"Confira a data",IF(OR(B261&lt;1,B261&gt;73415,INT(B261)&lt;&gt;B261),"Confira a data",IF(NOT(ISNUMBER(C261)),"Confira o valor",IF(C261&lt;=0,"Valor maior que zero",IF(COUNTIFS(Medios,D261)&lt;&gt;1,"Escolha um meio",IF(COUNTIFS(VentaID,A261)&lt;&gt;1,"Confira o ID da venda",IF(SUMIFS(VentaValida,VentaID,A261)&lt;=0,"Corrija a venda",IF(B261&lt;SUMIFS(VentaFecha,VentaID,A261),"Anterior à venda","OK"))))))))))))</f>
        <v/>
      </c>
      <c r="H261" s="34" t="n">
        <f aca="false">IF(G261="OK",C261,0)</f>
        <v>0</v>
      </c>
    </row>
    <row r="262" customFormat="false" ht="25" hidden="false" customHeight="true" outlineLevel="0" collapsed="false">
      <c r="A262" s="31"/>
      <c r="B262" s="32"/>
      <c r="C262" s="33"/>
      <c r="D262" s="31"/>
      <c r="E262" s="31"/>
      <c r="F262" s="31"/>
      <c r="G262" s="36" t="str">
        <f aca="false">IF(COUNTA(A262:F262)=0,"",IF(E262="","Falta o código",IF(E262&lt;&gt;TRIM(E262),"Confira o código",IF(COUNTIFS(CobroID,E262)&gt;1,"Código repetido",IF(NOT(ISNUMBER(B262)),"Confira a data",IF(OR(B262&lt;1,B262&gt;73415,INT(B262)&lt;&gt;B262),"Confira a data",IF(NOT(ISNUMBER(C262)),"Confira o valor",IF(C262&lt;=0,"Valor maior que zero",IF(COUNTIFS(Medios,D262)&lt;&gt;1,"Escolha um meio",IF(COUNTIFS(VentaID,A262)&lt;&gt;1,"Confira o ID da venda",IF(SUMIFS(VentaValida,VentaID,A262)&lt;=0,"Corrija a venda",IF(B262&lt;SUMIFS(VentaFecha,VentaID,A262),"Anterior à venda","OK"))))))))))))</f>
        <v/>
      </c>
      <c r="H262" s="34" t="n">
        <f aca="false">IF(G262="OK",C262,0)</f>
        <v>0</v>
      </c>
    </row>
    <row r="263" customFormat="false" ht="25" hidden="false" customHeight="true" outlineLevel="0" collapsed="false">
      <c r="A263" s="31"/>
      <c r="B263" s="32"/>
      <c r="C263" s="33"/>
      <c r="D263" s="31"/>
      <c r="E263" s="31"/>
      <c r="F263" s="31"/>
      <c r="G263" s="36" t="str">
        <f aca="false">IF(COUNTA(A263:F263)=0,"",IF(E263="","Falta o código",IF(E263&lt;&gt;TRIM(E263),"Confira o código",IF(COUNTIFS(CobroID,E263)&gt;1,"Código repetido",IF(NOT(ISNUMBER(B263)),"Confira a data",IF(OR(B263&lt;1,B263&gt;73415,INT(B263)&lt;&gt;B263),"Confira a data",IF(NOT(ISNUMBER(C263)),"Confira o valor",IF(C263&lt;=0,"Valor maior que zero",IF(COUNTIFS(Medios,D263)&lt;&gt;1,"Escolha um meio",IF(COUNTIFS(VentaID,A263)&lt;&gt;1,"Confira o ID da venda",IF(SUMIFS(VentaValida,VentaID,A263)&lt;=0,"Corrija a venda",IF(B263&lt;SUMIFS(VentaFecha,VentaID,A263),"Anterior à venda","OK"))))))))))))</f>
        <v/>
      </c>
      <c r="H263" s="34" t="n">
        <f aca="false">IF(G263="OK",C263,0)</f>
        <v>0</v>
      </c>
    </row>
    <row r="264" customFormat="false" ht="25" hidden="false" customHeight="true" outlineLevel="0" collapsed="false">
      <c r="A264" s="31"/>
      <c r="B264" s="32"/>
      <c r="C264" s="33"/>
      <c r="D264" s="31"/>
      <c r="E264" s="31"/>
      <c r="F264" s="31"/>
      <c r="G264" s="36" t="str">
        <f aca="false">IF(COUNTA(A264:F264)=0,"",IF(E264="","Falta o código",IF(E264&lt;&gt;TRIM(E264),"Confira o código",IF(COUNTIFS(CobroID,E264)&gt;1,"Código repetido",IF(NOT(ISNUMBER(B264)),"Confira a data",IF(OR(B264&lt;1,B264&gt;73415,INT(B264)&lt;&gt;B264),"Confira a data",IF(NOT(ISNUMBER(C264)),"Confira o valor",IF(C264&lt;=0,"Valor maior que zero",IF(COUNTIFS(Medios,D264)&lt;&gt;1,"Escolha um meio",IF(COUNTIFS(VentaID,A264)&lt;&gt;1,"Confira o ID da venda",IF(SUMIFS(VentaValida,VentaID,A264)&lt;=0,"Corrija a venda",IF(B264&lt;SUMIFS(VentaFecha,VentaID,A264),"Anterior à venda","OK"))))))))))))</f>
        <v/>
      </c>
      <c r="H264" s="34" t="n">
        <f aca="false">IF(G264="OK",C264,0)</f>
        <v>0</v>
      </c>
    </row>
    <row r="265" customFormat="false" ht="25" hidden="false" customHeight="true" outlineLevel="0" collapsed="false">
      <c r="A265" s="31"/>
      <c r="B265" s="32"/>
      <c r="C265" s="33"/>
      <c r="D265" s="31"/>
      <c r="E265" s="31"/>
      <c r="F265" s="31"/>
      <c r="G265" s="36" t="str">
        <f aca="false">IF(COUNTA(A265:F265)=0,"",IF(E265="","Falta o código",IF(E265&lt;&gt;TRIM(E265),"Confira o código",IF(COUNTIFS(CobroID,E265)&gt;1,"Código repetido",IF(NOT(ISNUMBER(B265)),"Confira a data",IF(OR(B265&lt;1,B265&gt;73415,INT(B265)&lt;&gt;B265),"Confira a data",IF(NOT(ISNUMBER(C265)),"Confira o valor",IF(C265&lt;=0,"Valor maior que zero",IF(COUNTIFS(Medios,D265)&lt;&gt;1,"Escolha um meio",IF(COUNTIFS(VentaID,A265)&lt;&gt;1,"Confira o ID da venda",IF(SUMIFS(VentaValida,VentaID,A265)&lt;=0,"Corrija a venda",IF(B265&lt;SUMIFS(VentaFecha,VentaID,A265),"Anterior à venda","OK"))))))))))))</f>
        <v/>
      </c>
      <c r="H265" s="34" t="n">
        <f aca="false">IF(G265="OK",C265,0)</f>
        <v>0</v>
      </c>
    </row>
    <row r="266" customFormat="false" ht="25" hidden="false" customHeight="true" outlineLevel="0" collapsed="false">
      <c r="A266" s="31"/>
      <c r="B266" s="32"/>
      <c r="C266" s="33"/>
      <c r="D266" s="31"/>
      <c r="E266" s="31"/>
      <c r="F266" s="31"/>
      <c r="G266" s="36" t="str">
        <f aca="false">IF(COUNTA(A266:F266)=0,"",IF(E266="","Falta o código",IF(E266&lt;&gt;TRIM(E266),"Confira o código",IF(COUNTIFS(CobroID,E266)&gt;1,"Código repetido",IF(NOT(ISNUMBER(B266)),"Confira a data",IF(OR(B266&lt;1,B266&gt;73415,INT(B266)&lt;&gt;B266),"Confira a data",IF(NOT(ISNUMBER(C266)),"Confira o valor",IF(C266&lt;=0,"Valor maior que zero",IF(COUNTIFS(Medios,D266)&lt;&gt;1,"Escolha um meio",IF(COUNTIFS(VentaID,A266)&lt;&gt;1,"Confira o ID da venda",IF(SUMIFS(VentaValida,VentaID,A266)&lt;=0,"Corrija a venda",IF(B266&lt;SUMIFS(VentaFecha,VentaID,A266),"Anterior à venda","OK"))))))))))))</f>
        <v/>
      </c>
      <c r="H266" s="34" t="n">
        <f aca="false">IF(G266="OK",C266,0)</f>
        <v>0</v>
      </c>
    </row>
    <row r="267" customFormat="false" ht="25" hidden="false" customHeight="true" outlineLevel="0" collapsed="false">
      <c r="A267" s="31"/>
      <c r="B267" s="32"/>
      <c r="C267" s="33"/>
      <c r="D267" s="31"/>
      <c r="E267" s="31"/>
      <c r="F267" s="31"/>
      <c r="G267" s="36" t="str">
        <f aca="false">IF(COUNTA(A267:F267)=0,"",IF(E267="","Falta o código",IF(E267&lt;&gt;TRIM(E267),"Confira o código",IF(COUNTIFS(CobroID,E267)&gt;1,"Código repetido",IF(NOT(ISNUMBER(B267)),"Confira a data",IF(OR(B267&lt;1,B267&gt;73415,INT(B267)&lt;&gt;B267),"Confira a data",IF(NOT(ISNUMBER(C267)),"Confira o valor",IF(C267&lt;=0,"Valor maior que zero",IF(COUNTIFS(Medios,D267)&lt;&gt;1,"Escolha um meio",IF(COUNTIFS(VentaID,A267)&lt;&gt;1,"Confira o ID da venda",IF(SUMIFS(VentaValida,VentaID,A267)&lt;=0,"Corrija a venda",IF(B267&lt;SUMIFS(VentaFecha,VentaID,A267),"Anterior à venda","OK"))))))))))))</f>
        <v/>
      </c>
      <c r="H267" s="34" t="n">
        <f aca="false">IF(G267="OK",C267,0)</f>
        <v>0</v>
      </c>
    </row>
    <row r="268" customFormat="false" ht="25" hidden="false" customHeight="true" outlineLevel="0" collapsed="false">
      <c r="A268" s="31"/>
      <c r="B268" s="32"/>
      <c r="C268" s="33"/>
      <c r="D268" s="31"/>
      <c r="E268" s="31"/>
      <c r="F268" s="31"/>
      <c r="G268" s="36" t="str">
        <f aca="false">IF(COUNTA(A268:F268)=0,"",IF(E268="","Falta o código",IF(E268&lt;&gt;TRIM(E268),"Confira o código",IF(COUNTIFS(CobroID,E268)&gt;1,"Código repetido",IF(NOT(ISNUMBER(B268)),"Confira a data",IF(OR(B268&lt;1,B268&gt;73415,INT(B268)&lt;&gt;B268),"Confira a data",IF(NOT(ISNUMBER(C268)),"Confira o valor",IF(C268&lt;=0,"Valor maior que zero",IF(COUNTIFS(Medios,D268)&lt;&gt;1,"Escolha um meio",IF(COUNTIFS(VentaID,A268)&lt;&gt;1,"Confira o ID da venda",IF(SUMIFS(VentaValida,VentaID,A268)&lt;=0,"Corrija a venda",IF(B268&lt;SUMIFS(VentaFecha,VentaID,A268),"Anterior à venda","OK"))))))))))))</f>
        <v/>
      </c>
      <c r="H268" s="34" t="n">
        <f aca="false">IF(G268="OK",C268,0)</f>
        <v>0</v>
      </c>
    </row>
    <row r="269" customFormat="false" ht="25" hidden="false" customHeight="true" outlineLevel="0" collapsed="false">
      <c r="A269" s="31"/>
      <c r="B269" s="32"/>
      <c r="C269" s="33"/>
      <c r="D269" s="31"/>
      <c r="E269" s="31"/>
      <c r="F269" s="31"/>
      <c r="G269" s="36" t="str">
        <f aca="false">IF(COUNTA(A269:F269)=0,"",IF(E269="","Falta o código",IF(E269&lt;&gt;TRIM(E269),"Confira o código",IF(COUNTIFS(CobroID,E269)&gt;1,"Código repetido",IF(NOT(ISNUMBER(B269)),"Confira a data",IF(OR(B269&lt;1,B269&gt;73415,INT(B269)&lt;&gt;B269),"Confira a data",IF(NOT(ISNUMBER(C269)),"Confira o valor",IF(C269&lt;=0,"Valor maior que zero",IF(COUNTIFS(Medios,D269)&lt;&gt;1,"Escolha um meio",IF(COUNTIFS(VentaID,A269)&lt;&gt;1,"Confira o ID da venda",IF(SUMIFS(VentaValida,VentaID,A269)&lt;=0,"Corrija a venda",IF(B269&lt;SUMIFS(VentaFecha,VentaID,A269),"Anterior à venda","OK"))))))))))))</f>
        <v/>
      </c>
      <c r="H269" s="34" t="n">
        <f aca="false">IF(G269="OK",C269,0)</f>
        <v>0</v>
      </c>
    </row>
    <row r="270" customFormat="false" ht="25" hidden="false" customHeight="true" outlineLevel="0" collapsed="false">
      <c r="A270" s="31"/>
      <c r="B270" s="32"/>
      <c r="C270" s="33"/>
      <c r="D270" s="31"/>
      <c r="E270" s="31"/>
      <c r="F270" s="31"/>
      <c r="G270" s="36" t="str">
        <f aca="false">IF(COUNTA(A270:F270)=0,"",IF(E270="","Falta o código",IF(E270&lt;&gt;TRIM(E270),"Confira o código",IF(COUNTIFS(CobroID,E270)&gt;1,"Código repetido",IF(NOT(ISNUMBER(B270)),"Confira a data",IF(OR(B270&lt;1,B270&gt;73415,INT(B270)&lt;&gt;B270),"Confira a data",IF(NOT(ISNUMBER(C270)),"Confira o valor",IF(C270&lt;=0,"Valor maior que zero",IF(COUNTIFS(Medios,D270)&lt;&gt;1,"Escolha um meio",IF(COUNTIFS(VentaID,A270)&lt;&gt;1,"Confira o ID da venda",IF(SUMIFS(VentaValida,VentaID,A270)&lt;=0,"Corrija a venda",IF(B270&lt;SUMIFS(VentaFecha,VentaID,A270),"Anterior à venda","OK"))))))))))))</f>
        <v/>
      </c>
      <c r="H270" s="34" t="n">
        <f aca="false">IF(G270="OK",C270,0)</f>
        <v>0</v>
      </c>
    </row>
    <row r="271" customFormat="false" ht="25" hidden="false" customHeight="true" outlineLevel="0" collapsed="false">
      <c r="A271" s="31"/>
      <c r="B271" s="32"/>
      <c r="C271" s="33"/>
      <c r="D271" s="31"/>
      <c r="E271" s="31"/>
      <c r="F271" s="31"/>
      <c r="G271" s="36" t="str">
        <f aca="false">IF(COUNTA(A271:F271)=0,"",IF(E271="","Falta o código",IF(E271&lt;&gt;TRIM(E271),"Confira o código",IF(COUNTIFS(CobroID,E271)&gt;1,"Código repetido",IF(NOT(ISNUMBER(B271)),"Confira a data",IF(OR(B271&lt;1,B271&gt;73415,INT(B271)&lt;&gt;B271),"Confira a data",IF(NOT(ISNUMBER(C271)),"Confira o valor",IF(C271&lt;=0,"Valor maior que zero",IF(COUNTIFS(Medios,D271)&lt;&gt;1,"Escolha um meio",IF(COUNTIFS(VentaID,A271)&lt;&gt;1,"Confira o ID da venda",IF(SUMIFS(VentaValida,VentaID,A271)&lt;=0,"Corrija a venda",IF(B271&lt;SUMIFS(VentaFecha,VentaID,A271),"Anterior à venda","OK"))))))))))))</f>
        <v/>
      </c>
      <c r="H271" s="34" t="n">
        <f aca="false">IF(G271="OK",C271,0)</f>
        <v>0</v>
      </c>
    </row>
    <row r="272" customFormat="false" ht="25" hidden="false" customHeight="true" outlineLevel="0" collapsed="false">
      <c r="A272" s="31"/>
      <c r="B272" s="32"/>
      <c r="C272" s="33"/>
      <c r="D272" s="31"/>
      <c r="E272" s="31"/>
      <c r="F272" s="31"/>
      <c r="G272" s="36" t="str">
        <f aca="false">IF(COUNTA(A272:F272)=0,"",IF(E272="","Falta o código",IF(E272&lt;&gt;TRIM(E272),"Confira o código",IF(COUNTIFS(CobroID,E272)&gt;1,"Código repetido",IF(NOT(ISNUMBER(B272)),"Confira a data",IF(OR(B272&lt;1,B272&gt;73415,INT(B272)&lt;&gt;B272),"Confira a data",IF(NOT(ISNUMBER(C272)),"Confira o valor",IF(C272&lt;=0,"Valor maior que zero",IF(COUNTIFS(Medios,D272)&lt;&gt;1,"Escolha um meio",IF(COUNTIFS(VentaID,A272)&lt;&gt;1,"Confira o ID da venda",IF(SUMIFS(VentaValida,VentaID,A272)&lt;=0,"Corrija a venda",IF(B272&lt;SUMIFS(VentaFecha,VentaID,A272),"Anterior à venda","OK"))))))))))))</f>
        <v/>
      </c>
      <c r="H272" s="34" t="n">
        <f aca="false">IF(G272="OK",C272,0)</f>
        <v>0</v>
      </c>
    </row>
    <row r="273" customFormat="false" ht="25" hidden="false" customHeight="true" outlineLevel="0" collapsed="false">
      <c r="A273" s="31"/>
      <c r="B273" s="32"/>
      <c r="C273" s="33"/>
      <c r="D273" s="31"/>
      <c r="E273" s="31"/>
      <c r="F273" s="31"/>
      <c r="G273" s="36" t="str">
        <f aca="false">IF(COUNTA(A273:F273)=0,"",IF(E273="","Falta o código",IF(E273&lt;&gt;TRIM(E273),"Confira o código",IF(COUNTIFS(CobroID,E273)&gt;1,"Código repetido",IF(NOT(ISNUMBER(B273)),"Confira a data",IF(OR(B273&lt;1,B273&gt;73415,INT(B273)&lt;&gt;B273),"Confira a data",IF(NOT(ISNUMBER(C273)),"Confira o valor",IF(C273&lt;=0,"Valor maior que zero",IF(COUNTIFS(Medios,D273)&lt;&gt;1,"Escolha um meio",IF(COUNTIFS(VentaID,A273)&lt;&gt;1,"Confira o ID da venda",IF(SUMIFS(VentaValida,VentaID,A273)&lt;=0,"Corrija a venda",IF(B273&lt;SUMIFS(VentaFecha,VentaID,A273),"Anterior à venda","OK"))))))))))))</f>
        <v/>
      </c>
      <c r="H273" s="34" t="n">
        <f aca="false">IF(G273="OK",C273,0)</f>
        <v>0</v>
      </c>
    </row>
    <row r="274" customFormat="false" ht="25" hidden="false" customHeight="true" outlineLevel="0" collapsed="false">
      <c r="A274" s="31"/>
      <c r="B274" s="32"/>
      <c r="C274" s="33"/>
      <c r="D274" s="31"/>
      <c r="E274" s="31"/>
      <c r="F274" s="31"/>
      <c r="G274" s="36" t="str">
        <f aca="false">IF(COUNTA(A274:F274)=0,"",IF(E274="","Falta o código",IF(E274&lt;&gt;TRIM(E274),"Confira o código",IF(COUNTIFS(CobroID,E274)&gt;1,"Código repetido",IF(NOT(ISNUMBER(B274)),"Confira a data",IF(OR(B274&lt;1,B274&gt;73415,INT(B274)&lt;&gt;B274),"Confira a data",IF(NOT(ISNUMBER(C274)),"Confira o valor",IF(C274&lt;=0,"Valor maior que zero",IF(COUNTIFS(Medios,D274)&lt;&gt;1,"Escolha um meio",IF(COUNTIFS(VentaID,A274)&lt;&gt;1,"Confira o ID da venda",IF(SUMIFS(VentaValida,VentaID,A274)&lt;=0,"Corrija a venda",IF(B274&lt;SUMIFS(VentaFecha,VentaID,A274),"Anterior à venda","OK"))))))))))))</f>
        <v/>
      </c>
      <c r="H274" s="34" t="n">
        <f aca="false">IF(G274="OK",C274,0)</f>
        <v>0</v>
      </c>
    </row>
    <row r="275" customFormat="false" ht="25" hidden="false" customHeight="true" outlineLevel="0" collapsed="false">
      <c r="A275" s="31"/>
      <c r="B275" s="32"/>
      <c r="C275" s="33"/>
      <c r="D275" s="31"/>
      <c r="E275" s="31"/>
      <c r="F275" s="31"/>
      <c r="G275" s="36" t="str">
        <f aca="false">IF(COUNTA(A275:F275)=0,"",IF(E275="","Falta o código",IF(E275&lt;&gt;TRIM(E275),"Confira o código",IF(COUNTIFS(CobroID,E275)&gt;1,"Código repetido",IF(NOT(ISNUMBER(B275)),"Confira a data",IF(OR(B275&lt;1,B275&gt;73415,INT(B275)&lt;&gt;B275),"Confira a data",IF(NOT(ISNUMBER(C275)),"Confira o valor",IF(C275&lt;=0,"Valor maior que zero",IF(COUNTIFS(Medios,D275)&lt;&gt;1,"Escolha um meio",IF(COUNTIFS(VentaID,A275)&lt;&gt;1,"Confira o ID da venda",IF(SUMIFS(VentaValida,VentaID,A275)&lt;=0,"Corrija a venda",IF(B275&lt;SUMIFS(VentaFecha,VentaID,A275),"Anterior à venda","OK"))))))))))))</f>
        <v/>
      </c>
      <c r="H275" s="34" t="n">
        <f aca="false">IF(G275="OK",C275,0)</f>
        <v>0</v>
      </c>
    </row>
    <row r="276" customFormat="false" ht="25" hidden="false" customHeight="true" outlineLevel="0" collapsed="false">
      <c r="A276" s="31"/>
      <c r="B276" s="32"/>
      <c r="C276" s="33"/>
      <c r="D276" s="31"/>
      <c r="E276" s="31"/>
      <c r="F276" s="31"/>
      <c r="G276" s="36" t="str">
        <f aca="false">IF(COUNTA(A276:F276)=0,"",IF(E276="","Falta o código",IF(E276&lt;&gt;TRIM(E276),"Confira o código",IF(COUNTIFS(CobroID,E276)&gt;1,"Código repetido",IF(NOT(ISNUMBER(B276)),"Confira a data",IF(OR(B276&lt;1,B276&gt;73415,INT(B276)&lt;&gt;B276),"Confira a data",IF(NOT(ISNUMBER(C276)),"Confira o valor",IF(C276&lt;=0,"Valor maior que zero",IF(COUNTIFS(Medios,D276)&lt;&gt;1,"Escolha um meio",IF(COUNTIFS(VentaID,A276)&lt;&gt;1,"Confira o ID da venda",IF(SUMIFS(VentaValida,VentaID,A276)&lt;=0,"Corrija a venda",IF(B276&lt;SUMIFS(VentaFecha,VentaID,A276),"Anterior à venda","OK"))))))))))))</f>
        <v/>
      </c>
      <c r="H276" s="34" t="n">
        <f aca="false">IF(G276="OK",C276,0)</f>
        <v>0</v>
      </c>
    </row>
    <row r="277" customFormat="false" ht="25" hidden="false" customHeight="true" outlineLevel="0" collapsed="false">
      <c r="A277" s="31"/>
      <c r="B277" s="32"/>
      <c r="C277" s="33"/>
      <c r="D277" s="31"/>
      <c r="E277" s="31"/>
      <c r="F277" s="31"/>
      <c r="G277" s="36" t="str">
        <f aca="false">IF(COUNTA(A277:F277)=0,"",IF(E277="","Falta o código",IF(E277&lt;&gt;TRIM(E277),"Confira o código",IF(COUNTIFS(CobroID,E277)&gt;1,"Código repetido",IF(NOT(ISNUMBER(B277)),"Confira a data",IF(OR(B277&lt;1,B277&gt;73415,INT(B277)&lt;&gt;B277),"Confira a data",IF(NOT(ISNUMBER(C277)),"Confira o valor",IF(C277&lt;=0,"Valor maior que zero",IF(COUNTIFS(Medios,D277)&lt;&gt;1,"Escolha um meio",IF(COUNTIFS(VentaID,A277)&lt;&gt;1,"Confira o ID da venda",IF(SUMIFS(VentaValida,VentaID,A277)&lt;=0,"Corrija a venda",IF(B277&lt;SUMIFS(VentaFecha,VentaID,A277),"Anterior à venda","OK"))))))))))))</f>
        <v/>
      </c>
      <c r="H277" s="34" t="n">
        <f aca="false">IF(G277="OK",C277,0)</f>
        <v>0</v>
      </c>
    </row>
    <row r="278" customFormat="false" ht="25" hidden="false" customHeight="true" outlineLevel="0" collapsed="false">
      <c r="A278" s="31"/>
      <c r="B278" s="32"/>
      <c r="C278" s="33"/>
      <c r="D278" s="31"/>
      <c r="E278" s="31"/>
      <c r="F278" s="31"/>
      <c r="G278" s="36" t="str">
        <f aca="false">IF(COUNTA(A278:F278)=0,"",IF(E278="","Falta o código",IF(E278&lt;&gt;TRIM(E278),"Confira o código",IF(COUNTIFS(CobroID,E278)&gt;1,"Código repetido",IF(NOT(ISNUMBER(B278)),"Confira a data",IF(OR(B278&lt;1,B278&gt;73415,INT(B278)&lt;&gt;B278),"Confira a data",IF(NOT(ISNUMBER(C278)),"Confira o valor",IF(C278&lt;=0,"Valor maior que zero",IF(COUNTIFS(Medios,D278)&lt;&gt;1,"Escolha um meio",IF(COUNTIFS(VentaID,A278)&lt;&gt;1,"Confira o ID da venda",IF(SUMIFS(VentaValida,VentaID,A278)&lt;=0,"Corrija a venda",IF(B278&lt;SUMIFS(VentaFecha,VentaID,A278),"Anterior à venda","OK"))))))))))))</f>
        <v/>
      </c>
      <c r="H278" s="34" t="n">
        <f aca="false">IF(G278="OK",C278,0)</f>
        <v>0</v>
      </c>
    </row>
    <row r="279" customFormat="false" ht="25" hidden="false" customHeight="true" outlineLevel="0" collapsed="false">
      <c r="A279" s="31"/>
      <c r="B279" s="32"/>
      <c r="C279" s="33"/>
      <c r="D279" s="31"/>
      <c r="E279" s="31"/>
      <c r="F279" s="31"/>
      <c r="G279" s="36" t="str">
        <f aca="false">IF(COUNTA(A279:F279)=0,"",IF(E279="","Falta o código",IF(E279&lt;&gt;TRIM(E279),"Confira o código",IF(COUNTIFS(CobroID,E279)&gt;1,"Código repetido",IF(NOT(ISNUMBER(B279)),"Confira a data",IF(OR(B279&lt;1,B279&gt;73415,INT(B279)&lt;&gt;B279),"Confira a data",IF(NOT(ISNUMBER(C279)),"Confira o valor",IF(C279&lt;=0,"Valor maior que zero",IF(COUNTIFS(Medios,D279)&lt;&gt;1,"Escolha um meio",IF(COUNTIFS(VentaID,A279)&lt;&gt;1,"Confira o ID da venda",IF(SUMIFS(VentaValida,VentaID,A279)&lt;=0,"Corrija a venda",IF(B279&lt;SUMIFS(VentaFecha,VentaID,A279),"Anterior à venda","OK"))))))))))))</f>
        <v/>
      </c>
      <c r="H279" s="34" t="n">
        <f aca="false">IF(G279="OK",C279,0)</f>
        <v>0</v>
      </c>
    </row>
    <row r="280" customFormat="false" ht="25" hidden="false" customHeight="true" outlineLevel="0" collapsed="false">
      <c r="A280" s="31"/>
      <c r="B280" s="32"/>
      <c r="C280" s="33"/>
      <c r="D280" s="31"/>
      <c r="E280" s="31"/>
      <c r="F280" s="31"/>
      <c r="G280" s="36" t="str">
        <f aca="false">IF(COUNTA(A280:F280)=0,"",IF(E280="","Falta o código",IF(E280&lt;&gt;TRIM(E280),"Confira o código",IF(COUNTIFS(CobroID,E280)&gt;1,"Código repetido",IF(NOT(ISNUMBER(B280)),"Confira a data",IF(OR(B280&lt;1,B280&gt;73415,INT(B280)&lt;&gt;B280),"Confira a data",IF(NOT(ISNUMBER(C280)),"Confira o valor",IF(C280&lt;=0,"Valor maior que zero",IF(COUNTIFS(Medios,D280)&lt;&gt;1,"Escolha um meio",IF(COUNTIFS(VentaID,A280)&lt;&gt;1,"Confira o ID da venda",IF(SUMIFS(VentaValida,VentaID,A280)&lt;=0,"Corrija a venda",IF(B280&lt;SUMIFS(VentaFecha,VentaID,A280),"Anterior à venda","OK"))))))))))))</f>
        <v/>
      </c>
      <c r="H280" s="34" t="n">
        <f aca="false">IF(G280="OK",C280,0)</f>
        <v>0</v>
      </c>
    </row>
    <row r="281" customFormat="false" ht="25" hidden="false" customHeight="true" outlineLevel="0" collapsed="false">
      <c r="A281" s="31"/>
      <c r="B281" s="32"/>
      <c r="C281" s="33"/>
      <c r="D281" s="31"/>
      <c r="E281" s="31"/>
      <c r="F281" s="31"/>
      <c r="G281" s="36" t="str">
        <f aca="false">IF(COUNTA(A281:F281)=0,"",IF(E281="","Falta o código",IF(E281&lt;&gt;TRIM(E281),"Confira o código",IF(COUNTIFS(CobroID,E281)&gt;1,"Código repetido",IF(NOT(ISNUMBER(B281)),"Confira a data",IF(OR(B281&lt;1,B281&gt;73415,INT(B281)&lt;&gt;B281),"Confira a data",IF(NOT(ISNUMBER(C281)),"Confira o valor",IF(C281&lt;=0,"Valor maior que zero",IF(COUNTIFS(Medios,D281)&lt;&gt;1,"Escolha um meio",IF(COUNTIFS(VentaID,A281)&lt;&gt;1,"Confira o ID da venda",IF(SUMIFS(VentaValida,VentaID,A281)&lt;=0,"Corrija a venda",IF(B281&lt;SUMIFS(VentaFecha,VentaID,A281),"Anterior à venda","OK"))))))))))))</f>
        <v/>
      </c>
      <c r="H281" s="34" t="n">
        <f aca="false">IF(G281="OK",C281,0)</f>
        <v>0</v>
      </c>
    </row>
    <row r="282" customFormat="false" ht="25" hidden="false" customHeight="true" outlineLevel="0" collapsed="false">
      <c r="A282" s="31"/>
      <c r="B282" s="32"/>
      <c r="C282" s="33"/>
      <c r="D282" s="31"/>
      <c r="E282" s="31"/>
      <c r="F282" s="31"/>
      <c r="G282" s="36" t="str">
        <f aca="false">IF(COUNTA(A282:F282)=0,"",IF(E282="","Falta o código",IF(E282&lt;&gt;TRIM(E282),"Confira o código",IF(COUNTIFS(CobroID,E282)&gt;1,"Código repetido",IF(NOT(ISNUMBER(B282)),"Confira a data",IF(OR(B282&lt;1,B282&gt;73415,INT(B282)&lt;&gt;B282),"Confira a data",IF(NOT(ISNUMBER(C282)),"Confira o valor",IF(C282&lt;=0,"Valor maior que zero",IF(COUNTIFS(Medios,D282)&lt;&gt;1,"Escolha um meio",IF(COUNTIFS(VentaID,A282)&lt;&gt;1,"Confira o ID da venda",IF(SUMIFS(VentaValida,VentaID,A282)&lt;=0,"Corrija a venda",IF(B282&lt;SUMIFS(VentaFecha,VentaID,A282),"Anterior à venda","OK"))))))))))))</f>
        <v/>
      </c>
      <c r="H282" s="34" t="n">
        <f aca="false">IF(G282="OK",C282,0)</f>
        <v>0</v>
      </c>
    </row>
    <row r="283" customFormat="false" ht="25" hidden="false" customHeight="true" outlineLevel="0" collapsed="false">
      <c r="A283" s="31"/>
      <c r="B283" s="32"/>
      <c r="C283" s="33"/>
      <c r="D283" s="31"/>
      <c r="E283" s="31"/>
      <c r="F283" s="31"/>
      <c r="G283" s="36" t="str">
        <f aca="false">IF(COUNTA(A283:F283)=0,"",IF(E283="","Falta o código",IF(E283&lt;&gt;TRIM(E283),"Confira o código",IF(COUNTIFS(CobroID,E283)&gt;1,"Código repetido",IF(NOT(ISNUMBER(B283)),"Confira a data",IF(OR(B283&lt;1,B283&gt;73415,INT(B283)&lt;&gt;B283),"Confira a data",IF(NOT(ISNUMBER(C283)),"Confira o valor",IF(C283&lt;=0,"Valor maior que zero",IF(COUNTIFS(Medios,D283)&lt;&gt;1,"Escolha um meio",IF(COUNTIFS(VentaID,A283)&lt;&gt;1,"Confira o ID da venda",IF(SUMIFS(VentaValida,VentaID,A283)&lt;=0,"Corrija a venda",IF(B283&lt;SUMIFS(VentaFecha,VentaID,A283),"Anterior à venda","OK"))))))))))))</f>
        <v/>
      </c>
      <c r="H283" s="34" t="n">
        <f aca="false">IF(G283="OK",C283,0)</f>
        <v>0</v>
      </c>
    </row>
    <row r="284" customFormat="false" ht="25" hidden="false" customHeight="true" outlineLevel="0" collapsed="false">
      <c r="A284" s="31"/>
      <c r="B284" s="32"/>
      <c r="C284" s="33"/>
      <c r="D284" s="31"/>
      <c r="E284" s="31"/>
      <c r="F284" s="31"/>
      <c r="G284" s="36" t="str">
        <f aca="false">IF(COUNTA(A284:F284)=0,"",IF(E284="","Falta o código",IF(E284&lt;&gt;TRIM(E284),"Confira o código",IF(COUNTIFS(CobroID,E284)&gt;1,"Código repetido",IF(NOT(ISNUMBER(B284)),"Confira a data",IF(OR(B284&lt;1,B284&gt;73415,INT(B284)&lt;&gt;B284),"Confira a data",IF(NOT(ISNUMBER(C284)),"Confira o valor",IF(C284&lt;=0,"Valor maior que zero",IF(COUNTIFS(Medios,D284)&lt;&gt;1,"Escolha um meio",IF(COUNTIFS(VentaID,A284)&lt;&gt;1,"Confira o ID da venda",IF(SUMIFS(VentaValida,VentaID,A284)&lt;=0,"Corrija a venda",IF(B284&lt;SUMIFS(VentaFecha,VentaID,A284),"Anterior à venda","OK"))))))))))))</f>
        <v/>
      </c>
      <c r="H284" s="34" t="n">
        <f aca="false">IF(G284="OK",C284,0)</f>
        <v>0</v>
      </c>
    </row>
    <row r="285" customFormat="false" ht="25" hidden="false" customHeight="true" outlineLevel="0" collapsed="false">
      <c r="A285" s="31"/>
      <c r="B285" s="32"/>
      <c r="C285" s="33"/>
      <c r="D285" s="31"/>
      <c r="E285" s="31"/>
      <c r="F285" s="31"/>
      <c r="G285" s="36" t="str">
        <f aca="false">IF(COUNTA(A285:F285)=0,"",IF(E285="","Falta o código",IF(E285&lt;&gt;TRIM(E285),"Confira o código",IF(COUNTIFS(CobroID,E285)&gt;1,"Código repetido",IF(NOT(ISNUMBER(B285)),"Confira a data",IF(OR(B285&lt;1,B285&gt;73415,INT(B285)&lt;&gt;B285),"Confira a data",IF(NOT(ISNUMBER(C285)),"Confira o valor",IF(C285&lt;=0,"Valor maior que zero",IF(COUNTIFS(Medios,D285)&lt;&gt;1,"Escolha um meio",IF(COUNTIFS(VentaID,A285)&lt;&gt;1,"Confira o ID da venda",IF(SUMIFS(VentaValida,VentaID,A285)&lt;=0,"Corrija a venda",IF(B285&lt;SUMIFS(VentaFecha,VentaID,A285),"Anterior à venda","OK"))))))))))))</f>
        <v/>
      </c>
      <c r="H285" s="34" t="n">
        <f aca="false">IF(G285="OK",C285,0)</f>
        <v>0</v>
      </c>
    </row>
    <row r="286" customFormat="false" ht="25" hidden="false" customHeight="true" outlineLevel="0" collapsed="false">
      <c r="A286" s="31"/>
      <c r="B286" s="32"/>
      <c r="C286" s="33"/>
      <c r="D286" s="31"/>
      <c r="E286" s="31"/>
      <c r="F286" s="31"/>
      <c r="G286" s="36" t="str">
        <f aca="false">IF(COUNTA(A286:F286)=0,"",IF(E286="","Falta o código",IF(E286&lt;&gt;TRIM(E286),"Confira o código",IF(COUNTIFS(CobroID,E286)&gt;1,"Código repetido",IF(NOT(ISNUMBER(B286)),"Confira a data",IF(OR(B286&lt;1,B286&gt;73415,INT(B286)&lt;&gt;B286),"Confira a data",IF(NOT(ISNUMBER(C286)),"Confira o valor",IF(C286&lt;=0,"Valor maior que zero",IF(COUNTIFS(Medios,D286)&lt;&gt;1,"Escolha um meio",IF(COUNTIFS(VentaID,A286)&lt;&gt;1,"Confira o ID da venda",IF(SUMIFS(VentaValida,VentaID,A286)&lt;=0,"Corrija a venda",IF(B286&lt;SUMIFS(VentaFecha,VentaID,A286),"Anterior à venda","OK"))))))))))))</f>
        <v/>
      </c>
      <c r="H286" s="34" t="n">
        <f aca="false">IF(G286="OK",C286,0)</f>
        <v>0</v>
      </c>
    </row>
    <row r="287" customFormat="false" ht="25" hidden="false" customHeight="true" outlineLevel="0" collapsed="false">
      <c r="A287" s="31"/>
      <c r="B287" s="32"/>
      <c r="C287" s="33"/>
      <c r="D287" s="31"/>
      <c r="E287" s="31"/>
      <c r="F287" s="31"/>
      <c r="G287" s="36" t="str">
        <f aca="false">IF(COUNTA(A287:F287)=0,"",IF(E287="","Falta o código",IF(E287&lt;&gt;TRIM(E287),"Confira o código",IF(COUNTIFS(CobroID,E287)&gt;1,"Código repetido",IF(NOT(ISNUMBER(B287)),"Confira a data",IF(OR(B287&lt;1,B287&gt;73415,INT(B287)&lt;&gt;B287),"Confira a data",IF(NOT(ISNUMBER(C287)),"Confira o valor",IF(C287&lt;=0,"Valor maior que zero",IF(COUNTIFS(Medios,D287)&lt;&gt;1,"Escolha um meio",IF(COUNTIFS(VentaID,A287)&lt;&gt;1,"Confira o ID da venda",IF(SUMIFS(VentaValida,VentaID,A287)&lt;=0,"Corrija a venda",IF(B287&lt;SUMIFS(VentaFecha,VentaID,A287),"Anterior à venda","OK"))))))))))))</f>
        <v/>
      </c>
      <c r="H287" s="34" t="n">
        <f aca="false">IF(G287="OK",C287,0)</f>
        <v>0</v>
      </c>
    </row>
    <row r="288" customFormat="false" ht="25" hidden="false" customHeight="true" outlineLevel="0" collapsed="false">
      <c r="A288" s="31"/>
      <c r="B288" s="32"/>
      <c r="C288" s="33"/>
      <c r="D288" s="31"/>
      <c r="E288" s="31"/>
      <c r="F288" s="31"/>
      <c r="G288" s="36" t="str">
        <f aca="false">IF(COUNTA(A288:F288)=0,"",IF(E288="","Falta o código",IF(E288&lt;&gt;TRIM(E288),"Confira o código",IF(COUNTIFS(CobroID,E288)&gt;1,"Código repetido",IF(NOT(ISNUMBER(B288)),"Confira a data",IF(OR(B288&lt;1,B288&gt;73415,INT(B288)&lt;&gt;B288),"Confira a data",IF(NOT(ISNUMBER(C288)),"Confira o valor",IF(C288&lt;=0,"Valor maior que zero",IF(COUNTIFS(Medios,D288)&lt;&gt;1,"Escolha um meio",IF(COUNTIFS(VentaID,A288)&lt;&gt;1,"Confira o ID da venda",IF(SUMIFS(VentaValida,VentaID,A288)&lt;=0,"Corrija a venda",IF(B288&lt;SUMIFS(VentaFecha,VentaID,A288),"Anterior à venda","OK"))))))))))))</f>
        <v/>
      </c>
      <c r="H288" s="34" t="n">
        <f aca="false">IF(G288="OK",C288,0)</f>
        <v>0</v>
      </c>
    </row>
    <row r="289" customFormat="false" ht="25" hidden="false" customHeight="true" outlineLevel="0" collapsed="false">
      <c r="A289" s="31"/>
      <c r="B289" s="32"/>
      <c r="C289" s="33"/>
      <c r="D289" s="31"/>
      <c r="E289" s="31"/>
      <c r="F289" s="31"/>
      <c r="G289" s="36" t="str">
        <f aca="false">IF(COUNTA(A289:F289)=0,"",IF(E289="","Falta o código",IF(E289&lt;&gt;TRIM(E289),"Confira o código",IF(COUNTIFS(CobroID,E289)&gt;1,"Código repetido",IF(NOT(ISNUMBER(B289)),"Confira a data",IF(OR(B289&lt;1,B289&gt;73415,INT(B289)&lt;&gt;B289),"Confira a data",IF(NOT(ISNUMBER(C289)),"Confira o valor",IF(C289&lt;=0,"Valor maior que zero",IF(COUNTIFS(Medios,D289)&lt;&gt;1,"Escolha um meio",IF(COUNTIFS(VentaID,A289)&lt;&gt;1,"Confira o ID da venda",IF(SUMIFS(VentaValida,VentaID,A289)&lt;=0,"Corrija a venda",IF(B289&lt;SUMIFS(VentaFecha,VentaID,A289),"Anterior à venda","OK"))))))))))))</f>
        <v/>
      </c>
      <c r="H289" s="34" t="n">
        <f aca="false">IF(G289="OK",C289,0)</f>
        <v>0</v>
      </c>
    </row>
    <row r="290" customFormat="false" ht="25" hidden="false" customHeight="true" outlineLevel="0" collapsed="false">
      <c r="A290" s="31"/>
      <c r="B290" s="32"/>
      <c r="C290" s="33"/>
      <c r="D290" s="31"/>
      <c r="E290" s="31"/>
      <c r="F290" s="31"/>
      <c r="G290" s="36" t="str">
        <f aca="false">IF(COUNTA(A290:F290)=0,"",IF(E290="","Falta o código",IF(E290&lt;&gt;TRIM(E290),"Confira o código",IF(COUNTIFS(CobroID,E290)&gt;1,"Código repetido",IF(NOT(ISNUMBER(B290)),"Confira a data",IF(OR(B290&lt;1,B290&gt;73415,INT(B290)&lt;&gt;B290),"Confira a data",IF(NOT(ISNUMBER(C290)),"Confira o valor",IF(C290&lt;=0,"Valor maior que zero",IF(COUNTIFS(Medios,D290)&lt;&gt;1,"Escolha um meio",IF(COUNTIFS(VentaID,A290)&lt;&gt;1,"Confira o ID da venda",IF(SUMIFS(VentaValida,VentaID,A290)&lt;=0,"Corrija a venda",IF(B290&lt;SUMIFS(VentaFecha,VentaID,A290),"Anterior à venda","OK"))))))))))))</f>
        <v/>
      </c>
      <c r="H290" s="34" t="n">
        <f aca="false">IF(G290="OK",C290,0)</f>
        <v>0</v>
      </c>
    </row>
    <row r="291" customFormat="false" ht="25" hidden="false" customHeight="true" outlineLevel="0" collapsed="false">
      <c r="A291" s="31"/>
      <c r="B291" s="32"/>
      <c r="C291" s="33"/>
      <c r="D291" s="31"/>
      <c r="E291" s="31"/>
      <c r="F291" s="31"/>
      <c r="G291" s="36" t="str">
        <f aca="false">IF(COUNTA(A291:F291)=0,"",IF(E291="","Falta o código",IF(E291&lt;&gt;TRIM(E291),"Confira o código",IF(COUNTIFS(CobroID,E291)&gt;1,"Código repetido",IF(NOT(ISNUMBER(B291)),"Confira a data",IF(OR(B291&lt;1,B291&gt;73415,INT(B291)&lt;&gt;B291),"Confira a data",IF(NOT(ISNUMBER(C291)),"Confira o valor",IF(C291&lt;=0,"Valor maior que zero",IF(COUNTIFS(Medios,D291)&lt;&gt;1,"Escolha um meio",IF(COUNTIFS(VentaID,A291)&lt;&gt;1,"Confira o ID da venda",IF(SUMIFS(VentaValida,VentaID,A291)&lt;=0,"Corrija a venda",IF(B291&lt;SUMIFS(VentaFecha,VentaID,A291),"Anterior à venda","OK"))))))))))))</f>
        <v/>
      </c>
      <c r="H291" s="34" t="n">
        <f aca="false">IF(G291="OK",C291,0)</f>
        <v>0</v>
      </c>
    </row>
    <row r="292" customFormat="false" ht="25" hidden="false" customHeight="true" outlineLevel="0" collapsed="false">
      <c r="A292" s="31"/>
      <c r="B292" s="32"/>
      <c r="C292" s="33"/>
      <c r="D292" s="31"/>
      <c r="E292" s="31"/>
      <c r="F292" s="31"/>
      <c r="G292" s="36" t="str">
        <f aca="false">IF(COUNTA(A292:F292)=0,"",IF(E292="","Falta o código",IF(E292&lt;&gt;TRIM(E292),"Confira o código",IF(COUNTIFS(CobroID,E292)&gt;1,"Código repetido",IF(NOT(ISNUMBER(B292)),"Confira a data",IF(OR(B292&lt;1,B292&gt;73415,INT(B292)&lt;&gt;B292),"Confira a data",IF(NOT(ISNUMBER(C292)),"Confira o valor",IF(C292&lt;=0,"Valor maior que zero",IF(COUNTIFS(Medios,D292)&lt;&gt;1,"Escolha um meio",IF(COUNTIFS(VentaID,A292)&lt;&gt;1,"Confira o ID da venda",IF(SUMIFS(VentaValida,VentaID,A292)&lt;=0,"Corrija a venda",IF(B292&lt;SUMIFS(VentaFecha,VentaID,A292),"Anterior à venda","OK"))))))))))))</f>
        <v/>
      </c>
      <c r="H292" s="34" t="n">
        <f aca="false">IF(G292="OK",C292,0)</f>
        <v>0</v>
      </c>
    </row>
    <row r="293" customFormat="false" ht="25" hidden="false" customHeight="true" outlineLevel="0" collapsed="false">
      <c r="A293" s="31"/>
      <c r="B293" s="32"/>
      <c r="C293" s="33"/>
      <c r="D293" s="31"/>
      <c r="E293" s="31"/>
      <c r="F293" s="31"/>
      <c r="G293" s="36" t="str">
        <f aca="false">IF(COUNTA(A293:F293)=0,"",IF(E293="","Falta o código",IF(E293&lt;&gt;TRIM(E293),"Confira o código",IF(COUNTIFS(CobroID,E293)&gt;1,"Código repetido",IF(NOT(ISNUMBER(B293)),"Confira a data",IF(OR(B293&lt;1,B293&gt;73415,INT(B293)&lt;&gt;B293),"Confira a data",IF(NOT(ISNUMBER(C293)),"Confira o valor",IF(C293&lt;=0,"Valor maior que zero",IF(COUNTIFS(Medios,D293)&lt;&gt;1,"Escolha um meio",IF(COUNTIFS(VentaID,A293)&lt;&gt;1,"Confira o ID da venda",IF(SUMIFS(VentaValida,VentaID,A293)&lt;=0,"Corrija a venda",IF(B293&lt;SUMIFS(VentaFecha,VentaID,A293),"Anterior à venda","OK"))))))))))))</f>
        <v/>
      </c>
      <c r="H293" s="34" t="n">
        <f aca="false">IF(G293="OK",C293,0)</f>
        <v>0</v>
      </c>
    </row>
    <row r="294" customFormat="false" ht="25" hidden="false" customHeight="true" outlineLevel="0" collapsed="false">
      <c r="A294" s="31"/>
      <c r="B294" s="32"/>
      <c r="C294" s="33"/>
      <c r="D294" s="31"/>
      <c r="E294" s="31"/>
      <c r="F294" s="31"/>
      <c r="G294" s="36" t="str">
        <f aca="false">IF(COUNTA(A294:F294)=0,"",IF(E294="","Falta o código",IF(E294&lt;&gt;TRIM(E294),"Confira o código",IF(COUNTIFS(CobroID,E294)&gt;1,"Código repetido",IF(NOT(ISNUMBER(B294)),"Confira a data",IF(OR(B294&lt;1,B294&gt;73415,INT(B294)&lt;&gt;B294),"Confira a data",IF(NOT(ISNUMBER(C294)),"Confira o valor",IF(C294&lt;=0,"Valor maior que zero",IF(COUNTIFS(Medios,D294)&lt;&gt;1,"Escolha um meio",IF(COUNTIFS(VentaID,A294)&lt;&gt;1,"Confira o ID da venda",IF(SUMIFS(VentaValida,VentaID,A294)&lt;=0,"Corrija a venda",IF(B294&lt;SUMIFS(VentaFecha,VentaID,A294),"Anterior à venda","OK"))))))))))))</f>
        <v/>
      </c>
      <c r="H294" s="34" t="n">
        <f aca="false">IF(G294="OK",C294,0)</f>
        <v>0</v>
      </c>
    </row>
    <row r="295" customFormat="false" ht="25" hidden="false" customHeight="true" outlineLevel="0" collapsed="false">
      <c r="A295" s="31"/>
      <c r="B295" s="32"/>
      <c r="C295" s="33"/>
      <c r="D295" s="31"/>
      <c r="E295" s="31"/>
      <c r="F295" s="31"/>
      <c r="G295" s="36" t="str">
        <f aca="false">IF(COUNTA(A295:F295)=0,"",IF(E295="","Falta o código",IF(E295&lt;&gt;TRIM(E295),"Confira o código",IF(COUNTIFS(CobroID,E295)&gt;1,"Código repetido",IF(NOT(ISNUMBER(B295)),"Confira a data",IF(OR(B295&lt;1,B295&gt;73415,INT(B295)&lt;&gt;B295),"Confira a data",IF(NOT(ISNUMBER(C295)),"Confira o valor",IF(C295&lt;=0,"Valor maior que zero",IF(COUNTIFS(Medios,D295)&lt;&gt;1,"Escolha um meio",IF(COUNTIFS(VentaID,A295)&lt;&gt;1,"Confira o ID da venda",IF(SUMIFS(VentaValida,VentaID,A295)&lt;=0,"Corrija a venda",IF(B295&lt;SUMIFS(VentaFecha,VentaID,A295),"Anterior à venda","OK"))))))))))))</f>
        <v/>
      </c>
      <c r="H295" s="34" t="n">
        <f aca="false">IF(G295="OK",C295,0)</f>
        <v>0</v>
      </c>
    </row>
    <row r="296" customFormat="false" ht="25" hidden="false" customHeight="true" outlineLevel="0" collapsed="false">
      <c r="A296" s="31"/>
      <c r="B296" s="32"/>
      <c r="C296" s="33"/>
      <c r="D296" s="31"/>
      <c r="E296" s="31"/>
      <c r="F296" s="31"/>
      <c r="G296" s="36" t="str">
        <f aca="false">IF(COUNTA(A296:F296)=0,"",IF(E296="","Falta o código",IF(E296&lt;&gt;TRIM(E296),"Confira o código",IF(COUNTIFS(CobroID,E296)&gt;1,"Código repetido",IF(NOT(ISNUMBER(B296)),"Confira a data",IF(OR(B296&lt;1,B296&gt;73415,INT(B296)&lt;&gt;B296),"Confira a data",IF(NOT(ISNUMBER(C296)),"Confira o valor",IF(C296&lt;=0,"Valor maior que zero",IF(COUNTIFS(Medios,D296)&lt;&gt;1,"Escolha um meio",IF(COUNTIFS(VentaID,A296)&lt;&gt;1,"Confira o ID da venda",IF(SUMIFS(VentaValida,VentaID,A296)&lt;=0,"Corrija a venda",IF(B296&lt;SUMIFS(VentaFecha,VentaID,A296),"Anterior à venda","OK"))))))))))))</f>
        <v/>
      </c>
      <c r="H296" s="34" t="n">
        <f aca="false">IF(G296="OK",C296,0)</f>
        <v>0</v>
      </c>
    </row>
    <row r="297" customFormat="false" ht="25" hidden="false" customHeight="true" outlineLevel="0" collapsed="false">
      <c r="A297" s="31"/>
      <c r="B297" s="32"/>
      <c r="C297" s="33"/>
      <c r="D297" s="31"/>
      <c r="E297" s="31"/>
      <c r="F297" s="31"/>
      <c r="G297" s="36" t="str">
        <f aca="false">IF(COUNTA(A297:F297)=0,"",IF(E297="","Falta o código",IF(E297&lt;&gt;TRIM(E297),"Confira o código",IF(COUNTIFS(CobroID,E297)&gt;1,"Código repetido",IF(NOT(ISNUMBER(B297)),"Confira a data",IF(OR(B297&lt;1,B297&gt;73415,INT(B297)&lt;&gt;B297),"Confira a data",IF(NOT(ISNUMBER(C297)),"Confira o valor",IF(C297&lt;=0,"Valor maior que zero",IF(COUNTIFS(Medios,D297)&lt;&gt;1,"Escolha um meio",IF(COUNTIFS(VentaID,A297)&lt;&gt;1,"Confira o ID da venda",IF(SUMIFS(VentaValida,VentaID,A297)&lt;=0,"Corrija a venda",IF(B297&lt;SUMIFS(VentaFecha,VentaID,A297),"Anterior à venda","OK"))))))))))))</f>
        <v/>
      </c>
      <c r="H297" s="34" t="n">
        <f aca="false">IF(G297="OK",C297,0)</f>
        <v>0</v>
      </c>
    </row>
    <row r="298" customFormat="false" ht="25" hidden="false" customHeight="true" outlineLevel="0" collapsed="false">
      <c r="A298" s="31"/>
      <c r="B298" s="32"/>
      <c r="C298" s="33"/>
      <c r="D298" s="31"/>
      <c r="E298" s="31"/>
      <c r="F298" s="31"/>
      <c r="G298" s="36" t="str">
        <f aca="false">IF(COUNTA(A298:F298)=0,"",IF(E298="","Falta o código",IF(E298&lt;&gt;TRIM(E298),"Confira o código",IF(COUNTIFS(CobroID,E298)&gt;1,"Código repetido",IF(NOT(ISNUMBER(B298)),"Confira a data",IF(OR(B298&lt;1,B298&gt;73415,INT(B298)&lt;&gt;B298),"Confira a data",IF(NOT(ISNUMBER(C298)),"Confira o valor",IF(C298&lt;=0,"Valor maior que zero",IF(COUNTIFS(Medios,D298)&lt;&gt;1,"Escolha um meio",IF(COUNTIFS(VentaID,A298)&lt;&gt;1,"Confira o ID da venda",IF(SUMIFS(VentaValida,VentaID,A298)&lt;=0,"Corrija a venda",IF(B298&lt;SUMIFS(VentaFecha,VentaID,A298),"Anterior à venda","OK"))))))))))))</f>
        <v/>
      </c>
      <c r="H298" s="34" t="n">
        <f aca="false">IF(G298="OK",C298,0)</f>
        <v>0</v>
      </c>
    </row>
    <row r="299" customFormat="false" ht="25" hidden="false" customHeight="true" outlineLevel="0" collapsed="false">
      <c r="A299" s="31"/>
      <c r="B299" s="32"/>
      <c r="C299" s="33"/>
      <c r="D299" s="31"/>
      <c r="E299" s="31"/>
      <c r="F299" s="31"/>
      <c r="G299" s="36" t="str">
        <f aca="false">IF(COUNTA(A299:F299)=0,"",IF(E299="","Falta o código",IF(E299&lt;&gt;TRIM(E299),"Confira o código",IF(COUNTIFS(CobroID,E299)&gt;1,"Código repetido",IF(NOT(ISNUMBER(B299)),"Confira a data",IF(OR(B299&lt;1,B299&gt;73415,INT(B299)&lt;&gt;B299),"Confira a data",IF(NOT(ISNUMBER(C299)),"Confira o valor",IF(C299&lt;=0,"Valor maior que zero",IF(COUNTIFS(Medios,D299)&lt;&gt;1,"Escolha um meio",IF(COUNTIFS(VentaID,A299)&lt;&gt;1,"Confira o ID da venda",IF(SUMIFS(VentaValida,VentaID,A299)&lt;=0,"Corrija a venda",IF(B299&lt;SUMIFS(VentaFecha,VentaID,A299),"Anterior à venda","OK"))))))))))))</f>
        <v/>
      </c>
      <c r="H299" s="34" t="n">
        <f aca="false">IF(G299="OK",C299,0)</f>
        <v>0</v>
      </c>
    </row>
    <row r="300" customFormat="false" ht="25" hidden="false" customHeight="true" outlineLevel="0" collapsed="false">
      <c r="A300" s="31"/>
      <c r="B300" s="32"/>
      <c r="C300" s="33"/>
      <c r="D300" s="31"/>
      <c r="E300" s="31"/>
      <c r="F300" s="31"/>
      <c r="G300" s="36" t="str">
        <f aca="false">IF(COUNTA(A300:F300)=0,"",IF(E300="","Falta o código",IF(E300&lt;&gt;TRIM(E300),"Confira o código",IF(COUNTIFS(CobroID,E300)&gt;1,"Código repetido",IF(NOT(ISNUMBER(B300)),"Confira a data",IF(OR(B300&lt;1,B300&gt;73415,INT(B300)&lt;&gt;B300),"Confira a data",IF(NOT(ISNUMBER(C300)),"Confira o valor",IF(C300&lt;=0,"Valor maior que zero",IF(COUNTIFS(Medios,D300)&lt;&gt;1,"Escolha um meio",IF(COUNTIFS(VentaID,A300)&lt;&gt;1,"Confira o ID da venda",IF(SUMIFS(VentaValida,VentaID,A300)&lt;=0,"Corrija a venda",IF(B300&lt;SUMIFS(VentaFecha,VentaID,A300),"Anterior à venda","OK"))))))))))))</f>
        <v/>
      </c>
      <c r="H300" s="34" t="n">
        <f aca="false">IF(G300="OK",C300,0)</f>
        <v>0</v>
      </c>
    </row>
    <row r="301" customFormat="false" ht="25" hidden="false" customHeight="true" outlineLevel="0" collapsed="false">
      <c r="A301" s="31"/>
      <c r="B301" s="32"/>
      <c r="C301" s="33"/>
      <c r="D301" s="31"/>
      <c r="E301" s="31"/>
      <c r="F301" s="31"/>
      <c r="G301" s="36" t="str">
        <f aca="false">IF(COUNTA(A301:F301)=0,"",IF(E301="","Falta o código",IF(E301&lt;&gt;TRIM(E301),"Confira o código",IF(COUNTIFS(CobroID,E301)&gt;1,"Código repetido",IF(NOT(ISNUMBER(B301)),"Confira a data",IF(OR(B301&lt;1,B301&gt;73415,INT(B301)&lt;&gt;B301),"Confira a data",IF(NOT(ISNUMBER(C301)),"Confira o valor",IF(C301&lt;=0,"Valor maior que zero",IF(COUNTIFS(Medios,D301)&lt;&gt;1,"Escolha um meio",IF(COUNTIFS(VentaID,A301)&lt;&gt;1,"Confira o ID da venda",IF(SUMIFS(VentaValida,VentaID,A301)&lt;=0,"Corrija a venda",IF(B301&lt;SUMIFS(VentaFecha,VentaID,A301),"Anterior à venda","OK"))))))))))))</f>
        <v/>
      </c>
      <c r="H301" s="34" t="n">
        <f aca="false">IF(G301="OK",C301,0)</f>
        <v>0</v>
      </c>
    </row>
    <row r="302" customFormat="false" ht="25" hidden="false" customHeight="true" outlineLevel="0" collapsed="false">
      <c r="A302" s="31"/>
      <c r="B302" s="32"/>
      <c r="C302" s="33"/>
      <c r="D302" s="31"/>
      <c r="E302" s="31"/>
      <c r="F302" s="31"/>
      <c r="G302" s="36" t="str">
        <f aca="false">IF(COUNTA(A302:F302)=0,"",IF(E302="","Falta o código",IF(E302&lt;&gt;TRIM(E302),"Confira o código",IF(COUNTIFS(CobroID,E302)&gt;1,"Código repetido",IF(NOT(ISNUMBER(B302)),"Confira a data",IF(OR(B302&lt;1,B302&gt;73415,INT(B302)&lt;&gt;B302),"Confira a data",IF(NOT(ISNUMBER(C302)),"Confira o valor",IF(C302&lt;=0,"Valor maior que zero",IF(COUNTIFS(Medios,D302)&lt;&gt;1,"Escolha um meio",IF(COUNTIFS(VentaID,A302)&lt;&gt;1,"Confira o ID da venda",IF(SUMIFS(VentaValida,VentaID,A302)&lt;=0,"Corrija a venda",IF(B302&lt;SUMIFS(VentaFecha,VentaID,A302),"Anterior à venda","OK"))))))))))))</f>
        <v/>
      </c>
      <c r="H302" s="34" t="n">
        <f aca="false">IF(G302="OK",C302,0)</f>
        <v>0</v>
      </c>
    </row>
    <row r="303" customFormat="false" ht="25" hidden="false" customHeight="true" outlineLevel="0" collapsed="false">
      <c r="A303" s="31"/>
      <c r="B303" s="32"/>
      <c r="C303" s="33"/>
      <c r="D303" s="31"/>
      <c r="E303" s="31"/>
      <c r="F303" s="31"/>
      <c r="G303" s="36" t="str">
        <f aca="false">IF(COUNTA(A303:F303)=0,"",IF(E303="","Falta o código",IF(E303&lt;&gt;TRIM(E303),"Confira o código",IF(COUNTIFS(CobroID,E303)&gt;1,"Código repetido",IF(NOT(ISNUMBER(B303)),"Confira a data",IF(OR(B303&lt;1,B303&gt;73415,INT(B303)&lt;&gt;B303),"Confira a data",IF(NOT(ISNUMBER(C303)),"Confira o valor",IF(C303&lt;=0,"Valor maior que zero",IF(COUNTIFS(Medios,D303)&lt;&gt;1,"Escolha um meio",IF(COUNTIFS(VentaID,A303)&lt;&gt;1,"Confira o ID da venda",IF(SUMIFS(VentaValida,VentaID,A303)&lt;=0,"Corrija a venda",IF(B303&lt;SUMIFS(VentaFecha,VentaID,A303),"Anterior à venda","OK"))))))))))))</f>
        <v/>
      </c>
      <c r="H303" s="34" t="n">
        <f aca="false">IF(G303="OK",C303,0)</f>
        <v>0</v>
      </c>
    </row>
    <row r="304" customFormat="false" ht="25" hidden="false" customHeight="true" outlineLevel="0" collapsed="false">
      <c r="A304" s="31"/>
      <c r="B304" s="32"/>
      <c r="C304" s="33"/>
      <c r="D304" s="31"/>
      <c r="E304" s="31"/>
      <c r="F304" s="31"/>
      <c r="G304" s="36" t="str">
        <f aca="false">IF(COUNTA(A304:F304)=0,"",IF(E304="","Falta o código",IF(E304&lt;&gt;TRIM(E304),"Confira o código",IF(COUNTIFS(CobroID,E304)&gt;1,"Código repetido",IF(NOT(ISNUMBER(B304)),"Confira a data",IF(OR(B304&lt;1,B304&gt;73415,INT(B304)&lt;&gt;B304),"Confira a data",IF(NOT(ISNUMBER(C304)),"Confira o valor",IF(C304&lt;=0,"Valor maior que zero",IF(COUNTIFS(Medios,D304)&lt;&gt;1,"Escolha um meio",IF(COUNTIFS(VentaID,A304)&lt;&gt;1,"Confira o ID da venda",IF(SUMIFS(VentaValida,VentaID,A304)&lt;=0,"Corrija a venda",IF(B304&lt;SUMIFS(VentaFecha,VentaID,A304),"Anterior à venda","OK"))))))))))))</f>
        <v/>
      </c>
      <c r="H304" s="34" t="n">
        <f aca="false">IF(G304="OK",C304,0)</f>
        <v>0</v>
      </c>
    </row>
    <row r="305" customFormat="false" ht="25" hidden="false" customHeight="true" outlineLevel="0" collapsed="false">
      <c r="A305" s="31"/>
      <c r="B305" s="32"/>
      <c r="C305" s="33"/>
      <c r="D305" s="31"/>
      <c r="E305" s="31"/>
      <c r="F305" s="31"/>
      <c r="G305" s="36" t="str">
        <f aca="false">IF(COUNTA(A305:F305)=0,"",IF(E305="","Falta o código",IF(E305&lt;&gt;TRIM(E305),"Confira o código",IF(COUNTIFS(CobroID,E305)&gt;1,"Código repetido",IF(NOT(ISNUMBER(B305)),"Confira a data",IF(OR(B305&lt;1,B305&gt;73415,INT(B305)&lt;&gt;B305),"Confira a data",IF(NOT(ISNUMBER(C305)),"Confira o valor",IF(C305&lt;=0,"Valor maior que zero",IF(COUNTIFS(Medios,D305)&lt;&gt;1,"Escolha um meio",IF(COUNTIFS(VentaID,A305)&lt;&gt;1,"Confira o ID da venda",IF(SUMIFS(VentaValida,VentaID,A305)&lt;=0,"Corrija a venda",IF(B305&lt;SUMIFS(VentaFecha,VentaID,A305),"Anterior à venda","OK"))))))))))))</f>
        <v/>
      </c>
      <c r="H305" s="34" t="n">
        <f aca="false">IF(G305="OK",C305,0)</f>
        <v>0</v>
      </c>
    </row>
    <row r="306" customFormat="false" ht="25" hidden="false" customHeight="true" outlineLevel="0" collapsed="false">
      <c r="A306" s="31"/>
      <c r="B306" s="32"/>
      <c r="C306" s="33"/>
      <c r="D306" s="31"/>
      <c r="E306" s="31"/>
      <c r="F306" s="31"/>
      <c r="G306" s="36" t="str">
        <f aca="false">IF(COUNTA(A306:F306)=0,"",IF(E306="","Falta o código",IF(E306&lt;&gt;TRIM(E306),"Confira o código",IF(COUNTIFS(CobroID,E306)&gt;1,"Código repetido",IF(NOT(ISNUMBER(B306)),"Confira a data",IF(OR(B306&lt;1,B306&gt;73415,INT(B306)&lt;&gt;B306),"Confira a data",IF(NOT(ISNUMBER(C306)),"Confira o valor",IF(C306&lt;=0,"Valor maior que zero",IF(COUNTIFS(Medios,D306)&lt;&gt;1,"Escolha um meio",IF(COUNTIFS(VentaID,A306)&lt;&gt;1,"Confira o ID da venda",IF(SUMIFS(VentaValida,VentaID,A306)&lt;=0,"Corrija a venda",IF(B306&lt;SUMIFS(VentaFecha,VentaID,A306),"Anterior à venda","OK"))))))))))))</f>
        <v/>
      </c>
      <c r="H306" s="34" t="n">
        <f aca="false">IF(G306="OK",C306,0)</f>
        <v>0</v>
      </c>
    </row>
    <row r="307" customFormat="false" ht="25" hidden="false" customHeight="true" outlineLevel="0" collapsed="false">
      <c r="A307" s="31"/>
      <c r="B307" s="32"/>
      <c r="C307" s="33"/>
      <c r="D307" s="31"/>
      <c r="E307" s="31"/>
      <c r="F307" s="31"/>
      <c r="G307" s="36" t="str">
        <f aca="false">IF(COUNTA(A307:F307)=0,"",IF(E307="","Falta o código",IF(E307&lt;&gt;TRIM(E307),"Confira o código",IF(COUNTIFS(CobroID,E307)&gt;1,"Código repetido",IF(NOT(ISNUMBER(B307)),"Confira a data",IF(OR(B307&lt;1,B307&gt;73415,INT(B307)&lt;&gt;B307),"Confira a data",IF(NOT(ISNUMBER(C307)),"Confira o valor",IF(C307&lt;=0,"Valor maior que zero",IF(COUNTIFS(Medios,D307)&lt;&gt;1,"Escolha um meio",IF(COUNTIFS(VentaID,A307)&lt;&gt;1,"Confira o ID da venda",IF(SUMIFS(VentaValida,VentaID,A307)&lt;=0,"Corrija a venda",IF(B307&lt;SUMIFS(VentaFecha,VentaID,A307),"Anterior à venda","OK"))))))))))))</f>
        <v/>
      </c>
      <c r="H307" s="34" t="n">
        <f aca="false">IF(G307="OK",C307,0)</f>
        <v>0</v>
      </c>
    </row>
    <row r="308" customFormat="false" ht="25" hidden="false" customHeight="true" outlineLevel="0" collapsed="false">
      <c r="A308" s="31"/>
      <c r="B308" s="32"/>
      <c r="C308" s="33"/>
      <c r="D308" s="31"/>
      <c r="E308" s="31"/>
      <c r="F308" s="31"/>
      <c r="G308" s="36" t="str">
        <f aca="false">IF(COUNTA(A308:F308)=0,"",IF(E308="","Falta o código",IF(E308&lt;&gt;TRIM(E308),"Confira o código",IF(COUNTIFS(CobroID,E308)&gt;1,"Código repetido",IF(NOT(ISNUMBER(B308)),"Confira a data",IF(OR(B308&lt;1,B308&gt;73415,INT(B308)&lt;&gt;B308),"Confira a data",IF(NOT(ISNUMBER(C308)),"Confira o valor",IF(C308&lt;=0,"Valor maior que zero",IF(COUNTIFS(Medios,D308)&lt;&gt;1,"Escolha um meio",IF(COUNTIFS(VentaID,A308)&lt;&gt;1,"Confira o ID da venda",IF(SUMIFS(VentaValida,VentaID,A308)&lt;=0,"Corrija a venda",IF(B308&lt;SUMIFS(VentaFecha,VentaID,A308),"Anterior à venda","OK"))))))))))))</f>
        <v/>
      </c>
      <c r="H308" s="34" t="n">
        <f aca="false">IF(G308="OK",C308,0)</f>
        <v>0</v>
      </c>
    </row>
    <row r="309" customFormat="false" ht="25" hidden="false" customHeight="true" outlineLevel="0" collapsed="false">
      <c r="A309" s="31"/>
      <c r="B309" s="32"/>
      <c r="C309" s="33"/>
      <c r="D309" s="31"/>
      <c r="E309" s="31"/>
      <c r="F309" s="31"/>
      <c r="G309" s="36" t="str">
        <f aca="false">IF(COUNTA(A309:F309)=0,"",IF(E309="","Falta o código",IF(E309&lt;&gt;TRIM(E309),"Confira o código",IF(COUNTIFS(CobroID,E309)&gt;1,"Código repetido",IF(NOT(ISNUMBER(B309)),"Confira a data",IF(OR(B309&lt;1,B309&gt;73415,INT(B309)&lt;&gt;B309),"Confira a data",IF(NOT(ISNUMBER(C309)),"Confira o valor",IF(C309&lt;=0,"Valor maior que zero",IF(COUNTIFS(Medios,D309)&lt;&gt;1,"Escolha um meio",IF(COUNTIFS(VentaID,A309)&lt;&gt;1,"Confira o ID da venda",IF(SUMIFS(VentaValida,VentaID,A309)&lt;=0,"Corrija a venda",IF(B309&lt;SUMIFS(VentaFecha,VentaID,A309),"Anterior à venda","OK"))))))))))))</f>
        <v/>
      </c>
      <c r="H309" s="34" t="n">
        <f aca="false">IF(G309="OK",C309,0)</f>
        <v>0</v>
      </c>
    </row>
    <row r="310" customFormat="false" ht="25" hidden="false" customHeight="true" outlineLevel="0" collapsed="false">
      <c r="A310" s="31"/>
      <c r="B310" s="32"/>
      <c r="C310" s="33"/>
      <c r="D310" s="31"/>
      <c r="E310" s="31"/>
      <c r="F310" s="31"/>
      <c r="G310" s="36" t="str">
        <f aca="false">IF(COUNTA(A310:F310)=0,"",IF(E310="","Falta o código",IF(E310&lt;&gt;TRIM(E310),"Confira o código",IF(COUNTIFS(CobroID,E310)&gt;1,"Código repetido",IF(NOT(ISNUMBER(B310)),"Confira a data",IF(OR(B310&lt;1,B310&gt;73415,INT(B310)&lt;&gt;B310),"Confira a data",IF(NOT(ISNUMBER(C310)),"Confira o valor",IF(C310&lt;=0,"Valor maior que zero",IF(COUNTIFS(Medios,D310)&lt;&gt;1,"Escolha um meio",IF(COUNTIFS(VentaID,A310)&lt;&gt;1,"Confira o ID da venda",IF(SUMIFS(VentaValida,VentaID,A310)&lt;=0,"Corrija a venda",IF(B310&lt;SUMIFS(VentaFecha,VentaID,A310),"Anterior à venda","OK"))))))))))))</f>
        <v/>
      </c>
      <c r="H310" s="34" t="n">
        <f aca="false">IF(G310="OK",C310,0)</f>
        <v>0</v>
      </c>
    </row>
    <row r="311" customFormat="false" ht="25" hidden="false" customHeight="true" outlineLevel="0" collapsed="false">
      <c r="A311" s="31"/>
      <c r="B311" s="32"/>
      <c r="C311" s="33"/>
      <c r="D311" s="31"/>
      <c r="E311" s="31"/>
      <c r="F311" s="31"/>
      <c r="G311" s="36" t="str">
        <f aca="false">IF(COUNTA(A311:F311)=0,"",IF(E311="","Falta o código",IF(E311&lt;&gt;TRIM(E311),"Confira o código",IF(COUNTIFS(CobroID,E311)&gt;1,"Código repetido",IF(NOT(ISNUMBER(B311)),"Confira a data",IF(OR(B311&lt;1,B311&gt;73415,INT(B311)&lt;&gt;B311),"Confira a data",IF(NOT(ISNUMBER(C311)),"Confira o valor",IF(C311&lt;=0,"Valor maior que zero",IF(COUNTIFS(Medios,D311)&lt;&gt;1,"Escolha um meio",IF(COUNTIFS(VentaID,A311)&lt;&gt;1,"Confira o ID da venda",IF(SUMIFS(VentaValida,VentaID,A311)&lt;=0,"Corrija a venda",IF(B311&lt;SUMIFS(VentaFecha,VentaID,A311),"Anterior à venda","OK"))))))))))))</f>
        <v/>
      </c>
      <c r="H311" s="34" t="n">
        <f aca="false">IF(G311="OK",C311,0)</f>
        <v>0</v>
      </c>
    </row>
    <row r="312" customFormat="false" ht="25" hidden="false" customHeight="true" outlineLevel="0" collapsed="false">
      <c r="A312" s="31"/>
      <c r="B312" s="32"/>
      <c r="C312" s="33"/>
      <c r="D312" s="31"/>
      <c r="E312" s="31"/>
      <c r="F312" s="31"/>
      <c r="G312" s="36" t="str">
        <f aca="false">IF(COUNTA(A312:F312)=0,"",IF(E312="","Falta o código",IF(E312&lt;&gt;TRIM(E312),"Confira o código",IF(COUNTIFS(CobroID,E312)&gt;1,"Código repetido",IF(NOT(ISNUMBER(B312)),"Confira a data",IF(OR(B312&lt;1,B312&gt;73415,INT(B312)&lt;&gt;B312),"Confira a data",IF(NOT(ISNUMBER(C312)),"Confira o valor",IF(C312&lt;=0,"Valor maior que zero",IF(COUNTIFS(Medios,D312)&lt;&gt;1,"Escolha um meio",IF(COUNTIFS(VentaID,A312)&lt;&gt;1,"Confira o ID da venda",IF(SUMIFS(VentaValida,VentaID,A312)&lt;=0,"Corrija a venda",IF(B312&lt;SUMIFS(VentaFecha,VentaID,A312),"Anterior à venda","OK"))))))))))))</f>
        <v/>
      </c>
      <c r="H312" s="34" t="n">
        <f aca="false">IF(G312="OK",C312,0)</f>
        <v>0</v>
      </c>
    </row>
    <row r="313" customFormat="false" ht="25" hidden="false" customHeight="true" outlineLevel="0" collapsed="false">
      <c r="A313" s="31"/>
      <c r="B313" s="32"/>
      <c r="C313" s="33"/>
      <c r="D313" s="31"/>
      <c r="E313" s="31"/>
      <c r="F313" s="31"/>
      <c r="G313" s="36" t="str">
        <f aca="false">IF(COUNTA(A313:F313)=0,"",IF(E313="","Falta o código",IF(E313&lt;&gt;TRIM(E313),"Confira o código",IF(COUNTIFS(CobroID,E313)&gt;1,"Código repetido",IF(NOT(ISNUMBER(B313)),"Confira a data",IF(OR(B313&lt;1,B313&gt;73415,INT(B313)&lt;&gt;B313),"Confira a data",IF(NOT(ISNUMBER(C313)),"Confira o valor",IF(C313&lt;=0,"Valor maior que zero",IF(COUNTIFS(Medios,D313)&lt;&gt;1,"Escolha um meio",IF(COUNTIFS(VentaID,A313)&lt;&gt;1,"Confira o ID da venda",IF(SUMIFS(VentaValida,VentaID,A313)&lt;=0,"Corrija a venda",IF(B313&lt;SUMIFS(VentaFecha,VentaID,A313),"Anterior à venda","OK"))))))))))))</f>
        <v/>
      </c>
      <c r="H313" s="34" t="n">
        <f aca="false">IF(G313="OK",C313,0)</f>
        <v>0</v>
      </c>
    </row>
    <row r="314" customFormat="false" ht="25" hidden="false" customHeight="true" outlineLevel="0" collapsed="false">
      <c r="A314" s="31"/>
      <c r="B314" s="32"/>
      <c r="C314" s="33"/>
      <c r="D314" s="31"/>
      <c r="E314" s="31"/>
      <c r="F314" s="31"/>
      <c r="G314" s="36" t="str">
        <f aca="false">IF(COUNTA(A314:F314)=0,"",IF(E314="","Falta o código",IF(E314&lt;&gt;TRIM(E314),"Confira o código",IF(COUNTIFS(CobroID,E314)&gt;1,"Código repetido",IF(NOT(ISNUMBER(B314)),"Confira a data",IF(OR(B314&lt;1,B314&gt;73415,INT(B314)&lt;&gt;B314),"Confira a data",IF(NOT(ISNUMBER(C314)),"Confira o valor",IF(C314&lt;=0,"Valor maior que zero",IF(COUNTIFS(Medios,D314)&lt;&gt;1,"Escolha um meio",IF(COUNTIFS(VentaID,A314)&lt;&gt;1,"Confira o ID da venda",IF(SUMIFS(VentaValida,VentaID,A314)&lt;=0,"Corrija a venda",IF(B314&lt;SUMIFS(VentaFecha,VentaID,A314),"Anterior à venda","OK"))))))))))))</f>
        <v/>
      </c>
      <c r="H314" s="34" t="n">
        <f aca="false">IF(G314="OK",C314,0)</f>
        <v>0</v>
      </c>
    </row>
    <row r="315" customFormat="false" ht="25" hidden="false" customHeight="true" outlineLevel="0" collapsed="false">
      <c r="A315" s="31"/>
      <c r="B315" s="32"/>
      <c r="C315" s="33"/>
      <c r="D315" s="31"/>
      <c r="E315" s="31"/>
      <c r="F315" s="31"/>
      <c r="G315" s="36" t="str">
        <f aca="false">IF(COUNTA(A315:F315)=0,"",IF(E315="","Falta o código",IF(E315&lt;&gt;TRIM(E315),"Confira o código",IF(COUNTIFS(CobroID,E315)&gt;1,"Código repetido",IF(NOT(ISNUMBER(B315)),"Confira a data",IF(OR(B315&lt;1,B315&gt;73415,INT(B315)&lt;&gt;B315),"Confira a data",IF(NOT(ISNUMBER(C315)),"Confira o valor",IF(C315&lt;=0,"Valor maior que zero",IF(COUNTIFS(Medios,D315)&lt;&gt;1,"Escolha um meio",IF(COUNTIFS(VentaID,A315)&lt;&gt;1,"Confira o ID da venda",IF(SUMIFS(VentaValida,VentaID,A315)&lt;=0,"Corrija a venda",IF(B315&lt;SUMIFS(VentaFecha,VentaID,A315),"Anterior à venda","OK"))))))))))))</f>
        <v/>
      </c>
      <c r="H315" s="34" t="n">
        <f aca="false">IF(G315="OK",C315,0)</f>
        <v>0</v>
      </c>
    </row>
    <row r="316" customFormat="false" ht="25" hidden="false" customHeight="true" outlineLevel="0" collapsed="false">
      <c r="A316" s="31"/>
      <c r="B316" s="32"/>
      <c r="C316" s="33"/>
      <c r="D316" s="31"/>
      <c r="E316" s="31"/>
      <c r="F316" s="31"/>
      <c r="G316" s="36" t="str">
        <f aca="false">IF(COUNTA(A316:F316)=0,"",IF(E316="","Falta o código",IF(E316&lt;&gt;TRIM(E316),"Confira o código",IF(COUNTIFS(CobroID,E316)&gt;1,"Código repetido",IF(NOT(ISNUMBER(B316)),"Confira a data",IF(OR(B316&lt;1,B316&gt;73415,INT(B316)&lt;&gt;B316),"Confira a data",IF(NOT(ISNUMBER(C316)),"Confira o valor",IF(C316&lt;=0,"Valor maior que zero",IF(COUNTIFS(Medios,D316)&lt;&gt;1,"Escolha um meio",IF(COUNTIFS(VentaID,A316)&lt;&gt;1,"Confira o ID da venda",IF(SUMIFS(VentaValida,VentaID,A316)&lt;=0,"Corrija a venda",IF(B316&lt;SUMIFS(VentaFecha,VentaID,A316),"Anterior à venda","OK"))))))))))))</f>
        <v/>
      </c>
      <c r="H316" s="34" t="n">
        <f aca="false">IF(G316="OK",C316,0)</f>
        <v>0</v>
      </c>
    </row>
    <row r="317" customFormat="false" ht="25" hidden="false" customHeight="true" outlineLevel="0" collapsed="false">
      <c r="A317" s="31"/>
      <c r="B317" s="32"/>
      <c r="C317" s="33"/>
      <c r="D317" s="31"/>
      <c r="E317" s="31"/>
      <c r="F317" s="31"/>
      <c r="G317" s="36" t="str">
        <f aca="false">IF(COUNTA(A317:F317)=0,"",IF(E317="","Falta o código",IF(E317&lt;&gt;TRIM(E317),"Confira o código",IF(COUNTIFS(CobroID,E317)&gt;1,"Código repetido",IF(NOT(ISNUMBER(B317)),"Confira a data",IF(OR(B317&lt;1,B317&gt;73415,INT(B317)&lt;&gt;B317),"Confira a data",IF(NOT(ISNUMBER(C317)),"Confira o valor",IF(C317&lt;=0,"Valor maior que zero",IF(COUNTIFS(Medios,D317)&lt;&gt;1,"Escolha um meio",IF(COUNTIFS(VentaID,A317)&lt;&gt;1,"Confira o ID da venda",IF(SUMIFS(VentaValida,VentaID,A317)&lt;=0,"Corrija a venda",IF(B317&lt;SUMIFS(VentaFecha,VentaID,A317),"Anterior à venda","OK"))))))))))))</f>
        <v/>
      </c>
      <c r="H317" s="34" t="n">
        <f aca="false">IF(G317="OK",C317,0)</f>
        <v>0</v>
      </c>
    </row>
    <row r="318" customFormat="false" ht="25" hidden="false" customHeight="true" outlineLevel="0" collapsed="false">
      <c r="A318" s="31"/>
      <c r="B318" s="32"/>
      <c r="C318" s="33"/>
      <c r="D318" s="31"/>
      <c r="E318" s="31"/>
      <c r="F318" s="31"/>
      <c r="G318" s="36" t="str">
        <f aca="false">IF(COUNTA(A318:F318)=0,"",IF(E318="","Falta o código",IF(E318&lt;&gt;TRIM(E318),"Confira o código",IF(COUNTIFS(CobroID,E318)&gt;1,"Código repetido",IF(NOT(ISNUMBER(B318)),"Confira a data",IF(OR(B318&lt;1,B318&gt;73415,INT(B318)&lt;&gt;B318),"Confira a data",IF(NOT(ISNUMBER(C318)),"Confira o valor",IF(C318&lt;=0,"Valor maior que zero",IF(COUNTIFS(Medios,D318)&lt;&gt;1,"Escolha um meio",IF(COUNTIFS(VentaID,A318)&lt;&gt;1,"Confira o ID da venda",IF(SUMIFS(VentaValida,VentaID,A318)&lt;=0,"Corrija a venda",IF(B318&lt;SUMIFS(VentaFecha,VentaID,A318),"Anterior à venda","OK"))))))))))))</f>
        <v/>
      </c>
      <c r="H318" s="34" t="n">
        <f aca="false">IF(G318="OK",C318,0)</f>
        <v>0</v>
      </c>
    </row>
    <row r="319" customFormat="false" ht="25" hidden="false" customHeight="true" outlineLevel="0" collapsed="false">
      <c r="A319" s="31"/>
      <c r="B319" s="32"/>
      <c r="C319" s="33"/>
      <c r="D319" s="31"/>
      <c r="E319" s="31"/>
      <c r="F319" s="31"/>
      <c r="G319" s="36" t="str">
        <f aca="false">IF(COUNTA(A319:F319)=0,"",IF(E319="","Falta o código",IF(E319&lt;&gt;TRIM(E319),"Confira o código",IF(COUNTIFS(CobroID,E319)&gt;1,"Código repetido",IF(NOT(ISNUMBER(B319)),"Confira a data",IF(OR(B319&lt;1,B319&gt;73415,INT(B319)&lt;&gt;B319),"Confira a data",IF(NOT(ISNUMBER(C319)),"Confira o valor",IF(C319&lt;=0,"Valor maior que zero",IF(COUNTIFS(Medios,D319)&lt;&gt;1,"Escolha um meio",IF(COUNTIFS(VentaID,A319)&lt;&gt;1,"Confira o ID da venda",IF(SUMIFS(VentaValida,VentaID,A319)&lt;=0,"Corrija a venda",IF(B319&lt;SUMIFS(VentaFecha,VentaID,A319),"Anterior à venda","OK"))))))))))))</f>
        <v/>
      </c>
      <c r="H319" s="34" t="n">
        <f aca="false">IF(G319="OK",C319,0)</f>
        <v>0</v>
      </c>
    </row>
    <row r="320" customFormat="false" ht="25" hidden="false" customHeight="true" outlineLevel="0" collapsed="false">
      <c r="A320" s="31"/>
      <c r="B320" s="32"/>
      <c r="C320" s="33"/>
      <c r="D320" s="31"/>
      <c r="E320" s="31"/>
      <c r="F320" s="31"/>
      <c r="G320" s="36" t="str">
        <f aca="false">IF(COUNTA(A320:F320)=0,"",IF(E320="","Falta o código",IF(E320&lt;&gt;TRIM(E320),"Confira o código",IF(COUNTIFS(CobroID,E320)&gt;1,"Código repetido",IF(NOT(ISNUMBER(B320)),"Confira a data",IF(OR(B320&lt;1,B320&gt;73415,INT(B320)&lt;&gt;B320),"Confira a data",IF(NOT(ISNUMBER(C320)),"Confira o valor",IF(C320&lt;=0,"Valor maior que zero",IF(COUNTIFS(Medios,D320)&lt;&gt;1,"Escolha um meio",IF(COUNTIFS(VentaID,A320)&lt;&gt;1,"Confira o ID da venda",IF(SUMIFS(VentaValida,VentaID,A320)&lt;=0,"Corrija a venda",IF(B320&lt;SUMIFS(VentaFecha,VentaID,A320),"Anterior à venda","OK"))))))))))))</f>
        <v/>
      </c>
      <c r="H320" s="34" t="n">
        <f aca="false">IF(G320="OK",C320,0)</f>
        <v>0</v>
      </c>
    </row>
    <row r="321" customFormat="false" ht="25" hidden="false" customHeight="true" outlineLevel="0" collapsed="false">
      <c r="A321" s="31"/>
      <c r="B321" s="32"/>
      <c r="C321" s="33"/>
      <c r="D321" s="31"/>
      <c r="E321" s="31"/>
      <c r="F321" s="31"/>
      <c r="G321" s="36" t="str">
        <f aca="false">IF(COUNTA(A321:F321)=0,"",IF(E321="","Falta o código",IF(E321&lt;&gt;TRIM(E321),"Confira o código",IF(COUNTIFS(CobroID,E321)&gt;1,"Código repetido",IF(NOT(ISNUMBER(B321)),"Confira a data",IF(OR(B321&lt;1,B321&gt;73415,INT(B321)&lt;&gt;B321),"Confira a data",IF(NOT(ISNUMBER(C321)),"Confira o valor",IF(C321&lt;=0,"Valor maior que zero",IF(COUNTIFS(Medios,D321)&lt;&gt;1,"Escolha um meio",IF(COUNTIFS(VentaID,A321)&lt;&gt;1,"Confira o ID da venda",IF(SUMIFS(VentaValida,VentaID,A321)&lt;=0,"Corrija a venda",IF(B321&lt;SUMIFS(VentaFecha,VentaID,A321),"Anterior à venda","OK"))))))))))))</f>
        <v/>
      </c>
      <c r="H321" s="34" t="n">
        <f aca="false">IF(G321="OK",C321,0)</f>
        <v>0</v>
      </c>
    </row>
    <row r="322" customFormat="false" ht="25" hidden="false" customHeight="true" outlineLevel="0" collapsed="false">
      <c r="A322" s="31"/>
      <c r="B322" s="32"/>
      <c r="C322" s="33"/>
      <c r="D322" s="31"/>
      <c r="E322" s="31"/>
      <c r="F322" s="31"/>
      <c r="G322" s="36" t="str">
        <f aca="false">IF(COUNTA(A322:F322)=0,"",IF(E322="","Falta o código",IF(E322&lt;&gt;TRIM(E322),"Confira o código",IF(COUNTIFS(CobroID,E322)&gt;1,"Código repetido",IF(NOT(ISNUMBER(B322)),"Confira a data",IF(OR(B322&lt;1,B322&gt;73415,INT(B322)&lt;&gt;B322),"Confira a data",IF(NOT(ISNUMBER(C322)),"Confira o valor",IF(C322&lt;=0,"Valor maior que zero",IF(COUNTIFS(Medios,D322)&lt;&gt;1,"Escolha um meio",IF(COUNTIFS(VentaID,A322)&lt;&gt;1,"Confira o ID da venda",IF(SUMIFS(VentaValida,VentaID,A322)&lt;=0,"Corrija a venda",IF(B322&lt;SUMIFS(VentaFecha,VentaID,A322),"Anterior à venda","OK"))))))))))))</f>
        <v/>
      </c>
      <c r="H322" s="34" t="n">
        <f aca="false">IF(G322="OK",C322,0)</f>
        <v>0</v>
      </c>
    </row>
    <row r="323" customFormat="false" ht="25" hidden="false" customHeight="true" outlineLevel="0" collapsed="false">
      <c r="A323" s="31"/>
      <c r="B323" s="32"/>
      <c r="C323" s="33"/>
      <c r="D323" s="31"/>
      <c r="E323" s="31"/>
      <c r="F323" s="31"/>
      <c r="G323" s="36" t="str">
        <f aca="false">IF(COUNTA(A323:F323)=0,"",IF(E323="","Falta o código",IF(E323&lt;&gt;TRIM(E323),"Confira o código",IF(COUNTIFS(CobroID,E323)&gt;1,"Código repetido",IF(NOT(ISNUMBER(B323)),"Confira a data",IF(OR(B323&lt;1,B323&gt;73415,INT(B323)&lt;&gt;B323),"Confira a data",IF(NOT(ISNUMBER(C323)),"Confira o valor",IF(C323&lt;=0,"Valor maior que zero",IF(COUNTIFS(Medios,D323)&lt;&gt;1,"Escolha um meio",IF(COUNTIFS(VentaID,A323)&lt;&gt;1,"Confira o ID da venda",IF(SUMIFS(VentaValida,VentaID,A323)&lt;=0,"Corrija a venda",IF(B323&lt;SUMIFS(VentaFecha,VentaID,A323),"Anterior à venda","OK"))))))))))))</f>
        <v/>
      </c>
      <c r="H323" s="34" t="n">
        <f aca="false">IF(G323="OK",C323,0)</f>
        <v>0</v>
      </c>
    </row>
    <row r="324" customFormat="false" ht="25" hidden="false" customHeight="true" outlineLevel="0" collapsed="false">
      <c r="A324" s="31"/>
      <c r="B324" s="32"/>
      <c r="C324" s="33"/>
      <c r="D324" s="31"/>
      <c r="E324" s="31"/>
      <c r="F324" s="31"/>
      <c r="G324" s="36" t="str">
        <f aca="false">IF(COUNTA(A324:F324)=0,"",IF(E324="","Falta o código",IF(E324&lt;&gt;TRIM(E324),"Confira o código",IF(COUNTIFS(CobroID,E324)&gt;1,"Código repetido",IF(NOT(ISNUMBER(B324)),"Confira a data",IF(OR(B324&lt;1,B324&gt;73415,INT(B324)&lt;&gt;B324),"Confira a data",IF(NOT(ISNUMBER(C324)),"Confira o valor",IF(C324&lt;=0,"Valor maior que zero",IF(COUNTIFS(Medios,D324)&lt;&gt;1,"Escolha um meio",IF(COUNTIFS(VentaID,A324)&lt;&gt;1,"Confira o ID da venda",IF(SUMIFS(VentaValida,VentaID,A324)&lt;=0,"Corrija a venda",IF(B324&lt;SUMIFS(VentaFecha,VentaID,A324),"Anterior à venda","OK"))))))))))))</f>
        <v/>
      </c>
      <c r="H324" s="34" t="n">
        <f aca="false">IF(G324="OK",C324,0)</f>
        <v>0</v>
      </c>
    </row>
    <row r="325" customFormat="false" ht="25" hidden="false" customHeight="true" outlineLevel="0" collapsed="false">
      <c r="A325" s="31"/>
      <c r="B325" s="32"/>
      <c r="C325" s="33"/>
      <c r="D325" s="31"/>
      <c r="E325" s="31"/>
      <c r="F325" s="31"/>
      <c r="G325" s="36" t="str">
        <f aca="false">IF(COUNTA(A325:F325)=0,"",IF(E325="","Falta o código",IF(E325&lt;&gt;TRIM(E325),"Confira o código",IF(COUNTIFS(CobroID,E325)&gt;1,"Código repetido",IF(NOT(ISNUMBER(B325)),"Confira a data",IF(OR(B325&lt;1,B325&gt;73415,INT(B325)&lt;&gt;B325),"Confira a data",IF(NOT(ISNUMBER(C325)),"Confira o valor",IF(C325&lt;=0,"Valor maior que zero",IF(COUNTIFS(Medios,D325)&lt;&gt;1,"Escolha um meio",IF(COUNTIFS(VentaID,A325)&lt;&gt;1,"Confira o ID da venda",IF(SUMIFS(VentaValida,VentaID,A325)&lt;=0,"Corrija a venda",IF(B325&lt;SUMIFS(VentaFecha,VentaID,A325),"Anterior à venda","OK"))))))))))))</f>
        <v/>
      </c>
      <c r="H325" s="34" t="n">
        <f aca="false">IF(G325="OK",C325,0)</f>
        <v>0</v>
      </c>
    </row>
    <row r="326" customFormat="false" ht="25" hidden="false" customHeight="true" outlineLevel="0" collapsed="false">
      <c r="A326" s="31"/>
      <c r="B326" s="32"/>
      <c r="C326" s="33"/>
      <c r="D326" s="31"/>
      <c r="E326" s="31"/>
      <c r="F326" s="31"/>
      <c r="G326" s="36" t="str">
        <f aca="false">IF(COUNTA(A326:F326)=0,"",IF(E326="","Falta o código",IF(E326&lt;&gt;TRIM(E326),"Confira o código",IF(COUNTIFS(CobroID,E326)&gt;1,"Código repetido",IF(NOT(ISNUMBER(B326)),"Confira a data",IF(OR(B326&lt;1,B326&gt;73415,INT(B326)&lt;&gt;B326),"Confira a data",IF(NOT(ISNUMBER(C326)),"Confira o valor",IF(C326&lt;=0,"Valor maior que zero",IF(COUNTIFS(Medios,D326)&lt;&gt;1,"Escolha um meio",IF(COUNTIFS(VentaID,A326)&lt;&gt;1,"Confira o ID da venda",IF(SUMIFS(VentaValida,VentaID,A326)&lt;=0,"Corrija a venda",IF(B326&lt;SUMIFS(VentaFecha,VentaID,A326),"Anterior à venda","OK"))))))))))))</f>
        <v/>
      </c>
      <c r="H326" s="34" t="n">
        <f aca="false">IF(G326="OK",C326,0)</f>
        <v>0</v>
      </c>
    </row>
    <row r="327" customFormat="false" ht="25" hidden="false" customHeight="true" outlineLevel="0" collapsed="false">
      <c r="A327" s="31"/>
      <c r="B327" s="32"/>
      <c r="C327" s="33"/>
      <c r="D327" s="31"/>
      <c r="E327" s="31"/>
      <c r="F327" s="31"/>
      <c r="G327" s="36" t="str">
        <f aca="false">IF(COUNTA(A327:F327)=0,"",IF(E327="","Falta o código",IF(E327&lt;&gt;TRIM(E327),"Confira o código",IF(COUNTIFS(CobroID,E327)&gt;1,"Código repetido",IF(NOT(ISNUMBER(B327)),"Confira a data",IF(OR(B327&lt;1,B327&gt;73415,INT(B327)&lt;&gt;B327),"Confira a data",IF(NOT(ISNUMBER(C327)),"Confira o valor",IF(C327&lt;=0,"Valor maior que zero",IF(COUNTIFS(Medios,D327)&lt;&gt;1,"Escolha um meio",IF(COUNTIFS(VentaID,A327)&lt;&gt;1,"Confira o ID da venda",IF(SUMIFS(VentaValida,VentaID,A327)&lt;=0,"Corrija a venda",IF(B327&lt;SUMIFS(VentaFecha,VentaID,A327),"Anterior à venda","OK"))))))))))))</f>
        <v/>
      </c>
      <c r="H327" s="34" t="n">
        <f aca="false">IF(G327="OK",C327,0)</f>
        <v>0</v>
      </c>
    </row>
    <row r="328" customFormat="false" ht="25" hidden="false" customHeight="true" outlineLevel="0" collapsed="false">
      <c r="A328" s="31"/>
      <c r="B328" s="32"/>
      <c r="C328" s="33"/>
      <c r="D328" s="31"/>
      <c r="E328" s="31"/>
      <c r="F328" s="31"/>
      <c r="G328" s="36" t="str">
        <f aca="false">IF(COUNTA(A328:F328)=0,"",IF(E328="","Falta o código",IF(E328&lt;&gt;TRIM(E328),"Confira o código",IF(COUNTIFS(CobroID,E328)&gt;1,"Código repetido",IF(NOT(ISNUMBER(B328)),"Confira a data",IF(OR(B328&lt;1,B328&gt;73415,INT(B328)&lt;&gt;B328),"Confira a data",IF(NOT(ISNUMBER(C328)),"Confira o valor",IF(C328&lt;=0,"Valor maior que zero",IF(COUNTIFS(Medios,D328)&lt;&gt;1,"Escolha um meio",IF(COUNTIFS(VentaID,A328)&lt;&gt;1,"Confira o ID da venda",IF(SUMIFS(VentaValida,VentaID,A328)&lt;=0,"Corrija a venda",IF(B328&lt;SUMIFS(VentaFecha,VentaID,A328),"Anterior à venda","OK"))))))))))))</f>
        <v/>
      </c>
      <c r="H328" s="34" t="n">
        <f aca="false">IF(G328="OK",C328,0)</f>
        <v>0</v>
      </c>
    </row>
    <row r="329" customFormat="false" ht="25" hidden="false" customHeight="true" outlineLevel="0" collapsed="false">
      <c r="A329" s="31"/>
      <c r="B329" s="32"/>
      <c r="C329" s="33"/>
      <c r="D329" s="31"/>
      <c r="E329" s="31"/>
      <c r="F329" s="31"/>
      <c r="G329" s="36" t="str">
        <f aca="false">IF(COUNTA(A329:F329)=0,"",IF(E329="","Falta o código",IF(E329&lt;&gt;TRIM(E329),"Confira o código",IF(COUNTIFS(CobroID,E329)&gt;1,"Código repetido",IF(NOT(ISNUMBER(B329)),"Confira a data",IF(OR(B329&lt;1,B329&gt;73415,INT(B329)&lt;&gt;B329),"Confira a data",IF(NOT(ISNUMBER(C329)),"Confira o valor",IF(C329&lt;=0,"Valor maior que zero",IF(COUNTIFS(Medios,D329)&lt;&gt;1,"Escolha um meio",IF(COUNTIFS(VentaID,A329)&lt;&gt;1,"Confira o ID da venda",IF(SUMIFS(VentaValida,VentaID,A329)&lt;=0,"Corrija a venda",IF(B329&lt;SUMIFS(VentaFecha,VentaID,A329),"Anterior à venda","OK"))))))))))))</f>
        <v/>
      </c>
      <c r="H329" s="34" t="n">
        <f aca="false">IF(G329="OK",C329,0)</f>
        <v>0</v>
      </c>
    </row>
    <row r="330" customFormat="false" ht="25" hidden="false" customHeight="true" outlineLevel="0" collapsed="false">
      <c r="A330" s="31"/>
      <c r="B330" s="32"/>
      <c r="C330" s="33"/>
      <c r="D330" s="31"/>
      <c r="E330" s="31"/>
      <c r="F330" s="31"/>
      <c r="G330" s="36" t="str">
        <f aca="false">IF(COUNTA(A330:F330)=0,"",IF(E330="","Falta o código",IF(E330&lt;&gt;TRIM(E330),"Confira o código",IF(COUNTIFS(CobroID,E330)&gt;1,"Código repetido",IF(NOT(ISNUMBER(B330)),"Confira a data",IF(OR(B330&lt;1,B330&gt;73415,INT(B330)&lt;&gt;B330),"Confira a data",IF(NOT(ISNUMBER(C330)),"Confira o valor",IF(C330&lt;=0,"Valor maior que zero",IF(COUNTIFS(Medios,D330)&lt;&gt;1,"Escolha um meio",IF(COUNTIFS(VentaID,A330)&lt;&gt;1,"Confira o ID da venda",IF(SUMIFS(VentaValida,VentaID,A330)&lt;=0,"Corrija a venda",IF(B330&lt;SUMIFS(VentaFecha,VentaID,A330),"Anterior à venda","OK"))))))))))))</f>
        <v/>
      </c>
      <c r="H330" s="34" t="n">
        <f aca="false">IF(G330="OK",C330,0)</f>
        <v>0</v>
      </c>
    </row>
    <row r="331" customFormat="false" ht="25" hidden="false" customHeight="true" outlineLevel="0" collapsed="false">
      <c r="A331" s="31"/>
      <c r="B331" s="32"/>
      <c r="C331" s="33"/>
      <c r="D331" s="31"/>
      <c r="E331" s="31"/>
      <c r="F331" s="31"/>
      <c r="G331" s="36" t="str">
        <f aca="false">IF(COUNTA(A331:F331)=0,"",IF(E331="","Falta o código",IF(E331&lt;&gt;TRIM(E331),"Confira o código",IF(COUNTIFS(CobroID,E331)&gt;1,"Código repetido",IF(NOT(ISNUMBER(B331)),"Confira a data",IF(OR(B331&lt;1,B331&gt;73415,INT(B331)&lt;&gt;B331),"Confira a data",IF(NOT(ISNUMBER(C331)),"Confira o valor",IF(C331&lt;=0,"Valor maior que zero",IF(COUNTIFS(Medios,D331)&lt;&gt;1,"Escolha um meio",IF(COUNTIFS(VentaID,A331)&lt;&gt;1,"Confira o ID da venda",IF(SUMIFS(VentaValida,VentaID,A331)&lt;=0,"Corrija a venda",IF(B331&lt;SUMIFS(VentaFecha,VentaID,A331),"Anterior à venda","OK"))))))))))))</f>
        <v/>
      </c>
      <c r="H331" s="34" t="n">
        <f aca="false">IF(G331="OK",C331,0)</f>
        <v>0</v>
      </c>
    </row>
    <row r="332" customFormat="false" ht="25" hidden="false" customHeight="true" outlineLevel="0" collapsed="false">
      <c r="A332" s="31"/>
      <c r="B332" s="32"/>
      <c r="C332" s="33"/>
      <c r="D332" s="31"/>
      <c r="E332" s="31"/>
      <c r="F332" s="31"/>
      <c r="G332" s="36" t="str">
        <f aca="false">IF(COUNTA(A332:F332)=0,"",IF(E332="","Falta o código",IF(E332&lt;&gt;TRIM(E332),"Confira o código",IF(COUNTIFS(CobroID,E332)&gt;1,"Código repetido",IF(NOT(ISNUMBER(B332)),"Confira a data",IF(OR(B332&lt;1,B332&gt;73415,INT(B332)&lt;&gt;B332),"Confira a data",IF(NOT(ISNUMBER(C332)),"Confira o valor",IF(C332&lt;=0,"Valor maior que zero",IF(COUNTIFS(Medios,D332)&lt;&gt;1,"Escolha um meio",IF(COUNTIFS(VentaID,A332)&lt;&gt;1,"Confira o ID da venda",IF(SUMIFS(VentaValida,VentaID,A332)&lt;=0,"Corrija a venda",IF(B332&lt;SUMIFS(VentaFecha,VentaID,A332),"Anterior à venda","OK"))))))))))))</f>
        <v/>
      </c>
      <c r="H332" s="34" t="n">
        <f aca="false">IF(G332="OK",C332,0)</f>
        <v>0</v>
      </c>
    </row>
    <row r="333" customFormat="false" ht="25" hidden="false" customHeight="true" outlineLevel="0" collapsed="false">
      <c r="A333" s="31"/>
      <c r="B333" s="32"/>
      <c r="C333" s="33"/>
      <c r="D333" s="31"/>
      <c r="E333" s="31"/>
      <c r="F333" s="31"/>
      <c r="G333" s="36" t="str">
        <f aca="false">IF(COUNTA(A333:F333)=0,"",IF(E333="","Falta o código",IF(E333&lt;&gt;TRIM(E333),"Confira o código",IF(COUNTIFS(CobroID,E333)&gt;1,"Código repetido",IF(NOT(ISNUMBER(B333)),"Confira a data",IF(OR(B333&lt;1,B333&gt;73415,INT(B333)&lt;&gt;B333),"Confira a data",IF(NOT(ISNUMBER(C333)),"Confira o valor",IF(C333&lt;=0,"Valor maior que zero",IF(COUNTIFS(Medios,D333)&lt;&gt;1,"Escolha um meio",IF(COUNTIFS(VentaID,A333)&lt;&gt;1,"Confira o ID da venda",IF(SUMIFS(VentaValida,VentaID,A333)&lt;=0,"Corrija a venda",IF(B333&lt;SUMIFS(VentaFecha,VentaID,A333),"Anterior à venda","OK"))))))))))))</f>
        <v/>
      </c>
      <c r="H333" s="34" t="n">
        <f aca="false">IF(G333="OK",C333,0)</f>
        <v>0</v>
      </c>
    </row>
    <row r="334" customFormat="false" ht="25" hidden="false" customHeight="true" outlineLevel="0" collapsed="false">
      <c r="A334" s="31"/>
      <c r="B334" s="32"/>
      <c r="C334" s="33"/>
      <c r="D334" s="31"/>
      <c r="E334" s="31"/>
      <c r="F334" s="31"/>
      <c r="G334" s="36" t="str">
        <f aca="false">IF(COUNTA(A334:F334)=0,"",IF(E334="","Falta o código",IF(E334&lt;&gt;TRIM(E334),"Confira o código",IF(COUNTIFS(CobroID,E334)&gt;1,"Código repetido",IF(NOT(ISNUMBER(B334)),"Confira a data",IF(OR(B334&lt;1,B334&gt;73415,INT(B334)&lt;&gt;B334),"Confira a data",IF(NOT(ISNUMBER(C334)),"Confira o valor",IF(C334&lt;=0,"Valor maior que zero",IF(COUNTIFS(Medios,D334)&lt;&gt;1,"Escolha um meio",IF(COUNTIFS(VentaID,A334)&lt;&gt;1,"Confira o ID da venda",IF(SUMIFS(VentaValida,VentaID,A334)&lt;=0,"Corrija a venda",IF(B334&lt;SUMIFS(VentaFecha,VentaID,A334),"Anterior à venda","OK"))))))))))))</f>
        <v/>
      </c>
      <c r="H334" s="34" t="n">
        <f aca="false">IF(G334="OK",C334,0)</f>
        <v>0</v>
      </c>
    </row>
    <row r="335" customFormat="false" ht="25" hidden="false" customHeight="true" outlineLevel="0" collapsed="false">
      <c r="A335" s="31"/>
      <c r="B335" s="32"/>
      <c r="C335" s="33"/>
      <c r="D335" s="31"/>
      <c r="E335" s="31"/>
      <c r="F335" s="31"/>
      <c r="G335" s="36" t="str">
        <f aca="false">IF(COUNTA(A335:F335)=0,"",IF(E335="","Falta o código",IF(E335&lt;&gt;TRIM(E335),"Confira o código",IF(COUNTIFS(CobroID,E335)&gt;1,"Código repetido",IF(NOT(ISNUMBER(B335)),"Confira a data",IF(OR(B335&lt;1,B335&gt;73415,INT(B335)&lt;&gt;B335),"Confira a data",IF(NOT(ISNUMBER(C335)),"Confira o valor",IF(C335&lt;=0,"Valor maior que zero",IF(COUNTIFS(Medios,D335)&lt;&gt;1,"Escolha um meio",IF(COUNTIFS(VentaID,A335)&lt;&gt;1,"Confira o ID da venda",IF(SUMIFS(VentaValida,VentaID,A335)&lt;=0,"Corrija a venda",IF(B335&lt;SUMIFS(VentaFecha,VentaID,A335),"Anterior à venda","OK"))))))))))))</f>
        <v/>
      </c>
      <c r="H335" s="34" t="n">
        <f aca="false">IF(G335="OK",C335,0)</f>
        <v>0</v>
      </c>
    </row>
    <row r="336" customFormat="false" ht="25" hidden="false" customHeight="true" outlineLevel="0" collapsed="false">
      <c r="A336" s="31"/>
      <c r="B336" s="32"/>
      <c r="C336" s="33"/>
      <c r="D336" s="31"/>
      <c r="E336" s="31"/>
      <c r="F336" s="31"/>
      <c r="G336" s="36" t="str">
        <f aca="false">IF(COUNTA(A336:F336)=0,"",IF(E336="","Falta o código",IF(E336&lt;&gt;TRIM(E336),"Confira o código",IF(COUNTIFS(CobroID,E336)&gt;1,"Código repetido",IF(NOT(ISNUMBER(B336)),"Confira a data",IF(OR(B336&lt;1,B336&gt;73415,INT(B336)&lt;&gt;B336),"Confira a data",IF(NOT(ISNUMBER(C336)),"Confira o valor",IF(C336&lt;=0,"Valor maior que zero",IF(COUNTIFS(Medios,D336)&lt;&gt;1,"Escolha um meio",IF(COUNTIFS(VentaID,A336)&lt;&gt;1,"Confira o ID da venda",IF(SUMIFS(VentaValida,VentaID,A336)&lt;=0,"Corrija a venda",IF(B336&lt;SUMIFS(VentaFecha,VentaID,A336),"Anterior à venda","OK"))))))))))))</f>
        <v/>
      </c>
      <c r="H336" s="34" t="n">
        <f aca="false">IF(G336="OK",C336,0)</f>
        <v>0</v>
      </c>
    </row>
    <row r="337" customFormat="false" ht="25" hidden="false" customHeight="true" outlineLevel="0" collapsed="false">
      <c r="A337" s="31"/>
      <c r="B337" s="32"/>
      <c r="C337" s="33"/>
      <c r="D337" s="31"/>
      <c r="E337" s="31"/>
      <c r="F337" s="31"/>
      <c r="G337" s="36" t="str">
        <f aca="false">IF(COUNTA(A337:F337)=0,"",IF(E337="","Falta o código",IF(E337&lt;&gt;TRIM(E337),"Confira o código",IF(COUNTIFS(CobroID,E337)&gt;1,"Código repetido",IF(NOT(ISNUMBER(B337)),"Confira a data",IF(OR(B337&lt;1,B337&gt;73415,INT(B337)&lt;&gt;B337),"Confira a data",IF(NOT(ISNUMBER(C337)),"Confira o valor",IF(C337&lt;=0,"Valor maior que zero",IF(COUNTIFS(Medios,D337)&lt;&gt;1,"Escolha um meio",IF(COUNTIFS(VentaID,A337)&lt;&gt;1,"Confira o ID da venda",IF(SUMIFS(VentaValida,VentaID,A337)&lt;=0,"Corrija a venda",IF(B337&lt;SUMIFS(VentaFecha,VentaID,A337),"Anterior à venda","OK"))))))))))))</f>
        <v/>
      </c>
      <c r="H337" s="34" t="n">
        <f aca="false">IF(G337="OK",C337,0)</f>
        <v>0</v>
      </c>
    </row>
    <row r="338" customFormat="false" ht="25" hidden="false" customHeight="true" outlineLevel="0" collapsed="false">
      <c r="A338" s="31"/>
      <c r="B338" s="32"/>
      <c r="C338" s="33"/>
      <c r="D338" s="31"/>
      <c r="E338" s="31"/>
      <c r="F338" s="31"/>
      <c r="G338" s="36" t="str">
        <f aca="false">IF(COUNTA(A338:F338)=0,"",IF(E338="","Falta o código",IF(E338&lt;&gt;TRIM(E338),"Confira o código",IF(COUNTIFS(CobroID,E338)&gt;1,"Código repetido",IF(NOT(ISNUMBER(B338)),"Confira a data",IF(OR(B338&lt;1,B338&gt;73415,INT(B338)&lt;&gt;B338),"Confira a data",IF(NOT(ISNUMBER(C338)),"Confira o valor",IF(C338&lt;=0,"Valor maior que zero",IF(COUNTIFS(Medios,D338)&lt;&gt;1,"Escolha um meio",IF(COUNTIFS(VentaID,A338)&lt;&gt;1,"Confira o ID da venda",IF(SUMIFS(VentaValida,VentaID,A338)&lt;=0,"Corrija a venda",IF(B338&lt;SUMIFS(VentaFecha,VentaID,A338),"Anterior à venda","OK"))))))))))))</f>
        <v/>
      </c>
      <c r="H338" s="34" t="n">
        <f aca="false">IF(G338="OK",C338,0)</f>
        <v>0</v>
      </c>
    </row>
    <row r="339" customFormat="false" ht="25" hidden="false" customHeight="true" outlineLevel="0" collapsed="false">
      <c r="A339" s="31"/>
      <c r="B339" s="32"/>
      <c r="C339" s="33"/>
      <c r="D339" s="31"/>
      <c r="E339" s="31"/>
      <c r="F339" s="31"/>
      <c r="G339" s="36" t="str">
        <f aca="false">IF(COUNTA(A339:F339)=0,"",IF(E339="","Falta o código",IF(E339&lt;&gt;TRIM(E339),"Confira o código",IF(COUNTIFS(CobroID,E339)&gt;1,"Código repetido",IF(NOT(ISNUMBER(B339)),"Confira a data",IF(OR(B339&lt;1,B339&gt;73415,INT(B339)&lt;&gt;B339),"Confira a data",IF(NOT(ISNUMBER(C339)),"Confira o valor",IF(C339&lt;=0,"Valor maior que zero",IF(COUNTIFS(Medios,D339)&lt;&gt;1,"Escolha um meio",IF(COUNTIFS(VentaID,A339)&lt;&gt;1,"Confira o ID da venda",IF(SUMIFS(VentaValida,VentaID,A339)&lt;=0,"Corrija a venda",IF(B339&lt;SUMIFS(VentaFecha,VentaID,A339),"Anterior à venda","OK"))))))))))))</f>
        <v/>
      </c>
      <c r="H339" s="34" t="n">
        <f aca="false">IF(G339="OK",C339,0)</f>
        <v>0</v>
      </c>
    </row>
    <row r="340" customFormat="false" ht="25" hidden="false" customHeight="true" outlineLevel="0" collapsed="false">
      <c r="A340" s="31"/>
      <c r="B340" s="32"/>
      <c r="C340" s="33"/>
      <c r="D340" s="31"/>
      <c r="E340" s="31"/>
      <c r="F340" s="31"/>
      <c r="G340" s="36" t="str">
        <f aca="false">IF(COUNTA(A340:F340)=0,"",IF(E340="","Falta o código",IF(E340&lt;&gt;TRIM(E340),"Confira o código",IF(COUNTIFS(CobroID,E340)&gt;1,"Código repetido",IF(NOT(ISNUMBER(B340)),"Confira a data",IF(OR(B340&lt;1,B340&gt;73415,INT(B340)&lt;&gt;B340),"Confira a data",IF(NOT(ISNUMBER(C340)),"Confira o valor",IF(C340&lt;=0,"Valor maior que zero",IF(COUNTIFS(Medios,D340)&lt;&gt;1,"Escolha um meio",IF(COUNTIFS(VentaID,A340)&lt;&gt;1,"Confira o ID da venda",IF(SUMIFS(VentaValida,VentaID,A340)&lt;=0,"Corrija a venda",IF(B340&lt;SUMIFS(VentaFecha,VentaID,A340),"Anterior à venda","OK"))))))))))))</f>
        <v/>
      </c>
      <c r="H340" s="34" t="n">
        <f aca="false">IF(G340="OK",C340,0)</f>
        <v>0</v>
      </c>
    </row>
    <row r="341" customFormat="false" ht="25" hidden="false" customHeight="true" outlineLevel="0" collapsed="false">
      <c r="A341" s="31"/>
      <c r="B341" s="32"/>
      <c r="C341" s="33"/>
      <c r="D341" s="31"/>
      <c r="E341" s="31"/>
      <c r="F341" s="31"/>
      <c r="G341" s="36" t="str">
        <f aca="false">IF(COUNTA(A341:F341)=0,"",IF(E341="","Falta o código",IF(E341&lt;&gt;TRIM(E341),"Confira o código",IF(COUNTIFS(CobroID,E341)&gt;1,"Código repetido",IF(NOT(ISNUMBER(B341)),"Confira a data",IF(OR(B341&lt;1,B341&gt;73415,INT(B341)&lt;&gt;B341),"Confira a data",IF(NOT(ISNUMBER(C341)),"Confira o valor",IF(C341&lt;=0,"Valor maior que zero",IF(COUNTIFS(Medios,D341)&lt;&gt;1,"Escolha um meio",IF(COUNTIFS(VentaID,A341)&lt;&gt;1,"Confira o ID da venda",IF(SUMIFS(VentaValida,VentaID,A341)&lt;=0,"Corrija a venda",IF(B341&lt;SUMIFS(VentaFecha,VentaID,A341),"Anterior à venda","OK"))))))))))))</f>
        <v/>
      </c>
      <c r="H341" s="34" t="n">
        <f aca="false">IF(G341="OK",C341,0)</f>
        <v>0</v>
      </c>
    </row>
    <row r="342" customFormat="false" ht="25" hidden="false" customHeight="true" outlineLevel="0" collapsed="false">
      <c r="A342" s="31"/>
      <c r="B342" s="32"/>
      <c r="C342" s="33"/>
      <c r="D342" s="31"/>
      <c r="E342" s="31"/>
      <c r="F342" s="31"/>
      <c r="G342" s="36" t="str">
        <f aca="false">IF(COUNTA(A342:F342)=0,"",IF(E342="","Falta o código",IF(E342&lt;&gt;TRIM(E342),"Confira o código",IF(COUNTIFS(CobroID,E342)&gt;1,"Código repetido",IF(NOT(ISNUMBER(B342)),"Confira a data",IF(OR(B342&lt;1,B342&gt;73415,INT(B342)&lt;&gt;B342),"Confira a data",IF(NOT(ISNUMBER(C342)),"Confira o valor",IF(C342&lt;=0,"Valor maior que zero",IF(COUNTIFS(Medios,D342)&lt;&gt;1,"Escolha um meio",IF(COUNTIFS(VentaID,A342)&lt;&gt;1,"Confira o ID da venda",IF(SUMIFS(VentaValida,VentaID,A342)&lt;=0,"Corrija a venda",IF(B342&lt;SUMIFS(VentaFecha,VentaID,A342),"Anterior à venda","OK"))))))))))))</f>
        <v/>
      </c>
      <c r="H342" s="34" t="n">
        <f aca="false">IF(G342="OK",C342,0)</f>
        <v>0</v>
      </c>
    </row>
    <row r="343" customFormat="false" ht="25" hidden="false" customHeight="true" outlineLevel="0" collapsed="false">
      <c r="A343" s="31"/>
      <c r="B343" s="32"/>
      <c r="C343" s="33"/>
      <c r="D343" s="31"/>
      <c r="E343" s="31"/>
      <c r="F343" s="31"/>
      <c r="G343" s="36" t="str">
        <f aca="false">IF(COUNTA(A343:F343)=0,"",IF(E343="","Falta o código",IF(E343&lt;&gt;TRIM(E343),"Confira o código",IF(COUNTIFS(CobroID,E343)&gt;1,"Código repetido",IF(NOT(ISNUMBER(B343)),"Confira a data",IF(OR(B343&lt;1,B343&gt;73415,INT(B343)&lt;&gt;B343),"Confira a data",IF(NOT(ISNUMBER(C343)),"Confira o valor",IF(C343&lt;=0,"Valor maior que zero",IF(COUNTIFS(Medios,D343)&lt;&gt;1,"Escolha um meio",IF(COUNTIFS(VentaID,A343)&lt;&gt;1,"Confira o ID da venda",IF(SUMIFS(VentaValida,VentaID,A343)&lt;=0,"Corrija a venda",IF(B343&lt;SUMIFS(VentaFecha,VentaID,A343),"Anterior à venda","OK"))))))))))))</f>
        <v/>
      </c>
      <c r="H343" s="34" t="n">
        <f aca="false">IF(G343="OK",C343,0)</f>
        <v>0</v>
      </c>
    </row>
    <row r="344" customFormat="false" ht="25" hidden="false" customHeight="true" outlineLevel="0" collapsed="false">
      <c r="A344" s="31"/>
      <c r="B344" s="32"/>
      <c r="C344" s="33"/>
      <c r="D344" s="31"/>
      <c r="E344" s="31"/>
      <c r="F344" s="31"/>
      <c r="G344" s="36" t="str">
        <f aca="false">IF(COUNTA(A344:F344)=0,"",IF(E344="","Falta o código",IF(E344&lt;&gt;TRIM(E344),"Confira o código",IF(COUNTIFS(CobroID,E344)&gt;1,"Código repetido",IF(NOT(ISNUMBER(B344)),"Confira a data",IF(OR(B344&lt;1,B344&gt;73415,INT(B344)&lt;&gt;B344),"Confira a data",IF(NOT(ISNUMBER(C344)),"Confira o valor",IF(C344&lt;=0,"Valor maior que zero",IF(COUNTIFS(Medios,D344)&lt;&gt;1,"Escolha um meio",IF(COUNTIFS(VentaID,A344)&lt;&gt;1,"Confira o ID da venda",IF(SUMIFS(VentaValida,VentaID,A344)&lt;=0,"Corrija a venda",IF(B344&lt;SUMIFS(VentaFecha,VentaID,A344),"Anterior à venda","OK"))))))))))))</f>
        <v/>
      </c>
      <c r="H344" s="34" t="n">
        <f aca="false">IF(G344="OK",C344,0)</f>
        <v>0</v>
      </c>
    </row>
    <row r="345" customFormat="false" ht="25" hidden="false" customHeight="true" outlineLevel="0" collapsed="false">
      <c r="A345" s="31"/>
      <c r="B345" s="32"/>
      <c r="C345" s="33"/>
      <c r="D345" s="31"/>
      <c r="E345" s="31"/>
      <c r="F345" s="31"/>
      <c r="G345" s="36" t="str">
        <f aca="false">IF(COUNTA(A345:F345)=0,"",IF(E345="","Falta o código",IF(E345&lt;&gt;TRIM(E345),"Confira o código",IF(COUNTIFS(CobroID,E345)&gt;1,"Código repetido",IF(NOT(ISNUMBER(B345)),"Confira a data",IF(OR(B345&lt;1,B345&gt;73415,INT(B345)&lt;&gt;B345),"Confira a data",IF(NOT(ISNUMBER(C345)),"Confira o valor",IF(C345&lt;=0,"Valor maior que zero",IF(COUNTIFS(Medios,D345)&lt;&gt;1,"Escolha um meio",IF(COUNTIFS(VentaID,A345)&lt;&gt;1,"Confira o ID da venda",IF(SUMIFS(VentaValida,VentaID,A345)&lt;=0,"Corrija a venda",IF(B345&lt;SUMIFS(VentaFecha,VentaID,A345),"Anterior à venda","OK"))))))))))))</f>
        <v/>
      </c>
      <c r="H345" s="34" t="n">
        <f aca="false">IF(G345="OK",C345,0)</f>
        <v>0</v>
      </c>
    </row>
    <row r="346" customFormat="false" ht="25" hidden="false" customHeight="true" outlineLevel="0" collapsed="false">
      <c r="A346" s="31"/>
      <c r="B346" s="32"/>
      <c r="C346" s="33"/>
      <c r="D346" s="31"/>
      <c r="E346" s="31"/>
      <c r="F346" s="31"/>
      <c r="G346" s="36" t="str">
        <f aca="false">IF(COUNTA(A346:F346)=0,"",IF(E346="","Falta o código",IF(E346&lt;&gt;TRIM(E346),"Confira o código",IF(COUNTIFS(CobroID,E346)&gt;1,"Código repetido",IF(NOT(ISNUMBER(B346)),"Confira a data",IF(OR(B346&lt;1,B346&gt;73415,INT(B346)&lt;&gt;B346),"Confira a data",IF(NOT(ISNUMBER(C346)),"Confira o valor",IF(C346&lt;=0,"Valor maior que zero",IF(COUNTIFS(Medios,D346)&lt;&gt;1,"Escolha um meio",IF(COUNTIFS(VentaID,A346)&lt;&gt;1,"Confira o ID da venda",IF(SUMIFS(VentaValida,VentaID,A346)&lt;=0,"Corrija a venda",IF(B346&lt;SUMIFS(VentaFecha,VentaID,A346),"Anterior à venda","OK"))))))))))))</f>
        <v/>
      </c>
      <c r="H346" s="34" t="n">
        <f aca="false">IF(G346="OK",C346,0)</f>
        <v>0</v>
      </c>
    </row>
    <row r="347" customFormat="false" ht="25" hidden="false" customHeight="true" outlineLevel="0" collapsed="false">
      <c r="A347" s="31"/>
      <c r="B347" s="32"/>
      <c r="C347" s="33"/>
      <c r="D347" s="31"/>
      <c r="E347" s="31"/>
      <c r="F347" s="31"/>
      <c r="G347" s="36" t="str">
        <f aca="false">IF(COUNTA(A347:F347)=0,"",IF(E347="","Falta o código",IF(E347&lt;&gt;TRIM(E347),"Confira o código",IF(COUNTIFS(CobroID,E347)&gt;1,"Código repetido",IF(NOT(ISNUMBER(B347)),"Confira a data",IF(OR(B347&lt;1,B347&gt;73415,INT(B347)&lt;&gt;B347),"Confira a data",IF(NOT(ISNUMBER(C347)),"Confira o valor",IF(C347&lt;=0,"Valor maior que zero",IF(COUNTIFS(Medios,D347)&lt;&gt;1,"Escolha um meio",IF(COUNTIFS(VentaID,A347)&lt;&gt;1,"Confira o ID da venda",IF(SUMIFS(VentaValida,VentaID,A347)&lt;=0,"Corrija a venda",IF(B347&lt;SUMIFS(VentaFecha,VentaID,A347),"Anterior à venda","OK"))))))))))))</f>
        <v/>
      </c>
      <c r="H347" s="34" t="n">
        <f aca="false">IF(G347="OK",C347,0)</f>
        <v>0</v>
      </c>
    </row>
    <row r="348" customFormat="false" ht="25" hidden="false" customHeight="true" outlineLevel="0" collapsed="false">
      <c r="A348" s="31"/>
      <c r="B348" s="32"/>
      <c r="C348" s="33"/>
      <c r="D348" s="31"/>
      <c r="E348" s="31"/>
      <c r="F348" s="31"/>
      <c r="G348" s="36" t="str">
        <f aca="false">IF(COUNTA(A348:F348)=0,"",IF(E348="","Falta o código",IF(E348&lt;&gt;TRIM(E348),"Confira o código",IF(COUNTIFS(CobroID,E348)&gt;1,"Código repetido",IF(NOT(ISNUMBER(B348)),"Confira a data",IF(OR(B348&lt;1,B348&gt;73415,INT(B348)&lt;&gt;B348),"Confira a data",IF(NOT(ISNUMBER(C348)),"Confira o valor",IF(C348&lt;=0,"Valor maior que zero",IF(COUNTIFS(Medios,D348)&lt;&gt;1,"Escolha um meio",IF(COUNTIFS(VentaID,A348)&lt;&gt;1,"Confira o ID da venda",IF(SUMIFS(VentaValida,VentaID,A348)&lt;=0,"Corrija a venda",IF(B348&lt;SUMIFS(VentaFecha,VentaID,A348),"Anterior à venda","OK"))))))))))))</f>
        <v/>
      </c>
      <c r="H348" s="34" t="n">
        <f aca="false">IF(G348="OK",C348,0)</f>
        <v>0</v>
      </c>
    </row>
    <row r="349" customFormat="false" ht="25" hidden="false" customHeight="true" outlineLevel="0" collapsed="false">
      <c r="A349" s="31"/>
      <c r="B349" s="32"/>
      <c r="C349" s="33"/>
      <c r="D349" s="31"/>
      <c r="E349" s="31"/>
      <c r="F349" s="31"/>
      <c r="G349" s="36" t="str">
        <f aca="false">IF(COUNTA(A349:F349)=0,"",IF(E349="","Falta o código",IF(E349&lt;&gt;TRIM(E349),"Confira o código",IF(COUNTIFS(CobroID,E349)&gt;1,"Código repetido",IF(NOT(ISNUMBER(B349)),"Confira a data",IF(OR(B349&lt;1,B349&gt;73415,INT(B349)&lt;&gt;B349),"Confira a data",IF(NOT(ISNUMBER(C349)),"Confira o valor",IF(C349&lt;=0,"Valor maior que zero",IF(COUNTIFS(Medios,D349)&lt;&gt;1,"Escolha um meio",IF(COUNTIFS(VentaID,A349)&lt;&gt;1,"Confira o ID da venda",IF(SUMIFS(VentaValida,VentaID,A349)&lt;=0,"Corrija a venda",IF(B349&lt;SUMIFS(VentaFecha,VentaID,A349),"Anterior à venda","OK"))))))))))))</f>
        <v/>
      </c>
      <c r="H349" s="34" t="n">
        <f aca="false">IF(G349="OK",C349,0)</f>
        <v>0</v>
      </c>
    </row>
    <row r="350" customFormat="false" ht="25" hidden="false" customHeight="true" outlineLevel="0" collapsed="false">
      <c r="A350" s="31"/>
      <c r="B350" s="32"/>
      <c r="C350" s="33"/>
      <c r="D350" s="31"/>
      <c r="E350" s="31"/>
      <c r="F350" s="31"/>
      <c r="G350" s="36" t="str">
        <f aca="false">IF(COUNTA(A350:F350)=0,"",IF(E350="","Falta o código",IF(E350&lt;&gt;TRIM(E350),"Confira o código",IF(COUNTIFS(CobroID,E350)&gt;1,"Código repetido",IF(NOT(ISNUMBER(B350)),"Confira a data",IF(OR(B350&lt;1,B350&gt;73415,INT(B350)&lt;&gt;B350),"Confira a data",IF(NOT(ISNUMBER(C350)),"Confira o valor",IF(C350&lt;=0,"Valor maior que zero",IF(COUNTIFS(Medios,D350)&lt;&gt;1,"Escolha um meio",IF(COUNTIFS(VentaID,A350)&lt;&gt;1,"Confira o ID da venda",IF(SUMIFS(VentaValida,VentaID,A350)&lt;=0,"Corrija a venda",IF(B350&lt;SUMIFS(VentaFecha,VentaID,A350),"Anterior à venda","OK"))))))))))))</f>
        <v/>
      </c>
      <c r="H350" s="34" t="n">
        <f aca="false">IF(G350="OK",C350,0)</f>
        <v>0</v>
      </c>
    </row>
    <row r="351" customFormat="false" ht="25" hidden="false" customHeight="true" outlineLevel="0" collapsed="false">
      <c r="A351" s="31"/>
      <c r="B351" s="32"/>
      <c r="C351" s="33"/>
      <c r="D351" s="31"/>
      <c r="E351" s="31"/>
      <c r="F351" s="31"/>
      <c r="G351" s="36" t="str">
        <f aca="false">IF(COUNTA(A351:F351)=0,"",IF(E351="","Falta o código",IF(E351&lt;&gt;TRIM(E351),"Confira o código",IF(COUNTIFS(CobroID,E351)&gt;1,"Código repetido",IF(NOT(ISNUMBER(B351)),"Confira a data",IF(OR(B351&lt;1,B351&gt;73415,INT(B351)&lt;&gt;B351),"Confira a data",IF(NOT(ISNUMBER(C351)),"Confira o valor",IF(C351&lt;=0,"Valor maior que zero",IF(COUNTIFS(Medios,D351)&lt;&gt;1,"Escolha um meio",IF(COUNTIFS(VentaID,A351)&lt;&gt;1,"Confira o ID da venda",IF(SUMIFS(VentaValida,VentaID,A351)&lt;=0,"Corrija a venda",IF(B351&lt;SUMIFS(VentaFecha,VentaID,A351),"Anterior à venda","OK"))))))))))))</f>
        <v/>
      </c>
      <c r="H351" s="34" t="n">
        <f aca="false">IF(G351="OK",C351,0)</f>
        <v>0</v>
      </c>
    </row>
    <row r="352" customFormat="false" ht="25" hidden="false" customHeight="true" outlineLevel="0" collapsed="false">
      <c r="A352" s="31"/>
      <c r="B352" s="32"/>
      <c r="C352" s="33"/>
      <c r="D352" s="31"/>
      <c r="E352" s="31"/>
      <c r="F352" s="31"/>
      <c r="G352" s="36" t="str">
        <f aca="false">IF(COUNTA(A352:F352)=0,"",IF(E352="","Falta o código",IF(E352&lt;&gt;TRIM(E352),"Confira o código",IF(COUNTIFS(CobroID,E352)&gt;1,"Código repetido",IF(NOT(ISNUMBER(B352)),"Confira a data",IF(OR(B352&lt;1,B352&gt;73415,INT(B352)&lt;&gt;B352),"Confira a data",IF(NOT(ISNUMBER(C352)),"Confira o valor",IF(C352&lt;=0,"Valor maior que zero",IF(COUNTIFS(Medios,D352)&lt;&gt;1,"Escolha um meio",IF(COUNTIFS(VentaID,A352)&lt;&gt;1,"Confira o ID da venda",IF(SUMIFS(VentaValida,VentaID,A352)&lt;=0,"Corrija a venda",IF(B352&lt;SUMIFS(VentaFecha,VentaID,A352),"Anterior à venda","OK"))))))))))))</f>
        <v/>
      </c>
      <c r="H352" s="34" t="n">
        <f aca="false">IF(G352="OK",C352,0)</f>
        <v>0</v>
      </c>
    </row>
    <row r="353" customFormat="false" ht="25" hidden="false" customHeight="true" outlineLevel="0" collapsed="false">
      <c r="A353" s="31"/>
      <c r="B353" s="32"/>
      <c r="C353" s="33"/>
      <c r="D353" s="31"/>
      <c r="E353" s="31"/>
      <c r="F353" s="31"/>
      <c r="G353" s="36" t="str">
        <f aca="false">IF(COUNTA(A353:F353)=0,"",IF(E353="","Falta o código",IF(E353&lt;&gt;TRIM(E353),"Confira o código",IF(COUNTIFS(CobroID,E353)&gt;1,"Código repetido",IF(NOT(ISNUMBER(B353)),"Confira a data",IF(OR(B353&lt;1,B353&gt;73415,INT(B353)&lt;&gt;B353),"Confira a data",IF(NOT(ISNUMBER(C353)),"Confira o valor",IF(C353&lt;=0,"Valor maior que zero",IF(COUNTIFS(Medios,D353)&lt;&gt;1,"Escolha um meio",IF(COUNTIFS(VentaID,A353)&lt;&gt;1,"Confira o ID da venda",IF(SUMIFS(VentaValida,VentaID,A353)&lt;=0,"Corrija a venda",IF(B353&lt;SUMIFS(VentaFecha,VentaID,A353),"Anterior à venda","OK"))))))))))))</f>
        <v/>
      </c>
      <c r="H353" s="34" t="n">
        <f aca="false">IF(G353="OK",C353,0)</f>
        <v>0</v>
      </c>
    </row>
    <row r="354" customFormat="false" ht="25" hidden="false" customHeight="true" outlineLevel="0" collapsed="false">
      <c r="A354" s="31"/>
      <c r="B354" s="32"/>
      <c r="C354" s="33"/>
      <c r="D354" s="31"/>
      <c r="E354" s="31"/>
      <c r="F354" s="31"/>
      <c r="G354" s="36" t="str">
        <f aca="false">IF(COUNTA(A354:F354)=0,"",IF(E354="","Falta o código",IF(E354&lt;&gt;TRIM(E354),"Confira o código",IF(COUNTIFS(CobroID,E354)&gt;1,"Código repetido",IF(NOT(ISNUMBER(B354)),"Confira a data",IF(OR(B354&lt;1,B354&gt;73415,INT(B354)&lt;&gt;B354),"Confira a data",IF(NOT(ISNUMBER(C354)),"Confira o valor",IF(C354&lt;=0,"Valor maior que zero",IF(COUNTIFS(Medios,D354)&lt;&gt;1,"Escolha um meio",IF(COUNTIFS(VentaID,A354)&lt;&gt;1,"Confira o ID da venda",IF(SUMIFS(VentaValida,VentaID,A354)&lt;=0,"Corrija a venda",IF(B354&lt;SUMIFS(VentaFecha,VentaID,A354),"Anterior à venda","OK"))))))))))))</f>
        <v/>
      </c>
      <c r="H354" s="34" t="n">
        <f aca="false">IF(G354="OK",C354,0)</f>
        <v>0</v>
      </c>
    </row>
    <row r="355" customFormat="false" ht="25" hidden="false" customHeight="true" outlineLevel="0" collapsed="false">
      <c r="A355" s="31"/>
      <c r="B355" s="32"/>
      <c r="C355" s="33"/>
      <c r="D355" s="31"/>
      <c r="E355" s="31"/>
      <c r="F355" s="31"/>
      <c r="G355" s="36" t="str">
        <f aca="false">IF(COUNTA(A355:F355)=0,"",IF(E355="","Falta o código",IF(E355&lt;&gt;TRIM(E355),"Confira o código",IF(COUNTIFS(CobroID,E355)&gt;1,"Código repetido",IF(NOT(ISNUMBER(B355)),"Confira a data",IF(OR(B355&lt;1,B355&gt;73415,INT(B355)&lt;&gt;B355),"Confira a data",IF(NOT(ISNUMBER(C355)),"Confira o valor",IF(C355&lt;=0,"Valor maior que zero",IF(COUNTIFS(Medios,D355)&lt;&gt;1,"Escolha um meio",IF(COUNTIFS(VentaID,A355)&lt;&gt;1,"Confira o ID da venda",IF(SUMIFS(VentaValida,VentaID,A355)&lt;=0,"Corrija a venda",IF(B355&lt;SUMIFS(VentaFecha,VentaID,A355),"Anterior à venda","OK"))))))))))))</f>
        <v/>
      </c>
      <c r="H355" s="34" t="n">
        <f aca="false">IF(G355="OK",C355,0)</f>
        <v>0</v>
      </c>
    </row>
    <row r="356" customFormat="false" ht="25" hidden="false" customHeight="true" outlineLevel="0" collapsed="false">
      <c r="A356" s="31"/>
      <c r="B356" s="32"/>
      <c r="C356" s="33"/>
      <c r="D356" s="31"/>
      <c r="E356" s="31"/>
      <c r="F356" s="31"/>
      <c r="G356" s="36" t="str">
        <f aca="false">IF(COUNTA(A356:F356)=0,"",IF(E356="","Falta o código",IF(E356&lt;&gt;TRIM(E356),"Confira o código",IF(COUNTIFS(CobroID,E356)&gt;1,"Código repetido",IF(NOT(ISNUMBER(B356)),"Confira a data",IF(OR(B356&lt;1,B356&gt;73415,INT(B356)&lt;&gt;B356),"Confira a data",IF(NOT(ISNUMBER(C356)),"Confira o valor",IF(C356&lt;=0,"Valor maior que zero",IF(COUNTIFS(Medios,D356)&lt;&gt;1,"Escolha um meio",IF(COUNTIFS(VentaID,A356)&lt;&gt;1,"Confira o ID da venda",IF(SUMIFS(VentaValida,VentaID,A356)&lt;=0,"Corrija a venda",IF(B356&lt;SUMIFS(VentaFecha,VentaID,A356),"Anterior à venda","OK"))))))))))))</f>
        <v/>
      </c>
      <c r="H356" s="34" t="n">
        <f aca="false">IF(G356="OK",C356,0)</f>
        <v>0</v>
      </c>
    </row>
    <row r="357" customFormat="false" ht="25" hidden="false" customHeight="true" outlineLevel="0" collapsed="false">
      <c r="A357" s="31"/>
      <c r="B357" s="32"/>
      <c r="C357" s="33"/>
      <c r="D357" s="31"/>
      <c r="E357" s="31"/>
      <c r="F357" s="31"/>
      <c r="G357" s="36" t="str">
        <f aca="false">IF(COUNTA(A357:F357)=0,"",IF(E357="","Falta o código",IF(E357&lt;&gt;TRIM(E357),"Confira o código",IF(COUNTIFS(CobroID,E357)&gt;1,"Código repetido",IF(NOT(ISNUMBER(B357)),"Confira a data",IF(OR(B357&lt;1,B357&gt;73415,INT(B357)&lt;&gt;B357),"Confira a data",IF(NOT(ISNUMBER(C357)),"Confira o valor",IF(C357&lt;=0,"Valor maior que zero",IF(COUNTIFS(Medios,D357)&lt;&gt;1,"Escolha um meio",IF(COUNTIFS(VentaID,A357)&lt;&gt;1,"Confira o ID da venda",IF(SUMIFS(VentaValida,VentaID,A357)&lt;=0,"Corrija a venda",IF(B357&lt;SUMIFS(VentaFecha,VentaID,A357),"Anterior à venda","OK"))))))))))))</f>
        <v/>
      </c>
      <c r="H357" s="34" t="n">
        <f aca="false">IF(G357="OK",C357,0)</f>
        <v>0</v>
      </c>
    </row>
    <row r="358" customFormat="false" ht="25" hidden="false" customHeight="true" outlineLevel="0" collapsed="false">
      <c r="A358" s="31"/>
      <c r="B358" s="32"/>
      <c r="C358" s="33"/>
      <c r="D358" s="31"/>
      <c r="E358" s="31"/>
      <c r="F358" s="31"/>
      <c r="G358" s="36" t="str">
        <f aca="false">IF(COUNTA(A358:F358)=0,"",IF(E358="","Falta o código",IF(E358&lt;&gt;TRIM(E358),"Confira o código",IF(COUNTIFS(CobroID,E358)&gt;1,"Código repetido",IF(NOT(ISNUMBER(B358)),"Confira a data",IF(OR(B358&lt;1,B358&gt;73415,INT(B358)&lt;&gt;B358),"Confira a data",IF(NOT(ISNUMBER(C358)),"Confira o valor",IF(C358&lt;=0,"Valor maior que zero",IF(COUNTIFS(Medios,D358)&lt;&gt;1,"Escolha um meio",IF(COUNTIFS(VentaID,A358)&lt;&gt;1,"Confira o ID da venda",IF(SUMIFS(VentaValida,VentaID,A358)&lt;=0,"Corrija a venda",IF(B358&lt;SUMIFS(VentaFecha,VentaID,A358),"Anterior à venda","OK"))))))))))))</f>
        <v/>
      </c>
      <c r="H358" s="34" t="n">
        <f aca="false">IF(G358="OK",C358,0)</f>
        <v>0</v>
      </c>
    </row>
    <row r="359" customFormat="false" ht="25" hidden="false" customHeight="true" outlineLevel="0" collapsed="false">
      <c r="A359" s="31"/>
      <c r="B359" s="32"/>
      <c r="C359" s="33"/>
      <c r="D359" s="31"/>
      <c r="E359" s="31"/>
      <c r="F359" s="31"/>
      <c r="G359" s="36" t="str">
        <f aca="false">IF(COUNTA(A359:F359)=0,"",IF(E359="","Falta o código",IF(E359&lt;&gt;TRIM(E359),"Confira o código",IF(COUNTIFS(CobroID,E359)&gt;1,"Código repetido",IF(NOT(ISNUMBER(B359)),"Confira a data",IF(OR(B359&lt;1,B359&gt;73415,INT(B359)&lt;&gt;B359),"Confira a data",IF(NOT(ISNUMBER(C359)),"Confira o valor",IF(C359&lt;=0,"Valor maior que zero",IF(COUNTIFS(Medios,D359)&lt;&gt;1,"Escolha um meio",IF(COUNTIFS(VentaID,A359)&lt;&gt;1,"Confira o ID da venda",IF(SUMIFS(VentaValida,VentaID,A359)&lt;=0,"Corrija a venda",IF(B359&lt;SUMIFS(VentaFecha,VentaID,A359),"Anterior à venda","OK"))))))))))))</f>
        <v/>
      </c>
      <c r="H359" s="34" t="n">
        <f aca="false">IF(G359="OK",C359,0)</f>
        <v>0</v>
      </c>
    </row>
    <row r="360" customFormat="false" ht="25" hidden="false" customHeight="true" outlineLevel="0" collapsed="false">
      <c r="A360" s="31"/>
      <c r="B360" s="32"/>
      <c r="C360" s="33"/>
      <c r="D360" s="31"/>
      <c r="E360" s="31"/>
      <c r="F360" s="31"/>
      <c r="G360" s="36" t="str">
        <f aca="false">IF(COUNTA(A360:F360)=0,"",IF(E360="","Falta o código",IF(E360&lt;&gt;TRIM(E360),"Confira o código",IF(COUNTIFS(CobroID,E360)&gt;1,"Código repetido",IF(NOT(ISNUMBER(B360)),"Confira a data",IF(OR(B360&lt;1,B360&gt;73415,INT(B360)&lt;&gt;B360),"Confira a data",IF(NOT(ISNUMBER(C360)),"Confira o valor",IF(C360&lt;=0,"Valor maior que zero",IF(COUNTIFS(Medios,D360)&lt;&gt;1,"Escolha um meio",IF(COUNTIFS(VentaID,A360)&lt;&gt;1,"Confira o ID da venda",IF(SUMIFS(VentaValida,VentaID,A360)&lt;=0,"Corrija a venda",IF(B360&lt;SUMIFS(VentaFecha,VentaID,A360),"Anterior à venda","OK"))))))))))))</f>
        <v/>
      </c>
      <c r="H360" s="34" t="n">
        <f aca="false">IF(G360="OK",C360,0)</f>
        <v>0</v>
      </c>
    </row>
    <row r="361" customFormat="false" ht="25" hidden="false" customHeight="true" outlineLevel="0" collapsed="false">
      <c r="A361" s="31"/>
      <c r="B361" s="32"/>
      <c r="C361" s="33"/>
      <c r="D361" s="31"/>
      <c r="E361" s="31"/>
      <c r="F361" s="31"/>
      <c r="G361" s="36" t="str">
        <f aca="false">IF(COUNTA(A361:F361)=0,"",IF(E361="","Falta o código",IF(E361&lt;&gt;TRIM(E361),"Confira o código",IF(COUNTIFS(CobroID,E361)&gt;1,"Código repetido",IF(NOT(ISNUMBER(B361)),"Confira a data",IF(OR(B361&lt;1,B361&gt;73415,INT(B361)&lt;&gt;B361),"Confira a data",IF(NOT(ISNUMBER(C361)),"Confira o valor",IF(C361&lt;=0,"Valor maior que zero",IF(COUNTIFS(Medios,D361)&lt;&gt;1,"Escolha um meio",IF(COUNTIFS(VentaID,A361)&lt;&gt;1,"Confira o ID da venda",IF(SUMIFS(VentaValida,VentaID,A361)&lt;=0,"Corrija a venda",IF(B361&lt;SUMIFS(VentaFecha,VentaID,A361),"Anterior à venda","OK"))))))))))))</f>
        <v/>
      </c>
      <c r="H361" s="34" t="n">
        <f aca="false">IF(G361="OK",C361,0)</f>
        <v>0</v>
      </c>
    </row>
    <row r="362" customFormat="false" ht="25" hidden="false" customHeight="true" outlineLevel="0" collapsed="false">
      <c r="A362" s="31"/>
      <c r="B362" s="32"/>
      <c r="C362" s="33"/>
      <c r="D362" s="31"/>
      <c r="E362" s="31"/>
      <c r="F362" s="31"/>
      <c r="G362" s="36" t="str">
        <f aca="false">IF(COUNTA(A362:F362)=0,"",IF(E362="","Falta o código",IF(E362&lt;&gt;TRIM(E362),"Confira o código",IF(COUNTIFS(CobroID,E362)&gt;1,"Código repetido",IF(NOT(ISNUMBER(B362)),"Confira a data",IF(OR(B362&lt;1,B362&gt;73415,INT(B362)&lt;&gt;B362),"Confira a data",IF(NOT(ISNUMBER(C362)),"Confira o valor",IF(C362&lt;=0,"Valor maior que zero",IF(COUNTIFS(Medios,D362)&lt;&gt;1,"Escolha um meio",IF(COUNTIFS(VentaID,A362)&lt;&gt;1,"Confira o ID da venda",IF(SUMIFS(VentaValida,VentaID,A362)&lt;=0,"Corrija a venda",IF(B362&lt;SUMIFS(VentaFecha,VentaID,A362),"Anterior à venda","OK"))))))))))))</f>
        <v/>
      </c>
      <c r="H362" s="34" t="n">
        <f aca="false">IF(G362="OK",C362,0)</f>
        <v>0</v>
      </c>
    </row>
    <row r="363" customFormat="false" ht="25" hidden="false" customHeight="true" outlineLevel="0" collapsed="false">
      <c r="A363" s="31"/>
      <c r="B363" s="32"/>
      <c r="C363" s="33"/>
      <c r="D363" s="31"/>
      <c r="E363" s="31"/>
      <c r="F363" s="31"/>
      <c r="G363" s="36" t="str">
        <f aca="false">IF(COUNTA(A363:F363)=0,"",IF(E363="","Falta o código",IF(E363&lt;&gt;TRIM(E363),"Confira o código",IF(COUNTIFS(CobroID,E363)&gt;1,"Código repetido",IF(NOT(ISNUMBER(B363)),"Confira a data",IF(OR(B363&lt;1,B363&gt;73415,INT(B363)&lt;&gt;B363),"Confira a data",IF(NOT(ISNUMBER(C363)),"Confira o valor",IF(C363&lt;=0,"Valor maior que zero",IF(COUNTIFS(Medios,D363)&lt;&gt;1,"Escolha um meio",IF(COUNTIFS(VentaID,A363)&lt;&gt;1,"Confira o ID da venda",IF(SUMIFS(VentaValida,VentaID,A363)&lt;=0,"Corrija a venda",IF(B363&lt;SUMIFS(VentaFecha,VentaID,A363),"Anterior à venda","OK"))))))))))))</f>
        <v/>
      </c>
      <c r="H363" s="34" t="n">
        <f aca="false">IF(G363="OK",C363,0)</f>
        <v>0</v>
      </c>
    </row>
    <row r="364" customFormat="false" ht="25" hidden="false" customHeight="true" outlineLevel="0" collapsed="false">
      <c r="A364" s="31"/>
      <c r="B364" s="32"/>
      <c r="C364" s="33"/>
      <c r="D364" s="31"/>
      <c r="E364" s="31"/>
      <c r="F364" s="31"/>
      <c r="G364" s="36" t="str">
        <f aca="false">IF(COUNTA(A364:F364)=0,"",IF(E364="","Falta o código",IF(E364&lt;&gt;TRIM(E364),"Confira o código",IF(COUNTIFS(CobroID,E364)&gt;1,"Código repetido",IF(NOT(ISNUMBER(B364)),"Confira a data",IF(OR(B364&lt;1,B364&gt;73415,INT(B364)&lt;&gt;B364),"Confira a data",IF(NOT(ISNUMBER(C364)),"Confira o valor",IF(C364&lt;=0,"Valor maior que zero",IF(COUNTIFS(Medios,D364)&lt;&gt;1,"Escolha um meio",IF(COUNTIFS(VentaID,A364)&lt;&gt;1,"Confira o ID da venda",IF(SUMIFS(VentaValida,VentaID,A364)&lt;=0,"Corrija a venda",IF(B364&lt;SUMIFS(VentaFecha,VentaID,A364),"Anterior à venda","OK"))))))))))))</f>
        <v/>
      </c>
      <c r="H364" s="34" t="n">
        <f aca="false">IF(G364="OK",C364,0)</f>
        <v>0</v>
      </c>
    </row>
    <row r="365" customFormat="false" ht="25" hidden="false" customHeight="true" outlineLevel="0" collapsed="false">
      <c r="A365" s="31"/>
      <c r="B365" s="32"/>
      <c r="C365" s="33"/>
      <c r="D365" s="31"/>
      <c r="E365" s="31"/>
      <c r="F365" s="31"/>
      <c r="G365" s="36" t="str">
        <f aca="false">IF(COUNTA(A365:F365)=0,"",IF(E365="","Falta o código",IF(E365&lt;&gt;TRIM(E365),"Confira o código",IF(COUNTIFS(CobroID,E365)&gt;1,"Código repetido",IF(NOT(ISNUMBER(B365)),"Confira a data",IF(OR(B365&lt;1,B365&gt;73415,INT(B365)&lt;&gt;B365),"Confira a data",IF(NOT(ISNUMBER(C365)),"Confira o valor",IF(C365&lt;=0,"Valor maior que zero",IF(COUNTIFS(Medios,D365)&lt;&gt;1,"Escolha um meio",IF(COUNTIFS(VentaID,A365)&lt;&gt;1,"Confira o ID da venda",IF(SUMIFS(VentaValida,VentaID,A365)&lt;=0,"Corrija a venda",IF(B365&lt;SUMIFS(VentaFecha,VentaID,A365),"Anterior à venda","OK"))))))))))))</f>
        <v/>
      </c>
      <c r="H365" s="34" t="n">
        <f aca="false">IF(G365="OK",C365,0)</f>
        <v>0</v>
      </c>
    </row>
    <row r="366" customFormat="false" ht="25" hidden="false" customHeight="true" outlineLevel="0" collapsed="false">
      <c r="A366" s="31"/>
      <c r="B366" s="32"/>
      <c r="C366" s="33"/>
      <c r="D366" s="31"/>
      <c r="E366" s="31"/>
      <c r="F366" s="31"/>
      <c r="G366" s="36" t="str">
        <f aca="false">IF(COUNTA(A366:F366)=0,"",IF(E366="","Falta o código",IF(E366&lt;&gt;TRIM(E366),"Confira o código",IF(COUNTIFS(CobroID,E366)&gt;1,"Código repetido",IF(NOT(ISNUMBER(B366)),"Confira a data",IF(OR(B366&lt;1,B366&gt;73415,INT(B366)&lt;&gt;B366),"Confira a data",IF(NOT(ISNUMBER(C366)),"Confira o valor",IF(C366&lt;=0,"Valor maior que zero",IF(COUNTIFS(Medios,D366)&lt;&gt;1,"Escolha um meio",IF(COUNTIFS(VentaID,A366)&lt;&gt;1,"Confira o ID da venda",IF(SUMIFS(VentaValida,VentaID,A366)&lt;=0,"Corrija a venda",IF(B366&lt;SUMIFS(VentaFecha,VentaID,A366),"Anterior à venda","OK"))))))))))))</f>
        <v/>
      </c>
      <c r="H366" s="34" t="n">
        <f aca="false">IF(G366="OK",C366,0)</f>
        <v>0</v>
      </c>
    </row>
    <row r="367" customFormat="false" ht="25" hidden="false" customHeight="true" outlineLevel="0" collapsed="false">
      <c r="A367" s="31"/>
      <c r="B367" s="32"/>
      <c r="C367" s="33"/>
      <c r="D367" s="31"/>
      <c r="E367" s="31"/>
      <c r="F367" s="31"/>
      <c r="G367" s="36" t="str">
        <f aca="false">IF(COUNTA(A367:F367)=0,"",IF(E367="","Falta o código",IF(E367&lt;&gt;TRIM(E367),"Confira o código",IF(COUNTIFS(CobroID,E367)&gt;1,"Código repetido",IF(NOT(ISNUMBER(B367)),"Confira a data",IF(OR(B367&lt;1,B367&gt;73415,INT(B367)&lt;&gt;B367),"Confira a data",IF(NOT(ISNUMBER(C367)),"Confira o valor",IF(C367&lt;=0,"Valor maior que zero",IF(COUNTIFS(Medios,D367)&lt;&gt;1,"Escolha um meio",IF(COUNTIFS(VentaID,A367)&lt;&gt;1,"Confira o ID da venda",IF(SUMIFS(VentaValida,VentaID,A367)&lt;=0,"Corrija a venda",IF(B367&lt;SUMIFS(VentaFecha,VentaID,A367),"Anterior à venda","OK"))))))))))))</f>
        <v/>
      </c>
      <c r="H367" s="34" t="n">
        <f aca="false">IF(G367="OK",C367,0)</f>
        <v>0</v>
      </c>
    </row>
    <row r="368" customFormat="false" ht="25" hidden="false" customHeight="true" outlineLevel="0" collapsed="false">
      <c r="A368" s="31"/>
      <c r="B368" s="32"/>
      <c r="C368" s="33"/>
      <c r="D368" s="31"/>
      <c r="E368" s="31"/>
      <c r="F368" s="31"/>
      <c r="G368" s="36" t="str">
        <f aca="false">IF(COUNTA(A368:F368)=0,"",IF(E368="","Falta o código",IF(E368&lt;&gt;TRIM(E368),"Confira o código",IF(COUNTIFS(CobroID,E368)&gt;1,"Código repetido",IF(NOT(ISNUMBER(B368)),"Confira a data",IF(OR(B368&lt;1,B368&gt;73415,INT(B368)&lt;&gt;B368),"Confira a data",IF(NOT(ISNUMBER(C368)),"Confira o valor",IF(C368&lt;=0,"Valor maior que zero",IF(COUNTIFS(Medios,D368)&lt;&gt;1,"Escolha um meio",IF(COUNTIFS(VentaID,A368)&lt;&gt;1,"Confira o ID da venda",IF(SUMIFS(VentaValida,VentaID,A368)&lt;=0,"Corrija a venda",IF(B368&lt;SUMIFS(VentaFecha,VentaID,A368),"Anterior à venda","OK"))))))))))))</f>
        <v/>
      </c>
      <c r="H368" s="34" t="n">
        <f aca="false">IF(G368="OK",C368,0)</f>
        <v>0</v>
      </c>
    </row>
    <row r="369" customFormat="false" ht="25" hidden="false" customHeight="true" outlineLevel="0" collapsed="false">
      <c r="A369" s="31"/>
      <c r="B369" s="32"/>
      <c r="C369" s="33"/>
      <c r="D369" s="31"/>
      <c r="E369" s="31"/>
      <c r="F369" s="31"/>
      <c r="G369" s="36" t="str">
        <f aca="false">IF(COUNTA(A369:F369)=0,"",IF(E369="","Falta o código",IF(E369&lt;&gt;TRIM(E369),"Confira o código",IF(COUNTIFS(CobroID,E369)&gt;1,"Código repetido",IF(NOT(ISNUMBER(B369)),"Confira a data",IF(OR(B369&lt;1,B369&gt;73415,INT(B369)&lt;&gt;B369),"Confira a data",IF(NOT(ISNUMBER(C369)),"Confira o valor",IF(C369&lt;=0,"Valor maior que zero",IF(COUNTIFS(Medios,D369)&lt;&gt;1,"Escolha um meio",IF(COUNTIFS(VentaID,A369)&lt;&gt;1,"Confira o ID da venda",IF(SUMIFS(VentaValida,VentaID,A369)&lt;=0,"Corrija a venda",IF(B369&lt;SUMIFS(VentaFecha,VentaID,A369),"Anterior à venda","OK"))))))))))))</f>
        <v/>
      </c>
      <c r="H369" s="34" t="n">
        <f aca="false">IF(G369="OK",C369,0)</f>
        <v>0</v>
      </c>
    </row>
    <row r="370" customFormat="false" ht="25" hidden="false" customHeight="true" outlineLevel="0" collapsed="false">
      <c r="A370" s="31"/>
      <c r="B370" s="32"/>
      <c r="C370" s="33"/>
      <c r="D370" s="31"/>
      <c r="E370" s="31"/>
      <c r="F370" s="31"/>
      <c r="G370" s="36" t="str">
        <f aca="false">IF(COUNTA(A370:F370)=0,"",IF(E370="","Falta o código",IF(E370&lt;&gt;TRIM(E370),"Confira o código",IF(COUNTIFS(CobroID,E370)&gt;1,"Código repetido",IF(NOT(ISNUMBER(B370)),"Confira a data",IF(OR(B370&lt;1,B370&gt;73415,INT(B370)&lt;&gt;B370),"Confira a data",IF(NOT(ISNUMBER(C370)),"Confira o valor",IF(C370&lt;=0,"Valor maior que zero",IF(COUNTIFS(Medios,D370)&lt;&gt;1,"Escolha um meio",IF(COUNTIFS(VentaID,A370)&lt;&gt;1,"Confira o ID da venda",IF(SUMIFS(VentaValida,VentaID,A370)&lt;=0,"Corrija a venda",IF(B370&lt;SUMIFS(VentaFecha,VentaID,A370),"Anterior à venda","OK"))))))))))))</f>
        <v/>
      </c>
      <c r="H370" s="34" t="n">
        <f aca="false">IF(G370="OK",C370,0)</f>
        <v>0</v>
      </c>
    </row>
    <row r="371" customFormat="false" ht="25" hidden="false" customHeight="true" outlineLevel="0" collapsed="false">
      <c r="A371" s="31"/>
      <c r="B371" s="32"/>
      <c r="C371" s="33"/>
      <c r="D371" s="31"/>
      <c r="E371" s="31"/>
      <c r="F371" s="31"/>
      <c r="G371" s="36" t="str">
        <f aca="false">IF(COUNTA(A371:F371)=0,"",IF(E371="","Falta o código",IF(E371&lt;&gt;TRIM(E371),"Confira o código",IF(COUNTIFS(CobroID,E371)&gt;1,"Código repetido",IF(NOT(ISNUMBER(B371)),"Confira a data",IF(OR(B371&lt;1,B371&gt;73415,INT(B371)&lt;&gt;B371),"Confira a data",IF(NOT(ISNUMBER(C371)),"Confira o valor",IF(C371&lt;=0,"Valor maior que zero",IF(COUNTIFS(Medios,D371)&lt;&gt;1,"Escolha um meio",IF(COUNTIFS(VentaID,A371)&lt;&gt;1,"Confira o ID da venda",IF(SUMIFS(VentaValida,VentaID,A371)&lt;=0,"Corrija a venda",IF(B371&lt;SUMIFS(VentaFecha,VentaID,A371),"Anterior à venda","OK"))))))))))))</f>
        <v/>
      </c>
      <c r="H371" s="34" t="n">
        <f aca="false">IF(G371="OK",C371,0)</f>
        <v>0</v>
      </c>
    </row>
    <row r="372" customFormat="false" ht="25" hidden="false" customHeight="true" outlineLevel="0" collapsed="false">
      <c r="A372" s="31"/>
      <c r="B372" s="32"/>
      <c r="C372" s="33"/>
      <c r="D372" s="31"/>
      <c r="E372" s="31"/>
      <c r="F372" s="31"/>
      <c r="G372" s="36" t="str">
        <f aca="false">IF(COUNTA(A372:F372)=0,"",IF(E372="","Falta o código",IF(E372&lt;&gt;TRIM(E372),"Confira o código",IF(COUNTIFS(CobroID,E372)&gt;1,"Código repetido",IF(NOT(ISNUMBER(B372)),"Confira a data",IF(OR(B372&lt;1,B372&gt;73415,INT(B372)&lt;&gt;B372),"Confira a data",IF(NOT(ISNUMBER(C372)),"Confira o valor",IF(C372&lt;=0,"Valor maior que zero",IF(COUNTIFS(Medios,D372)&lt;&gt;1,"Escolha um meio",IF(COUNTIFS(VentaID,A372)&lt;&gt;1,"Confira o ID da venda",IF(SUMIFS(VentaValida,VentaID,A372)&lt;=0,"Corrija a venda",IF(B372&lt;SUMIFS(VentaFecha,VentaID,A372),"Anterior à venda","OK"))))))))))))</f>
        <v/>
      </c>
      <c r="H372" s="34" t="n">
        <f aca="false">IF(G372="OK",C372,0)</f>
        <v>0</v>
      </c>
    </row>
    <row r="373" customFormat="false" ht="25" hidden="false" customHeight="true" outlineLevel="0" collapsed="false">
      <c r="A373" s="31"/>
      <c r="B373" s="32"/>
      <c r="C373" s="33"/>
      <c r="D373" s="31"/>
      <c r="E373" s="31"/>
      <c r="F373" s="31"/>
      <c r="G373" s="36" t="str">
        <f aca="false">IF(COUNTA(A373:F373)=0,"",IF(E373="","Falta o código",IF(E373&lt;&gt;TRIM(E373),"Confira o código",IF(COUNTIFS(CobroID,E373)&gt;1,"Código repetido",IF(NOT(ISNUMBER(B373)),"Confira a data",IF(OR(B373&lt;1,B373&gt;73415,INT(B373)&lt;&gt;B373),"Confira a data",IF(NOT(ISNUMBER(C373)),"Confira o valor",IF(C373&lt;=0,"Valor maior que zero",IF(COUNTIFS(Medios,D373)&lt;&gt;1,"Escolha um meio",IF(COUNTIFS(VentaID,A373)&lt;&gt;1,"Confira o ID da venda",IF(SUMIFS(VentaValida,VentaID,A373)&lt;=0,"Corrija a venda",IF(B373&lt;SUMIFS(VentaFecha,VentaID,A373),"Anterior à venda","OK"))))))))))))</f>
        <v/>
      </c>
      <c r="H373" s="34" t="n">
        <f aca="false">IF(G373="OK",C373,0)</f>
        <v>0</v>
      </c>
    </row>
    <row r="374" customFormat="false" ht="25" hidden="false" customHeight="true" outlineLevel="0" collapsed="false">
      <c r="A374" s="31"/>
      <c r="B374" s="32"/>
      <c r="C374" s="33"/>
      <c r="D374" s="31"/>
      <c r="E374" s="31"/>
      <c r="F374" s="31"/>
      <c r="G374" s="36" t="str">
        <f aca="false">IF(COUNTA(A374:F374)=0,"",IF(E374="","Falta o código",IF(E374&lt;&gt;TRIM(E374),"Confira o código",IF(COUNTIFS(CobroID,E374)&gt;1,"Código repetido",IF(NOT(ISNUMBER(B374)),"Confira a data",IF(OR(B374&lt;1,B374&gt;73415,INT(B374)&lt;&gt;B374),"Confira a data",IF(NOT(ISNUMBER(C374)),"Confira o valor",IF(C374&lt;=0,"Valor maior que zero",IF(COUNTIFS(Medios,D374)&lt;&gt;1,"Escolha um meio",IF(COUNTIFS(VentaID,A374)&lt;&gt;1,"Confira o ID da venda",IF(SUMIFS(VentaValida,VentaID,A374)&lt;=0,"Corrija a venda",IF(B374&lt;SUMIFS(VentaFecha,VentaID,A374),"Anterior à venda","OK"))))))))))))</f>
        <v/>
      </c>
      <c r="H374" s="34" t="n">
        <f aca="false">IF(G374="OK",C374,0)</f>
        <v>0</v>
      </c>
    </row>
    <row r="375" customFormat="false" ht="25" hidden="false" customHeight="true" outlineLevel="0" collapsed="false">
      <c r="A375" s="31"/>
      <c r="B375" s="32"/>
      <c r="C375" s="33"/>
      <c r="D375" s="31"/>
      <c r="E375" s="31"/>
      <c r="F375" s="31"/>
      <c r="G375" s="36" t="str">
        <f aca="false">IF(COUNTA(A375:F375)=0,"",IF(E375="","Falta o código",IF(E375&lt;&gt;TRIM(E375),"Confira o código",IF(COUNTIFS(CobroID,E375)&gt;1,"Código repetido",IF(NOT(ISNUMBER(B375)),"Confira a data",IF(OR(B375&lt;1,B375&gt;73415,INT(B375)&lt;&gt;B375),"Confira a data",IF(NOT(ISNUMBER(C375)),"Confira o valor",IF(C375&lt;=0,"Valor maior que zero",IF(COUNTIFS(Medios,D375)&lt;&gt;1,"Escolha um meio",IF(COUNTIFS(VentaID,A375)&lt;&gt;1,"Confira o ID da venda",IF(SUMIFS(VentaValida,VentaID,A375)&lt;=0,"Corrija a venda",IF(B375&lt;SUMIFS(VentaFecha,VentaID,A375),"Anterior à venda","OK"))))))))))))</f>
        <v/>
      </c>
      <c r="H375" s="34" t="n">
        <f aca="false">IF(G375="OK",C375,0)</f>
        <v>0</v>
      </c>
    </row>
    <row r="376" customFormat="false" ht="25" hidden="false" customHeight="true" outlineLevel="0" collapsed="false">
      <c r="A376" s="31"/>
      <c r="B376" s="32"/>
      <c r="C376" s="33"/>
      <c r="D376" s="31"/>
      <c r="E376" s="31"/>
      <c r="F376" s="31"/>
      <c r="G376" s="36" t="str">
        <f aca="false">IF(COUNTA(A376:F376)=0,"",IF(E376="","Falta o código",IF(E376&lt;&gt;TRIM(E376),"Confira o código",IF(COUNTIFS(CobroID,E376)&gt;1,"Código repetido",IF(NOT(ISNUMBER(B376)),"Confira a data",IF(OR(B376&lt;1,B376&gt;73415,INT(B376)&lt;&gt;B376),"Confira a data",IF(NOT(ISNUMBER(C376)),"Confira o valor",IF(C376&lt;=0,"Valor maior que zero",IF(COUNTIFS(Medios,D376)&lt;&gt;1,"Escolha um meio",IF(COUNTIFS(VentaID,A376)&lt;&gt;1,"Confira o ID da venda",IF(SUMIFS(VentaValida,VentaID,A376)&lt;=0,"Corrija a venda",IF(B376&lt;SUMIFS(VentaFecha,VentaID,A376),"Anterior à venda","OK"))))))))))))</f>
        <v/>
      </c>
      <c r="H376" s="34" t="n">
        <f aca="false">IF(G376="OK",C376,0)</f>
        <v>0</v>
      </c>
    </row>
    <row r="377" customFormat="false" ht="25" hidden="false" customHeight="true" outlineLevel="0" collapsed="false">
      <c r="A377" s="31"/>
      <c r="B377" s="32"/>
      <c r="C377" s="33"/>
      <c r="D377" s="31"/>
      <c r="E377" s="31"/>
      <c r="F377" s="31"/>
      <c r="G377" s="36" t="str">
        <f aca="false">IF(COUNTA(A377:F377)=0,"",IF(E377="","Falta o código",IF(E377&lt;&gt;TRIM(E377),"Confira o código",IF(COUNTIFS(CobroID,E377)&gt;1,"Código repetido",IF(NOT(ISNUMBER(B377)),"Confira a data",IF(OR(B377&lt;1,B377&gt;73415,INT(B377)&lt;&gt;B377),"Confira a data",IF(NOT(ISNUMBER(C377)),"Confira o valor",IF(C377&lt;=0,"Valor maior que zero",IF(COUNTIFS(Medios,D377)&lt;&gt;1,"Escolha um meio",IF(COUNTIFS(VentaID,A377)&lt;&gt;1,"Confira o ID da venda",IF(SUMIFS(VentaValida,VentaID,A377)&lt;=0,"Corrija a venda",IF(B377&lt;SUMIFS(VentaFecha,VentaID,A377),"Anterior à venda","OK"))))))))))))</f>
        <v/>
      </c>
      <c r="H377" s="34" t="n">
        <f aca="false">IF(G377="OK",C377,0)</f>
        <v>0</v>
      </c>
    </row>
    <row r="378" customFormat="false" ht="25" hidden="false" customHeight="true" outlineLevel="0" collapsed="false">
      <c r="A378" s="31"/>
      <c r="B378" s="32"/>
      <c r="C378" s="33"/>
      <c r="D378" s="31"/>
      <c r="E378" s="31"/>
      <c r="F378" s="31"/>
      <c r="G378" s="36" t="str">
        <f aca="false">IF(COUNTA(A378:F378)=0,"",IF(E378="","Falta o código",IF(E378&lt;&gt;TRIM(E378),"Confira o código",IF(COUNTIFS(CobroID,E378)&gt;1,"Código repetido",IF(NOT(ISNUMBER(B378)),"Confira a data",IF(OR(B378&lt;1,B378&gt;73415,INT(B378)&lt;&gt;B378),"Confira a data",IF(NOT(ISNUMBER(C378)),"Confira o valor",IF(C378&lt;=0,"Valor maior que zero",IF(COUNTIFS(Medios,D378)&lt;&gt;1,"Escolha um meio",IF(COUNTIFS(VentaID,A378)&lt;&gt;1,"Confira o ID da venda",IF(SUMIFS(VentaValida,VentaID,A378)&lt;=0,"Corrija a venda",IF(B378&lt;SUMIFS(VentaFecha,VentaID,A378),"Anterior à venda","OK"))))))))))))</f>
        <v/>
      </c>
      <c r="H378" s="34" t="n">
        <f aca="false">IF(G378="OK",C378,0)</f>
        <v>0</v>
      </c>
    </row>
    <row r="379" customFormat="false" ht="25" hidden="false" customHeight="true" outlineLevel="0" collapsed="false">
      <c r="A379" s="31"/>
      <c r="B379" s="32"/>
      <c r="C379" s="33"/>
      <c r="D379" s="31"/>
      <c r="E379" s="31"/>
      <c r="F379" s="31"/>
      <c r="G379" s="36" t="str">
        <f aca="false">IF(COUNTA(A379:F379)=0,"",IF(E379="","Falta o código",IF(E379&lt;&gt;TRIM(E379),"Confira o código",IF(COUNTIFS(CobroID,E379)&gt;1,"Código repetido",IF(NOT(ISNUMBER(B379)),"Confira a data",IF(OR(B379&lt;1,B379&gt;73415,INT(B379)&lt;&gt;B379),"Confira a data",IF(NOT(ISNUMBER(C379)),"Confira o valor",IF(C379&lt;=0,"Valor maior que zero",IF(COUNTIFS(Medios,D379)&lt;&gt;1,"Escolha um meio",IF(COUNTIFS(VentaID,A379)&lt;&gt;1,"Confira o ID da venda",IF(SUMIFS(VentaValida,VentaID,A379)&lt;=0,"Corrija a venda",IF(B379&lt;SUMIFS(VentaFecha,VentaID,A379),"Anterior à venda","OK"))))))))))))</f>
        <v/>
      </c>
      <c r="H379" s="34" t="n">
        <f aca="false">IF(G379="OK",C379,0)</f>
        <v>0</v>
      </c>
    </row>
    <row r="380" customFormat="false" ht="25" hidden="false" customHeight="true" outlineLevel="0" collapsed="false">
      <c r="A380" s="31"/>
      <c r="B380" s="32"/>
      <c r="C380" s="33"/>
      <c r="D380" s="31"/>
      <c r="E380" s="31"/>
      <c r="F380" s="31"/>
      <c r="G380" s="36" t="str">
        <f aca="false">IF(COUNTA(A380:F380)=0,"",IF(E380="","Falta o código",IF(E380&lt;&gt;TRIM(E380),"Confira o código",IF(COUNTIFS(CobroID,E380)&gt;1,"Código repetido",IF(NOT(ISNUMBER(B380)),"Confira a data",IF(OR(B380&lt;1,B380&gt;73415,INT(B380)&lt;&gt;B380),"Confira a data",IF(NOT(ISNUMBER(C380)),"Confira o valor",IF(C380&lt;=0,"Valor maior que zero",IF(COUNTIFS(Medios,D380)&lt;&gt;1,"Escolha um meio",IF(COUNTIFS(VentaID,A380)&lt;&gt;1,"Confira o ID da venda",IF(SUMIFS(VentaValida,VentaID,A380)&lt;=0,"Corrija a venda",IF(B380&lt;SUMIFS(VentaFecha,VentaID,A380),"Anterior à venda","OK"))))))))))))</f>
        <v/>
      </c>
      <c r="H380" s="34" t="n">
        <f aca="false">IF(G380="OK",C380,0)</f>
        <v>0</v>
      </c>
    </row>
    <row r="381" customFormat="false" ht="25" hidden="false" customHeight="true" outlineLevel="0" collapsed="false">
      <c r="A381" s="31"/>
      <c r="B381" s="32"/>
      <c r="C381" s="33"/>
      <c r="D381" s="31"/>
      <c r="E381" s="31"/>
      <c r="F381" s="31"/>
      <c r="G381" s="36" t="str">
        <f aca="false">IF(COUNTA(A381:F381)=0,"",IF(E381="","Falta o código",IF(E381&lt;&gt;TRIM(E381),"Confira o código",IF(COUNTIFS(CobroID,E381)&gt;1,"Código repetido",IF(NOT(ISNUMBER(B381)),"Confira a data",IF(OR(B381&lt;1,B381&gt;73415,INT(B381)&lt;&gt;B381),"Confira a data",IF(NOT(ISNUMBER(C381)),"Confira o valor",IF(C381&lt;=0,"Valor maior que zero",IF(COUNTIFS(Medios,D381)&lt;&gt;1,"Escolha um meio",IF(COUNTIFS(VentaID,A381)&lt;&gt;1,"Confira o ID da venda",IF(SUMIFS(VentaValida,VentaID,A381)&lt;=0,"Corrija a venda",IF(B381&lt;SUMIFS(VentaFecha,VentaID,A381),"Anterior à venda","OK"))))))))))))</f>
        <v/>
      </c>
      <c r="H381" s="34" t="n">
        <f aca="false">IF(G381="OK",C381,0)</f>
        <v>0</v>
      </c>
    </row>
    <row r="382" customFormat="false" ht="25" hidden="false" customHeight="true" outlineLevel="0" collapsed="false">
      <c r="A382" s="31"/>
      <c r="B382" s="32"/>
      <c r="C382" s="33"/>
      <c r="D382" s="31"/>
      <c r="E382" s="31"/>
      <c r="F382" s="31"/>
      <c r="G382" s="36" t="str">
        <f aca="false">IF(COUNTA(A382:F382)=0,"",IF(E382="","Falta o código",IF(E382&lt;&gt;TRIM(E382),"Confira o código",IF(COUNTIFS(CobroID,E382)&gt;1,"Código repetido",IF(NOT(ISNUMBER(B382)),"Confira a data",IF(OR(B382&lt;1,B382&gt;73415,INT(B382)&lt;&gt;B382),"Confira a data",IF(NOT(ISNUMBER(C382)),"Confira o valor",IF(C382&lt;=0,"Valor maior que zero",IF(COUNTIFS(Medios,D382)&lt;&gt;1,"Escolha um meio",IF(COUNTIFS(VentaID,A382)&lt;&gt;1,"Confira o ID da venda",IF(SUMIFS(VentaValida,VentaID,A382)&lt;=0,"Corrija a venda",IF(B382&lt;SUMIFS(VentaFecha,VentaID,A382),"Anterior à venda","OK"))))))))))))</f>
        <v/>
      </c>
      <c r="H382" s="34" t="n">
        <f aca="false">IF(G382="OK",C382,0)</f>
        <v>0</v>
      </c>
    </row>
    <row r="383" customFormat="false" ht="25" hidden="false" customHeight="true" outlineLevel="0" collapsed="false">
      <c r="A383" s="31"/>
      <c r="B383" s="32"/>
      <c r="C383" s="33"/>
      <c r="D383" s="31"/>
      <c r="E383" s="31"/>
      <c r="F383" s="31"/>
      <c r="G383" s="36" t="str">
        <f aca="false">IF(COUNTA(A383:F383)=0,"",IF(E383="","Falta o código",IF(E383&lt;&gt;TRIM(E383),"Confira o código",IF(COUNTIFS(CobroID,E383)&gt;1,"Código repetido",IF(NOT(ISNUMBER(B383)),"Confira a data",IF(OR(B383&lt;1,B383&gt;73415,INT(B383)&lt;&gt;B383),"Confira a data",IF(NOT(ISNUMBER(C383)),"Confira o valor",IF(C383&lt;=0,"Valor maior que zero",IF(COUNTIFS(Medios,D383)&lt;&gt;1,"Escolha um meio",IF(COUNTIFS(VentaID,A383)&lt;&gt;1,"Confira o ID da venda",IF(SUMIFS(VentaValida,VentaID,A383)&lt;=0,"Corrija a venda",IF(B383&lt;SUMIFS(VentaFecha,VentaID,A383),"Anterior à venda","OK"))))))))))))</f>
        <v/>
      </c>
      <c r="H383" s="34" t="n">
        <f aca="false">IF(G383="OK",C383,0)</f>
        <v>0</v>
      </c>
    </row>
    <row r="384" customFormat="false" ht="25" hidden="false" customHeight="true" outlineLevel="0" collapsed="false">
      <c r="A384" s="31"/>
      <c r="B384" s="32"/>
      <c r="C384" s="33"/>
      <c r="D384" s="31"/>
      <c r="E384" s="31"/>
      <c r="F384" s="31"/>
      <c r="G384" s="36" t="str">
        <f aca="false">IF(COUNTA(A384:F384)=0,"",IF(E384="","Falta o código",IF(E384&lt;&gt;TRIM(E384),"Confira o código",IF(COUNTIFS(CobroID,E384)&gt;1,"Código repetido",IF(NOT(ISNUMBER(B384)),"Confira a data",IF(OR(B384&lt;1,B384&gt;73415,INT(B384)&lt;&gt;B384),"Confira a data",IF(NOT(ISNUMBER(C384)),"Confira o valor",IF(C384&lt;=0,"Valor maior que zero",IF(COUNTIFS(Medios,D384)&lt;&gt;1,"Escolha um meio",IF(COUNTIFS(VentaID,A384)&lt;&gt;1,"Confira o ID da venda",IF(SUMIFS(VentaValida,VentaID,A384)&lt;=0,"Corrija a venda",IF(B384&lt;SUMIFS(VentaFecha,VentaID,A384),"Anterior à venda","OK"))))))))))))</f>
        <v/>
      </c>
      <c r="H384" s="34" t="n">
        <f aca="false">IF(G384="OK",C384,0)</f>
        <v>0</v>
      </c>
    </row>
    <row r="385" customFormat="false" ht="25" hidden="false" customHeight="true" outlineLevel="0" collapsed="false">
      <c r="A385" s="31"/>
      <c r="B385" s="32"/>
      <c r="C385" s="33"/>
      <c r="D385" s="31"/>
      <c r="E385" s="31"/>
      <c r="F385" s="31"/>
      <c r="G385" s="36" t="str">
        <f aca="false">IF(COUNTA(A385:F385)=0,"",IF(E385="","Falta o código",IF(E385&lt;&gt;TRIM(E385),"Confira o código",IF(COUNTIFS(CobroID,E385)&gt;1,"Código repetido",IF(NOT(ISNUMBER(B385)),"Confira a data",IF(OR(B385&lt;1,B385&gt;73415,INT(B385)&lt;&gt;B385),"Confira a data",IF(NOT(ISNUMBER(C385)),"Confira o valor",IF(C385&lt;=0,"Valor maior que zero",IF(COUNTIFS(Medios,D385)&lt;&gt;1,"Escolha um meio",IF(COUNTIFS(VentaID,A385)&lt;&gt;1,"Confira o ID da venda",IF(SUMIFS(VentaValida,VentaID,A385)&lt;=0,"Corrija a venda",IF(B385&lt;SUMIFS(VentaFecha,VentaID,A385),"Anterior à venda","OK"))))))))))))</f>
        <v/>
      </c>
      <c r="H385" s="34" t="n">
        <f aca="false">IF(G385="OK",C385,0)</f>
        <v>0</v>
      </c>
    </row>
    <row r="386" customFormat="false" ht="25" hidden="false" customHeight="true" outlineLevel="0" collapsed="false">
      <c r="A386" s="31"/>
      <c r="B386" s="32"/>
      <c r="C386" s="33"/>
      <c r="D386" s="31"/>
      <c r="E386" s="31"/>
      <c r="F386" s="31"/>
      <c r="G386" s="36" t="str">
        <f aca="false">IF(COUNTA(A386:F386)=0,"",IF(E386="","Falta o código",IF(E386&lt;&gt;TRIM(E386),"Confira o código",IF(COUNTIFS(CobroID,E386)&gt;1,"Código repetido",IF(NOT(ISNUMBER(B386)),"Confira a data",IF(OR(B386&lt;1,B386&gt;73415,INT(B386)&lt;&gt;B386),"Confira a data",IF(NOT(ISNUMBER(C386)),"Confira o valor",IF(C386&lt;=0,"Valor maior que zero",IF(COUNTIFS(Medios,D386)&lt;&gt;1,"Escolha um meio",IF(COUNTIFS(VentaID,A386)&lt;&gt;1,"Confira o ID da venda",IF(SUMIFS(VentaValida,VentaID,A386)&lt;=0,"Corrija a venda",IF(B386&lt;SUMIFS(VentaFecha,VentaID,A386),"Anterior à venda","OK"))))))))))))</f>
        <v/>
      </c>
      <c r="H386" s="34" t="n">
        <f aca="false">IF(G386="OK",C386,0)</f>
        <v>0</v>
      </c>
    </row>
    <row r="387" customFormat="false" ht="25" hidden="false" customHeight="true" outlineLevel="0" collapsed="false">
      <c r="A387" s="31"/>
      <c r="B387" s="32"/>
      <c r="C387" s="33"/>
      <c r="D387" s="31"/>
      <c r="E387" s="31"/>
      <c r="F387" s="31"/>
      <c r="G387" s="36" t="str">
        <f aca="false">IF(COUNTA(A387:F387)=0,"",IF(E387="","Falta o código",IF(E387&lt;&gt;TRIM(E387),"Confira o código",IF(COUNTIFS(CobroID,E387)&gt;1,"Código repetido",IF(NOT(ISNUMBER(B387)),"Confira a data",IF(OR(B387&lt;1,B387&gt;73415,INT(B387)&lt;&gt;B387),"Confira a data",IF(NOT(ISNUMBER(C387)),"Confira o valor",IF(C387&lt;=0,"Valor maior que zero",IF(COUNTIFS(Medios,D387)&lt;&gt;1,"Escolha um meio",IF(COUNTIFS(VentaID,A387)&lt;&gt;1,"Confira o ID da venda",IF(SUMIFS(VentaValida,VentaID,A387)&lt;=0,"Corrija a venda",IF(B387&lt;SUMIFS(VentaFecha,VentaID,A387),"Anterior à venda","OK"))))))))))))</f>
        <v/>
      </c>
      <c r="H387" s="34" t="n">
        <f aca="false">IF(G387="OK",C387,0)</f>
        <v>0</v>
      </c>
    </row>
    <row r="388" customFormat="false" ht="25" hidden="false" customHeight="true" outlineLevel="0" collapsed="false">
      <c r="A388" s="31"/>
      <c r="B388" s="32"/>
      <c r="C388" s="33"/>
      <c r="D388" s="31"/>
      <c r="E388" s="31"/>
      <c r="F388" s="31"/>
      <c r="G388" s="36" t="str">
        <f aca="false">IF(COUNTA(A388:F388)=0,"",IF(E388="","Falta o código",IF(E388&lt;&gt;TRIM(E388),"Confira o código",IF(COUNTIFS(CobroID,E388)&gt;1,"Código repetido",IF(NOT(ISNUMBER(B388)),"Confira a data",IF(OR(B388&lt;1,B388&gt;73415,INT(B388)&lt;&gt;B388),"Confira a data",IF(NOT(ISNUMBER(C388)),"Confira o valor",IF(C388&lt;=0,"Valor maior que zero",IF(COUNTIFS(Medios,D388)&lt;&gt;1,"Escolha um meio",IF(COUNTIFS(VentaID,A388)&lt;&gt;1,"Confira o ID da venda",IF(SUMIFS(VentaValida,VentaID,A388)&lt;=0,"Corrija a venda",IF(B388&lt;SUMIFS(VentaFecha,VentaID,A388),"Anterior à venda","OK"))))))))))))</f>
        <v/>
      </c>
      <c r="H388" s="34" t="n">
        <f aca="false">IF(G388="OK",C388,0)</f>
        <v>0</v>
      </c>
    </row>
    <row r="389" customFormat="false" ht="25" hidden="false" customHeight="true" outlineLevel="0" collapsed="false">
      <c r="A389" s="31"/>
      <c r="B389" s="32"/>
      <c r="C389" s="33"/>
      <c r="D389" s="31"/>
      <c r="E389" s="31"/>
      <c r="F389" s="31"/>
      <c r="G389" s="36" t="str">
        <f aca="false">IF(COUNTA(A389:F389)=0,"",IF(E389="","Falta o código",IF(E389&lt;&gt;TRIM(E389),"Confira o código",IF(COUNTIFS(CobroID,E389)&gt;1,"Código repetido",IF(NOT(ISNUMBER(B389)),"Confira a data",IF(OR(B389&lt;1,B389&gt;73415,INT(B389)&lt;&gt;B389),"Confira a data",IF(NOT(ISNUMBER(C389)),"Confira o valor",IF(C389&lt;=0,"Valor maior que zero",IF(COUNTIFS(Medios,D389)&lt;&gt;1,"Escolha um meio",IF(COUNTIFS(VentaID,A389)&lt;&gt;1,"Confira o ID da venda",IF(SUMIFS(VentaValida,VentaID,A389)&lt;=0,"Corrija a venda",IF(B389&lt;SUMIFS(VentaFecha,VentaID,A389),"Anterior à venda","OK"))))))))))))</f>
        <v/>
      </c>
      <c r="H389" s="34" t="n">
        <f aca="false">IF(G389="OK",C389,0)</f>
        <v>0</v>
      </c>
    </row>
    <row r="390" customFormat="false" ht="25" hidden="false" customHeight="true" outlineLevel="0" collapsed="false">
      <c r="A390" s="31"/>
      <c r="B390" s="32"/>
      <c r="C390" s="33"/>
      <c r="D390" s="31"/>
      <c r="E390" s="31"/>
      <c r="F390" s="31"/>
      <c r="G390" s="36" t="str">
        <f aca="false">IF(COUNTA(A390:F390)=0,"",IF(E390="","Falta o código",IF(E390&lt;&gt;TRIM(E390),"Confira o código",IF(COUNTIFS(CobroID,E390)&gt;1,"Código repetido",IF(NOT(ISNUMBER(B390)),"Confira a data",IF(OR(B390&lt;1,B390&gt;73415,INT(B390)&lt;&gt;B390),"Confira a data",IF(NOT(ISNUMBER(C390)),"Confira o valor",IF(C390&lt;=0,"Valor maior que zero",IF(COUNTIFS(Medios,D390)&lt;&gt;1,"Escolha um meio",IF(COUNTIFS(VentaID,A390)&lt;&gt;1,"Confira o ID da venda",IF(SUMIFS(VentaValida,VentaID,A390)&lt;=0,"Corrija a venda",IF(B390&lt;SUMIFS(VentaFecha,VentaID,A390),"Anterior à venda","OK"))))))))))))</f>
        <v/>
      </c>
      <c r="H390" s="34" t="n">
        <f aca="false">IF(G390="OK",C390,0)</f>
        <v>0</v>
      </c>
    </row>
    <row r="391" customFormat="false" ht="25" hidden="false" customHeight="true" outlineLevel="0" collapsed="false">
      <c r="A391" s="31"/>
      <c r="B391" s="32"/>
      <c r="C391" s="33"/>
      <c r="D391" s="31"/>
      <c r="E391" s="31"/>
      <c r="F391" s="31"/>
      <c r="G391" s="36" t="str">
        <f aca="false">IF(COUNTA(A391:F391)=0,"",IF(E391="","Falta o código",IF(E391&lt;&gt;TRIM(E391),"Confira o código",IF(COUNTIFS(CobroID,E391)&gt;1,"Código repetido",IF(NOT(ISNUMBER(B391)),"Confira a data",IF(OR(B391&lt;1,B391&gt;73415,INT(B391)&lt;&gt;B391),"Confira a data",IF(NOT(ISNUMBER(C391)),"Confira o valor",IF(C391&lt;=0,"Valor maior que zero",IF(COUNTIFS(Medios,D391)&lt;&gt;1,"Escolha um meio",IF(COUNTIFS(VentaID,A391)&lt;&gt;1,"Confira o ID da venda",IF(SUMIFS(VentaValida,VentaID,A391)&lt;=0,"Corrija a venda",IF(B391&lt;SUMIFS(VentaFecha,VentaID,A391),"Anterior à venda","OK"))))))))))))</f>
        <v/>
      </c>
      <c r="H391" s="34" t="n">
        <f aca="false">IF(G391="OK",C391,0)</f>
        <v>0</v>
      </c>
    </row>
    <row r="392" customFormat="false" ht="25" hidden="false" customHeight="true" outlineLevel="0" collapsed="false">
      <c r="A392" s="31"/>
      <c r="B392" s="32"/>
      <c r="C392" s="33"/>
      <c r="D392" s="31"/>
      <c r="E392" s="31"/>
      <c r="F392" s="31"/>
      <c r="G392" s="36" t="str">
        <f aca="false">IF(COUNTA(A392:F392)=0,"",IF(E392="","Falta o código",IF(E392&lt;&gt;TRIM(E392),"Confira o código",IF(COUNTIFS(CobroID,E392)&gt;1,"Código repetido",IF(NOT(ISNUMBER(B392)),"Confira a data",IF(OR(B392&lt;1,B392&gt;73415,INT(B392)&lt;&gt;B392),"Confira a data",IF(NOT(ISNUMBER(C392)),"Confira o valor",IF(C392&lt;=0,"Valor maior que zero",IF(COUNTIFS(Medios,D392)&lt;&gt;1,"Escolha um meio",IF(COUNTIFS(VentaID,A392)&lt;&gt;1,"Confira o ID da venda",IF(SUMIFS(VentaValida,VentaID,A392)&lt;=0,"Corrija a venda",IF(B392&lt;SUMIFS(VentaFecha,VentaID,A392),"Anterior à venda","OK"))))))))))))</f>
        <v/>
      </c>
      <c r="H392" s="34" t="n">
        <f aca="false">IF(G392="OK",C392,0)</f>
        <v>0</v>
      </c>
    </row>
    <row r="393" customFormat="false" ht="25" hidden="false" customHeight="true" outlineLevel="0" collapsed="false">
      <c r="A393" s="31"/>
      <c r="B393" s="32"/>
      <c r="C393" s="33"/>
      <c r="D393" s="31"/>
      <c r="E393" s="31"/>
      <c r="F393" s="31"/>
      <c r="G393" s="36" t="str">
        <f aca="false">IF(COUNTA(A393:F393)=0,"",IF(E393="","Falta o código",IF(E393&lt;&gt;TRIM(E393),"Confira o código",IF(COUNTIFS(CobroID,E393)&gt;1,"Código repetido",IF(NOT(ISNUMBER(B393)),"Confira a data",IF(OR(B393&lt;1,B393&gt;73415,INT(B393)&lt;&gt;B393),"Confira a data",IF(NOT(ISNUMBER(C393)),"Confira o valor",IF(C393&lt;=0,"Valor maior que zero",IF(COUNTIFS(Medios,D393)&lt;&gt;1,"Escolha um meio",IF(COUNTIFS(VentaID,A393)&lt;&gt;1,"Confira o ID da venda",IF(SUMIFS(VentaValida,VentaID,A393)&lt;=0,"Corrija a venda",IF(B393&lt;SUMIFS(VentaFecha,VentaID,A393),"Anterior à venda","OK"))))))))))))</f>
        <v/>
      </c>
      <c r="H393" s="34" t="n">
        <f aca="false">IF(G393="OK",C393,0)</f>
        <v>0</v>
      </c>
    </row>
    <row r="394" customFormat="false" ht="25" hidden="false" customHeight="true" outlineLevel="0" collapsed="false">
      <c r="A394" s="31"/>
      <c r="B394" s="32"/>
      <c r="C394" s="33"/>
      <c r="D394" s="31"/>
      <c r="E394" s="31"/>
      <c r="F394" s="31"/>
      <c r="G394" s="36" t="str">
        <f aca="false">IF(COUNTA(A394:F394)=0,"",IF(E394="","Falta o código",IF(E394&lt;&gt;TRIM(E394),"Confira o código",IF(COUNTIFS(CobroID,E394)&gt;1,"Código repetido",IF(NOT(ISNUMBER(B394)),"Confira a data",IF(OR(B394&lt;1,B394&gt;73415,INT(B394)&lt;&gt;B394),"Confira a data",IF(NOT(ISNUMBER(C394)),"Confira o valor",IF(C394&lt;=0,"Valor maior que zero",IF(COUNTIFS(Medios,D394)&lt;&gt;1,"Escolha um meio",IF(COUNTIFS(VentaID,A394)&lt;&gt;1,"Confira o ID da venda",IF(SUMIFS(VentaValida,VentaID,A394)&lt;=0,"Corrija a venda",IF(B394&lt;SUMIFS(VentaFecha,VentaID,A394),"Anterior à venda","OK"))))))))))))</f>
        <v/>
      </c>
      <c r="H394" s="34" t="n">
        <f aca="false">IF(G394="OK",C394,0)</f>
        <v>0</v>
      </c>
    </row>
    <row r="395" customFormat="false" ht="25" hidden="false" customHeight="true" outlineLevel="0" collapsed="false">
      <c r="A395" s="31"/>
      <c r="B395" s="32"/>
      <c r="C395" s="33"/>
      <c r="D395" s="31"/>
      <c r="E395" s="31"/>
      <c r="F395" s="31"/>
      <c r="G395" s="36" t="str">
        <f aca="false">IF(COUNTA(A395:F395)=0,"",IF(E395="","Falta o código",IF(E395&lt;&gt;TRIM(E395),"Confira o código",IF(COUNTIFS(CobroID,E395)&gt;1,"Código repetido",IF(NOT(ISNUMBER(B395)),"Confira a data",IF(OR(B395&lt;1,B395&gt;73415,INT(B395)&lt;&gt;B395),"Confira a data",IF(NOT(ISNUMBER(C395)),"Confira o valor",IF(C395&lt;=0,"Valor maior que zero",IF(COUNTIFS(Medios,D395)&lt;&gt;1,"Escolha um meio",IF(COUNTIFS(VentaID,A395)&lt;&gt;1,"Confira o ID da venda",IF(SUMIFS(VentaValida,VentaID,A395)&lt;=0,"Corrija a venda",IF(B395&lt;SUMIFS(VentaFecha,VentaID,A395),"Anterior à venda","OK"))))))))))))</f>
        <v/>
      </c>
      <c r="H395" s="34" t="n">
        <f aca="false">IF(G395="OK",C395,0)</f>
        <v>0</v>
      </c>
    </row>
    <row r="396" customFormat="false" ht="25" hidden="false" customHeight="true" outlineLevel="0" collapsed="false">
      <c r="A396" s="31"/>
      <c r="B396" s="32"/>
      <c r="C396" s="33"/>
      <c r="D396" s="31"/>
      <c r="E396" s="31"/>
      <c r="F396" s="31"/>
      <c r="G396" s="36" t="str">
        <f aca="false">IF(COUNTA(A396:F396)=0,"",IF(E396="","Falta o código",IF(E396&lt;&gt;TRIM(E396),"Confira o código",IF(COUNTIFS(CobroID,E396)&gt;1,"Código repetido",IF(NOT(ISNUMBER(B396)),"Confira a data",IF(OR(B396&lt;1,B396&gt;73415,INT(B396)&lt;&gt;B396),"Confira a data",IF(NOT(ISNUMBER(C396)),"Confira o valor",IF(C396&lt;=0,"Valor maior que zero",IF(COUNTIFS(Medios,D396)&lt;&gt;1,"Escolha um meio",IF(COUNTIFS(VentaID,A396)&lt;&gt;1,"Confira o ID da venda",IF(SUMIFS(VentaValida,VentaID,A396)&lt;=0,"Corrija a venda",IF(B396&lt;SUMIFS(VentaFecha,VentaID,A396),"Anterior à venda","OK"))))))))))))</f>
        <v/>
      </c>
      <c r="H396" s="34" t="n">
        <f aca="false">IF(G396="OK",C396,0)</f>
        <v>0</v>
      </c>
    </row>
    <row r="397" customFormat="false" ht="25" hidden="false" customHeight="true" outlineLevel="0" collapsed="false">
      <c r="A397" s="31"/>
      <c r="B397" s="32"/>
      <c r="C397" s="33"/>
      <c r="D397" s="31"/>
      <c r="E397" s="31"/>
      <c r="F397" s="31"/>
      <c r="G397" s="36" t="str">
        <f aca="false">IF(COUNTA(A397:F397)=0,"",IF(E397="","Falta o código",IF(E397&lt;&gt;TRIM(E397),"Confira o código",IF(COUNTIFS(CobroID,E397)&gt;1,"Código repetido",IF(NOT(ISNUMBER(B397)),"Confira a data",IF(OR(B397&lt;1,B397&gt;73415,INT(B397)&lt;&gt;B397),"Confira a data",IF(NOT(ISNUMBER(C397)),"Confira o valor",IF(C397&lt;=0,"Valor maior que zero",IF(COUNTIFS(Medios,D397)&lt;&gt;1,"Escolha um meio",IF(COUNTIFS(VentaID,A397)&lt;&gt;1,"Confira o ID da venda",IF(SUMIFS(VentaValida,VentaID,A397)&lt;=0,"Corrija a venda",IF(B397&lt;SUMIFS(VentaFecha,VentaID,A397),"Anterior à venda","OK"))))))))))))</f>
        <v/>
      </c>
      <c r="H397" s="34" t="n">
        <f aca="false">IF(G397="OK",C397,0)</f>
        <v>0</v>
      </c>
    </row>
    <row r="398" customFormat="false" ht="25" hidden="false" customHeight="true" outlineLevel="0" collapsed="false">
      <c r="A398" s="31"/>
      <c r="B398" s="32"/>
      <c r="C398" s="33"/>
      <c r="D398" s="31"/>
      <c r="E398" s="31"/>
      <c r="F398" s="31"/>
      <c r="G398" s="36" t="str">
        <f aca="false">IF(COUNTA(A398:F398)=0,"",IF(E398="","Falta o código",IF(E398&lt;&gt;TRIM(E398),"Confira o código",IF(COUNTIFS(CobroID,E398)&gt;1,"Código repetido",IF(NOT(ISNUMBER(B398)),"Confira a data",IF(OR(B398&lt;1,B398&gt;73415,INT(B398)&lt;&gt;B398),"Confira a data",IF(NOT(ISNUMBER(C398)),"Confira o valor",IF(C398&lt;=0,"Valor maior que zero",IF(COUNTIFS(Medios,D398)&lt;&gt;1,"Escolha um meio",IF(COUNTIFS(VentaID,A398)&lt;&gt;1,"Confira o ID da venda",IF(SUMIFS(VentaValida,VentaID,A398)&lt;=0,"Corrija a venda",IF(B398&lt;SUMIFS(VentaFecha,VentaID,A398),"Anterior à venda","OK"))))))))))))</f>
        <v/>
      </c>
      <c r="H398" s="34" t="n">
        <f aca="false">IF(G398="OK",C398,0)</f>
        <v>0</v>
      </c>
    </row>
    <row r="399" customFormat="false" ht="25" hidden="false" customHeight="true" outlineLevel="0" collapsed="false">
      <c r="A399" s="31"/>
      <c r="B399" s="32"/>
      <c r="C399" s="33"/>
      <c r="D399" s="31"/>
      <c r="E399" s="31"/>
      <c r="F399" s="31"/>
      <c r="G399" s="36" t="str">
        <f aca="false">IF(COUNTA(A399:F399)=0,"",IF(E399="","Falta o código",IF(E399&lt;&gt;TRIM(E399),"Confira o código",IF(COUNTIFS(CobroID,E399)&gt;1,"Código repetido",IF(NOT(ISNUMBER(B399)),"Confira a data",IF(OR(B399&lt;1,B399&gt;73415,INT(B399)&lt;&gt;B399),"Confira a data",IF(NOT(ISNUMBER(C399)),"Confira o valor",IF(C399&lt;=0,"Valor maior que zero",IF(COUNTIFS(Medios,D399)&lt;&gt;1,"Escolha um meio",IF(COUNTIFS(VentaID,A399)&lt;&gt;1,"Confira o ID da venda",IF(SUMIFS(VentaValida,VentaID,A399)&lt;=0,"Corrija a venda",IF(B399&lt;SUMIFS(VentaFecha,VentaID,A399),"Anterior à venda","OK"))))))))))))</f>
        <v/>
      </c>
      <c r="H399" s="34" t="n">
        <f aca="false">IF(G399="OK",C399,0)</f>
        <v>0</v>
      </c>
    </row>
    <row r="400" customFormat="false" ht="25" hidden="false" customHeight="true" outlineLevel="0" collapsed="false">
      <c r="A400" s="31"/>
      <c r="B400" s="32"/>
      <c r="C400" s="33"/>
      <c r="D400" s="31"/>
      <c r="E400" s="31"/>
      <c r="F400" s="31"/>
      <c r="G400" s="36" t="str">
        <f aca="false">IF(COUNTA(A400:F400)=0,"",IF(E400="","Falta o código",IF(E400&lt;&gt;TRIM(E400),"Confira o código",IF(COUNTIFS(CobroID,E400)&gt;1,"Código repetido",IF(NOT(ISNUMBER(B400)),"Confira a data",IF(OR(B400&lt;1,B400&gt;73415,INT(B400)&lt;&gt;B400),"Confira a data",IF(NOT(ISNUMBER(C400)),"Confira o valor",IF(C400&lt;=0,"Valor maior que zero",IF(COUNTIFS(Medios,D400)&lt;&gt;1,"Escolha um meio",IF(COUNTIFS(VentaID,A400)&lt;&gt;1,"Confira o ID da venda",IF(SUMIFS(VentaValida,VentaID,A400)&lt;=0,"Corrija a venda",IF(B400&lt;SUMIFS(VentaFecha,VentaID,A400),"Anterior à venda","OK"))))))))))))</f>
        <v/>
      </c>
      <c r="H400" s="34" t="n">
        <f aca="false">IF(G400="OK",C400,0)</f>
        <v>0</v>
      </c>
    </row>
    <row r="401" customFormat="false" ht="25" hidden="false" customHeight="true" outlineLevel="0" collapsed="false">
      <c r="A401" s="31"/>
      <c r="B401" s="32"/>
      <c r="C401" s="33"/>
      <c r="D401" s="31"/>
      <c r="E401" s="31"/>
      <c r="F401" s="31"/>
      <c r="G401" s="36" t="str">
        <f aca="false">IF(COUNTA(A401:F401)=0,"",IF(E401="","Falta o código",IF(E401&lt;&gt;TRIM(E401),"Confira o código",IF(COUNTIFS(CobroID,E401)&gt;1,"Código repetido",IF(NOT(ISNUMBER(B401)),"Confira a data",IF(OR(B401&lt;1,B401&gt;73415,INT(B401)&lt;&gt;B401),"Confira a data",IF(NOT(ISNUMBER(C401)),"Confira o valor",IF(C401&lt;=0,"Valor maior que zero",IF(COUNTIFS(Medios,D401)&lt;&gt;1,"Escolha um meio",IF(COUNTIFS(VentaID,A401)&lt;&gt;1,"Confira o ID da venda",IF(SUMIFS(VentaValida,VentaID,A401)&lt;=0,"Corrija a venda",IF(B401&lt;SUMIFS(VentaFecha,VentaID,A401),"Anterior à venda","OK"))))))))))))</f>
        <v/>
      </c>
      <c r="H401" s="34" t="n">
        <f aca="false">IF(G401="OK",C401,0)</f>
        <v>0</v>
      </c>
    </row>
    <row r="402" customFormat="false" ht="25" hidden="false" customHeight="true" outlineLevel="0" collapsed="false">
      <c r="A402" s="31"/>
      <c r="B402" s="32"/>
      <c r="C402" s="33"/>
      <c r="D402" s="31"/>
      <c r="E402" s="31"/>
      <c r="F402" s="31"/>
      <c r="G402" s="36" t="str">
        <f aca="false">IF(COUNTA(A402:F402)=0,"",IF(E402="","Falta o código",IF(E402&lt;&gt;TRIM(E402),"Confira o código",IF(COUNTIFS(CobroID,E402)&gt;1,"Código repetido",IF(NOT(ISNUMBER(B402)),"Confira a data",IF(OR(B402&lt;1,B402&gt;73415,INT(B402)&lt;&gt;B402),"Confira a data",IF(NOT(ISNUMBER(C402)),"Confira o valor",IF(C402&lt;=0,"Valor maior que zero",IF(COUNTIFS(Medios,D402)&lt;&gt;1,"Escolha um meio",IF(COUNTIFS(VentaID,A402)&lt;&gt;1,"Confira o ID da venda",IF(SUMIFS(VentaValida,VentaID,A402)&lt;=0,"Corrija a venda",IF(B402&lt;SUMIFS(VentaFecha,VentaID,A402),"Anterior à venda","OK"))))))))))))</f>
        <v/>
      </c>
      <c r="H402" s="34" t="n">
        <f aca="false">IF(G402="OK",C402,0)</f>
        <v>0</v>
      </c>
    </row>
    <row r="403" customFormat="false" ht="25" hidden="false" customHeight="true" outlineLevel="0" collapsed="false">
      <c r="A403" s="31"/>
      <c r="B403" s="32"/>
      <c r="C403" s="33"/>
      <c r="D403" s="31"/>
      <c r="E403" s="31"/>
      <c r="F403" s="31"/>
      <c r="G403" s="36" t="str">
        <f aca="false">IF(COUNTA(A403:F403)=0,"",IF(E403="","Falta o código",IF(E403&lt;&gt;TRIM(E403),"Confira o código",IF(COUNTIFS(CobroID,E403)&gt;1,"Código repetido",IF(NOT(ISNUMBER(B403)),"Confira a data",IF(OR(B403&lt;1,B403&gt;73415,INT(B403)&lt;&gt;B403),"Confira a data",IF(NOT(ISNUMBER(C403)),"Confira o valor",IF(C403&lt;=0,"Valor maior que zero",IF(COUNTIFS(Medios,D403)&lt;&gt;1,"Escolha um meio",IF(COUNTIFS(VentaID,A403)&lt;&gt;1,"Confira o ID da venda",IF(SUMIFS(VentaValida,VentaID,A403)&lt;=0,"Corrija a venda",IF(B403&lt;SUMIFS(VentaFecha,VentaID,A403),"Anterior à venda","OK"))))))))))))</f>
        <v/>
      </c>
      <c r="H403" s="34" t="n">
        <f aca="false">IF(G403="OK",C403,0)</f>
        <v>0</v>
      </c>
    </row>
    <row r="404" customFormat="false" ht="25" hidden="false" customHeight="true" outlineLevel="0" collapsed="false">
      <c r="A404" s="31"/>
      <c r="B404" s="32"/>
      <c r="C404" s="33"/>
      <c r="D404" s="31"/>
      <c r="E404" s="31"/>
      <c r="F404" s="31"/>
      <c r="G404" s="36" t="str">
        <f aca="false">IF(COUNTA(A404:F404)=0,"",IF(E404="","Falta o código",IF(E404&lt;&gt;TRIM(E404),"Confira o código",IF(COUNTIFS(CobroID,E404)&gt;1,"Código repetido",IF(NOT(ISNUMBER(B404)),"Confira a data",IF(OR(B404&lt;1,B404&gt;73415,INT(B404)&lt;&gt;B404),"Confira a data",IF(NOT(ISNUMBER(C404)),"Confira o valor",IF(C404&lt;=0,"Valor maior que zero",IF(COUNTIFS(Medios,D404)&lt;&gt;1,"Escolha um meio",IF(COUNTIFS(VentaID,A404)&lt;&gt;1,"Confira o ID da venda",IF(SUMIFS(VentaValida,VentaID,A404)&lt;=0,"Corrija a venda",IF(B404&lt;SUMIFS(VentaFecha,VentaID,A404),"Anterior à venda","OK"))))))))))))</f>
        <v/>
      </c>
      <c r="H404" s="34" t="n">
        <f aca="false">IF(G404="OK",C404,0)</f>
        <v>0</v>
      </c>
    </row>
    <row r="405" customFormat="false" ht="25" hidden="false" customHeight="true" outlineLevel="0" collapsed="false">
      <c r="A405" s="31"/>
      <c r="B405" s="32"/>
      <c r="C405" s="33"/>
      <c r="D405" s="31"/>
      <c r="E405" s="31"/>
      <c r="F405" s="31"/>
      <c r="G405" s="36" t="str">
        <f aca="false">IF(COUNTA(A405:F405)=0,"",IF(E405="","Falta o código",IF(E405&lt;&gt;TRIM(E405),"Confira o código",IF(COUNTIFS(CobroID,E405)&gt;1,"Código repetido",IF(NOT(ISNUMBER(B405)),"Confira a data",IF(OR(B405&lt;1,B405&gt;73415,INT(B405)&lt;&gt;B405),"Confira a data",IF(NOT(ISNUMBER(C405)),"Confira o valor",IF(C405&lt;=0,"Valor maior que zero",IF(COUNTIFS(Medios,D405)&lt;&gt;1,"Escolha um meio",IF(COUNTIFS(VentaID,A405)&lt;&gt;1,"Confira o ID da venda",IF(SUMIFS(VentaValida,VentaID,A405)&lt;=0,"Corrija a venda",IF(B405&lt;SUMIFS(VentaFecha,VentaID,A405),"Anterior à venda","OK"))))))))))))</f>
        <v/>
      </c>
      <c r="H405" s="34" t="n">
        <f aca="false">IF(G405="OK",C405,0)</f>
        <v>0</v>
      </c>
    </row>
    <row r="406" customFormat="false" ht="25" hidden="false" customHeight="true" outlineLevel="0" collapsed="false">
      <c r="A406" s="31"/>
      <c r="B406" s="32"/>
      <c r="C406" s="33"/>
      <c r="D406" s="31"/>
      <c r="E406" s="31"/>
      <c r="F406" s="31"/>
      <c r="G406" s="36" t="str">
        <f aca="false">IF(COUNTA(A406:F406)=0,"",IF(E406="","Falta o código",IF(E406&lt;&gt;TRIM(E406),"Confira o código",IF(COUNTIFS(CobroID,E406)&gt;1,"Código repetido",IF(NOT(ISNUMBER(B406)),"Confira a data",IF(OR(B406&lt;1,B406&gt;73415,INT(B406)&lt;&gt;B406),"Confira a data",IF(NOT(ISNUMBER(C406)),"Confira o valor",IF(C406&lt;=0,"Valor maior que zero",IF(COUNTIFS(Medios,D406)&lt;&gt;1,"Escolha um meio",IF(COUNTIFS(VentaID,A406)&lt;&gt;1,"Confira o ID da venda",IF(SUMIFS(VentaValida,VentaID,A406)&lt;=0,"Corrija a venda",IF(B406&lt;SUMIFS(VentaFecha,VentaID,A406),"Anterior à venda","OK"))))))))))))</f>
        <v/>
      </c>
      <c r="H406" s="34" t="n">
        <f aca="false">IF(G406="OK",C406,0)</f>
        <v>0</v>
      </c>
    </row>
    <row r="407" customFormat="false" ht="25" hidden="false" customHeight="true" outlineLevel="0" collapsed="false">
      <c r="A407" s="31"/>
      <c r="B407" s="32"/>
      <c r="C407" s="33"/>
      <c r="D407" s="31"/>
      <c r="E407" s="31"/>
      <c r="F407" s="31"/>
      <c r="G407" s="36" t="str">
        <f aca="false">IF(COUNTA(A407:F407)=0,"",IF(E407="","Falta o código",IF(E407&lt;&gt;TRIM(E407),"Confira o código",IF(COUNTIFS(CobroID,E407)&gt;1,"Código repetido",IF(NOT(ISNUMBER(B407)),"Confira a data",IF(OR(B407&lt;1,B407&gt;73415,INT(B407)&lt;&gt;B407),"Confira a data",IF(NOT(ISNUMBER(C407)),"Confira o valor",IF(C407&lt;=0,"Valor maior que zero",IF(COUNTIFS(Medios,D407)&lt;&gt;1,"Escolha um meio",IF(COUNTIFS(VentaID,A407)&lt;&gt;1,"Confira o ID da venda",IF(SUMIFS(VentaValida,VentaID,A407)&lt;=0,"Corrija a venda",IF(B407&lt;SUMIFS(VentaFecha,VentaID,A407),"Anterior à venda","OK"))))))))))))</f>
        <v/>
      </c>
      <c r="H407" s="34" t="n">
        <f aca="false">IF(G407="OK",C407,0)</f>
        <v>0</v>
      </c>
    </row>
    <row r="408" customFormat="false" ht="25" hidden="false" customHeight="true" outlineLevel="0" collapsed="false">
      <c r="A408" s="31"/>
      <c r="B408" s="32"/>
      <c r="C408" s="33"/>
      <c r="D408" s="31"/>
      <c r="E408" s="31"/>
      <c r="F408" s="31"/>
      <c r="G408" s="36" t="str">
        <f aca="false">IF(COUNTA(A408:F408)=0,"",IF(E408="","Falta o código",IF(E408&lt;&gt;TRIM(E408),"Confira o código",IF(COUNTIFS(CobroID,E408)&gt;1,"Código repetido",IF(NOT(ISNUMBER(B408)),"Confira a data",IF(OR(B408&lt;1,B408&gt;73415,INT(B408)&lt;&gt;B408),"Confira a data",IF(NOT(ISNUMBER(C408)),"Confira o valor",IF(C408&lt;=0,"Valor maior que zero",IF(COUNTIFS(Medios,D408)&lt;&gt;1,"Escolha um meio",IF(COUNTIFS(VentaID,A408)&lt;&gt;1,"Confira o ID da venda",IF(SUMIFS(VentaValida,VentaID,A408)&lt;=0,"Corrija a venda",IF(B408&lt;SUMIFS(VentaFecha,VentaID,A408),"Anterior à venda","OK"))))))))))))</f>
        <v/>
      </c>
      <c r="H408" s="34" t="n">
        <f aca="false">IF(G408="OK",C408,0)</f>
        <v>0</v>
      </c>
    </row>
    <row r="409" customFormat="false" ht="25" hidden="false" customHeight="true" outlineLevel="0" collapsed="false">
      <c r="A409" s="31"/>
      <c r="B409" s="32"/>
      <c r="C409" s="33"/>
      <c r="D409" s="31"/>
      <c r="E409" s="31"/>
      <c r="F409" s="31"/>
      <c r="G409" s="36" t="str">
        <f aca="false">IF(COUNTA(A409:F409)=0,"",IF(E409="","Falta o código",IF(E409&lt;&gt;TRIM(E409),"Confira o código",IF(COUNTIFS(CobroID,E409)&gt;1,"Código repetido",IF(NOT(ISNUMBER(B409)),"Confira a data",IF(OR(B409&lt;1,B409&gt;73415,INT(B409)&lt;&gt;B409),"Confira a data",IF(NOT(ISNUMBER(C409)),"Confira o valor",IF(C409&lt;=0,"Valor maior que zero",IF(COUNTIFS(Medios,D409)&lt;&gt;1,"Escolha um meio",IF(COUNTIFS(VentaID,A409)&lt;&gt;1,"Confira o ID da venda",IF(SUMIFS(VentaValida,VentaID,A409)&lt;=0,"Corrija a venda",IF(B409&lt;SUMIFS(VentaFecha,VentaID,A409),"Anterior à venda","OK"))))))))))))</f>
        <v/>
      </c>
      <c r="H409" s="34" t="n">
        <f aca="false">IF(G409="OK",C409,0)</f>
        <v>0</v>
      </c>
    </row>
    <row r="410" customFormat="false" ht="25" hidden="false" customHeight="true" outlineLevel="0" collapsed="false">
      <c r="A410" s="31"/>
      <c r="B410" s="32"/>
      <c r="C410" s="33"/>
      <c r="D410" s="31"/>
      <c r="E410" s="31"/>
      <c r="F410" s="31"/>
      <c r="G410" s="36" t="str">
        <f aca="false">IF(COUNTA(A410:F410)=0,"",IF(E410="","Falta o código",IF(E410&lt;&gt;TRIM(E410),"Confira o código",IF(COUNTIFS(CobroID,E410)&gt;1,"Código repetido",IF(NOT(ISNUMBER(B410)),"Confira a data",IF(OR(B410&lt;1,B410&gt;73415,INT(B410)&lt;&gt;B410),"Confira a data",IF(NOT(ISNUMBER(C410)),"Confira o valor",IF(C410&lt;=0,"Valor maior que zero",IF(COUNTIFS(Medios,D410)&lt;&gt;1,"Escolha um meio",IF(COUNTIFS(VentaID,A410)&lt;&gt;1,"Confira o ID da venda",IF(SUMIFS(VentaValida,VentaID,A410)&lt;=0,"Corrija a venda",IF(B410&lt;SUMIFS(VentaFecha,VentaID,A410),"Anterior à venda","OK"))))))))))))</f>
        <v/>
      </c>
      <c r="H410" s="34" t="n">
        <f aca="false">IF(G410="OK",C410,0)</f>
        <v>0</v>
      </c>
    </row>
    <row r="411" customFormat="false" ht="25" hidden="false" customHeight="true" outlineLevel="0" collapsed="false">
      <c r="A411" s="31"/>
      <c r="B411" s="32"/>
      <c r="C411" s="33"/>
      <c r="D411" s="31"/>
      <c r="E411" s="31"/>
      <c r="F411" s="31"/>
      <c r="G411" s="36" t="str">
        <f aca="false">IF(COUNTA(A411:F411)=0,"",IF(E411="","Falta o código",IF(E411&lt;&gt;TRIM(E411),"Confira o código",IF(COUNTIFS(CobroID,E411)&gt;1,"Código repetido",IF(NOT(ISNUMBER(B411)),"Confira a data",IF(OR(B411&lt;1,B411&gt;73415,INT(B411)&lt;&gt;B411),"Confira a data",IF(NOT(ISNUMBER(C411)),"Confira o valor",IF(C411&lt;=0,"Valor maior que zero",IF(COUNTIFS(Medios,D411)&lt;&gt;1,"Escolha um meio",IF(COUNTIFS(VentaID,A411)&lt;&gt;1,"Confira o ID da venda",IF(SUMIFS(VentaValida,VentaID,A411)&lt;=0,"Corrija a venda",IF(B411&lt;SUMIFS(VentaFecha,VentaID,A411),"Anterior à venda","OK"))))))))))))</f>
        <v/>
      </c>
      <c r="H411" s="34" t="n">
        <f aca="false">IF(G411="OK",C411,0)</f>
        <v>0</v>
      </c>
    </row>
    <row r="412" customFormat="false" ht="25" hidden="false" customHeight="true" outlineLevel="0" collapsed="false">
      <c r="A412" s="31"/>
      <c r="B412" s="32"/>
      <c r="C412" s="33"/>
      <c r="D412" s="31"/>
      <c r="E412" s="31"/>
      <c r="F412" s="31"/>
      <c r="G412" s="36" t="str">
        <f aca="false">IF(COUNTA(A412:F412)=0,"",IF(E412="","Falta o código",IF(E412&lt;&gt;TRIM(E412),"Confira o código",IF(COUNTIFS(CobroID,E412)&gt;1,"Código repetido",IF(NOT(ISNUMBER(B412)),"Confira a data",IF(OR(B412&lt;1,B412&gt;73415,INT(B412)&lt;&gt;B412),"Confira a data",IF(NOT(ISNUMBER(C412)),"Confira o valor",IF(C412&lt;=0,"Valor maior que zero",IF(COUNTIFS(Medios,D412)&lt;&gt;1,"Escolha um meio",IF(COUNTIFS(VentaID,A412)&lt;&gt;1,"Confira o ID da venda",IF(SUMIFS(VentaValida,VentaID,A412)&lt;=0,"Corrija a venda",IF(B412&lt;SUMIFS(VentaFecha,VentaID,A412),"Anterior à venda","OK"))))))))))))</f>
        <v/>
      </c>
      <c r="H412" s="34" t="n">
        <f aca="false">IF(G412="OK",C412,0)</f>
        <v>0</v>
      </c>
    </row>
    <row r="413" customFormat="false" ht="25" hidden="false" customHeight="true" outlineLevel="0" collapsed="false">
      <c r="A413" s="31"/>
      <c r="B413" s="32"/>
      <c r="C413" s="33"/>
      <c r="D413" s="31"/>
      <c r="E413" s="31"/>
      <c r="F413" s="31"/>
      <c r="G413" s="36" t="str">
        <f aca="false">IF(COUNTA(A413:F413)=0,"",IF(E413="","Falta o código",IF(E413&lt;&gt;TRIM(E413),"Confira o código",IF(COUNTIFS(CobroID,E413)&gt;1,"Código repetido",IF(NOT(ISNUMBER(B413)),"Confira a data",IF(OR(B413&lt;1,B413&gt;73415,INT(B413)&lt;&gt;B413),"Confira a data",IF(NOT(ISNUMBER(C413)),"Confira o valor",IF(C413&lt;=0,"Valor maior que zero",IF(COUNTIFS(Medios,D413)&lt;&gt;1,"Escolha um meio",IF(COUNTIFS(VentaID,A413)&lt;&gt;1,"Confira o ID da venda",IF(SUMIFS(VentaValida,VentaID,A413)&lt;=0,"Corrija a venda",IF(B413&lt;SUMIFS(VentaFecha,VentaID,A413),"Anterior à venda","OK"))))))))))))</f>
        <v/>
      </c>
      <c r="H413" s="34" t="n">
        <f aca="false">IF(G413="OK",C413,0)</f>
        <v>0</v>
      </c>
    </row>
    <row r="414" customFormat="false" ht="25" hidden="false" customHeight="true" outlineLevel="0" collapsed="false">
      <c r="A414" s="31"/>
      <c r="B414" s="32"/>
      <c r="C414" s="33"/>
      <c r="D414" s="31"/>
      <c r="E414" s="31"/>
      <c r="F414" s="31"/>
      <c r="G414" s="36" t="str">
        <f aca="false">IF(COUNTA(A414:F414)=0,"",IF(E414="","Falta o código",IF(E414&lt;&gt;TRIM(E414),"Confira o código",IF(COUNTIFS(CobroID,E414)&gt;1,"Código repetido",IF(NOT(ISNUMBER(B414)),"Confira a data",IF(OR(B414&lt;1,B414&gt;73415,INT(B414)&lt;&gt;B414),"Confira a data",IF(NOT(ISNUMBER(C414)),"Confira o valor",IF(C414&lt;=0,"Valor maior que zero",IF(COUNTIFS(Medios,D414)&lt;&gt;1,"Escolha um meio",IF(COUNTIFS(VentaID,A414)&lt;&gt;1,"Confira o ID da venda",IF(SUMIFS(VentaValida,VentaID,A414)&lt;=0,"Corrija a venda",IF(B414&lt;SUMIFS(VentaFecha,VentaID,A414),"Anterior à venda","OK"))))))))))))</f>
        <v/>
      </c>
      <c r="H414" s="34" t="n">
        <f aca="false">IF(G414="OK",C414,0)</f>
        <v>0</v>
      </c>
    </row>
    <row r="415" customFormat="false" ht="25" hidden="false" customHeight="true" outlineLevel="0" collapsed="false">
      <c r="A415" s="31"/>
      <c r="B415" s="32"/>
      <c r="C415" s="33"/>
      <c r="D415" s="31"/>
      <c r="E415" s="31"/>
      <c r="F415" s="31"/>
      <c r="G415" s="36" t="str">
        <f aca="false">IF(COUNTA(A415:F415)=0,"",IF(E415="","Falta o código",IF(E415&lt;&gt;TRIM(E415),"Confira o código",IF(COUNTIFS(CobroID,E415)&gt;1,"Código repetido",IF(NOT(ISNUMBER(B415)),"Confira a data",IF(OR(B415&lt;1,B415&gt;73415,INT(B415)&lt;&gt;B415),"Confira a data",IF(NOT(ISNUMBER(C415)),"Confira o valor",IF(C415&lt;=0,"Valor maior que zero",IF(COUNTIFS(Medios,D415)&lt;&gt;1,"Escolha um meio",IF(COUNTIFS(VentaID,A415)&lt;&gt;1,"Confira o ID da venda",IF(SUMIFS(VentaValida,VentaID,A415)&lt;=0,"Corrija a venda",IF(B415&lt;SUMIFS(VentaFecha,VentaID,A415),"Anterior à venda","OK"))))))))))))</f>
        <v/>
      </c>
      <c r="H415" s="34" t="n">
        <f aca="false">IF(G415="OK",C415,0)</f>
        <v>0</v>
      </c>
    </row>
    <row r="416" customFormat="false" ht="25" hidden="false" customHeight="true" outlineLevel="0" collapsed="false">
      <c r="A416" s="31"/>
      <c r="B416" s="32"/>
      <c r="C416" s="33"/>
      <c r="D416" s="31"/>
      <c r="E416" s="31"/>
      <c r="F416" s="31"/>
      <c r="G416" s="36" t="str">
        <f aca="false">IF(COUNTA(A416:F416)=0,"",IF(E416="","Falta o código",IF(E416&lt;&gt;TRIM(E416),"Confira o código",IF(COUNTIFS(CobroID,E416)&gt;1,"Código repetido",IF(NOT(ISNUMBER(B416)),"Confira a data",IF(OR(B416&lt;1,B416&gt;73415,INT(B416)&lt;&gt;B416),"Confira a data",IF(NOT(ISNUMBER(C416)),"Confira o valor",IF(C416&lt;=0,"Valor maior que zero",IF(COUNTIFS(Medios,D416)&lt;&gt;1,"Escolha um meio",IF(COUNTIFS(VentaID,A416)&lt;&gt;1,"Confira o ID da venda",IF(SUMIFS(VentaValida,VentaID,A416)&lt;=0,"Corrija a venda",IF(B416&lt;SUMIFS(VentaFecha,VentaID,A416),"Anterior à venda","OK"))))))))))))</f>
        <v/>
      </c>
      <c r="H416" s="34" t="n">
        <f aca="false">IF(G416="OK",C416,0)</f>
        <v>0</v>
      </c>
    </row>
    <row r="417" customFormat="false" ht="25" hidden="false" customHeight="true" outlineLevel="0" collapsed="false">
      <c r="A417" s="31"/>
      <c r="B417" s="32"/>
      <c r="C417" s="33"/>
      <c r="D417" s="31"/>
      <c r="E417" s="31"/>
      <c r="F417" s="31"/>
      <c r="G417" s="36" t="str">
        <f aca="false">IF(COUNTA(A417:F417)=0,"",IF(E417="","Falta o código",IF(E417&lt;&gt;TRIM(E417),"Confira o código",IF(COUNTIFS(CobroID,E417)&gt;1,"Código repetido",IF(NOT(ISNUMBER(B417)),"Confira a data",IF(OR(B417&lt;1,B417&gt;73415,INT(B417)&lt;&gt;B417),"Confira a data",IF(NOT(ISNUMBER(C417)),"Confira o valor",IF(C417&lt;=0,"Valor maior que zero",IF(COUNTIFS(Medios,D417)&lt;&gt;1,"Escolha um meio",IF(COUNTIFS(VentaID,A417)&lt;&gt;1,"Confira o ID da venda",IF(SUMIFS(VentaValida,VentaID,A417)&lt;=0,"Corrija a venda",IF(B417&lt;SUMIFS(VentaFecha,VentaID,A417),"Anterior à venda","OK"))))))))))))</f>
        <v/>
      </c>
      <c r="H417" s="34" t="n">
        <f aca="false">IF(G417="OK",C417,0)</f>
        <v>0</v>
      </c>
    </row>
    <row r="418" customFormat="false" ht="25" hidden="false" customHeight="true" outlineLevel="0" collapsed="false">
      <c r="A418" s="31"/>
      <c r="B418" s="32"/>
      <c r="C418" s="33"/>
      <c r="D418" s="31"/>
      <c r="E418" s="31"/>
      <c r="F418" s="31"/>
      <c r="G418" s="36" t="str">
        <f aca="false">IF(COUNTA(A418:F418)=0,"",IF(E418="","Falta o código",IF(E418&lt;&gt;TRIM(E418),"Confira o código",IF(COUNTIFS(CobroID,E418)&gt;1,"Código repetido",IF(NOT(ISNUMBER(B418)),"Confira a data",IF(OR(B418&lt;1,B418&gt;73415,INT(B418)&lt;&gt;B418),"Confira a data",IF(NOT(ISNUMBER(C418)),"Confira o valor",IF(C418&lt;=0,"Valor maior que zero",IF(COUNTIFS(Medios,D418)&lt;&gt;1,"Escolha um meio",IF(COUNTIFS(VentaID,A418)&lt;&gt;1,"Confira o ID da venda",IF(SUMIFS(VentaValida,VentaID,A418)&lt;=0,"Corrija a venda",IF(B418&lt;SUMIFS(VentaFecha,VentaID,A418),"Anterior à venda","OK"))))))))))))</f>
        <v/>
      </c>
      <c r="H418" s="34" t="n">
        <f aca="false">IF(G418="OK",C418,0)</f>
        <v>0</v>
      </c>
    </row>
    <row r="419" customFormat="false" ht="25" hidden="false" customHeight="true" outlineLevel="0" collapsed="false">
      <c r="A419" s="31"/>
      <c r="B419" s="32"/>
      <c r="C419" s="33"/>
      <c r="D419" s="31"/>
      <c r="E419" s="31"/>
      <c r="F419" s="31"/>
      <c r="G419" s="36" t="str">
        <f aca="false">IF(COUNTA(A419:F419)=0,"",IF(E419="","Falta o código",IF(E419&lt;&gt;TRIM(E419),"Confira o código",IF(COUNTIFS(CobroID,E419)&gt;1,"Código repetido",IF(NOT(ISNUMBER(B419)),"Confira a data",IF(OR(B419&lt;1,B419&gt;73415,INT(B419)&lt;&gt;B419),"Confira a data",IF(NOT(ISNUMBER(C419)),"Confira o valor",IF(C419&lt;=0,"Valor maior que zero",IF(COUNTIFS(Medios,D419)&lt;&gt;1,"Escolha um meio",IF(COUNTIFS(VentaID,A419)&lt;&gt;1,"Confira o ID da venda",IF(SUMIFS(VentaValida,VentaID,A419)&lt;=0,"Corrija a venda",IF(B419&lt;SUMIFS(VentaFecha,VentaID,A419),"Anterior à venda","OK"))))))))))))</f>
        <v/>
      </c>
      <c r="H419" s="34" t="n">
        <f aca="false">IF(G419="OK",C419,0)</f>
        <v>0</v>
      </c>
    </row>
    <row r="420" customFormat="false" ht="25" hidden="false" customHeight="true" outlineLevel="0" collapsed="false">
      <c r="A420" s="31"/>
      <c r="B420" s="32"/>
      <c r="C420" s="33"/>
      <c r="D420" s="31"/>
      <c r="E420" s="31"/>
      <c r="F420" s="31"/>
      <c r="G420" s="36" t="str">
        <f aca="false">IF(COUNTA(A420:F420)=0,"",IF(E420="","Falta o código",IF(E420&lt;&gt;TRIM(E420),"Confira o código",IF(COUNTIFS(CobroID,E420)&gt;1,"Código repetido",IF(NOT(ISNUMBER(B420)),"Confira a data",IF(OR(B420&lt;1,B420&gt;73415,INT(B420)&lt;&gt;B420),"Confira a data",IF(NOT(ISNUMBER(C420)),"Confira o valor",IF(C420&lt;=0,"Valor maior que zero",IF(COUNTIFS(Medios,D420)&lt;&gt;1,"Escolha um meio",IF(COUNTIFS(VentaID,A420)&lt;&gt;1,"Confira o ID da venda",IF(SUMIFS(VentaValida,VentaID,A420)&lt;=0,"Corrija a venda",IF(B420&lt;SUMIFS(VentaFecha,VentaID,A420),"Anterior à venda","OK"))))))))))))</f>
        <v/>
      </c>
      <c r="H420" s="34" t="n">
        <f aca="false">IF(G420="OK",C420,0)</f>
        <v>0</v>
      </c>
    </row>
    <row r="421" customFormat="false" ht="25" hidden="false" customHeight="true" outlineLevel="0" collapsed="false">
      <c r="A421" s="31"/>
      <c r="B421" s="32"/>
      <c r="C421" s="33"/>
      <c r="D421" s="31"/>
      <c r="E421" s="31"/>
      <c r="F421" s="31"/>
      <c r="G421" s="36" t="str">
        <f aca="false">IF(COUNTA(A421:F421)=0,"",IF(E421="","Falta o código",IF(E421&lt;&gt;TRIM(E421),"Confira o código",IF(COUNTIFS(CobroID,E421)&gt;1,"Código repetido",IF(NOT(ISNUMBER(B421)),"Confira a data",IF(OR(B421&lt;1,B421&gt;73415,INT(B421)&lt;&gt;B421),"Confira a data",IF(NOT(ISNUMBER(C421)),"Confira o valor",IF(C421&lt;=0,"Valor maior que zero",IF(COUNTIFS(Medios,D421)&lt;&gt;1,"Escolha um meio",IF(COUNTIFS(VentaID,A421)&lt;&gt;1,"Confira o ID da venda",IF(SUMIFS(VentaValida,VentaID,A421)&lt;=0,"Corrija a venda",IF(B421&lt;SUMIFS(VentaFecha,VentaID,A421),"Anterior à venda","OK"))))))))))))</f>
        <v/>
      </c>
      <c r="H421" s="34" t="n">
        <f aca="false">IF(G421="OK",C421,0)</f>
        <v>0</v>
      </c>
    </row>
    <row r="422" customFormat="false" ht="25" hidden="false" customHeight="true" outlineLevel="0" collapsed="false">
      <c r="A422" s="31"/>
      <c r="B422" s="32"/>
      <c r="C422" s="33"/>
      <c r="D422" s="31"/>
      <c r="E422" s="31"/>
      <c r="F422" s="31"/>
      <c r="G422" s="36" t="str">
        <f aca="false">IF(COUNTA(A422:F422)=0,"",IF(E422="","Falta o código",IF(E422&lt;&gt;TRIM(E422),"Confira o código",IF(COUNTIFS(CobroID,E422)&gt;1,"Código repetido",IF(NOT(ISNUMBER(B422)),"Confira a data",IF(OR(B422&lt;1,B422&gt;73415,INT(B422)&lt;&gt;B422),"Confira a data",IF(NOT(ISNUMBER(C422)),"Confira o valor",IF(C422&lt;=0,"Valor maior que zero",IF(COUNTIFS(Medios,D422)&lt;&gt;1,"Escolha um meio",IF(COUNTIFS(VentaID,A422)&lt;&gt;1,"Confira o ID da venda",IF(SUMIFS(VentaValida,VentaID,A422)&lt;=0,"Corrija a venda",IF(B422&lt;SUMIFS(VentaFecha,VentaID,A422),"Anterior à venda","OK"))))))))))))</f>
        <v/>
      </c>
      <c r="H422" s="34" t="n">
        <f aca="false">IF(G422="OK",C422,0)</f>
        <v>0</v>
      </c>
    </row>
    <row r="423" customFormat="false" ht="25" hidden="false" customHeight="true" outlineLevel="0" collapsed="false">
      <c r="A423" s="31"/>
      <c r="B423" s="32"/>
      <c r="C423" s="33"/>
      <c r="D423" s="31"/>
      <c r="E423" s="31"/>
      <c r="F423" s="31"/>
      <c r="G423" s="36" t="str">
        <f aca="false">IF(COUNTA(A423:F423)=0,"",IF(E423="","Falta o código",IF(E423&lt;&gt;TRIM(E423),"Confira o código",IF(COUNTIFS(CobroID,E423)&gt;1,"Código repetido",IF(NOT(ISNUMBER(B423)),"Confira a data",IF(OR(B423&lt;1,B423&gt;73415,INT(B423)&lt;&gt;B423),"Confira a data",IF(NOT(ISNUMBER(C423)),"Confira o valor",IF(C423&lt;=0,"Valor maior que zero",IF(COUNTIFS(Medios,D423)&lt;&gt;1,"Escolha um meio",IF(COUNTIFS(VentaID,A423)&lt;&gt;1,"Confira o ID da venda",IF(SUMIFS(VentaValida,VentaID,A423)&lt;=0,"Corrija a venda",IF(B423&lt;SUMIFS(VentaFecha,VentaID,A423),"Anterior à venda","OK"))))))))))))</f>
        <v/>
      </c>
      <c r="H423" s="34" t="n">
        <f aca="false">IF(G423="OK",C423,0)</f>
        <v>0</v>
      </c>
    </row>
    <row r="424" customFormat="false" ht="25" hidden="false" customHeight="true" outlineLevel="0" collapsed="false">
      <c r="A424" s="31"/>
      <c r="B424" s="32"/>
      <c r="C424" s="33"/>
      <c r="D424" s="31"/>
      <c r="E424" s="31"/>
      <c r="F424" s="31"/>
      <c r="G424" s="36" t="str">
        <f aca="false">IF(COUNTA(A424:F424)=0,"",IF(E424="","Falta o código",IF(E424&lt;&gt;TRIM(E424),"Confira o código",IF(COUNTIFS(CobroID,E424)&gt;1,"Código repetido",IF(NOT(ISNUMBER(B424)),"Confira a data",IF(OR(B424&lt;1,B424&gt;73415,INT(B424)&lt;&gt;B424),"Confira a data",IF(NOT(ISNUMBER(C424)),"Confira o valor",IF(C424&lt;=0,"Valor maior que zero",IF(COUNTIFS(Medios,D424)&lt;&gt;1,"Escolha um meio",IF(COUNTIFS(VentaID,A424)&lt;&gt;1,"Confira o ID da venda",IF(SUMIFS(VentaValida,VentaID,A424)&lt;=0,"Corrija a venda",IF(B424&lt;SUMIFS(VentaFecha,VentaID,A424),"Anterior à venda","OK"))))))))))))</f>
        <v/>
      </c>
      <c r="H424" s="34" t="n">
        <f aca="false">IF(G424="OK",C424,0)</f>
        <v>0</v>
      </c>
    </row>
    <row r="425" customFormat="false" ht="25" hidden="false" customHeight="true" outlineLevel="0" collapsed="false">
      <c r="A425" s="31"/>
      <c r="B425" s="32"/>
      <c r="C425" s="33"/>
      <c r="D425" s="31"/>
      <c r="E425" s="31"/>
      <c r="F425" s="31"/>
      <c r="G425" s="36" t="str">
        <f aca="false">IF(COUNTA(A425:F425)=0,"",IF(E425="","Falta o código",IF(E425&lt;&gt;TRIM(E425),"Confira o código",IF(COUNTIFS(CobroID,E425)&gt;1,"Código repetido",IF(NOT(ISNUMBER(B425)),"Confira a data",IF(OR(B425&lt;1,B425&gt;73415,INT(B425)&lt;&gt;B425),"Confira a data",IF(NOT(ISNUMBER(C425)),"Confira o valor",IF(C425&lt;=0,"Valor maior que zero",IF(COUNTIFS(Medios,D425)&lt;&gt;1,"Escolha um meio",IF(COUNTIFS(VentaID,A425)&lt;&gt;1,"Confira o ID da venda",IF(SUMIFS(VentaValida,VentaID,A425)&lt;=0,"Corrija a venda",IF(B425&lt;SUMIFS(VentaFecha,VentaID,A425),"Anterior à venda","OK"))))))))))))</f>
        <v/>
      </c>
      <c r="H425" s="34" t="n">
        <f aca="false">IF(G425="OK",C425,0)</f>
        <v>0</v>
      </c>
    </row>
    <row r="426" customFormat="false" ht="25" hidden="false" customHeight="true" outlineLevel="0" collapsed="false">
      <c r="A426" s="31"/>
      <c r="B426" s="32"/>
      <c r="C426" s="33"/>
      <c r="D426" s="31"/>
      <c r="E426" s="31"/>
      <c r="F426" s="31"/>
      <c r="G426" s="36" t="str">
        <f aca="false">IF(COUNTA(A426:F426)=0,"",IF(E426="","Falta o código",IF(E426&lt;&gt;TRIM(E426),"Confira o código",IF(COUNTIFS(CobroID,E426)&gt;1,"Código repetido",IF(NOT(ISNUMBER(B426)),"Confira a data",IF(OR(B426&lt;1,B426&gt;73415,INT(B426)&lt;&gt;B426),"Confira a data",IF(NOT(ISNUMBER(C426)),"Confira o valor",IF(C426&lt;=0,"Valor maior que zero",IF(COUNTIFS(Medios,D426)&lt;&gt;1,"Escolha um meio",IF(COUNTIFS(VentaID,A426)&lt;&gt;1,"Confira o ID da venda",IF(SUMIFS(VentaValida,VentaID,A426)&lt;=0,"Corrija a venda",IF(B426&lt;SUMIFS(VentaFecha,VentaID,A426),"Anterior à venda","OK"))))))))))))</f>
        <v/>
      </c>
      <c r="H426" s="34" t="n">
        <f aca="false">IF(G426="OK",C426,0)</f>
        <v>0</v>
      </c>
    </row>
    <row r="427" customFormat="false" ht="25" hidden="false" customHeight="true" outlineLevel="0" collapsed="false">
      <c r="A427" s="31"/>
      <c r="B427" s="32"/>
      <c r="C427" s="33"/>
      <c r="D427" s="31"/>
      <c r="E427" s="31"/>
      <c r="F427" s="31"/>
      <c r="G427" s="36" t="str">
        <f aca="false">IF(COUNTA(A427:F427)=0,"",IF(E427="","Falta o código",IF(E427&lt;&gt;TRIM(E427),"Confira o código",IF(COUNTIFS(CobroID,E427)&gt;1,"Código repetido",IF(NOT(ISNUMBER(B427)),"Confira a data",IF(OR(B427&lt;1,B427&gt;73415,INT(B427)&lt;&gt;B427),"Confira a data",IF(NOT(ISNUMBER(C427)),"Confira o valor",IF(C427&lt;=0,"Valor maior que zero",IF(COUNTIFS(Medios,D427)&lt;&gt;1,"Escolha um meio",IF(COUNTIFS(VentaID,A427)&lt;&gt;1,"Confira o ID da venda",IF(SUMIFS(VentaValida,VentaID,A427)&lt;=0,"Corrija a venda",IF(B427&lt;SUMIFS(VentaFecha,VentaID,A427),"Anterior à venda","OK"))))))))))))</f>
        <v/>
      </c>
      <c r="H427" s="34" t="n">
        <f aca="false">IF(G427="OK",C427,0)</f>
        <v>0</v>
      </c>
    </row>
    <row r="428" customFormat="false" ht="25" hidden="false" customHeight="true" outlineLevel="0" collapsed="false">
      <c r="A428" s="31"/>
      <c r="B428" s="32"/>
      <c r="C428" s="33"/>
      <c r="D428" s="31"/>
      <c r="E428" s="31"/>
      <c r="F428" s="31"/>
      <c r="G428" s="36" t="str">
        <f aca="false">IF(COUNTA(A428:F428)=0,"",IF(E428="","Falta o código",IF(E428&lt;&gt;TRIM(E428),"Confira o código",IF(COUNTIFS(CobroID,E428)&gt;1,"Código repetido",IF(NOT(ISNUMBER(B428)),"Confira a data",IF(OR(B428&lt;1,B428&gt;73415,INT(B428)&lt;&gt;B428),"Confira a data",IF(NOT(ISNUMBER(C428)),"Confira o valor",IF(C428&lt;=0,"Valor maior que zero",IF(COUNTIFS(Medios,D428)&lt;&gt;1,"Escolha um meio",IF(COUNTIFS(VentaID,A428)&lt;&gt;1,"Confira o ID da venda",IF(SUMIFS(VentaValida,VentaID,A428)&lt;=0,"Corrija a venda",IF(B428&lt;SUMIFS(VentaFecha,VentaID,A428),"Anterior à venda","OK"))))))))))))</f>
        <v/>
      </c>
      <c r="H428" s="34" t="n">
        <f aca="false">IF(G428="OK",C428,0)</f>
        <v>0</v>
      </c>
    </row>
    <row r="429" customFormat="false" ht="25" hidden="false" customHeight="true" outlineLevel="0" collapsed="false">
      <c r="A429" s="31"/>
      <c r="B429" s="32"/>
      <c r="C429" s="33"/>
      <c r="D429" s="31"/>
      <c r="E429" s="31"/>
      <c r="F429" s="31"/>
      <c r="G429" s="36" t="str">
        <f aca="false">IF(COUNTA(A429:F429)=0,"",IF(E429="","Falta o código",IF(E429&lt;&gt;TRIM(E429),"Confira o código",IF(COUNTIFS(CobroID,E429)&gt;1,"Código repetido",IF(NOT(ISNUMBER(B429)),"Confira a data",IF(OR(B429&lt;1,B429&gt;73415,INT(B429)&lt;&gt;B429),"Confira a data",IF(NOT(ISNUMBER(C429)),"Confira o valor",IF(C429&lt;=0,"Valor maior que zero",IF(COUNTIFS(Medios,D429)&lt;&gt;1,"Escolha um meio",IF(COUNTIFS(VentaID,A429)&lt;&gt;1,"Confira o ID da venda",IF(SUMIFS(VentaValida,VentaID,A429)&lt;=0,"Corrija a venda",IF(B429&lt;SUMIFS(VentaFecha,VentaID,A429),"Anterior à venda","OK"))))))))))))</f>
        <v/>
      </c>
      <c r="H429" s="34" t="n">
        <f aca="false">IF(G429="OK",C429,0)</f>
        <v>0</v>
      </c>
    </row>
    <row r="430" customFormat="false" ht="25" hidden="false" customHeight="true" outlineLevel="0" collapsed="false">
      <c r="A430" s="31"/>
      <c r="B430" s="32"/>
      <c r="C430" s="33"/>
      <c r="D430" s="31"/>
      <c r="E430" s="31"/>
      <c r="F430" s="31"/>
      <c r="G430" s="36" t="str">
        <f aca="false">IF(COUNTA(A430:F430)=0,"",IF(E430="","Falta o código",IF(E430&lt;&gt;TRIM(E430),"Confira o código",IF(COUNTIFS(CobroID,E430)&gt;1,"Código repetido",IF(NOT(ISNUMBER(B430)),"Confira a data",IF(OR(B430&lt;1,B430&gt;73415,INT(B430)&lt;&gt;B430),"Confira a data",IF(NOT(ISNUMBER(C430)),"Confira o valor",IF(C430&lt;=0,"Valor maior que zero",IF(COUNTIFS(Medios,D430)&lt;&gt;1,"Escolha um meio",IF(COUNTIFS(VentaID,A430)&lt;&gt;1,"Confira o ID da venda",IF(SUMIFS(VentaValida,VentaID,A430)&lt;=0,"Corrija a venda",IF(B430&lt;SUMIFS(VentaFecha,VentaID,A430),"Anterior à venda","OK"))))))))))))</f>
        <v/>
      </c>
      <c r="H430" s="34" t="n">
        <f aca="false">IF(G430="OK",C430,0)</f>
        <v>0</v>
      </c>
    </row>
    <row r="431" customFormat="false" ht="25" hidden="false" customHeight="true" outlineLevel="0" collapsed="false">
      <c r="A431" s="31"/>
      <c r="B431" s="32"/>
      <c r="C431" s="33"/>
      <c r="D431" s="31"/>
      <c r="E431" s="31"/>
      <c r="F431" s="31"/>
      <c r="G431" s="36" t="str">
        <f aca="false">IF(COUNTA(A431:F431)=0,"",IF(E431="","Falta o código",IF(E431&lt;&gt;TRIM(E431),"Confira o código",IF(COUNTIFS(CobroID,E431)&gt;1,"Código repetido",IF(NOT(ISNUMBER(B431)),"Confira a data",IF(OR(B431&lt;1,B431&gt;73415,INT(B431)&lt;&gt;B431),"Confira a data",IF(NOT(ISNUMBER(C431)),"Confira o valor",IF(C431&lt;=0,"Valor maior que zero",IF(COUNTIFS(Medios,D431)&lt;&gt;1,"Escolha um meio",IF(COUNTIFS(VentaID,A431)&lt;&gt;1,"Confira o ID da venda",IF(SUMIFS(VentaValida,VentaID,A431)&lt;=0,"Corrija a venda",IF(B431&lt;SUMIFS(VentaFecha,VentaID,A431),"Anterior à venda","OK"))))))))))))</f>
        <v/>
      </c>
      <c r="H431" s="34" t="n">
        <f aca="false">IF(G431="OK",C431,0)</f>
        <v>0</v>
      </c>
    </row>
    <row r="432" customFormat="false" ht="25" hidden="false" customHeight="true" outlineLevel="0" collapsed="false">
      <c r="A432" s="31"/>
      <c r="B432" s="32"/>
      <c r="C432" s="33"/>
      <c r="D432" s="31"/>
      <c r="E432" s="31"/>
      <c r="F432" s="31"/>
      <c r="G432" s="36" t="str">
        <f aca="false">IF(COUNTA(A432:F432)=0,"",IF(E432="","Falta o código",IF(E432&lt;&gt;TRIM(E432),"Confira o código",IF(COUNTIFS(CobroID,E432)&gt;1,"Código repetido",IF(NOT(ISNUMBER(B432)),"Confira a data",IF(OR(B432&lt;1,B432&gt;73415,INT(B432)&lt;&gt;B432),"Confira a data",IF(NOT(ISNUMBER(C432)),"Confira o valor",IF(C432&lt;=0,"Valor maior que zero",IF(COUNTIFS(Medios,D432)&lt;&gt;1,"Escolha um meio",IF(COUNTIFS(VentaID,A432)&lt;&gt;1,"Confira o ID da venda",IF(SUMIFS(VentaValida,VentaID,A432)&lt;=0,"Corrija a venda",IF(B432&lt;SUMIFS(VentaFecha,VentaID,A432),"Anterior à venda","OK"))))))))))))</f>
        <v/>
      </c>
      <c r="H432" s="34" t="n">
        <f aca="false">IF(G432="OK",C432,0)</f>
        <v>0</v>
      </c>
    </row>
    <row r="433" customFormat="false" ht="25" hidden="false" customHeight="true" outlineLevel="0" collapsed="false">
      <c r="A433" s="31"/>
      <c r="B433" s="32"/>
      <c r="C433" s="33"/>
      <c r="D433" s="31"/>
      <c r="E433" s="31"/>
      <c r="F433" s="31"/>
      <c r="G433" s="36" t="str">
        <f aca="false">IF(COUNTA(A433:F433)=0,"",IF(E433="","Falta o código",IF(E433&lt;&gt;TRIM(E433),"Confira o código",IF(COUNTIFS(CobroID,E433)&gt;1,"Código repetido",IF(NOT(ISNUMBER(B433)),"Confira a data",IF(OR(B433&lt;1,B433&gt;73415,INT(B433)&lt;&gt;B433),"Confira a data",IF(NOT(ISNUMBER(C433)),"Confira o valor",IF(C433&lt;=0,"Valor maior que zero",IF(COUNTIFS(Medios,D433)&lt;&gt;1,"Escolha um meio",IF(COUNTIFS(VentaID,A433)&lt;&gt;1,"Confira o ID da venda",IF(SUMIFS(VentaValida,VentaID,A433)&lt;=0,"Corrija a venda",IF(B433&lt;SUMIFS(VentaFecha,VentaID,A433),"Anterior à venda","OK"))))))))))))</f>
        <v/>
      </c>
      <c r="H433" s="34" t="n">
        <f aca="false">IF(G433="OK",C433,0)</f>
        <v>0</v>
      </c>
    </row>
    <row r="434" customFormat="false" ht="25" hidden="false" customHeight="true" outlineLevel="0" collapsed="false">
      <c r="A434" s="31"/>
      <c r="B434" s="32"/>
      <c r="C434" s="33"/>
      <c r="D434" s="31"/>
      <c r="E434" s="31"/>
      <c r="F434" s="31"/>
      <c r="G434" s="36" t="str">
        <f aca="false">IF(COUNTA(A434:F434)=0,"",IF(E434="","Falta o código",IF(E434&lt;&gt;TRIM(E434),"Confira o código",IF(COUNTIFS(CobroID,E434)&gt;1,"Código repetido",IF(NOT(ISNUMBER(B434)),"Confira a data",IF(OR(B434&lt;1,B434&gt;73415,INT(B434)&lt;&gt;B434),"Confira a data",IF(NOT(ISNUMBER(C434)),"Confira o valor",IF(C434&lt;=0,"Valor maior que zero",IF(COUNTIFS(Medios,D434)&lt;&gt;1,"Escolha um meio",IF(COUNTIFS(VentaID,A434)&lt;&gt;1,"Confira o ID da venda",IF(SUMIFS(VentaValida,VentaID,A434)&lt;=0,"Corrija a venda",IF(B434&lt;SUMIFS(VentaFecha,VentaID,A434),"Anterior à venda","OK"))))))))))))</f>
        <v/>
      </c>
      <c r="H434" s="34" t="n">
        <f aca="false">IF(G434="OK",C434,0)</f>
        <v>0</v>
      </c>
    </row>
    <row r="435" customFormat="false" ht="25" hidden="false" customHeight="true" outlineLevel="0" collapsed="false">
      <c r="A435" s="31"/>
      <c r="B435" s="32"/>
      <c r="C435" s="33"/>
      <c r="D435" s="31"/>
      <c r="E435" s="31"/>
      <c r="F435" s="31"/>
      <c r="G435" s="36" t="str">
        <f aca="false">IF(COUNTA(A435:F435)=0,"",IF(E435="","Falta o código",IF(E435&lt;&gt;TRIM(E435),"Confira o código",IF(COUNTIFS(CobroID,E435)&gt;1,"Código repetido",IF(NOT(ISNUMBER(B435)),"Confira a data",IF(OR(B435&lt;1,B435&gt;73415,INT(B435)&lt;&gt;B435),"Confira a data",IF(NOT(ISNUMBER(C435)),"Confira o valor",IF(C435&lt;=0,"Valor maior que zero",IF(COUNTIFS(Medios,D435)&lt;&gt;1,"Escolha um meio",IF(COUNTIFS(VentaID,A435)&lt;&gt;1,"Confira o ID da venda",IF(SUMIFS(VentaValida,VentaID,A435)&lt;=0,"Corrija a venda",IF(B435&lt;SUMIFS(VentaFecha,VentaID,A435),"Anterior à venda","OK"))))))))))))</f>
        <v/>
      </c>
      <c r="H435" s="34" t="n">
        <f aca="false">IF(G435="OK",C435,0)</f>
        <v>0</v>
      </c>
    </row>
    <row r="436" customFormat="false" ht="25" hidden="false" customHeight="true" outlineLevel="0" collapsed="false">
      <c r="A436" s="31"/>
      <c r="B436" s="32"/>
      <c r="C436" s="33"/>
      <c r="D436" s="31"/>
      <c r="E436" s="31"/>
      <c r="F436" s="31"/>
      <c r="G436" s="36" t="str">
        <f aca="false">IF(COUNTA(A436:F436)=0,"",IF(E436="","Falta o código",IF(E436&lt;&gt;TRIM(E436),"Confira o código",IF(COUNTIFS(CobroID,E436)&gt;1,"Código repetido",IF(NOT(ISNUMBER(B436)),"Confira a data",IF(OR(B436&lt;1,B436&gt;73415,INT(B436)&lt;&gt;B436),"Confira a data",IF(NOT(ISNUMBER(C436)),"Confira o valor",IF(C436&lt;=0,"Valor maior que zero",IF(COUNTIFS(Medios,D436)&lt;&gt;1,"Escolha um meio",IF(COUNTIFS(VentaID,A436)&lt;&gt;1,"Confira o ID da venda",IF(SUMIFS(VentaValida,VentaID,A436)&lt;=0,"Corrija a venda",IF(B436&lt;SUMIFS(VentaFecha,VentaID,A436),"Anterior à venda","OK"))))))))))))</f>
        <v/>
      </c>
      <c r="H436" s="34" t="n">
        <f aca="false">IF(G436="OK",C436,0)</f>
        <v>0</v>
      </c>
    </row>
    <row r="437" customFormat="false" ht="25" hidden="false" customHeight="true" outlineLevel="0" collapsed="false">
      <c r="A437" s="31"/>
      <c r="B437" s="32"/>
      <c r="C437" s="33"/>
      <c r="D437" s="31"/>
      <c r="E437" s="31"/>
      <c r="F437" s="31"/>
      <c r="G437" s="36" t="str">
        <f aca="false">IF(COUNTA(A437:F437)=0,"",IF(E437="","Falta o código",IF(E437&lt;&gt;TRIM(E437),"Confira o código",IF(COUNTIFS(CobroID,E437)&gt;1,"Código repetido",IF(NOT(ISNUMBER(B437)),"Confira a data",IF(OR(B437&lt;1,B437&gt;73415,INT(B437)&lt;&gt;B437),"Confira a data",IF(NOT(ISNUMBER(C437)),"Confira o valor",IF(C437&lt;=0,"Valor maior que zero",IF(COUNTIFS(Medios,D437)&lt;&gt;1,"Escolha um meio",IF(COUNTIFS(VentaID,A437)&lt;&gt;1,"Confira o ID da venda",IF(SUMIFS(VentaValida,VentaID,A437)&lt;=0,"Corrija a venda",IF(B437&lt;SUMIFS(VentaFecha,VentaID,A437),"Anterior à venda","OK"))))))))))))</f>
        <v/>
      </c>
      <c r="H437" s="34" t="n">
        <f aca="false">IF(G437="OK",C437,0)</f>
        <v>0</v>
      </c>
    </row>
    <row r="438" customFormat="false" ht="25" hidden="false" customHeight="true" outlineLevel="0" collapsed="false">
      <c r="A438" s="31"/>
      <c r="B438" s="32"/>
      <c r="C438" s="33"/>
      <c r="D438" s="31"/>
      <c r="E438" s="31"/>
      <c r="F438" s="31"/>
      <c r="G438" s="36" t="str">
        <f aca="false">IF(COUNTA(A438:F438)=0,"",IF(E438="","Falta o código",IF(E438&lt;&gt;TRIM(E438),"Confira o código",IF(COUNTIFS(CobroID,E438)&gt;1,"Código repetido",IF(NOT(ISNUMBER(B438)),"Confira a data",IF(OR(B438&lt;1,B438&gt;73415,INT(B438)&lt;&gt;B438),"Confira a data",IF(NOT(ISNUMBER(C438)),"Confira o valor",IF(C438&lt;=0,"Valor maior que zero",IF(COUNTIFS(Medios,D438)&lt;&gt;1,"Escolha um meio",IF(COUNTIFS(VentaID,A438)&lt;&gt;1,"Confira o ID da venda",IF(SUMIFS(VentaValida,VentaID,A438)&lt;=0,"Corrija a venda",IF(B438&lt;SUMIFS(VentaFecha,VentaID,A438),"Anterior à venda","OK"))))))))))))</f>
        <v/>
      </c>
      <c r="H438" s="34" t="n">
        <f aca="false">IF(G438="OK",C438,0)</f>
        <v>0</v>
      </c>
    </row>
    <row r="439" customFormat="false" ht="25" hidden="false" customHeight="true" outlineLevel="0" collapsed="false">
      <c r="A439" s="31"/>
      <c r="B439" s="32"/>
      <c r="C439" s="33"/>
      <c r="D439" s="31"/>
      <c r="E439" s="31"/>
      <c r="F439" s="31"/>
      <c r="G439" s="36" t="str">
        <f aca="false">IF(COUNTA(A439:F439)=0,"",IF(E439="","Falta o código",IF(E439&lt;&gt;TRIM(E439),"Confira o código",IF(COUNTIFS(CobroID,E439)&gt;1,"Código repetido",IF(NOT(ISNUMBER(B439)),"Confira a data",IF(OR(B439&lt;1,B439&gt;73415,INT(B439)&lt;&gt;B439),"Confira a data",IF(NOT(ISNUMBER(C439)),"Confira o valor",IF(C439&lt;=0,"Valor maior que zero",IF(COUNTIFS(Medios,D439)&lt;&gt;1,"Escolha um meio",IF(COUNTIFS(VentaID,A439)&lt;&gt;1,"Confira o ID da venda",IF(SUMIFS(VentaValida,VentaID,A439)&lt;=0,"Corrija a venda",IF(B439&lt;SUMIFS(VentaFecha,VentaID,A439),"Anterior à venda","OK"))))))))))))</f>
        <v/>
      </c>
      <c r="H439" s="34" t="n">
        <f aca="false">IF(G439="OK",C439,0)</f>
        <v>0</v>
      </c>
    </row>
    <row r="440" customFormat="false" ht="25" hidden="false" customHeight="true" outlineLevel="0" collapsed="false">
      <c r="A440" s="31"/>
      <c r="B440" s="32"/>
      <c r="C440" s="33"/>
      <c r="D440" s="31"/>
      <c r="E440" s="31"/>
      <c r="F440" s="31"/>
      <c r="G440" s="36" t="str">
        <f aca="false">IF(COUNTA(A440:F440)=0,"",IF(E440="","Falta o código",IF(E440&lt;&gt;TRIM(E440),"Confira o código",IF(COUNTIFS(CobroID,E440)&gt;1,"Código repetido",IF(NOT(ISNUMBER(B440)),"Confira a data",IF(OR(B440&lt;1,B440&gt;73415,INT(B440)&lt;&gt;B440),"Confira a data",IF(NOT(ISNUMBER(C440)),"Confira o valor",IF(C440&lt;=0,"Valor maior que zero",IF(COUNTIFS(Medios,D440)&lt;&gt;1,"Escolha um meio",IF(COUNTIFS(VentaID,A440)&lt;&gt;1,"Confira o ID da venda",IF(SUMIFS(VentaValida,VentaID,A440)&lt;=0,"Corrija a venda",IF(B440&lt;SUMIFS(VentaFecha,VentaID,A440),"Anterior à venda","OK"))))))))))))</f>
        <v/>
      </c>
      <c r="H440" s="34" t="n">
        <f aca="false">IF(G440="OK",C440,0)</f>
        <v>0</v>
      </c>
    </row>
    <row r="441" customFormat="false" ht="25" hidden="false" customHeight="true" outlineLevel="0" collapsed="false">
      <c r="A441" s="31"/>
      <c r="B441" s="32"/>
      <c r="C441" s="33"/>
      <c r="D441" s="31"/>
      <c r="E441" s="31"/>
      <c r="F441" s="31"/>
      <c r="G441" s="36" t="str">
        <f aca="false">IF(COUNTA(A441:F441)=0,"",IF(E441="","Falta o código",IF(E441&lt;&gt;TRIM(E441),"Confira o código",IF(COUNTIFS(CobroID,E441)&gt;1,"Código repetido",IF(NOT(ISNUMBER(B441)),"Confira a data",IF(OR(B441&lt;1,B441&gt;73415,INT(B441)&lt;&gt;B441),"Confira a data",IF(NOT(ISNUMBER(C441)),"Confira o valor",IF(C441&lt;=0,"Valor maior que zero",IF(COUNTIFS(Medios,D441)&lt;&gt;1,"Escolha um meio",IF(COUNTIFS(VentaID,A441)&lt;&gt;1,"Confira o ID da venda",IF(SUMIFS(VentaValida,VentaID,A441)&lt;=0,"Corrija a venda",IF(B441&lt;SUMIFS(VentaFecha,VentaID,A441),"Anterior à venda","OK"))))))))))))</f>
        <v/>
      </c>
      <c r="H441" s="34" t="n">
        <f aca="false">IF(G441="OK",C441,0)</f>
        <v>0</v>
      </c>
    </row>
    <row r="442" customFormat="false" ht="25" hidden="false" customHeight="true" outlineLevel="0" collapsed="false">
      <c r="A442" s="31"/>
      <c r="B442" s="32"/>
      <c r="C442" s="33"/>
      <c r="D442" s="31"/>
      <c r="E442" s="31"/>
      <c r="F442" s="31"/>
      <c r="G442" s="36" t="str">
        <f aca="false">IF(COUNTA(A442:F442)=0,"",IF(E442="","Falta o código",IF(E442&lt;&gt;TRIM(E442),"Confira o código",IF(COUNTIFS(CobroID,E442)&gt;1,"Código repetido",IF(NOT(ISNUMBER(B442)),"Confira a data",IF(OR(B442&lt;1,B442&gt;73415,INT(B442)&lt;&gt;B442),"Confira a data",IF(NOT(ISNUMBER(C442)),"Confira o valor",IF(C442&lt;=0,"Valor maior que zero",IF(COUNTIFS(Medios,D442)&lt;&gt;1,"Escolha um meio",IF(COUNTIFS(VentaID,A442)&lt;&gt;1,"Confira o ID da venda",IF(SUMIFS(VentaValida,VentaID,A442)&lt;=0,"Corrija a venda",IF(B442&lt;SUMIFS(VentaFecha,VentaID,A442),"Anterior à venda","OK"))))))))))))</f>
        <v/>
      </c>
      <c r="H442" s="34" t="n">
        <f aca="false">IF(G442="OK",C442,0)</f>
        <v>0</v>
      </c>
    </row>
    <row r="443" customFormat="false" ht="25" hidden="false" customHeight="true" outlineLevel="0" collapsed="false">
      <c r="A443" s="31"/>
      <c r="B443" s="32"/>
      <c r="C443" s="33"/>
      <c r="D443" s="31"/>
      <c r="E443" s="31"/>
      <c r="F443" s="31"/>
      <c r="G443" s="36" t="str">
        <f aca="false">IF(COUNTA(A443:F443)=0,"",IF(E443="","Falta o código",IF(E443&lt;&gt;TRIM(E443),"Confira o código",IF(COUNTIFS(CobroID,E443)&gt;1,"Código repetido",IF(NOT(ISNUMBER(B443)),"Confira a data",IF(OR(B443&lt;1,B443&gt;73415,INT(B443)&lt;&gt;B443),"Confira a data",IF(NOT(ISNUMBER(C443)),"Confira o valor",IF(C443&lt;=0,"Valor maior que zero",IF(COUNTIFS(Medios,D443)&lt;&gt;1,"Escolha um meio",IF(COUNTIFS(VentaID,A443)&lt;&gt;1,"Confira o ID da venda",IF(SUMIFS(VentaValida,VentaID,A443)&lt;=0,"Corrija a venda",IF(B443&lt;SUMIFS(VentaFecha,VentaID,A443),"Anterior à venda","OK"))))))))))))</f>
        <v/>
      </c>
      <c r="H443" s="34" t="n">
        <f aca="false">IF(G443="OK",C443,0)</f>
        <v>0</v>
      </c>
    </row>
    <row r="444" customFormat="false" ht="25" hidden="false" customHeight="true" outlineLevel="0" collapsed="false">
      <c r="A444" s="31"/>
      <c r="B444" s="32"/>
      <c r="C444" s="33"/>
      <c r="D444" s="31"/>
      <c r="E444" s="31"/>
      <c r="F444" s="31"/>
      <c r="G444" s="36" t="str">
        <f aca="false">IF(COUNTA(A444:F444)=0,"",IF(E444="","Falta o código",IF(E444&lt;&gt;TRIM(E444),"Confira o código",IF(COUNTIFS(CobroID,E444)&gt;1,"Código repetido",IF(NOT(ISNUMBER(B444)),"Confira a data",IF(OR(B444&lt;1,B444&gt;73415,INT(B444)&lt;&gt;B444),"Confira a data",IF(NOT(ISNUMBER(C444)),"Confira o valor",IF(C444&lt;=0,"Valor maior que zero",IF(COUNTIFS(Medios,D444)&lt;&gt;1,"Escolha um meio",IF(COUNTIFS(VentaID,A444)&lt;&gt;1,"Confira o ID da venda",IF(SUMIFS(VentaValida,VentaID,A444)&lt;=0,"Corrija a venda",IF(B444&lt;SUMIFS(VentaFecha,VentaID,A444),"Anterior à venda","OK"))))))))))))</f>
        <v/>
      </c>
      <c r="H444" s="34" t="n">
        <f aca="false">IF(G444="OK",C444,0)</f>
        <v>0</v>
      </c>
    </row>
    <row r="445" customFormat="false" ht="25" hidden="false" customHeight="true" outlineLevel="0" collapsed="false">
      <c r="A445" s="31"/>
      <c r="B445" s="32"/>
      <c r="C445" s="33"/>
      <c r="D445" s="31"/>
      <c r="E445" s="31"/>
      <c r="F445" s="31"/>
      <c r="G445" s="36" t="str">
        <f aca="false">IF(COUNTA(A445:F445)=0,"",IF(E445="","Falta o código",IF(E445&lt;&gt;TRIM(E445),"Confira o código",IF(COUNTIFS(CobroID,E445)&gt;1,"Código repetido",IF(NOT(ISNUMBER(B445)),"Confira a data",IF(OR(B445&lt;1,B445&gt;73415,INT(B445)&lt;&gt;B445),"Confira a data",IF(NOT(ISNUMBER(C445)),"Confira o valor",IF(C445&lt;=0,"Valor maior que zero",IF(COUNTIFS(Medios,D445)&lt;&gt;1,"Escolha um meio",IF(COUNTIFS(VentaID,A445)&lt;&gt;1,"Confira o ID da venda",IF(SUMIFS(VentaValida,VentaID,A445)&lt;=0,"Corrija a venda",IF(B445&lt;SUMIFS(VentaFecha,VentaID,A445),"Anterior à venda","OK"))))))))))))</f>
        <v/>
      </c>
      <c r="H445" s="34" t="n">
        <f aca="false">IF(G445="OK",C445,0)</f>
        <v>0</v>
      </c>
    </row>
    <row r="446" customFormat="false" ht="25" hidden="false" customHeight="true" outlineLevel="0" collapsed="false">
      <c r="A446" s="31"/>
      <c r="B446" s="32"/>
      <c r="C446" s="33"/>
      <c r="D446" s="31"/>
      <c r="E446" s="31"/>
      <c r="F446" s="31"/>
      <c r="G446" s="36" t="str">
        <f aca="false">IF(COUNTA(A446:F446)=0,"",IF(E446="","Falta o código",IF(E446&lt;&gt;TRIM(E446),"Confira o código",IF(COUNTIFS(CobroID,E446)&gt;1,"Código repetido",IF(NOT(ISNUMBER(B446)),"Confira a data",IF(OR(B446&lt;1,B446&gt;73415,INT(B446)&lt;&gt;B446),"Confira a data",IF(NOT(ISNUMBER(C446)),"Confira o valor",IF(C446&lt;=0,"Valor maior que zero",IF(COUNTIFS(Medios,D446)&lt;&gt;1,"Escolha um meio",IF(COUNTIFS(VentaID,A446)&lt;&gt;1,"Confira o ID da venda",IF(SUMIFS(VentaValida,VentaID,A446)&lt;=0,"Corrija a venda",IF(B446&lt;SUMIFS(VentaFecha,VentaID,A446),"Anterior à venda","OK"))))))))))))</f>
        <v/>
      </c>
      <c r="H446" s="34" t="n">
        <f aca="false">IF(G446="OK",C446,0)</f>
        <v>0</v>
      </c>
    </row>
    <row r="447" customFormat="false" ht="25" hidden="false" customHeight="true" outlineLevel="0" collapsed="false">
      <c r="A447" s="31"/>
      <c r="B447" s="32"/>
      <c r="C447" s="33"/>
      <c r="D447" s="31"/>
      <c r="E447" s="31"/>
      <c r="F447" s="31"/>
      <c r="G447" s="36" t="str">
        <f aca="false">IF(COUNTA(A447:F447)=0,"",IF(E447="","Falta o código",IF(E447&lt;&gt;TRIM(E447),"Confira o código",IF(COUNTIFS(CobroID,E447)&gt;1,"Código repetido",IF(NOT(ISNUMBER(B447)),"Confira a data",IF(OR(B447&lt;1,B447&gt;73415,INT(B447)&lt;&gt;B447),"Confira a data",IF(NOT(ISNUMBER(C447)),"Confira o valor",IF(C447&lt;=0,"Valor maior que zero",IF(COUNTIFS(Medios,D447)&lt;&gt;1,"Escolha um meio",IF(COUNTIFS(VentaID,A447)&lt;&gt;1,"Confira o ID da venda",IF(SUMIFS(VentaValida,VentaID,A447)&lt;=0,"Corrija a venda",IF(B447&lt;SUMIFS(VentaFecha,VentaID,A447),"Anterior à venda","OK"))))))))))))</f>
        <v/>
      </c>
      <c r="H447" s="34" t="n">
        <f aca="false">IF(G447="OK",C447,0)</f>
        <v>0</v>
      </c>
    </row>
    <row r="448" customFormat="false" ht="25" hidden="false" customHeight="true" outlineLevel="0" collapsed="false">
      <c r="A448" s="31"/>
      <c r="B448" s="32"/>
      <c r="C448" s="33"/>
      <c r="D448" s="31"/>
      <c r="E448" s="31"/>
      <c r="F448" s="31"/>
      <c r="G448" s="36" t="str">
        <f aca="false">IF(COUNTA(A448:F448)=0,"",IF(E448="","Falta o código",IF(E448&lt;&gt;TRIM(E448),"Confira o código",IF(COUNTIFS(CobroID,E448)&gt;1,"Código repetido",IF(NOT(ISNUMBER(B448)),"Confira a data",IF(OR(B448&lt;1,B448&gt;73415,INT(B448)&lt;&gt;B448),"Confira a data",IF(NOT(ISNUMBER(C448)),"Confira o valor",IF(C448&lt;=0,"Valor maior que zero",IF(COUNTIFS(Medios,D448)&lt;&gt;1,"Escolha um meio",IF(COUNTIFS(VentaID,A448)&lt;&gt;1,"Confira o ID da venda",IF(SUMIFS(VentaValida,VentaID,A448)&lt;=0,"Corrija a venda",IF(B448&lt;SUMIFS(VentaFecha,VentaID,A448),"Anterior à venda","OK"))))))))))))</f>
        <v/>
      </c>
      <c r="H448" s="34" t="n">
        <f aca="false">IF(G448="OK",C448,0)</f>
        <v>0</v>
      </c>
    </row>
    <row r="449" customFormat="false" ht="25" hidden="false" customHeight="true" outlineLevel="0" collapsed="false">
      <c r="A449" s="31"/>
      <c r="B449" s="32"/>
      <c r="C449" s="33"/>
      <c r="D449" s="31"/>
      <c r="E449" s="31"/>
      <c r="F449" s="31"/>
      <c r="G449" s="36" t="str">
        <f aca="false">IF(COUNTA(A449:F449)=0,"",IF(E449="","Falta o código",IF(E449&lt;&gt;TRIM(E449),"Confira o código",IF(COUNTIFS(CobroID,E449)&gt;1,"Código repetido",IF(NOT(ISNUMBER(B449)),"Confira a data",IF(OR(B449&lt;1,B449&gt;73415,INT(B449)&lt;&gt;B449),"Confira a data",IF(NOT(ISNUMBER(C449)),"Confira o valor",IF(C449&lt;=0,"Valor maior que zero",IF(COUNTIFS(Medios,D449)&lt;&gt;1,"Escolha um meio",IF(COUNTIFS(VentaID,A449)&lt;&gt;1,"Confira o ID da venda",IF(SUMIFS(VentaValida,VentaID,A449)&lt;=0,"Corrija a venda",IF(B449&lt;SUMIFS(VentaFecha,VentaID,A449),"Anterior à venda","OK"))))))))))))</f>
        <v/>
      </c>
      <c r="H449" s="34" t="n">
        <f aca="false">IF(G449="OK",C449,0)</f>
        <v>0</v>
      </c>
    </row>
    <row r="450" customFormat="false" ht="25" hidden="false" customHeight="true" outlineLevel="0" collapsed="false">
      <c r="A450" s="31"/>
      <c r="B450" s="32"/>
      <c r="C450" s="33"/>
      <c r="D450" s="31"/>
      <c r="E450" s="31"/>
      <c r="F450" s="31"/>
      <c r="G450" s="36" t="str">
        <f aca="false">IF(COUNTA(A450:F450)=0,"",IF(E450="","Falta o código",IF(E450&lt;&gt;TRIM(E450),"Confira o código",IF(COUNTIFS(CobroID,E450)&gt;1,"Código repetido",IF(NOT(ISNUMBER(B450)),"Confira a data",IF(OR(B450&lt;1,B450&gt;73415,INT(B450)&lt;&gt;B450),"Confira a data",IF(NOT(ISNUMBER(C450)),"Confira o valor",IF(C450&lt;=0,"Valor maior que zero",IF(COUNTIFS(Medios,D450)&lt;&gt;1,"Escolha um meio",IF(COUNTIFS(VentaID,A450)&lt;&gt;1,"Confira o ID da venda",IF(SUMIFS(VentaValida,VentaID,A450)&lt;=0,"Corrija a venda",IF(B450&lt;SUMIFS(VentaFecha,VentaID,A450),"Anterior à venda","OK"))))))))))))</f>
        <v/>
      </c>
      <c r="H450" s="34" t="n">
        <f aca="false">IF(G450="OK",C450,0)</f>
        <v>0</v>
      </c>
    </row>
    <row r="451" customFormat="false" ht="25" hidden="false" customHeight="true" outlineLevel="0" collapsed="false">
      <c r="A451" s="31"/>
      <c r="B451" s="32"/>
      <c r="C451" s="33"/>
      <c r="D451" s="31"/>
      <c r="E451" s="31"/>
      <c r="F451" s="31"/>
      <c r="G451" s="36" t="str">
        <f aca="false">IF(COUNTA(A451:F451)=0,"",IF(E451="","Falta o código",IF(E451&lt;&gt;TRIM(E451),"Confira o código",IF(COUNTIFS(CobroID,E451)&gt;1,"Código repetido",IF(NOT(ISNUMBER(B451)),"Confira a data",IF(OR(B451&lt;1,B451&gt;73415,INT(B451)&lt;&gt;B451),"Confira a data",IF(NOT(ISNUMBER(C451)),"Confira o valor",IF(C451&lt;=0,"Valor maior que zero",IF(COUNTIFS(Medios,D451)&lt;&gt;1,"Escolha um meio",IF(COUNTIFS(VentaID,A451)&lt;&gt;1,"Confira o ID da venda",IF(SUMIFS(VentaValida,VentaID,A451)&lt;=0,"Corrija a venda",IF(B451&lt;SUMIFS(VentaFecha,VentaID,A451),"Anterior à venda","OK"))))))))))))</f>
        <v/>
      </c>
      <c r="H451" s="34" t="n">
        <f aca="false">IF(G451="OK",C451,0)</f>
        <v>0</v>
      </c>
    </row>
    <row r="452" customFormat="false" ht="25" hidden="false" customHeight="true" outlineLevel="0" collapsed="false">
      <c r="A452" s="31"/>
      <c r="B452" s="32"/>
      <c r="C452" s="33"/>
      <c r="D452" s="31"/>
      <c r="E452" s="31"/>
      <c r="F452" s="31"/>
      <c r="G452" s="36" t="str">
        <f aca="false">IF(COUNTA(A452:F452)=0,"",IF(E452="","Falta o código",IF(E452&lt;&gt;TRIM(E452),"Confira o código",IF(COUNTIFS(CobroID,E452)&gt;1,"Código repetido",IF(NOT(ISNUMBER(B452)),"Confira a data",IF(OR(B452&lt;1,B452&gt;73415,INT(B452)&lt;&gt;B452),"Confira a data",IF(NOT(ISNUMBER(C452)),"Confira o valor",IF(C452&lt;=0,"Valor maior que zero",IF(COUNTIFS(Medios,D452)&lt;&gt;1,"Escolha um meio",IF(COUNTIFS(VentaID,A452)&lt;&gt;1,"Confira o ID da venda",IF(SUMIFS(VentaValida,VentaID,A452)&lt;=0,"Corrija a venda",IF(B452&lt;SUMIFS(VentaFecha,VentaID,A452),"Anterior à venda","OK"))))))))))))</f>
        <v/>
      </c>
      <c r="H452" s="34" t="n">
        <f aca="false">IF(G452="OK",C452,0)</f>
        <v>0</v>
      </c>
    </row>
    <row r="453" customFormat="false" ht="25" hidden="false" customHeight="true" outlineLevel="0" collapsed="false">
      <c r="A453" s="31"/>
      <c r="B453" s="32"/>
      <c r="C453" s="33"/>
      <c r="D453" s="31"/>
      <c r="E453" s="31"/>
      <c r="F453" s="31"/>
      <c r="G453" s="36" t="str">
        <f aca="false">IF(COUNTA(A453:F453)=0,"",IF(E453="","Falta o código",IF(E453&lt;&gt;TRIM(E453),"Confira o código",IF(COUNTIFS(CobroID,E453)&gt;1,"Código repetido",IF(NOT(ISNUMBER(B453)),"Confira a data",IF(OR(B453&lt;1,B453&gt;73415,INT(B453)&lt;&gt;B453),"Confira a data",IF(NOT(ISNUMBER(C453)),"Confira o valor",IF(C453&lt;=0,"Valor maior que zero",IF(COUNTIFS(Medios,D453)&lt;&gt;1,"Escolha um meio",IF(COUNTIFS(VentaID,A453)&lt;&gt;1,"Confira o ID da venda",IF(SUMIFS(VentaValida,VentaID,A453)&lt;=0,"Corrija a venda",IF(B453&lt;SUMIFS(VentaFecha,VentaID,A453),"Anterior à venda","OK"))))))))))))</f>
        <v/>
      </c>
      <c r="H453" s="34" t="n">
        <f aca="false">IF(G453="OK",C453,0)</f>
        <v>0</v>
      </c>
    </row>
    <row r="454" customFormat="false" ht="25" hidden="false" customHeight="true" outlineLevel="0" collapsed="false">
      <c r="A454" s="31"/>
      <c r="B454" s="32"/>
      <c r="C454" s="33"/>
      <c r="D454" s="31"/>
      <c r="E454" s="31"/>
      <c r="F454" s="31"/>
      <c r="G454" s="36" t="str">
        <f aca="false">IF(COUNTA(A454:F454)=0,"",IF(E454="","Falta o código",IF(E454&lt;&gt;TRIM(E454),"Confira o código",IF(COUNTIFS(CobroID,E454)&gt;1,"Código repetido",IF(NOT(ISNUMBER(B454)),"Confira a data",IF(OR(B454&lt;1,B454&gt;73415,INT(B454)&lt;&gt;B454),"Confira a data",IF(NOT(ISNUMBER(C454)),"Confira o valor",IF(C454&lt;=0,"Valor maior que zero",IF(COUNTIFS(Medios,D454)&lt;&gt;1,"Escolha um meio",IF(COUNTIFS(VentaID,A454)&lt;&gt;1,"Confira o ID da venda",IF(SUMIFS(VentaValida,VentaID,A454)&lt;=0,"Corrija a venda",IF(B454&lt;SUMIFS(VentaFecha,VentaID,A454),"Anterior à venda","OK"))))))))))))</f>
        <v/>
      </c>
      <c r="H454" s="34" t="n">
        <f aca="false">IF(G454="OK",C454,0)</f>
        <v>0</v>
      </c>
    </row>
    <row r="455" customFormat="false" ht="25" hidden="false" customHeight="true" outlineLevel="0" collapsed="false">
      <c r="A455" s="31"/>
      <c r="B455" s="32"/>
      <c r="C455" s="33"/>
      <c r="D455" s="31"/>
      <c r="E455" s="31"/>
      <c r="F455" s="31"/>
      <c r="G455" s="36" t="str">
        <f aca="false">IF(COUNTA(A455:F455)=0,"",IF(E455="","Falta o código",IF(E455&lt;&gt;TRIM(E455),"Confira o código",IF(COUNTIFS(CobroID,E455)&gt;1,"Código repetido",IF(NOT(ISNUMBER(B455)),"Confira a data",IF(OR(B455&lt;1,B455&gt;73415,INT(B455)&lt;&gt;B455),"Confira a data",IF(NOT(ISNUMBER(C455)),"Confira o valor",IF(C455&lt;=0,"Valor maior que zero",IF(COUNTIFS(Medios,D455)&lt;&gt;1,"Escolha um meio",IF(COUNTIFS(VentaID,A455)&lt;&gt;1,"Confira o ID da venda",IF(SUMIFS(VentaValida,VentaID,A455)&lt;=0,"Corrija a venda",IF(B455&lt;SUMIFS(VentaFecha,VentaID,A455),"Anterior à venda","OK"))))))))))))</f>
        <v/>
      </c>
      <c r="H455" s="34" t="n">
        <f aca="false">IF(G455="OK",C455,0)</f>
        <v>0</v>
      </c>
    </row>
    <row r="456" customFormat="false" ht="25" hidden="false" customHeight="true" outlineLevel="0" collapsed="false">
      <c r="A456" s="31"/>
      <c r="B456" s="32"/>
      <c r="C456" s="33"/>
      <c r="D456" s="31"/>
      <c r="E456" s="31"/>
      <c r="F456" s="31"/>
      <c r="G456" s="36" t="str">
        <f aca="false">IF(COUNTA(A456:F456)=0,"",IF(E456="","Falta o código",IF(E456&lt;&gt;TRIM(E456),"Confira o código",IF(COUNTIFS(CobroID,E456)&gt;1,"Código repetido",IF(NOT(ISNUMBER(B456)),"Confira a data",IF(OR(B456&lt;1,B456&gt;73415,INT(B456)&lt;&gt;B456),"Confira a data",IF(NOT(ISNUMBER(C456)),"Confira o valor",IF(C456&lt;=0,"Valor maior que zero",IF(COUNTIFS(Medios,D456)&lt;&gt;1,"Escolha um meio",IF(COUNTIFS(VentaID,A456)&lt;&gt;1,"Confira o ID da venda",IF(SUMIFS(VentaValida,VentaID,A456)&lt;=0,"Corrija a venda",IF(B456&lt;SUMIFS(VentaFecha,VentaID,A456),"Anterior à venda","OK"))))))))))))</f>
        <v/>
      </c>
      <c r="H456" s="34" t="n">
        <f aca="false">IF(G456="OK",C456,0)</f>
        <v>0</v>
      </c>
    </row>
    <row r="457" customFormat="false" ht="25" hidden="false" customHeight="true" outlineLevel="0" collapsed="false">
      <c r="A457" s="31"/>
      <c r="B457" s="32"/>
      <c r="C457" s="33"/>
      <c r="D457" s="31"/>
      <c r="E457" s="31"/>
      <c r="F457" s="31"/>
      <c r="G457" s="36" t="str">
        <f aca="false">IF(COUNTA(A457:F457)=0,"",IF(E457="","Falta o código",IF(E457&lt;&gt;TRIM(E457),"Confira o código",IF(COUNTIFS(CobroID,E457)&gt;1,"Código repetido",IF(NOT(ISNUMBER(B457)),"Confira a data",IF(OR(B457&lt;1,B457&gt;73415,INT(B457)&lt;&gt;B457),"Confira a data",IF(NOT(ISNUMBER(C457)),"Confira o valor",IF(C457&lt;=0,"Valor maior que zero",IF(COUNTIFS(Medios,D457)&lt;&gt;1,"Escolha um meio",IF(COUNTIFS(VentaID,A457)&lt;&gt;1,"Confira o ID da venda",IF(SUMIFS(VentaValida,VentaID,A457)&lt;=0,"Corrija a venda",IF(B457&lt;SUMIFS(VentaFecha,VentaID,A457),"Anterior à venda","OK"))))))))))))</f>
        <v/>
      </c>
      <c r="H457" s="34" t="n">
        <f aca="false">IF(G457="OK",C457,0)</f>
        <v>0</v>
      </c>
    </row>
    <row r="458" customFormat="false" ht="25" hidden="false" customHeight="true" outlineLevel="0" collapsed="false">
      <c r="A458" s="31"/>
      <c r="B458" s="32"/>
      <c r="C458" s="33"/>
      <c r="D458" s="31"/>
      <c r="E458" s="31"/>
      <c r="F458" s="31"/>
      <c r="G458" s="36" t="str">
        <f aca="false">IF(COUNTA(A458:F458)=0,"",IF(E458="","Falta o código",IF(E458&lt;&gt;TRIM(E458),"Confira o código",IF(COUNTIFS(CobroID,E458)&gt;1,"Código repetido",IF(NOT(ISNUMBER(B458)),"Confira a data",IF(OR(B458&lt;1,B458&gt;73415,INT(B458)&lt;&gt;B458),"Confira a data",IF(NOT(ISNUMBER(C458)),"Confira o valor",IF(C458&lt;=0,"Valor maior que zero",IF(COUNTIFS(Medios,D458)&lt;&gt;1,"Escolha um meio",IF(COUNTIFS(VentaID,A458)&lt;&gt;1,"Confira o ID da venda",IF(SUMIFS(VentaValida,VentaID,A458)&lt;=0,"Corrija a venda",IF(B458&lt;SUMIFS(VentaFecha,VentaID,A458),"Anterior à venda","OK"))))))))))))</f>
        <v/>
      </c>
      <c r="H458" s="34" t="n">
        <f aca="false">IF(G458="OK",C458,0)</f>
        <v>0</v>
      </c>
    </row>
    <row r="459" customFormat="false" ht="25" hidden="false" customHeight="true" outlineLevel="0" collapsed="false">
      <c r="A459" s="31"/>
      <c r="B459" s="32"/>
      <c r="C459" s="33"/>
      <c r="D459" s="31"/>
      <c r="E459" s="31"/>
      <c r="F459" s="31"/>
      <c r="G459" s="36" t="str">
        <f aca="false">IF(COUNTA(A459:F459)=0,"",IF(E459="","Falta o código",IF(E459&lt;&gt;TRIM(E459),"Confira o código",IF(COUNTIFS(CobroID,E459)&gt;1,"Código repetido",IF(NOT(ISNUMBER(B459)),"Confira a data",IF(OR(B459&lt;1,B459&gt;73415,INT(B459)&lt;&gt;B459),"Confira a data",IF(NOT(ISNUMBER(C459)),"Confira o valor",IF(C459&lt;=0,"Valor maior que zero",IF(COUNTIFS(Medios,D459)&lt;&gt;1,"Escolha um meio",IF(COUNTIFS(VentaID,A459)&lt;&gt;1,"Confira o ID da venda",IF(SUMIFS(VentaValida,VentaID,A459)&lt;=0,"Corrija a venda",IF(B459&lt;SUMIFS(VentaFecha,VentaID,A459),"Anterior à venda","OK"))))))))))))</f>
        <v/>
      </c>
      <c r="H459" s="34" t="n">
        <f aca="false">IF(G459="OK",C459,0)</f>
        <v>0</v>
      </c>
    </row>
    <row r="460" customFormat="false" ht="25" hidden="false" customHeight="true" outlineLevel="0" collapsed="false">
      <c r="A460" s="31"/>
      <c r="B460" s="32"/>
      <c r="C460" s="33"/>
      <c r="D460" s="31"/>
      <c r="E460" s="31"/>
      <c r="F460" s="31"/>
      <c r="G460" s="36" t="str">
        <f aca="false">IF(COUNTA(A460:F460)=0,"",IF(E460="","Falta o código",IF(E460&lt;&gt;TRIM(E460),"Confira o código",IF(COUNTIFS(CobroID,E460)&gt;1,"Código repetido",IF(NOT(ISNUMBER(B460)),"Confira a data",IF(OR(B460&lt;1,B460&gt;73415,INT(B460)&lt;&gt;B460),"Confira a data",IF(NOT(ISNUMBER(C460)),"Confira o valor",IF(C460&lt;=0,"Valor maior que zero",IF(COUNTIFS(Medios,D460)&lt;&gt;1,"Escolha um meio",IF(COUNTIFS(VentaID,A460)&lt;&gt;1,"Confira o ID da venda",IF(SUMIFS(VentaValida,VentaID,A460)&lt;=0,"Corrija a venda",IF(B460&lt;SUMIFS(VentaFecha,VentaID,A460),"Anterior à venda","OK"))))))))))))</f>
        <v/>
      </c>
      <c r="H460" s="34" t="n">
        <f aca="false">IF(G460="OK",C460,0)</f>
        <v>0</v>
      </c>
    </row>
    <row r="461" customFormat="false" ht="25" hidden="false" customHeight="true" outlineLevel="0" collapsed="false">
      <c r="A461" s="31"/>
      <c r="B461" s="32"/>
      <c r="C461" s="33"/>
      <c r="D461" s="31"/>
      <c r="E461" s="31"/>
      <c r="F461" s="31"/>
      <c r="G461" s="36" t="str">
        <f aca="false">IF(COUNTA(A461:F461)=0,"",IF(E461="","Falta o código",IF(E461&lt;&gt;TRIM(E461),"Confira o código",IF(COUNTIFS(CobroID,E461)&gt;1,"Código repetido",IF(NOT(ISNUMBER(B461)),"Confira a data",IF(OR(B461&lt;1,B461&gt;73415,INT(B461)&lt;&gt;B461),"Confira a data",IF(NOT(ISNUMBER(C461)),"Confira o valor",IF(C461&lt;=0,"Valor maior que zero",IF(COUNTIFS(Medios,D461)&lt;&gt;1,"Escolha um meio",IF(COUNTIFS(VentaID,A461)&lt;&gt;1,"Confira o ID da venda",IF(SUMIFS(VentaValida,VentaID,A461)&lt;=0,"Corrija a venda",IF(B461&lt;SUMIFS(VentaFecha,VentaID,A461),"Anterior à venda","OK"))))))))))))</f>
        <v/>
      </c>
      <c r="H461" s="34" t="n">
        <f aca="false">IF(G461="OK",C461,0)</f>
        <v>0</v>
      </c>
    </row>
    <row r="462" customFormat="false" ht="25" hidden="false" customHeight="true" outlineLevel="0" collapsed="false">
      <c r="A462" s="31"/>
      <c r="B462" s="32"/>
      <c r="C462" s="33"/>
      <c r="D462" s="31"/>
      <c r="E462" s="31"/>
      <c r="F462" s="31"/>
      <c r="G462" s="36" t="str">
        <f aca="false">IF(COUNTA(A462:F462)=0,"",IF(E462="","Falta o código",IF(E462&lt;&gt;TRIM(E462),"Confira o código",IF(COUNTIFS(CobroID,E462)&gt;1,"Código repetido",IF(NOT(ISNUMBER(B462)),"Confira a data",IF(OR(B462&lt;1,B462&gt;73415,INT(B462)&lt;&gt;B462),"Confira a data",IF(NOT(ISNUMBER(C462)),"Confira o valor",IF(C462&lt;=0,"Valor maior que zero",IF(COUNTIFS(Medios,D462)&lt;&gt;1,"Escolha um meio",IF(COUNTIFS(VentaID,A462)&lt;&gt;1,"Confira o ID da venda",IF(SUMIFS(VentaValida,VentaID,A462)&lt;=0,"Corrija a venda",IF(B462&lt;SUMIFS(VentaFecha,VentaID,A462),"Anterior à venda","OK"))))))))))))</f>
        <v/>
      </c>
      <c r="H462" s="34" t="n">
        <f aca="false">IF(G462="OK",C462,0)</f>
        <v>0</v>
      </c>
    </row>
    <row r="463" customFormat="false" ht="25" hidden="false" customHeight="true" outlineLevel="0" collapsed="false">
      <c r="A463" s="31"/>
      <c r="B463" s="32"/>
      <c r="C463" s="33"/>
      <c r="D463" s="31"/>
      <c r="E463" s="31"/>
      <c r="F463" s="31"/>
      <c r="G463" s="36" t="str">
        <f aca="false">IF(COUNTA(A463:F463)=0,"",IF(E463="","Falta o código",IF(E463&lt;&gt;TRIM(E463),"Confira o código",IF(COUNTIFS(CobroID,E463)&gt;1,"Código repetido",IF(NOT(ISNUMBER(B463)),"Confira a data",IF(OR(B463&lt;1,B463&gt;73415,INT(B463)&lt;&gt;B463),"Confira a data",IF(NOT(ISNUMBER(C463)),"Confira o valor",IF(C463&lt;=0,"Valor maior que zero",IF(COUNTIFS(Medios,D463)&lt;&gt;1,"Escolha um meio",IF(COUNTIFS(VentaID,A463)&lt;&gt;1,"Confira o ID da venda",IF(SUMIFS(VentaValida,VentaID,A463)&lt;=0,"Corrija a venda",IF(B463&lt;SUMIFS(VentaFecha,VentaID,A463),"Anterior à venda","OK"))))))))))))</f>
        <v/>
      </c>
      <c r="H463" s="34" t="n">
        <f aca="false">IF(G463="OK",C463,0)</f>
        <v>0</v>
      </c>
    </row>
    <row r="464" customFormat="false" ht="25" hidden="false" customHeight="true" outlineLevel="0" collapsed="false">
      <c r="A464" s="31"/>
      <c r="B464" s="32"/>
      <c r="C464" s="33"/>
      <c r="D464" s="31"/>
      <c r="E464" s="31"/>
      <c r="F464" s="31"/>
      <c r="G464" s="36" t="str">
        <f aca="false">IF(COUNTA(A464:F464)=0,"",IF(E464="","Falta o código",IF(E464&lt;&gt;TRIM(E464),"Confira o código",IF(COUNTIFS(CobroID,E464)&gt;1,"Código repetido",IF(NOT(ISNUMBER(B464)),"Confira a data",IF(OR(B464&lt;1,B464&gt;73415,INT(B464)&lt;&gt;B464),"Confira a data",IF(NOT(ISNUMBER(C464)),"Confira o valor",IF(C464&lt;=0,"Valor maior que zero",IF(COUNTIFS(Medios,D464)&lt;&gt;1,"Escolha um meio",IF(COUNTIFS(VentaID,A464)&lt;&gt;1,"Confira o ID da venda",IF(SUMIFS(VentaValida,VentaID,A464)&lt;=0,"Corrija a venda",IF(B464&lt;SUMIFS(VentaFecha,VentaID,A464),"Anterior à venda","OK"))))))))))))</f>
        <v/>
      </c>
      <c r="H464" s="34" t="n">
        <f aca="false">IF(G464="OK",C464,0)</f>
        <v>0</v>
      </c>
    </row>
    <row r="465" customFormat="false" ht="25" hidden="false" customHeight="true" outlineLevel="0" collapsed="false">
      <c r="A465" s="31"/>
      <c r="B465" s="32"/>
      <c r="C465" s="33"/>
      <c r="D465" s="31"/>
      <c r="E465" s="31"/>
      <c r="F465" s="31"/>
      <c r="G465" s="36" t="str">
        <f aca="false">IF(COUNTA(A465:F465)=0,"",IF(E465="","Falta o código",IF(E465&lt;&gt;TRIM(E465),"Confira o código",IF(COUNTIFS(CobroID,E465)&gt;1,"Código repetido",IF(NOT(ISNUMBER(B465)),"Confira a data",IF(OR(B465&lt;1,B465&gt;73415,INT(B465)&lt;&gt;B465),"Confira a data",IF(NOT(ISNUMBER(C465)),"Confira o valor",IF(C465&lt;=0,"Valor maior que zero",IF(COUNTIFS(Medios,D465)&lt;&gt;1,"Escolha um meio",IF(COUNTIFS(VentaID,A465)&lt;&gt;1,"Confira o ID da venda",IF(SUMIFS(VentaValida,VentaID,A465)&lt;=0,"Corrija a venda",IF(B465&lt;SUMIFS(VentaFecha,VentaID,A465),"Anterior à venda","OK"))))))))))))</f>
        <v/>
      </c>
      <c r="H465" s="34" t="n">
        <f aca="false">IF(G465="OK",C465,0)</f>
        <v>0</v>
      </c>
    </row>
    <row r="466" customFormat="false" ht="25" hidden="false" customHeight="true" outlineLevel="0" collapsed="false">
      <c r="A466" s="31"/>
      <c r="B466" s="32"/>
      <c r="C466" s="33"/>
      <c r="D466" s="31"/>
      <c r="E466" s="31"/>
      <c r="F466" s="31"/>
      <c r="G466" s="36" t="str">
        <f aca="false">IF(COUNTA(A466:F466)=0,"",IF(E466="","Falta o código",IF(E466&lt;&gt;TRIM(E466),"Confira o código",IF(COUNTIFS(CobroID,E466)&gt;1,"Código repetido",IF(NOT(ISNUMBER(B466)),"Confira a data",IF(OR(B466&lt;1,B466&gt;73415,INT(B466)&lt;&gt;B466),"Confira a data",IF(NOT(ISNUMBER(C466)),"Confira o valor",IF(C466&lt;=0,"Valor maior que zero",IF(COUNTIFS(Medios,D466)&lt;&gt;1,"Escolha um meio",IF(COUNTIFS(VentaID,A466)&lt;&gt;1,"Confira o ID da venda",IF(SUMIFS(VentaValida,VentaID,A466)&lt;=0,"Corrija a venda",IF(B466&lt;SUMIFS(VentaFecha,VentaID,A466),"Anterior à venda","OK"))))))))))))</f>
        <v/>
      </c>
      <c r="H466" s="34" t="n">
        <f aca="false">IF(G466="OK",C466,0)</f>
        <v>0</v>
      </c>
    </row>
    <row r="467" customFormat="false" ht="25" hidden="false" customHeight="true" outlineLevel="0" collapsed="false">
      <c r="A467" s="31"/>
      <c r="B467" s="32"/>
      <c r="C467" s="33"/>
      <c r="D467" s="31"/>
      <c r="E467" s="31"/>
      <c r="F467" s="31"/>
      <c r="G467" s="36" t="str">
        <f aca="false">IF(COUNTA(A467:F467)=0,"",IF(E467="","Falta o código",IF(E467&lt;&gt;TRIM(E467),"Confira o código",IF(COUNTIFS(CobroID,E467)&gt;1,"Código repetido",IF(NOT(ISNUMBER(B467)),"Confira a data",IF(OR(B467&lt;1,B467&gt;73415,INT(B467)&lt;&gt;B467),"Confira a data",IF(NOT(ISNUMBER(C467)),"Confira o valor",IF(C467&lt;=0,"Valor maior que zero",IF(COUNTIFS(Medios,D467)&lt;&gt;1,"Escolha um meio",IF(COUNTIFS(VentaID,A467)&lt;&gt;1,"Confira o ID da venda",IF(SUMIFS(VentaValida,VentaID,A467)&lt;=0,"Corrija a venda",IF(B467&lt;SUMIFS(VentaFecha,VentaID,A467),"Anterior à venda","OK"))))))))))))</f>
        <v/>
      </c>
      <c r="H467" s="34" t="n">
        <f aca="false">IF(G467="OK",C467,0)</f>
        <v>0</v>
      </c>
    </row>
    <row r="468" customFormat="false" ht="25" hidden="false" customHeight="true" outlineLevel="0" collapsed="false">
      <c r="A468" s="31"/>
      <c r="B468" s="32"/>
      <c r="C468" s="33"/>
      <c r="D468" s="31"/>
      <c r="E468" s="31"/>
      <c r="F468" s="31"/>
      <c r="G468" s="36" t="str">
        <f aca="false">IF(COUNTA(A468:F468)=0,"",IF(E468="","Falta o código",IF(E468&lt;&gt;TRIM(E468),"Confira o código",IF(COUNTIFS(CobroID,E468)&gt;1,"Código repetido",IF(NOT(ISNUMBER(B468)),"Confira a data",IF(OR(B468&lt;1,B468&gt;73415,INT(B468)&lt;&gt;B468),"Confira a data",IF(NOT(ISNUMBER(C468)),"Confira o valor",IF(C468&lt;=0,"Valor maior que zero",IF(COUNTIFS(Medios,D468)&lt;&gt;1,"Escolha um meio",IF(COUNTIFS(VentaID,A468)&lt;&gt;1,"Confira o ID da venda",IF(SUMIFS(VentaValida,VentaID,A468)&lt;=0,"Corrija a venda",IF(B468&lt;SUMIFS(VentaFecha,VentaID,A468),"Anterior à venda","OK"))))))))))))</f>
        <v/>
      </c>
      <c r="H468" s="34" t="n">
        <f aca="false">IF(G468="OK",C468,0)</f>
        <v>0</v>
      </c>
    </row>
    <row r="469" customFormat="false" ht="25" hidden="false" customHeight="true" outlineLevel="0" collapsed="false">
      <c r="A469" s="31"/>
      <c r="B469" s="32"/>
      <c r="C469" s="33"/>
      <c r="D469" s="31"/>
      <c r="E469" s="31"/>
      <c r="F469" s="31"/>
      <c r="G469" s="36" t="str">
        <f aca="false">IF(COUNTA(A469:F469)=0,"",IF(E469="","Falta o código",IF(E469&lt;&gt;TRIM(E469),"Confira o código",IF(COUNTIFS(CobroID,E469)&gt;1,"Código repetido",IF(NOT(ISNUMBER(B469)),"Confira a data",IF(OR(B469&lt;1,B469&gt;73415,INT(B469)&lt;&gt;B469),"Confira a data",IF(NOT(ISNUMBER(C469)),"Confira o valor",IF(C469&lt;=0,"Valor maior que zero",IF(COUNTIFS(Medios,D469)&lt;&gt;1,"Escolha um meio",IF(COUNTIFS(VentaID,A469)&lt;&gt;1,"Confira o ID da venda",IF(SUMIFS(VentaValida,VentaID,A469)&lt;=0,"Corrija a venda",IF(B469&lt;SUMIFS(VentaFecha,VentaID,A469),"Anterior à venda","OK"))))))))))))</f>
        <v/>
      </c>
      <c r="H469" s="34" t="n">
        <f aca="false">IF(G469="OK",C469,0)</f>
        <v>0</v>
      </c>
    </row>
    <row r="470" customFormat="false" ht="25" hidden="false" customHeight="true" outlineLevel="0" collapsed="false">
      <c r="A470" s="31"/>
      <c r="B470" s="32"/>
      <c r="C470" s="33"/>
      <c r="D470" s="31"/>
      <c r="E470" s="31"/>
      <c r="F470" s="31"/>
      <c r="G470" s="36" t="str">
        <f aca="false">IF(COUNTA(A470:F470)=0,"",IF(E470="","Falta o código",IF(E470&lt;&gt;TRIM(E470),"Confira o código",IF(COUNTIFS(CobroID,E470)&gt;1,"Código repetido",IF(NOT(ISNUMBER(B470)),"Confira a data",IF(OR(B470&lt;1,B470&gt;73415,INT(B470)&lt;&gt;B470),"Confira a data",IF(NOT(ISNUMBER(C470)),"Confira o valor",IF(C470&lt;=0,"Valor maior que zero",IF(COUNTIFS(Medios,D470)&lt;&gt;1,"Escolha um meio",IF(COUNTIFS(VentaID,A470)&lt;&gt;1,"Confira o ID da venda",IF(SUMIFS(VentaValida,VentaID,A470)&lt;=0,"Corrija a venda",IF(B470&lt;SUMIFS(VentaFecha,VentaID,A470),"Anterior à venda","OK"))))))))))))</f>
        <v/>
      </c>
      <c r="H470" s="34" t="n">
        <f aca="false">IF(G470="OK",C470,0)</f>
        <v>0</v>
      </c>
    </row>
    <row r="471" customFormat="false" ht="25" hidden="false" customHeight="true" outlineLevel="0" collapsed="false">
      <c r="A471" s="31"/>
      <c r="B471" s="32"/>
      <c r="C471" s="33"/>
      <c r="D471" s="31"/>
      <c r="E471" s="31"/>
      <c r="F471" s="31"/>
      <c r="G471" s="36" t="str">
        <f aca="false">IF(COUNTA(A471:F471)=0,"",IF(E471="","Falta o código",IF(E471&lt;&gt;TRIM(E471),"Confira o código",IF(COUNTIFS(CobroID,E471)&gt;1,"Código repetido",IF(NOT(ISNUMBER(B471)),"Confira a data",IF(OR(B471&lt;1,B471&gt;73415,INT(B471)&lt;&gt;B471),"Confira a data",IF(NOT(ISNUMBER(C471)),"Confira o valor",IF(C471&lt;=0,"Valor maior que zero",IF(COUNTIFS(Medios,D471)&lt;&gt;1,"Escolha um meio",IF(COUNTIFS(VentaID,A471)&lt;&gt;1,"Confira o ID da venda",IF(SUMIFS(VentaValida,VentaID,A471)&lt;=0,"Corrija a venda",IF(B471&lt;SUMIFS(VentaFecha,VentaID,A471),"Anterior à venda","OK"))))))))))))</f>
        <v/>
      </c>
      <c r="H471" s="34" t="n">
        <f aca="false">IF(G471="OK",C471,0)</f>
        <v>0</v>
      </c>
    </row>
    <row r="472" customFormat="false" ht="25" hidden="false" customHeight="true" outlineLevel="0" collapsed="false">
      <c r="A472" s="31"/>
      <c r="B472" s="32"/>
      <c r="C472" s="33"/>
      <c r="D472" s="31"/>
      <c r="E472" s="31"/>
      <c r="F472" s="31"/>
      <c r="G472" s="36" t="str">
        <f aca="false">IF(COUNTA(A472:F472)=0,"",IF(E472="","Falta o código",IF(E472&lt;&gt;TRIM(E472),"Confira o código",IF(COUNTIFS(CobroID,E472)&gt;1,"Código repetido",IF(NOT(ISNUMBER(B472)),"Confira a data",IF(OR(B472&lt;1,B472&gt;73415,INT(B472)&lt;&gt;B472),"Confira a data",IF(NOT(ISNUMBER(C472)),"Confira o valor",IF(C472&lt;=0,"Valor maior que zero",IF(COUNTIFS(Medios,D472)&lt;&gt;1,"Escolha um meio",IF(COUNTIFS(VentaID,A472)&lt;&gt;1,"Confira o ID da venda",IF(SUMIFS(VentaValida,VentaID,A472)&lt;=0,"Corrija a venda",IF(B472&lt;SUMIFS(VentaFecha,VentaID,A472),"Anterior à venda","OK"))))))))))))</f>
        <v/>
      </c>
      <c r="H472" s="34" t="n">
        <f aca="false">IF(G472="OK",C472,0)</f>
        <v>0</v>
      </c>
    </row>
    <row r="473" customFormat="false" ht="25" hidden="false" customHeight="true" outlineLevel="0" collapsed="false">
      <c r="A473" s="31"/>
      <c r="B473" s="32"/>
      <c r="C473" s="33"/>
      <c r="D473" s="31"/>
      <c r="E473" s="31"/>
      <c r="F473" s="31"/>
      <c r="G473" s="36" t="str">
        <f aca="false">IF(COUNTA(A473:F473)=0,"",IF(E473="","Falta o código",IF(E473&lt;&gt;TRIM(E473),"Confira o código",IF(COUNTIFS(CobroID,E473)&gt;1,"Código repetido",IF(NOT(ISNUMBER(B473)),"Confira a data",IF(OR(B473&lt;1,B473&gt;73415,INT(B473)&lt;&gt;B473),"Confira a data",IF(NOT(ISNUMBER(C473)),"Confira o valor",IF(C473&lt;=0,"Valor maior que zero",IF(COUNTIFS(Medios,D473)&lt;&gt;1,"Escolha um meio",IF(COUNTIFS(VentaID,A473)&lt;&gt;1,"Confira o ID da venda",IF(SUMIFS(VentaValida,VentaID,A473)&lt;=0,"Corrija a venda",IF(B473&lt;SUMIFS(VentaFecha,VentaID,A473),"Anterior à venda","OK"))))))))))))</f>
        <v/>
      </c>
      <c r="H473" s="34" t="n">
        <f aca="false">IF(G473="OK",C473,0)</f>
        <v>0</v>
      </c>
    </row>
    <row r="474" customFormat="false" ht="25" hidden="false" customHeight="true" outlineLevel="0" collapsed="false">
      <c r="A474" s="31"/>
      <c r="B474" s="32"/>
      <c r="C474" s="33"/>
      <c r="D474" s="31"/>
      <c r="E474" s="31"/>
      <c r="F474" s="31"/>
      <c r="G474" s="36" t="str">
        <f aca="false">IF(COUNTA(A474:F474)=0,"",IF(E474="","Falta o código",IF(E474&lt;&gt;TRIM(E474),"Confira o código",IF(COUNTIFS(CobroID,E474)&gt;1,"Código repetido",IF(NOT(ISNUMBER(B474)),"Confira a data",IF(OR(B474&lt;1,B474&gt;73415,INT(B474)&lt;&gt;B474),"Confira a data",IF(NOT(ISNUMBER(C474)),"Confira o valor",IF(C474&lt;=0,"Valor maior que zero",IF(COUNTIFS(Medios,D474)&lt;&gt;1,"Escolha um meio",IF(COUNTIFS(VentaID,A474)&lt;&gt;1,"Confira o ID da venda",IF(SUMIFS(VentaValida,VentaID,A474)&lt;=0,"Corrija a venda",IF(B474&lt;SUMIFS(VentaFecha,VentaID,A474),"Anterior à venda","OK"))))))))))))</f>
        <v/>
      </c>
      <c r="H474" s="34" t="n">
        <f aca="false">IF(G474="OK",C474,0)</f>
        <v>0</v>
      </c>
    </row>
    <row r="475" customFormat="false" ht="25" hidden="false" customHeight="true" outlineLevel="0" collapsed="false">
      <c r="A475" s="31"/>
      <c r="B475" s="32"/>
      <c r="C475" s="33"/>
      <c r="D475" s="31"/>
      <c r="E475" s="31"/>
      <c r="F475" s="31"/>
      <c r="G475" s="36" t="str">
        <f aca="false">IF(COUNTA(A475:F475)=0,"",IF(E475="","Falta o código",IF(E475&lt;&gt;TRIM(E475),"Confira o código",IF(COUNTIFS(CobroID,E475)&gt;1,"Código repetido",IF(NOT(ISNUMBER(B475)),"Confira a data",IF(OR(B475&lt;1,B475&gt;73415,INT(B475)&lt;&gt;B475),"Confira a data",IF(NOT(ISNUMBER(C475)),"Confira o valor",IF(C475&lt;=0,"Valor maior que zero",IF(COUNTIFS(Medios,D475)&lt;&gt;1,"Escolha um meio",IF(COUNTIFS(VentaID,A475)&lt;&gt;1,"Confira o ID da venda",IF(SUMIFS(VentaValida,VentaID,A475)&lt;=0,"Corrija a venda",IF(B475&lt;SUMIFS(VentaFecha,VentaID,A475),"Anterior à venda","OK"))))))))))))</f>
        <v/>
      </c>
      <c r="H475" s="34" t="n">
        <f aca="false">IF(G475="OK",C475,0)</f>
        <v>0</v>
      </c>
    </row>
    <row r="476" customFormat="false" ht="25" hidden="false" customHeight="true" outlineLevel="0" collapsed="false">
      <c r="A476" s="31"/>
      <c r="B476" s="32"/>
      <c r="C476" s="33"/>
      <c r="D476" s="31"/>
      <c r="E476" s="31"/>
      <c r="F476" s="31"/>
      <c r="G476" s="36" t="str">
        <f aca="false">IF(COUNTA(A476:F476)=0,"",IF(E476="","Falta o código",IF(E476&lt;&gt;TRIM(E476),"Confira o código",IF(COUNTIFS(CobroID,E476)&gt;1,"Código repetido",IF(NOT(ISNUMBER(B476)),"Confira a data",IF(OR(B476&lt;1,B476&gt;73415,INT(B476)&lt;&gt;B476),"Confira a data",IF(NOT(ISNUMBER(C476)),"Confira o valor",IF(C476&lt;=0,"Valor maior que zero",IF(COUNTIFS(Medios,D476)&lt;&gt;1,"Escolha um meio",IF(COUNTIFS(VentaID,A476)&lt;&gt;1,"Confira o ID da venda",IF(SUMIFS(VentaValida,VentaID,A476)&lt;=0,"Corrija a venda",IF(B476&lt;SUMIFS(VentaFecha,VentaID,A476),"Anterior à venda","OK"))))))))))))</f>
        <v/>
      </c>
      <c r="H476" s="34" t="n">
        <f aca="false">IF(G476="OK",C476,0)</f>
        <v>0</v>
      </c>
    </row>
    <row r="477" customFormat="false" ht="25" hidden="false" customHeight="true" outlineLevel="0" collapsed="false">
      <c r="A477" s="31"/>
      <c r="B477" s="32"/>
      <c r="C477" s="33"/>
      <c r="D477" s="31"/>
      <c r="E477" s="31"/>
      <c r="F477" s="31"/>
      <c r="G477" s="36" t="str">
        <f aca="false">IF(COUNTA(A477:F477)=0,"",IF(E477="","Falta o código",IF(E477&lt;&gt;TRIM(E477),"Confira o código",IF(COUNTIFS(CobroID,E477)&gt;1,"Código repetido",IF(NOT(ISNUMBER(B477)),"Confira a data",IF(OR(B477&lt;1,B477&gt;73415,INT(B477)&lt;&gt;B477),"Confira a data",IF(NOT(ISNUMBER(C477)),"Confira o valor",IF(C477&lt;=0,"Valor maior que zero",IF(COUNTIFS(Medios,D477)&lt;&gt;1,"Escolha um meio",IF(COUNTIFS(VentaID,A477)&lt;&gt;1,"Confira o ID da venda",IF(SUMIFS(VentaValida,VentaID,A477)&lt;=0,"Corrija a venda",IF(B477&lt;SUMIFS(VentaFecha,VentaID,A477),"Anterior à venda","OK"))))))))))))</f>
        <v/>
      </c>
      <c r="H477" s="34" t="n">
        <f aca="false">IF(G477="OK",C477,0)</f>
        <v>0</v>
      </c>
    </row>
    <row r="478" customFormat="false" ht="25" hidden="false" customHeight="true" outlineLevel="0" collapsed="false">
      <c r="A478" s="31"/>
      <c r="B478" s="32"/>
      <c r="C478" s="33"/>
      <c r="D478" s="31"/>
      <c r="E478" s="31"/>
      <c r="F478" s="31"/>
      <c r="G478" s="36" t="str">
        <f aca="false">IF(COUNTA(A478:F478)=0,"",IF(E478="","Falta o código",IF(E478&lt;&gt;TRIM(E478),"Confira o código",IF(COUNTIFS(CobroID,E478)&gt;1,"Código repetido",IF(NOT(ISNUMBER(B478)),"Confira a data",IF(OR(B478&lt;1,B478&gt;73415,INT(B478)&lt;&gt;B478),"Confira a data",IF(NOT(ISNUMBER(C478)),"Confira o valor",IF(C478&lt;=0,"Valor maior que zero",IF(COUNTIFS(Medios,D478)&lt;&gt;1,"Escolha um meio",IF(COUNTIFS(VentaID,A478)&lt;&gt;1,"Confira o ID da venda",IF(SUMIFS(VentaValida,VentaID,A478)&lt;=0,"Corrija a venda",IF(B478&lt;SUMIFS(VentaFecha,VentaID,A478),"Anterior à venda","OK"))))))))))))</f>
        <v/>
      </c>
      <c r="H478" s="34" t="n">
        <f aca="false">IF(G478="OK",C478,0)</f>
        <v>0</v>
      </c>
    </row>
    <row r="479" customFormat="false" ht="25" hidden="false" customHeight="true" outlineLevel="0" collapsed="false">
      <c r="A479" s="31"/>
      <c r="B479" s="32"/>
      <c r="C479" s="33"/>
      <c r="D479" s="31"/>
      <c r="E479" s="31"/>
      <c r="F479" s="31"/>
      <c r="G479" s="36" t="str">
        <f aca="false">IF(COUNTA(A479:F479)=0,"",IF(E479="","Falta o código",IF(E479&lt;&gt;TRIM(E479),"Confira o código",IF(COUNTIFS(CobroID,E479)&gt;1,"Código repetido",IF(NOT(ISNUMBER(B479)),"Confira a data",IF(OR(B479&lt;1,B479&gt;73415,INT(B479)&lt;&gt;B479),"Confira a data",IF(NOT(ISNUMBER(C479)),"Confira o valor",IF(C479&lt;=0,"Valor maior que zero",IF(COUNTIFS(Medios,D479)&lt;&gt;1,"Escolha um meio",IF(COUNTIFS(VentaID,A479)&lt;&gt;1,"Confira o ID da venda",IF(SUMIFS(VentaValida,VentaID,A479)&lt;=0,"Corrija a venda",IF(B479&lt;SUMIFS(VentaFecha,VentaID,A479),"Anterior à venda","OK"))))))))))))</f>
        <v/>
      </c>
      <c r="H479" s="34" t="n">
        <f aca="false">IF(G479="OK",C479,0)</f>
        <v>0</v>
      </c>
    </row>
    <row r="480" customFormat="false" ht="25" hidden="false" customHeight="true" outlineLevel="0" collapsed="false">
      <c r="A480" s="31"/>
      <c r="B480" s="32"/>
      <c r="C480" s="33"/>
      <c r="D480" s="31"/>
      <c r="E480" s="31"/>
      <c r="F480" s="31"/>
      <c r="G480" s="36" t="str">
        <f aca="false">IF(COUNTA(A480:F480)=0,"",IF(E480="","Falta o código",IF(E480&lt;&gt;TRIM(E480),"Confira o código",IF(COUNTIFS(CobroID,E480)&gt;1,"Código repetido",IF(NOT(ISNUMBER(B480)),"Confira a data",IF(OR(B480&lt;1,B480&gt;73415,INT(B480)&lt;&gt;B480),"Confira a data",IF(NOT(ISNUMBER(C480)),"Confira o valor",IF(C480&lt;=0,"Valor maior que zero",IF(COUNTIFS(Medios,D480)&lt;&gt;1,"Escolha um meio",IF(COUNTIFS(VentaID,A480)&lt;&gt;1,"Confira o ID da venda",IF(SUMIFS(VentaValida,VentaID,A480)&lt;=0,"Corrija a venda",IF(B480&lt;SUMIFS(VentaFecha,VentaID,A480),"Anterior à venda","OK"))))))))))))</f>
        <v/>
      </c>
      <c r="H480" s="34" t="n">
        <f aca="false">IF(G480="OK",C480,0)</f>
        <v>0</v>
      </c>
    </row>
    <row r="481" customFormat="false" ht="25" hidden="false" customHeight="true" outlineLevel="0" collapsed="false">
      <c r="A481" s="31"/>
      <c r="B481" s="32"/>
      <c r="C481" s="33"/>
      <c r="D481" s="31"/>
      <c r="E481" s="31"/>
      <c r="F481" s="31"/>
      <c r="G481" s="36" t="str">
        <f aca="false">IF(COUNTA(A481:F481)=0,"",IF(E481="","Falta o código",IF(E481&lt;&gt;TRIM(E481),"Confira o código",IF(COUNTIFS(CobroID,E481)&gt;1,"Código repetido",IF(NOT(ISNUMBER(B481)),"Confira a data",IF(OR(B481&lt;1,B481&gt;73415,INT(B481)&lt;&gt;B481),"Confira a data",IF(NOT(ISNUMBER(C481)),"Confira o valor",IF(C481&lt;=0,"Valor maior que zero",IF(COUNTIFS(Medios,D481)&lt;&gt;1,"Escolha um meio",IF(COUNTIFS(VentaID,A481)&lt;&gt;1,"Confira o ID da venda",IF(SUMIFS(VentaValida,VentaID,A481)&lt;=0,"Corrija a venda",IF(B481&lt;SUMIFS(VentaFecha,VentaID,A481),"Anterior à venda","OK"))))))))))))</f>
        <v/>
      </c>
      <c r="H481" s="34" t="n">
        <f aca="false">IF(G481="OK",C481,0)</f>
        <v>0</v>
      </c>
    </row>
    <row r="482" customFormat="false" ht="25" hidden="false" customHeight="true" outlineLevel="0" collapsed="false">
      <c r="A482" s="31"/>
      <c r="B482" s="32"/>
      <c r="C482" s="33"/>
      <c r="D482" s="31"/>
      <c r="E482" s="31"/>
      <c r="F482" s="31"/>
      <c r="G482" s="36" t="str">
        <f aca="false">IF(COUNTA(A482:F482)=0,"",IF(E482="","Falta o código",IF(E482&lt;&gt;TRIM(E482),"Confira o código",IF(COUNTIFS(CobroID,E482)&gt;1,"Código repetido",IF(NOT(ISNUMBER(B482)),"Confira a data",IF(OR(B482&lt;1,B482&gt;73415,INT(B482)&lt;&gt;B482),"Confira a data",IF(NOT(ISNUMBER(C482)),"Confira o valor",IF(C482&lt;=0,"Valor maior que zero",IF(COUNTIFS(Medios,D482)&lt;&gt;1,"Escolha um meio",IF(COUNTIFS(VentaID,A482)&lt;&gt;1,"Confira o ID da venda",IF(SUMIFS(VentaValida,VentaID,A482)&lt;=0,"Corrija a venda",IF(B482&lt;SUMIFS(VentaFecha,VentaID,A482),"Anterior à venda","OK"))))))))))))</f>
        <v/>
      </c>
      <c r="H482" s="34" t="n">
        <f aca="false">IF(G482="OK",C482,0)</f>
        <v>0</v>
      </c>
    </row>
    <row r="483" customFormat="false" ht="25" hidden="false" customHeight="true" outlineLevel="0" collapsed="false">
      <c r="A483" s="31"/>
      <c r="B483" s="32"/>
      <c r="C483" s="33"/>
      <c r="D483" s="31"/>
      <c r="E483" s="31"/>
      <c r="F483" s="31"/>
      <c r="G483" s="36" t="str">
        <f aca="false">IF(COUNTA(A483:F483)=0,"",IF(E483="","Falta o código",IF(E483&lt;&gt;TRIM(E483),"Confira o código",IF(COUNTIFS(CobroID,E483)&gt;1,"Código repetido",IF(NOT(ISNUMBER(B483)),"Confira a data",IF(OR(B483&lt;1,B483&gt;73415,INT(B483)&lt;&gt;B483),"Confira a data",IF(NOT(ISNUMBER(C483)),"Confira o valor",IF(C483&lt;=0,"Valor maior que zero",IF(COUNTIFS(Medios,D483)&lt;&gt;1,"Escolha um meio",IF(COUNTIFS(VentaID,A483)&lt;&gt;1,"Confira o ID da venda",IF(SUMIFS(VentaValida,VentaID,A483)&lt;=0,"Corrija a venda",IF(B483&lt;SUMIFS(VentaFecha,VentaID,A483),"Anterior à venda","OK"))))))))))))</f>
        <v/>
      </c>
      <c r="H483" s="34" t="n">
        <f aca="false">IF(G483="OK",C483,0)</f>
        <v>0</v>
      </c>
    </row>
    <row r="484" customFormat="false" ht="25" hidden="false" customHeight="true" outlineLevel="0" collapsed="false">
      <c r="A484" s="31"/>
      <c r="B484" s="32"/>
      <c r="C484" s="33"/>
      <c r="D484" s="31"/>
      <c r="E484" s="31"/>
      <c r="F484" s="31"/>
      <c r="G484" s="36" t="str">
        <f aca="false">IF(COUNTA(A484:F484)=0,"",IF(E484="","Falta o código",IF(E484&lt;&gt;TRIM(E484),"Confira o código",IF(COUNTIFS(CobroID,E484)&gt;1,"Código repetido",IF(NOT(ISNUMBER(B484)),"Confira a data",IF(OR(B484&lt;1,B484&gt;73415,INT(B484)&lt;&gt;B484),"Confira a data",IF(NOT(ISNUMBER(C484)),"Confira o valor",IF(C484&lt;=0,"Valor maior que zero",IF(COUNTIFS(Medios,D484)&lt;&gt;1,"Escolha um meio",IF(COUNTIFS(VentaID,A484)&lt;&gt;1,"Confira o ID da venda",IF(SUMIFS(VentaValida,VentaID,A484)&lt;=0,"Corrija a venda",IF(B484&lt;SUMIFS(VentaFecha,VentaID,A484),"Anterior à venda","OK"))))))))))))</f>
        <v/>
      </c>
      <c r="H484" s="34" t="n">
        <f aca="false">IF(G484="OK",C484,0)</f>
        <v>0</v>
      </c>
    </row>
    <row r="485" customFormat="false" ht="25" hidden="false" customHeight="true" outlineLevel="0" collapsed="false">
      <c r="A485" s="31"/>
      <c r="B485" s="32"/>
      <c r="C485" s="33"/>
      <c r="D485" s="31"/>
      <c r="E485" s="31"/>
      <c r="F485" s="31"/>
      <c r="G485" s="36" t="str">
        <f aca="false">IF(COUNTA(A485:F485)=0,"",IF(E485="","Falta o código",IF(E485&lt;&gt;TRIM(E485),"Confira o código",IF(COUNTIFS(CobroID,E485)&gt;1,"Código repetido",IF(NOT(ISNUMBER(B485)),"Confira a data",IF(OR(B485&lt;1,B485&gt;73415,INT(B485)&lt;&gt;B485),"Confira a data",IF(NOT(ISNUMBER(C485)),"Confira o valor",IF(C485&lt;=0,"Valor maior que zero",IF(COUNTIFS(Medios,D485)&lt;&gt;1,"Escolha um meio",IF(COUNTIFS(VentaID,A485)&lt;&gt;1,"Confira o ID da venda",IF(SUMIFS(VentaValida,VentaID,A485)&lt;=0,"Corrija a venda",IF(B485&lt;SUMIFS(VentaFecha,VentaID,A485),"Anterior à venda","OK"))))))))))))</f>
        <v/>
      </c>
      <c r="H485" s="34" t="n">
        <f aca="false">IF(G485="OK",C485,0)</f>
        <v>0</v>
      </c>
    </row>
    <row r="486" customFormat="false" ht="25" hidden="false" customHeight="true" outlineLevel="0" collapsed="false">
      <c r="A486" s="31"/>
      <c r="B486" s="32"/>
      <c r="C486" s="33"/>
      <c r="D486" s="31"/>
      <c r="E486" s="31"/>
      <c r="F486" s="31"/>
      <c r="G486" s="36" t="str">
        <f aca="false">IF(COUNTA(A486:F486)=0,"",IF(E486="","Falta o código",IF(E486&lt;&gt;TRIM(E486),"Confira o código",IF(COUNTIFS(CobroID,E486)&gt;1,"Código repetido",IF(NOT(ISNUMBER(B486)),"Confira a data",IF(OR(B486&lt;1,B486&gt;73415,INT(B486)&lt;&gt;B486),"Confira a data",IF(NOT(ISNUMBER(C486)),"Confira o valor",IF(C486&lt;=0,"Valor maior que zero",IF(COUNTIFS(Medios,D486)&lt;&gt;1,"Escolha um meio",IF(COUNTIFS(VentaID,A486)&lt;&gt;1,"Confira o ID da venda",IF(SUMIFS(VentaValida,VentaID,A486)&lt;=0,"Corrija a venda",IF(B486&lt;SUMIFS(VentaFecha,VentaID,A486),"Anterior à venda","OK"))))))))))))</f>
        <v/>
      </c>
      <c r="H486" s="34" t="n">
        <f aca="false">IF(G486="OK",C486,0)</f>
        <v>0</v>
      </c>
    </row>
    <row r="487" customFormat="false" ht="25" hidden="false" customHeight="true" outlineLevel="0" collapsed="false">
      <c r="A487" s="31"/>
      <c r="B487" s="32"/>
      <c r="C487" s="33"/>
      <c r="D487" s="31"/>
      <c r="E487" s="31"/>
      <c r="F487" s="31"/>
      <c r="G487" s="36" t="str">
        <f aca="false">IF(COUNTA(A487:F487)=0,"",IF(E487="","Falta o código",IF(E487&lt;&gt;TRIM(E487),"Confira o código",IF(COUNTIFS(CobroID,E487)&gt;1,"Código repetido",IF(NOT(ISNUMBER(B487)),"Confira a data",IF(OR(B487&lt;1,B487&gt;73415,INT(B487)&lt;&gt;B487),"Confira a data",IF(NOT(ISNUMBER(C487)),"Confira o valor",IF(C487&lt;=0,"Valor maior que zero",IF(COUNTIFS(Medios,D487)&lt;&gt;1,"Escolha um meio",IF(COUNTIFS(VentaID,A487)&lt;&gt;1,"Confira o ID da venda",IF(SUMIFS(VentaValida,VentaID,A487)&lt;=0,"Corrija a venda",IF(B487&lt;SUMIFS(VentaFecha,VentaID,A487),"Anterior à venda","OK"))))))))))))</f>
        <v/>
      </c>
      <c r="H487" s="34" t="n">
        <f aca="false">IF(G487="OK",C487,0)</f>
        <v>0</v>
      </c>
    </row>
    <row r="488" customFormat="false" ht="25" hidden="false" customHeight="true" outlineLevel="0" collapsed="false">
      <c r="A488" s="31"/>
      <c r="B488" s="32"/>
      <c r="C488" s="33"/>
      <c r="D488" s="31"/>
      <c r="E488" s="31"/>
      <c r="F488" s="31"/>
      <c r="G488" s="36" t="str">
        <f aca="false">IF(COUNTA(A488:F488)=0,"",IF(E488="","Falta o código",IF(E488&lt;&gt;TRIM(E488),"Confira o código",IF(COUNTIFS(CobroID,E488)&gt;1,"Código repetido",IF(NOT(ISNUMBER(B488)),"Confira a data",IF(OR(B488&lt;1,B488&gt;73415,INT(B488)&lt;&gt;B488),"Confira a data",IF(NOT(ISNUMBER(C488)),"Confira o valor",IF(C488&lt;=0,"Valor maior que zero",IF(COUNTIFS(Medios,D488)&lt;&gt;1,"Escolha um meio",IF(COUNTIFS(VentaID,A488)&lt;&gt;1,"Confira o ID da venda",IF(SUMIFS(VentaValida,VentaID,A488)&lt;=0,"Corrija a venda",IF(B488&lt;SUMIFS(VentaFecha,VentaID,A488),"Anterior à venda","OK"))))))))))))</f>
        <v/>
      </c>
      <c r="H488" s="34" t="n">
        <f aca="false">IF(G488="OK",C488,0)</f>
        <v>0</v>
      </c>
    </row>
    <row r="489" customFormat="false" ht="25" hidden="false" customHeight="true" outlineLevel="0" collapsed="false">
      <c r="A489" s="31"/>
      <c r="B489" s="32"/>
      <c r="C489" s="33"/>
      <c r="D489" s="31"/>
      <c r="E489" s="31"/>
      <c r="F489" s="31"/>
      <c r="G489" s="36" t="str">
        <f aca="false">IF(COUNTA(A489:F489)=0,"",IF(E489="","Falta o código",IF(E489&lt;&gt;TRIM(E489),"Confira o código",IF(COUNTIFS(CobroID,E489)&gt;1,"Código repetido",IF(NOT(ISNUMBER(B489)),"Confira a data",IF(OR(B489&lt;1,B489&gt;73415,INT(B489)&lt;&gt;B489),"Confira a data",IF(NOT(ISNUMBER(C489)),"Confira o valor",IF(C489&lt;=0,"Valor maior que zero",IF(COUNTIFS(Medios,D489)&lt;&gt;1,"Escolha um meio",IF(COUNTIFS(VentaID,A489)&lt;&gt;1,"Confira o ID da venda",IF(SUMIFS(VentaValida,VentaID,A489)&lt;=0,"Corrija a venda",IF(B489&lt;SUMIFS(VentaFecha,VentaID,A489),"Anterior à venda","OK"))))))))))))</f>
        <v/>
      </c>
      <c r="H489" s="34" t="n">
        <f aca="false">IF(G489="OK",C489,0)</f>
        <v>0</v>
      </c>
    </row>
    <row r="490" customFormat="false" ht="25" hidden="false" customHeight="true" outlineLevel="0" collapsed="false">
      <c r="A490" s="31"/>
      <c r="B490" s="32"/>
      <c r="C490" s="33"/>
      <c r="D490" s="31"/>
      <c r="E490" s="31"/>
      <c r="F490" s="31"/>
      <c r="G490" s="36" t="str">
        <f aca="false">IF(COUNTA(A490:F490)=0,"",IF(E490="","Falta o código",IF(E490&lt;&gt;TRIM(E490),"Confira o código",IF(COUNTIFS(CobroID,E490)&gt;1,"Código repetido",IF(NOT(ISNUMBER(B490)),"Confira a data",IF(OR(B490&lt;1,B490&gt;73415,INT(B490)&lt;&gt;B490),"Confira a data",IF(NOT(ISNUMBER(C490)),"Confira o valor",IF(C490&lt;=0,"Valor maior que zero",IF(COUNTIFS(Medios,D490)&lt;&gt;1,"Escolha um meio",IF(COUNTIFS(VentaID,A490)&lt;&gt;1,"Confira o ID da venda",IF(SUMIFS(VentaValida,VentaID,A490)&lt;=0,"Corrija a venda",IF(B490&lt;SUMIFS(VentaFecha,VentaID,A490),"Anterior à venda","OK"))))))))))))</f>
        <v/>
      </c>
      <c r="H490" s="34" t="n">
        <f aca="false">IF(G490="OK",C490,0)</f>
        <v>0</v>
      </c>
    </row>
    <row r="491" customFormat="false" ht="25" hidden="false" customHeight="true" outlineLevel="0" collapsed="false">
      <c r="A491" s="31"/>
      <c r="B491" s="32"/>
      <c r="C491" s="33"/>
      <c r="D491" s="31"/>
      <c r="E491" s="31"/>
      <c r="F491" s="31"/>
      <c r="G491" s="36" t="str">
        <f aca="false">IF(COUNTA(A491:F491)=0,"",IF(E491="","Falta o código",IF(E491&lt;&gt;TRIM(E491),"Confira o código",IF(COUNTIFS(CobroID,E491)&gt;1,"Código repetido",IF(NOT(ISNUMBER(B491)),"Confira a data",IF(OR(B491&lt;1,B491&gt;73415,INT(B491)&lt;&gt;B491),"Confira a data",IF(NOT(ISNUMBER(C491)),"Confira o valor",IF(C491&lt;=0,"Valor maior que zero",IF(COUNTIFS(Medios,D491)&lt;&gt;1,"Escolha um meio",IF(COUNTIFS(VentaID,A491)&lt;&gt;1,"Confira o ID da venda",IF(SUMIFS(VentaValida,VentaID,A491)&lt;=0,"Corrija a venda",IF(B491&lt;SUMIFS(VentaFecha,VentaID,A491),"Anterior à venda","OK"))))))))))))</f>
        <v/>
      </c>
      <c r="H491" s="34" t="n">
        <f aca="false">IF(G491="OK",C491,0)</f>
        <v>0</v>
      </c>
    </row>
    <row r="492" customFormat="false" ht="25" hidden="false" customHeight="true" outlineLevel="0" collapsed="false">
      <c r="A492" s="31"/>
      <c r="B492" s="32"/>
      <c r="C492" s="33"/>
      <c r="D492" s="31"/>
      <c r="E492" s="31"/>
      <c r="F492" s="31"/>
      <c r="G492" s="36" t="str">
        <f aca="false">IF(COUNTA(A492:F492)=0,"",IF(E492="","Falta o código",IF(E492&lt;&gt;TRIM(E492),"Confira o código",IF(COUNTIFS(CobroID,E492)&gt;1,"Código repetido",IF(NOT(ISNUMBER(B492)),"Confira a data",IF(OR(B492&lt;1,B492&gt;73415,INT(B492)&lt;&gt;B492),"Confira a data",IF(NOT(ISNUMBER(C492)),"Confira o valor",IF(C492&lt;=0,"Valor maior que zero",IF(COUNTIFS(Medios,D492)&lt;&gt;1,"Escolha um meio",IF(COUNTIFS(VentaID,A492)&lt;&gt;1,"Confira o ID da venda",IF(SUMIFS(VentaValida,VentaID,A492)&lt;=0,"Corrija a venda",IF(B492&lt;SUMIFS(VentaFecha,VentaID,A492),"Anterior à venda","OK"))))))))))))</f>
        <v/>
      </c>
      <c r="H492" s="34" t="n">
        <f aca="false">IF(G492="OK",C492,0)</f>
        <v>0</v>
      </c>
    </row>
    <row r="493" customFormat="false" ht="25" hidden="false" customHeight="true" outlineLevel="0" collapsed="false">
      <c r="A493" s="31"/>
      <c r="B493" s="32"/>
      <c r="C493" s="33"/>
      <c r="D493" s="31"/>
      <c r="E493" s="31"/>
      <c r="F493" s="31"/>
      <c r="G493" s="36" t="str">
        <f aca="false">IF(COUNTA(A493:F493)=0,"",IF(E493="","Falta o código",IF(E493&lt;&gt;TRIM(E493),"Confira o código",IF(COUNTIFS(CobroID,E493)&gt;1,"Código repetido",IF(NOT(ISNUMBER(B493)),"Confira a data",IF(OR(B493&lt;1,B493&gt;73415,INT(B493)&lt;&gt;B493),"Confira a data",IF(NOT(ISNUMBER(C493)),"Confira o valor",IF(C493&lt;=0,"Valor maior que zero",IF(COUNTIFS(Medios,D493)&lt;&gt;1,"Escolha um meio",IF(COUNTIFS(VentaID,A493)&lt;&gt;1,"Confira o ID da venda",IF(SUMIFS(VentaValida,VentaID,A493)&lt;=0,"Corrija a venda",IF(B493&lt;SUMIFS(VentaFecha,VentaID,A493),"Anterior à venda","OK"))))))))))))</f>
        <v/>
      </c>
      <c r="H493" s="34" t="n">
        <f aca="false">IF(G493="OK",C493,0)</f>
        <v>0</v>
      </c>
    </row>
    <row r="494" customFormat="false" ht="25" hidden="false" customHeight="true" outlineLevel="0" collapsed="false">
      <c r="A494" s="31"/>
      <c r="B494" s="32"/>
      <c r="C494" s="33"/>
      <c r="D494" s="31"/>
      <c r="E494" s="31"/>
      <c r="F494" s="31"/>
      <c r="G494" s="36" t="str">
        <f aca="false">IF(COUNTA(A494:F494)=0,"",IF(E494="","Falta o código",IF(E494&lt;&gt;TRIM(E494),"Confira o código",IF(COUNTIFS(CobroID,E494)&gt;1,"Código repetido",IF(NOT(ISNUMBER(B494)),"Confira a data",IF(OR(B494&lt;1,B494&gt;73415,INT(B494)&lt;&gt;B494),"Confira a data",IF(NOT(ISNUMBER(C494)),"Confira o valor",IF(C494&lt;=0,"Valor maior que zero",IF(COUNTIFS(Medios,D494)&lt;&gt;1,"Escolha um meio",IF(COUNTIFS(VentaID,A494)&lt;&gt;1,"Confira o ID da venda",IF(SUMIFS(VentaValida,VentaID,A494)&lt;=0,"Corrija a venda",IF(B494&lt;SUMIFS(VentaFecha,VentaID,A494),"Anterior à venda","OK"))))))))))))</f>
        <v/>
      </c>
      <c r="H494" s="34" t="n">
        <f aca="false">IF(G494="OK",C494,0)</f>
        <v>0</v>
      </c>
    </row>
    <row r="495" customFormat="false" ht="25" hidden="false" customHeight="true" outlineLevel="0" collapsed="false">
      <c r="A495" s="31"/>
      <c r="B495" s="32"/>
      <c r="C495" s="33"/>
      <c r="D495" s="31"/>
      <c r="E495" s="31"/>
      <c r="F495" s="31"/>
      <c r="G495" s="36" t="str">
        <f aca="false">IF(COUNTA(A495:F495)=0,"",IF(E495="","Falta o código",IF(E495&lt;&gt;TRIM(E495),"Confira o código",IF(COUNTIFS(CobroID,E495)&gt;1,"Código repetido",IF(NOT(ISNUMBER(B495)),"Confira a data",IF(OR(B495&lt;1,B495&gt;73415,INT(B495)&lt;&gt;B495),"Confira a data",IF(NOT(ISNUMBER(C495)),"Confira o valor",IF(C495&lt;=0,"Valor maior que zero",IF(COUNTIFS(Medios,D495)&lt;&gt;1,"Escolha um meio",IF(COUNTIFS(VentaID,A495)&lt;&gt;1,"Confira o ID da venda",IF(SUMIFS(VentaValida,VentaID,A495)&lt;=0,"Corrija a venda",IF(B495&lt;SUMIFS(VentaFecha,VentaID,A495),"Anterior à venda","OK"))))))))))))</f>
        <v/>
      </c>
      <c r="H495" s="34" t="n">
        <f aca="false">IF(G495="OK",C495,0)</f>
        <v>0</v>
      </c>
    </row>
    <row r="496" customFormat="false" ht="25" hidden="false" customHeight="true" outlineLevel="0" collapsed="false">
      <c r="A496" s="31"/>
      <c r="B496" s="32"/>
      <c r="C496" s="33"/>
      <c r="D496" s="31"/>
      <c r="E496" s="31"/>
      <c r="F496" s="31"/>
      <c r="G496" s="36" t="str">
        <f aca="false">IF(COUNTA(A496:F496)=0,"",IF(E496="","Falta o código",IF(E496&lt;&gt;TRIM(E496),"Confira o código",IF(COUNTIFS(CobroID,E496)&gt;1,"Código repetido",IF(NOT(ISNUMBER(B496)),"Confira a data",IF(OR(B496&lt;1,B496&gt;73415,INT(B496)&lt;&gt;B496),"Confira a data",IF(NOT(ISNUMBER(C496)),"Confira o valor",IF(C496&lt;=0,"Valor maior que zero",IF(COUNTIFS(Medios,D496)&lt;&gt;1,"Escolha um meio",IF(COUNTIFS(VentaID,A496)&lt;&gt;1,"Confira o ID da venda",IF(SUMIFS(VentaValida,VentaID,A496)&lt;=0,"Corrija a venda",IF(B496&lt;SUMIFS(VentaFecha,VentaID,A496),"Anterior à venda","OK"))))))))))))</f>
        <v/>
      </c>
      <c r="H496" s="34" t="n">
        <f aca="false">IF(G496="OK",C496,0)</f>
        <v>0</v>
      </c>
    </row>
    <row r="497" customFormat="false" ht="25" hidden="false" customHeight="true" outlineLevel="0" collapsed="false">
      <c r="A497" s="31"/>
      <c r="B497" s="32"/>
      <c r="C497" s="33"/>
      <c r="D497" s="31"/>
      <c r="E497" s="31"/>
      <c r="F497" s="31"/>
      <c r="G497" s="36" t="str">
        <f aca="false">IF(COUNTA(A497:F497)=0,"",IF(E497="","Falta o código",IF(E497&lt;&gt;TRIM(E497),"Confira o código",IF(COUNTIFS(CobroID,E497)&gt;1,"Código repetido",IF(NOT(ISNUMBER(B497)),"Confira a data",IF(OR(B497&lt;1,B497&gt;73415,INT(B497)&lt;&gt;B497),"Confira a data",IF(NOT(ISNUMBER(C497)),"Confira o valor",IF(C497&lt;=0,"Valor maior que zero",IF(COUNTIFS(Medios,D497)&lt;&gt;1,"Escolha um meio",IF(COUNTIFS(VentaID,A497)&lt;&gt;1,"Confira o ID da venda",IF(SUMIFS(VentaValida,VentaID,A497)&lt;=0,"Corrija a venda",IF(B497&lt;SUMIFS(VentaFecha,VentaID,A497),"Anterior à venda","OK"))))))))))))</f>
        <v/>
      </c>
      <c r="H497" s="34" t="n">
        <f aca="false">IF(G497="OK",C497,0)</f>
        <v>0</v>
      </c>
    </row>
    <row r="498" customFormat="false" ht="25" hidden="false" customHeight="true" outlineLevel="0" collapsed="false">
      <c r="A498" s="31"/>
      <c r="B498" s="32"/>
      <c r="C498" s="33"/>
      <c r="D498" s="31"/>
      <c r="E498" s="31"/>
      <c r="F498" s="31"/>
      <c r="G498" s="36" t="str">
        <f aca="false">IF(COUNTA(A498:F498)=0,"",IF(E498="","Falta o código",IF(E498&lt;&gt;TRIM(E498),"Confira o código",IF(COUNTIFS(CobroID,E498)&gt;1,"Código repetido",IF(NOT(ISNUMBER(B498)),"Confira a data",IF(OR(B498&lt;1,B498&gt;73415,INT(B498)&lt;&gt;B498),"Confira a data",IF(NOT(ISNUMBER(C498)),"Confira o valor",IF(C498&lt;=0,"Valor maior que zero",IF(COUNTIFS(Medios,D498)&lt;&gt;1,"Escolha um meio",IF(COUNTIFS(VentaID,A498)&lt;&gt;1,"Confira o ID da venda",IF(SUMIFS(VentaValida,VentaID,A498)&lt;=0,"Corrija a venda",IF(B498&lt;SUMIFS(VentaFecha,VentaID,A498),"Anterior à venda","OK"))))))))))))</f>
        <v/>
      </c>
      <c r="H498" s="34" t="n">
        <f aca="false">IF(G498="OK",C498,0)</f>
        <v>0</v>
      </c>
    </row>
    <row r="499" customFormat="false" ht="25" hidden="false" customHeight="true" outlineLevel="0" collapsed="false">
      <c r="A499" s="31"/>
      <c r="B499" s="32"/>
      <c r="C499" s="33"/>
      <c r="D499" s="31"/>
      <c r="E499" s="31"/>
      <c r="F499" s="31"/>
      <c r="G499" s="36" t="str">
        <f aca="false">IF(COUNTA(A499:F499)=0,"",IF(E499="","Falta o código",IF(E499&lt;&gt;TRIM(E499),"Confira o código",IF(COUNTIFS(CobroID,E499)&gt;1,"Código repetido",IF(NOT(ISNUMBER(B499)),"Confira a data",IF(OR(B499&lt;1,B499&gt;73415,INT(B499)&lt;&gt;B499),"Confira a data",IF(NOT(ISNUMBER(C499)),"Confira o valor",IF(C499&lt;=0,"Valor maior que zero",IF(COUNTIFS(Medios,D499)&lt;&gt;1,"Escolha um meio",IF(COUNTIFS(VentaID,A499)&lt;&gt;1,"Confira o ID da venda",IF(SUMIFS(VentaValida,VentaID,A499)&lt;=0,"Corrija a venda",IF(B499&lt;SUMIFS(VentaFecha,VentaID,A499),"Anterior à venda","OK"))))))))))))</f>
        <v/>
      </c>
      <c r="H499" s="34" t="n">
        <f aca="false">IF(G499="OK",C499,0)</f>
        <v>0</v>
      </c>
    </row>
    <row r="500" customFormat="false" ht="25" hidden="false" customHeight="true" outlineLevel="0" collapsed="false">
      <c r="A500" s="31"/>
      <c r="B500" s="32"/>
      <c r="C500" s="33"/>
      <c r="D500" s="31"/>
      <c r="E500" s="31"/>
      <c r="F500" s="31"/>
      <c r="G500" s="36" t="str">
        <f aca="false">IF(COUNTA(A500:F500)=0,"",IF(E500="","Falta o código",IF(E500&lt;&gt;TRIM(E500),"Confira o código",IF(COUNTIFS(CobroID,E500)&gt;1,"Código repetido",IF(NOT(ISNUMBER(B500)),"Confira a data",IF(OR(B500&lt;1,B500&gt;73415,INT(B500)&lt;&gt;B500),"Confira a data",IF(NOT(ISNUMBER(C500)),"Confira o valor",IF(C500&lt;=0,"Valor maior que zero",IF(COUNTIFS(Medios,D500)&lt;&gt;1,"Escolha um meio",IF(COUNTIFS(VentaID,A500)&lt;&gt;1,"Confira o ID da venda",IF(SUMIFS(VentaValida,VentaID,A500)&lt;=0,"Corrija a venda",IF(B500&lt;SUMIFS(VentaFecha,VentaID,A500),"Anterior à venda","OK"))))))))))))</f>
        <v/>
      </c>
      <c r="H500" s="34" t="n">
        <f aca="false">IF(G500="OK",C500,0)</f>
        <v>0</v>
      </c>
    </row>
    <row r="501" customFormat="false" ht="25" hidden="false" customHeight="true" outlineLevel="0" collapsed="false">
      <c r="A501" s="31"/>
      <c r="B501" s="32"/>
      <c r="C501" s="33"/>
      <c r="D501" s="31"/>
      <c r="E501" s="31"/>
      <c r="F501" s="31"/>
      <c r="G501" s="36" t="str">
        <f aca="false">IF(COUNTA(A501:F501)=0,"",IF(E501="","Falta o código",IF(E501&lt;&gt;TRIM(E501),"Confira o código",IF(COUNTIFS(CobroID,E501)&gt;1,"Código repetido",IF(NOT(ISNUMBER(B501)),"Confira a data",IF(OR(B501&lt;1,B501&gt;73415,INT(B501)&lt;&gt;B501),"Confira a data",IF(NOT(ISNUMBER(C501)),"Confira o valor",IF(C501&lt;=0,"Valor maior que zero",IF(COUNTIFS(Medios,D501)&lt;&gt;1,"Escolha um meio",IF(COUNTIFS(VentaID,A501)&lt;&gt;1,"Confira o ID da venda",IF(SUMIFS(VentaValida,VentaID,A501)&lt;=0,"Corrija a venda",IF(B501&lt;SUMIFS(VentaFecha,VentaID,A501),"Anterior à venda","OK"))))))))))))</f>
        <v/>
      </c>
      <c r="H501" s="34" t="n">
        <f aca="false">IF(G501="OK",C501,0)</f>
        <v>0</v>
      </c>
    </row>
    <row r="502" customFormat="false" ht="25" hidden="false" customHeight="true" outlineLevel="0" collapsed="false">
      <c r="A502" s="31"/>
      <c r="B502" s="32"/>
      <c r="C502" s="33"/>
      <c r="D502" s="31"/>
      <c r="E502" s="31"/>
      <c r="F502" s="31"/>
      <c r="G502" s="36" t="str">
        <f aca="false">IF(COUNTA(A502:F502)=0,"",IF(E502="","Falta o código",IF(E502&lt;&gt;TRIM(E502),"Confira o código",IF(COUNTIFS(CobroID,E502)&gt;1,"Código repetido",IF(NOT(ISNUMBER(B502)),"Confira a data",IF(OR(B502&lt;1,B502&gt;73415,INT(B502)&lt;&gt;B502),"Confira a data",IF(NOT(ISNUMBER(C502)),"Confira o valor",IF(C502&lt;=0,"Valor maior que zero",IF(COUNTIFS(Medios,D502)&lt;&gt;1,"Escolha um meio",IF(COUNTIFS(VentaID,A502)&lt;&gt;1,"Confira o ID da venda",IF(SUMIFS(VentaValida,VentaID,A502)&lt;=0,"Corrija a venda",IF(B502&lt;SUMIFS(VentaFecha,VentaID,A502),"Anterior à venda","OK"))))))))))))</f>
        <v/>
      </c>
      <c r="H502" s="34" t="n">
        <f aca="false">IF(G502="OK",C502,0)</f>
        <v>0</v>
      </c>
    </row>
    <row r="503" customFormat="false" ht="25" hidden="false" customHeight="true" outlineLevel="0" collapsed="false">
      <c r="A503" s="31"/>
      <c r="B503" s="32"/>
      <c r="C503" s="33"/>
      <c r="D503" s="31"/>
      <c r="E503" s="31"/>
      <c r="F503" s="31"/>
      <c r="G503" s="36" t="str">
        <f aca="false">IF(COUNTA(A503:F503)=0,"",IF(E503="","Falta o código",IF(E503&lt;&gt;TRIM(E503),"Confira o código",IF(COUNTIFS(CobroID,E503)&gt;1,"Código repetido",IF(NOT(ISNUMBER(B503)),"Confira a data",IF(OR(B503&lt;1,B503&gt;73415,INT(B503)&lt;&gt;B503),"Confira a data",IF(NOT(ISNUMBER(C503)),"Confira o valor",IF(C503&lt;=0,"Valor maior que zero",IF(COUNTIFS(Medios,D503)&lt;&gt;1,"Escolha um meio",IF(COUNTIFS(VentaID,A503)&lt;&gt;1,"Confira o ID da venda",IF(SUMIFS(VentaValida,VentaID,A503)&lt;=0,"Corrija a venda",IF(B503&lt;SUMIFS(VentaFecha,VentaID,A503),"Anterior à venda","OK"))))))))))))</f>
        <v/>
      </c>
      <c r="H503" s="34" t="n">
        <f aca="false">IF(G503="OK",C503,0)</f>
        <v>0</v>
      </c>
    </row>
    <row r="504" customFormat="false" ht="25" hidden="false" customHeight="true" outlineLevel="0" collapsed="false">
      <c r="A504" s="31"/>
      <c r="B504" s="32"/>
      <c r="C504" s="33"/>
      <c r="D504" s="31"/>
      <c r="E504" s="31"/>
      <c r="F504" s="31"/>
      <c r="G504" s="36" t="str">
        <f aca="false">IF(COUNTA(A504:F504)=0,"",IF(E504="","Falta o código",IF(E504&lt;&gt;TRIM(E504),"Confira o código",IF(COUNTIFS(CobroID,E504)&gt;1,"Código repetido",IF(NOT(ISNUMBER(B504)),"Confira a data",IF(OR(B504&lt;1,B504&gt;73415,INT(B504)&lt;&gt;B504),"Confira a data",IF(NOT(ISNUMBER(C504)),"Confira o valor",IF(C504&lt;=0,"Valor maior que zero",IF(COUNTIFS(Medios,D504)&lt;&gt;1,"Escolha um meio",IF(COUNTIFS(VentaID,A504)&lt;&gt;1,"Confira o ID da venda",IF(SUMIFS(VentaValida,VentaID,A504)&lt;=0,"Corrija a venda",IF(B504&lt;SUMIFS(VentaFecha,VentaID,A504),"Anterior à venda","OK"))))))))))))</f>
        <v/>
      </c>
      <c r="H504" s="34" t="n">
        <f aca="false">IF(G504="OK",C504,0)</f>
        <v>0</v>
      </c>
    </row>
    <row r="505" customFormat="false" ht="25" hidden="false" customHeight="true" outlineLevel="0" collapsed="false">
      <c r="A505" s="31"/>
      <c r="B505" s="32"/>
      <c r="C505" s="33"/>
      <c r="D505" s="31"/>
      <c r="E505" s="31"/>
      <c r="F505" s="31"/>
      <c r="G505" s="36" t="str">
        <f aca="false">IF(COUNTA(A505:F505)=0,"",IF(E505="","Falta o código",IF(E505&lt;&gt;TRIM(E505),"Confira o código",IF(COUNTIFS(CobroID,E505)&gt;1,"Código repetido",IF(NOT(ISNUMBER(B505)),"Confira a data",IF(OR(B505&lt;1,B505&gt;73415,INT(B505)&lt;&gt;B505),"Confira a data",IF(NOT(ISNUMBER(C505)),"Confira o valor",IF(C505&lt;=0,"Valor maior que zero",IF(COUNTIFS(Medios,D505)&lt;&gt;1,"Escolha um meio",IF(COUNTIFS(VentaID,A505)&lt;&gt;1,"Confira o ID da venda",IF(SUMIFS(VentaValida,VentaID,A505)&lt;=0,"Corrija a venda",IF(B505&lt;SUMIFS(VentaFecha,VentaID,A505),"Anterior à venda","OK"))))))))))))</f>
        <v/>
      </c>
      <c r="H505" s="34" t="n">
        <f aca="false">IF(G505="OK",C505,0)</f>
        <v>0</v>
      </c>
    </row>
    <row r="506" customFormat="false" ht="25" hidden="false" customHeight="true" outlineLevel="0" collapsed="false">
      <c r="A506" s="31"/>
      <c r="B506" s="32"/>
      <c r="C506" s="33"/>
      <c r="D506" s="31"/>
      <c r="E506" s="31"/>
      <c r="F506" s="31"/>
      <c r="G506" s="36" t="str">
        <f aca="false">IF(COUNTA(A506:F506)=0,"",IF(E506="","Falta o código",IF(E506&lt;&gt;TRIM(E506),"Confira o código",IF(COUNTIFS(CobroID,E506)&gt;1,"Código repetido",IF(NOT(ISNUMBER(B506)),"Confira a data",IF(OR(B506&lt;1,B506&gt;73415,INT(B506)&lt;&gt;B506),"Confira a data",IF(NOT(ISNUMBER(C506)),"Confira o valor",IF(C506&lt;=0,"Valor maior que zero",IF(COUNTIFS(Medios,D506)&lt;&gt;1,"Escolha um meio",IF(COUNTIFS(VentaID,A506)&lt;&gt;1,"Confira o ID da venda",IF(SUMIFS(VentaValida,VentaID,A506)&lt;=0,"Corrija a venda",IF(B506&lt;SUMIFS(VentaFecha,VentaID,A506),"Anterior à venda","OK"))))))))))))</f>
        <v/>
      </c>
      <c r="H506" s="34" t="n">
        <f aca="false">IF(G506="OK",C506,0)</f>
        <v>0</v>
      </c>
    </row>
    <row r="507" customFormat="false" ht="25" hidden="false" customHeight="true" outlineLevel="0" collapsed="false">
      <c r="A507" s="31"/>
      <c r="B507" s="32"/>
      <c r="C507" s="33"/>
      <c r="D507" s="31"/>
      <c r="E507" s="31"/>
      <c r="F507" s="31"/>
      <c r="G507" s="36" t="str">
        <f aca="false">IF(COUNTA(A507:F507)=0,"",IF(E507="","Falta o código",IF(E507&lt;&gt;TRIM(E507),"Confira o código",IF(COUNTIFS(CobroID,E507)&gt;1,"Código repetido",IF(NOT(ISNUMBER(B507)),"Confira a data",IF(OR(B507&lt;1,B507&gt;73415,INT(B507)&lt;&gt;B507),"Confira a data",IF(NOT(ISNUMBER(C507)),"Confira o valor",IF(C507&lt;=0,"Valor maior que zero",IF(COUNTIFS(Medios,D507)&lt;&gt;1,"Escolha um meio",IF(COUNTIFS(VentaID,A507)&lt;&gt;1,"Confira o ID da venda",IF(SUMIFS(VentaValida,VentaID,A507)&lt;=0,"Corrija a venda",IF(B507&lt;SUMIFS(VentaFecha,VentaID,A507),"Anterior à venda","OK"))))))))))))</f>
        <v/>
      </c>
      <c r="H507" s="34" t="n">
        <f aca="false">IF(G507="OK",C507,0)</f>
        <v>0</v>
      </c>
    </row>
    <row r="508" customFormat="false" ht="25" hidden="false" customHeight="true" outlineLevel="0" collapsed="false">
      <c r="A508" s="31"/>
      <c r="B508" s="32"/>
      <c r="C508" s="33"/>
      <c r="D508" s="31"/>
      <c r="E508" s="31"/>
      <c r="F508" s="31"/>
      <c r="G508" s="36" t="str">
        <f aca="false">IF(COUNTA(A508:F508)=0,"",IF(E508="","Falta o código",IF(E508&lt;&gt;TRIM(E508),"Confira o código",IF(COUNTIFS(CobroID,E508)&gt;1,"Código repetido",IF(NOT(ISNUMBER(B508)),"Confira a data",IF(OR(B508&lt;1,B508&gt;73415,INT(B508)&lt;&gt;B508),"Confira a data",IF(NOT(ISNUMBER(C508)),"Confira o valor",IF(C508&lt;=0,"Valor maior que zero",IF(COUNTIFS(Medios,D508)&lt;&gt;1,"Escolha um meio",IF(COUNTIFS(VentaID,A508)&lt;&gt;1,"Confira o ID da venda",IF(SUMIFS(VentaValida,VentaID,A508)&lt;=0,"Corrija a venda",IF(B508&lt;SUMIFS(VentaFecha,VentaID,A508),"Anterior à venda","OK"))))))))))))</f>
        <v/>
      </c>
      <c r="H508" s="34" t="n">
        <f aca="false">IF(G508="OK",C508,0)</f>
        <v>0</v>
      </c>
    </row>
    <row r="509" customFormat="false" ht="25" hidden="false" customHeight="true" outlineLevel="0" collapsed="false">
      <c r="A509" s="31"/>
      <c r="B509" s="32"/>
      <c r="C509" s="33"/>
      <c r="D509" s="31"/>
      <c r="E509" s="31"/>
      <c r="F509" s="31"/>
      <c r="G509" s="36" t="str">
        <f aca="false">IF(COUNTA(A509:F509)=0,"",IF(E509="","Falta o código",IF(E509&lt;&gt;TRIM(E509),"Confira o código",IF(COUNTIFS(CobroID,E509)&gt;1,"Código repetido",IF(NOT(ISNUMBER(B509)),"Confira a data",IF(OR(B509&lt;1,B509&gt;73415,INT(B509)&lt;&gt;B509),"Confira a data",IF(NOT(ISNUMBER(C509)),"Confira o valor",IF(C509&lt;=0,"Valor maior que zero",IF(COUNTIFS(Medios,D509)&lt;&gt;1,"Escolha um meio",IF(COUNTIFS(VentaID,A509)&lt;&gt;1,"Confira o ID da venda",IF(SUMIFS(VentaValida,VentaID,A509)&lt;=0,"Corrija a venda",IF(B509&lt;SUMIFS(VentaFecha,VentaID,A509),"Anterior à venda","OK"))))))))))))</f>
        <v/>
      </c>
      <c r="H509" s="34" t="n">
        <f aca="false">IF(G509="OK",C509,0)</f>
        <v>0</v>
      </c>
    </row>
    <row r="510" customFormat="false" ht="25" hidden="false" customHeight="true" outlineLevel="0" collapsed="false">
      <c r="A510" s="31"/>
      <c r="B510" s="32"/>
      <c r="C510" s="33"/>
      <c r="D510" s="31"/>
      <c r="E510" s="31"/>
      <c r="F510" s="31"/>
      <c r="G510" s="36" t="str">
        <f aca="false">IF(COUNTA(A510:F510)=0,"",IF(E510="","Falta o código",IF(E510&lt;&gt;TRIM(E510),"Confira o código",IF(COUNTIFS(CobroID,E510)&gt;1,"Código repetido",IF(NOT(ISNUMBER(B510)),"Confira a data",IF(OR(B510&lt;1,B510&gt;73415,INT(B510)&lt;&gt;B510),"Confira a data",IF(NOT(ISNUMBER(C510)),"Confira o valor",IF(C510&lt;=0,"Valor maior que zero",IF(COUNTIFS(Medios,D510)&lt;&gt;1,"Escolha um meio",IF(COUNTIFS(VentaID,A510)&lt;&gt;1,"Confira o ID da venda",IF(SUMIFS(VentaValida,VentaID,A510)&lt;=0,"Corrija a venda",IF(B510&lt;SUMIFS(VentaFecha,VentaID,A510),"Anterior à venda","OK"))))))))))))</f>
        <v/>
      </c>
      <c r="H510" s="34" t="n">
        <f aca="false">IF(G510="OK",C510,0)</f>
        <v>0</v>
      </c>
    </row>
    <row r="511" customFormat="false" ht="25" hidden="false" customHeight="true" outlineLevel="0" collapsed="false">
      <c r="A511" s="31"/>
      <c r="B511" s="32"/>
      <c r="C511" s="33"/>
      <c r="D511" s="31"/>
      <c r="E511" s="31"/>
      <c r="F511" s="31"/>
      <c r="G511" s="36" t="str">
        <f aca="false">IF(COUNTA(A511:F511)=0,"",IF(E511="","Falta o código",IF(E511&lt;&gt;TRIM(E511),"Confira o código",IF(COUNTIFS(CobroID,E511)&gt;1,"Código repetido",IF(NOT(ISNUMBER(B511)),"Confira a data",IF(OR(B511&lt;1,B511&gt;73415,INT(B511)&lt;&gt;B511),"Confira a data",IF(NOT(ISNUMBER(C511)),"Confira o valor",IF(C511&lt;=0,"Valor maior que zero",IF(COUNTIFS(Medios,D511)&lt;&gt;1,"Escolha um meio",IF(COUNTIFS(VentaID,A511)&lt;&gt;1,"Confira o ID da venda",IF(SUMIFS(VentaValida,VentaID,A511)&lt;=0,"Corrija a venda",IF(B511&lt;SUMIFS(VentaFecha,VentaID,A511),"Anterior à venda","OK"))))))))))))</f>
        <v/>
      </c>
      <c r="H511" s="34" t="n">
        <f aca="false">IF(G511="OK",C511,0)</f>
        <v>0</v>
      </c>
    </row>
    <row r="512" customFormat="false" ht="25" hidden="false" customHeight="true" outlineLevel="0" collapsed="false">
      <c r="A512" s="31"/>
      <c r="B512" s="32"/>
      <c r="C512" s="33"/>
      <c r="D512" s="31"/>
      <c r="E512" s="31"/>
      <c r="F512" s="31"/>
      <c r="G512" s="36" t="str">
        <f aca="false">IF(COUNTA(A512:F512)=0,"",IF(E512="","Falta o código",IF(E512&lt;&gt;TRIM(E512),"Confira o código",IF(COUNTIFS(CobroID,E512)&gt;1,"Código repetido",IF(NOT(ISNUMBER(B512)),"Confira a data",IF(OR(B512&lt;1,B512&gt;73415,INT(B512)&lt;&gt;B512),"Confira a data",IF(NOT(ISNUMBER(C512)),"Confira o valor",IF(C512&lt;=0,"Valor maior que zero",IF(COUNTIFS(Medios,D512)&lt;&gt;1,"Escolha um meio",IF(COUNTIFS(VentaID,A512)&lt;&gt;1,"Confira o ID da venda",IF(SUMIFS(VentaValida,VentaID,A512)&lt;=0,"Corrija a venda",IF(B512&lt;SUMIFS(VentaFecha,VentaID,A512),"Anterior à venda","OK"))))))))))))</f>
        <v/>
      </c>
      <c r="H512" s="34" t="n">
        <f aca="false">IF(G512="OK",C512,0)</f>
        <v>0</v>
      </c>
    </row>
    <row r="513" customFormat="false" ht="25" hidden="false" customHeight="true" outlineLevel="0" collapsed="false">
      <c r="A513" s="31"/>
      <c r="B513" s="32"/>
      <c r="C513" s="33"/>
      <c r="D513" s="31"/>
      <c r="E513" s="31"/>
      <c r="F513" s="31"/>
      <c r="G513" s="36" t="str">
        <f aca="false">IF(COUNTA(A513:F513)=0,"",IF(E513="","Falta o código",IF(E513&lt;&gt;TRIM(E513),"Confira o código",IF(COUNTIFS(CobroID,E513)&gt;1,"Código repetido",IF(NOT(ISNUMBER(B513)),"Confira a data",IF(OR(B513&lt;1,B513&gt;73415,INT(B513)&lt;&gt;B513),"Confira a data",IF(NOT(ISNUMBER(C513)),"Confira o valor",IF(C513&lt;=0,"Valor maior que zero",IF(COUNTIFS(Medios,D513)&lt;&gt;1,"Escolha um meio",IF(COUNTIFS(VentaID,A513)&lt;&gt;1,"Confira o ID da venda",IF(SUMIFS(VentaValida,VentaID,A513)&lt;=0,"Corrija a venda",IF(B513&lt;SUMIFS(VentaFecha,VentaID,A513),"Anterior à venda","OK"))))))))))))</f>
        <v/>
      </c>
      <c r="H513" s="34" t="n">
        <f aca="false">IF(G513="OK",C513,0)</f>
        <v>0</v>
      </c>
    </row>
    <row r="514" customFormat="false" ht="25" hidden="false" customHeight="true" outlineLevel="0" collapsed="false">
      <c r="A514" s="31"/>
      <c r="B514" s="32"/>
      <c r="C514" s="33"/>
      <c r="D514" s="31"/>
      <c r="E514" s="31"/>
      <c r="F514" s="31"/>
      <c r="G514" s="36" t="str">
        <f aca="false">IF(COUNTA(A514:F514)=0,"",IF(E514="","Falta o código",IF(E514&lt;&gt;TRIM(E514),"Confira o código",IF(COUNTIFS(CobroID,E514)&gt;1,"Código repetido",IF(NOT(ISNUMBER(B514)),"Confira a data",IF(OR(B514&lt;1,B514&gt;73415,INT(B514)&lt;&gt;B514),"Confira a data",IF(NOT(ISNUMBER(C514)),"Confira o valor",IF(C514&lt;=0,"Valor maior que zero",IF(COUNTIFS(Medios,D514)&lt;&gt;1,"Escolha um meio",IF(COUNTIFS(VentaID,A514)&lt;&gt;1,"Confira o ID da venda",IF(SUMIFS(VentaValida,VentaID,A514)&lt;=0,"Corrija a venda",IF(B514&lt;SUMIFS(VentaFecha,VentaID,A514),"Anterior à venda","OK"))))))))))))</f>
        <v/>
      </c>
      <c r="H514" s="34" t="n">
        <f aca="false">IF(G514="OK",C514,0)</f>
        <v>0</v>
      </c>
    </row>
    <row r="515" customFormat="false" ht="25" hidden="false" customHeight="true" outlineLevel="0" collapsed="false">
      <c r="A515" s="31"/>
      <c r="B515" s="32"/>
      <c r="C515" s="33"/>
      <c r="D515" s="31"/>
      <c r="E515" s="31"/>
      <c r="F515" s="31"/>
      <c r="G515" s="36" t="str">
        <f aca="false">IF(COUNTA(A515:F515)=0,"",IF(E515="","Falta o código",IF(E515&lt;&gt;TRIM(E515),"Confira o código",IF(COUNTIFS(CobroID,E515)&gt;1,"Código repetido",IF(NOT(ISNUMBER(B515)),"Confira a data",IF(OR(B515&lt;1,B515&gt;73415,INT(B515)&lt;&gt;B515),"Confira a data",IF(NOT(ISNUMBER(C515)),"Confira o valor",IF(C515&lt;=0,"Valor maior que zero",IF(COUNTIFS(Medios,D515)&lt;&gt;1,"Escolha um meio",IF(COUNTIFS(VentaID,A515)&lt;&gt;1,"Confira o ID da venda",IF(SUMIFS(VentaValida,VentaID,A515)&lt;=0,"Corrija a venda",IF(B515&lt;SUMIFS(VentaFecha,VentaID,A515),"Anterior à venda","OK"))))))))))))</f>
        <v/>
      </c>
      <c r="H515" s="34" t="n">
        <f aca="false">IF(G515="OK",C515,0)</f>
        <v>0</v>
      </c>
    </row>
    <row r="516" customFormat="false" ht="25" hidden="false" customHeight="true" outlineLevel="0" collapsed="false">
      <c r="A516" s="31"/>
      <c r="B516" s="32"/>
      <c r="C516" s="33"/>
      <c r="D516" s="31"/>
      <c r="E516" s="31"/>
      <c r="F516" s="31"/>
      <c r="G516" s="36" t="str">
        <f aca="false">IF(COUNTA(A516:F516)=0,"",IF(E516="","Falta o código",IF(E516&lt;&gt;TRIM(E516),"Confira o código",IF(COUNTIFS(CobroID,E516)&gt;1,"Código repetido",IF(NOT(ISNUMBER(B516)),"Confira a data",IF(OR(B516&lt;1,B516&gt;73415,INT(B516)&lt;&gt;B516),"Confira a data",IF(NOT(ISNUMBER(C516)),"Confira o valor",IF(C516&lt;=0,"Valor maior que zero",IF(COUNTIFS(Medios,D516)&lt;&gt;1,"Escolha um meio",IF(COUNTIFS(VentaID,A516)&lt;&gt;1,"Confira o ID da venda",IF(SUMIFS(VentaValida,VentaID,A516)&lt;=0,"Corrija a venda",IF(B516&lt;SUMIFS(VentaFecha,VentaID,A516),"Anterior à venda","OK"))))))))))))</f>
        <v/>
      </c>
      <c r="H516" s="34" t="n">
        <f aca="false">IF(G516="OK",C516,0)</f>
        <v>0</v>
      </c>
    </row>
    <row r="517" customFormat="false" ht="25" hidden="false" customHeight="true" outlineLevel="0" collapsed="false">
      <c r="A517" s="31"/>
      <c r="B517" s="32"/>
      <c r="C517" s="33"/>
      <c r="D517" s="31"/>
      <c r="E517" s="31"/>
      <c r="F517" s="31"/>
      <c r="G517" s="36" t="str">
        <f aca="false">IF(COUNTA(A517:F517)=0,"",IF(E517="","Falta o código",IF(E517&lt;&gt;TRIM(E517),"Confira o código",IF(COUNTIFS(CobroID,E517)&gt;1,"Código repetido",IF(NOT(ISNUMBER(B517)),"Confira a data",IF(OR(B517&lt;1,B517&gt;73415,INT(B517)&lt;&gt;B517),"Confira a data",IF(NOT(ISNUMBER(C517)),"Confira o valor",IF(C517&lt;=0,"Valor maior que zero",IF(COUNTIFS(Medios,D517)&lt;&gt;1,"Escolha um meio",IF(COUNTIFS(VentaID,A517)&lt;&gt;1,"Confira o ID da venda",IF(SUMIFS(VentaValida,VentaID,A517)&lt;=0,"Corrija a venda",IF(B517&lt;SUMIFS(VentaFecha,VentaID,A517),"Anterior à venda","OK"))))))))))))</f>
        <v/>
      </c>
      <c r="H517" s="34" t="n">
        <f aca="false">IF(G517="OK",C517,0)</f>
        <v>0</v>
      </c>
    </row>
    <row r="518" customFormat="false" ht="25" hidden="false" customHeight="true" outlineLevel="0" collapsed="false">
      <c r="A518" s="31"/>
      <c r="B518" s="32"/>
      <c r="C518" s="33"/>
      <c r="D518" s="31"/>
      <c r="E518" s="31"/>
      <c r="F518" s="31"/>
      <c r="G518" s="36" t="str">
        <f aca="false">IF(COUNTA(A518:F518)=0,"",IF(E518="","Falta o código",IF(E518&lt;&gt;TRIM(E518),"Confira o código",IF(COUNTIFS(CobroID,E518)&gt;1,"Código repetido",IF(NOT(ISNUMBER(B518)),"Confira a data",IF(OR(B518&lt;1,B518&gt;73415,INT(B518)&lt;&gt;B518),"Confira a data",IF(NOT(ISNUMBER(C518)),"Confira o valor",IF(C518&lt;=0,"Valor maior que zero",IF(COUNTIFS(Medios,D518)&lt;&gt;1,"Escolha um meio",IF(COUNTIFS(VentaID,A518)&lt;&gt;1,"Confira o ID da venda",IF(SUMIFS(VentaValida,VentaID,A518)&lt;=0,"Corrija a venda",IF(B518&lt;SUMIFS(VentaFecha,VentaID,A518),"Anterior à venda","OK"))))))))))))</f>
        <v/>
      </c>
      <c r="H518" s="34" t="n">
        <f aca="false">IF(G518="OK",C518,0)</f>
        <v>0</v>
      </c>
    </row>
    <row r="519" customFormat="false" ht="25" hidden="false" customHeight="true" outlineLevel="0" collapsed="false">
      <c r="A519" s="31"/>
      <c r="B519" s="32"/>
      <c r="C519" s="33"/>
      <c r="D519" s="31"/>
      <c r="E519" s="31"/>
      <c r="F519" s="31"/>
      <c r="G519" s="36" t="str">
        <f aca="false">IF(COUNTA(A519:F519)=0,"",IF(E519="","Falta o código",IF(E519&lt;&gt;TRIM(E519),"Confira o código",IF(COUNTIFS(CobroID,E519)&gt;1,"Código repetido",IF(NOT(ISNUMBER(B519)),"Confira a data",IF(OR(B519&lt;1,B519&gt;73415,INT(B519)&lt;&gt;B519),"Confira a data",IF(NOT(ISNUMBER(C519)),"Confira o valor",IF(C519&lt;=0,"Valor maior que zero",IF(COUNTIFS(Medios,D519)&lt;&gt;1,"Escolha um meio",IF(COUNTIFS(VentaID,A519)&lt;&gt;1,"Confira o ID da venda",IF(SUMIFS(VentaValida,VentaID,A519)&lt;=0,"Corrija a venda",IF(B519&lt;SUMIFS(VentaFecha,VentaID,A519),"Anterior à venda","OK"))))))))))))</f>
        <v/>
      </c>
      <c r="H519" s="34" t="n">
        <f aca="false">IF(G519="OK",C519,0)</f>
        <v>0</v>
      </c>
    </row>
    <row r="520" customFormat="false" ht="25" hidden="false" customHeight="true" outlineLevel="0" collapsed="false">
      <c r="A520" s="31"/>
      <c r="B520" s="32"/>
      <c r="C520" s="33"/>
      <c r="D520" s="31"/>
      <c r="E520" s="31"/>
      <c r="F520" s="31"/>
      <c r="G520" s="36" t="str">
        <f aca="false">IF(COUNTA(A520:F520)=0,"",IF(E520="","Falta o código",IF(E520&lt;&gt;TRIM(E520),"Confira o código",IF(COUNTIFS(CobroID,E520)&gt;1,"Código repetido",IF(NOT(ISNUMBER(B520)),"Confira a data",IF(OR(B520&lt;1,B520&gt;73415,INT(B520)&lt;&gt;B520),"Confira a data",IF(NOT(ISNUMBER(C520)),"Confira o valor",IF(C520&lt;=0,"Valor maior que zero",IF(COUNTIFS(Medios,D520)&lt;&gt;1,"Escolha um meio",IF(COUNTIFS(VentaID,A520)&lt;&gt;1,"Confira o ID da venda",IF(SUMIFS(VentaValida,VentaID,A520)&lt;=0,"Corrija a venda",IF(B520&lt;SUMIFS(VentaFecha,VentaID,A520),"Anterior à venda","OK"))))))))))))</f>
        <v/>
      </c>
      <c r="H520" s="34" t="n">
        <f aca="false">IF(G520="OK",C520,0)</f>
        <v>0</v>
      </c>
    </row>
    <row r="521" customFormat="false" ht="25" hidden="false" customHeight="true" outlineLevel="0" collapsed="false">
      <c r="A521" s="31"/>
      <c r="B521" s="32"/>
      <c r="C521" s="33"/>
      <c r="D521" s="31"/>
      <c r="E521" s="31"/>
      <c r="F521" s="31"/>
      <c r="G521" s="36" t="str">
        <f aca="false">IF(COUNTA(A521:F521)=0,"",IF(E521="","Falta o código",IF(E521&lt;&gt;TRIM(E521),"Confira o código",IF(COUNTIFS(CobroID,E521)&gt;1,"Código repetido",IF(NOT(ISNUMBER(B521)),"Confira a data",IF(OR(B521&lt;1,B521&gt;73415,INT(B521)&lt;&gt;B521),"Confira a data",IF(NOT(ISNUMBER(C521)),"Confira o valor",IF(C521&lt;=0,"Valor maior que zero",IF(COUNTIFS(Medios,D521)&lt;&gt;1,"Escolha um meio",IF(COUNTIFS(VentaID,A521)&lt;&gt;1,"Confira o ID da venda",IF(SUMIFS(VentaValida,VentaID,A521)&lt;=0,"Corrija a venda",IF(B521&lt;SUMIFS(VentaFecha,VentaID,A521),"Anterior à venda","OK"))))))))))))</f>
        <v/>
      </c>
      <c r="H521" s="34" t="n">
        <f aca="false">IF(G521="OK",C521,0)</f>
        <v>0</v>
      </c>
    </row>
    <row r="522" customFormat="false" ht="25" hidden="false" customHeight="true" outlineLevel="0" collapsed="false">
      <c r="A522" s="31"/>
      <c r="B522" s="32"/>
      <c r="C522" s="33"/>
      <c r="D522" s="31"/>
      <c r="E522" s="31"/>
      <c r="F522" s="31"/>
      <c r="G522" s="36" t="str">
        <f aca="false">IF(COUNTA(A522:F522)=0,"",IF(E522="","Falta o código",IF(E522&lt;&gt;TRIM(E522),"Confira o código",IF(COUNTIFS(CobroID,E522)&gt;1,"Código repetido",IF(NOT(ISNUMBER(B522)),"Confira a data",IF(OR(B522&lt;1,B522&gt;73415,INT(B522)&lt;&gt;B522),"Confira a data",IF(NOT(ISNUMBER(C522)),"Confira o valor",IF(C522&lt;=0,"Valor maior que zero",IF(COUNTIFS(Medios,D522)&lt;&gt;1,"Escolha um meio",IF(COUNTIFS(VentaID,A522)&lt;&gt;1,"Confira o ID da venda",IF(SUMIFS(VentaValida,VentaID,A522)&lt;=0,"Corrija a venda",IF(B522&lt;SUMIFS(VentaFecha,VentaID,A522),"Anterior à venda","OK"))))))))))))</f>
        <v/>
      </c>
      <c r="H522" s="34" t="n">
        <f aca="false">IF(G522="OK",C522,0)</f>
        <v>0</v>
      </c>
    </row>
    <row r="523" customFormat="false" ht="25" hidden="false" customHeight="true" outlineLevel="0" collapsed="false">
      <c r="A523" s="31"/>
      <c r="B523" s="32"/>
      <c r="C523" s="33"/>
      <c r="D523" s="31"/>
      <c r="E523" s="31"/>
      <c r="F523" s="31"/>
      <c r="G523" s="36" t="str">
        <f aca="false">IF(COUNTA(A523:F523)=0,"",IF(E523="","Falta o código",IF(E523&lt;&gt;TRIM(E523),"Confira o código",IF(COUNTIFS(CobroID,E523)&gt;1,"Código repetido",IF(NOT(ISNUMBER(B523)),"Confira a data",IF(OR(B523&lt;1,B523&gt;73415,INT(B523)&lt;&gt;B523),"Confira a data",IF(NOT(ISNUMBER(C523)),"Confira o valor",IF(C523&lt;=0,"Valor maior que zero",IF(COUNTIFS(Medios,D523)&lt;&gt;1,"Escolha um meio",IF(COUNTIFS(VentaID,A523)&lt;&gt;1,"Confira o ID da venda",IF(SUMIFS(VentaValida,VentaID,A523)&lt;=0,"Corrija a venda",IF(B523&lt;SUMIFS(VentaFecha,VentaID,A523),"Anterior à venda","OK"))))))))))))</f>
        <v/>
      </c>
      <c r="H523" s="34" t="n">
        <f aca="false">IF(G523="OK",C523,0)</f>
        <v>0</v>
      </c>
    </row>
    <row r="524" customFormat="false" ht="25" hidden="false" customHeight="true" outlineLevel="0" collapsed="false">
      <c r="A524" s="31"/>
      <c r="B524" s="32"/>
      <c r="C524" s="33"/>
      <c r="D524" s="31"/>
      <c r="E524" s="31"/>
      <c r="F524" s="31"/>
      <c r="G524" s="36" t="str">
        <f aca="false">IF(COUNTA(A524:F524)=0,"",IF(E524="","Falta o código",IF(E524&lt;&gt;TRIM(E524),"Confira o código",IF(COUNTIFS(CobroID,E524)&gt;1,"Código repetido",IF(NOT(ISNUMBER(B524)),"Confira a data",IF(OR(B524&lt;1,B524&gt;73415,INT(B524)&lt;&gt;B524),"Confira a data",IF(NOT(ISNUMBER(C524)),"Confira o valor",IF(C524&lt;=0,"Valor maior que zero",IF(COUNTIFS(Medios,D524)&lt;&gt;1,"Escolha um meio",IF(COUNTIFS(VentaID,A524)&lt;&gt;1,"Confira o ID da venda",IF(SUMIFS(VentaValida,VentaID,A524)&lt;=0,"Corrija a venda",IF(B524&lt;SUMIFS(VentaFecha,VentaID,A524),"Anterior à venda","OK"))))))))))))</f>
        <v/>
      </c>
      <c r="H524" s="34" t="n">
        <f aca="false">IF(G524="OK",C524,0)</f>
        <v>0</v>
      </c>
    </row>
    <row r="525" customFormat="false" ht="25" hidden="false" customHeight="true" outlineLevel="0" collapsed="false">
      <c r="A525" s="31"/>
      <c r="B525" s="32"/>
      <c r="C525" s="33"/>
      <c r="D525" s="31"/>
      <c r="E525" s="31"/>
      <c r="F525" s="31"/>
      <c r="G525" s="36" t="str">
        <f aca="false">IF(COUNTA(A525:F525)=0,"",IF(E525="","Falta o código",IF(E525&lt;&gt;TRIM(E525),"Confira o código",IF(COUNTIFS(CobroID,E525)&gt;1,"Código repetido",IF(NOT(ISNUMBER(B525)),"Confira a data",IF(OR(B525&lt;1,B525&gt;73415,INT(B525)&lt;&gt;B525),"Confira a data",IF(NOT(ISNUMBER(C525)),"Confira o valor",IF(C525&lt;=0,"Valor maior que zero",IF(COUNTIFS(Medios,D525)&lt;&gt;1,"Escolha um meio",IF(COUNTIFS(VentaID,A525)&lt;&gt;1,"Confira o ID da venda",IF(SUMIFS(VentaValida,VentaID,A525)&lt;=0,"Corrija a venda",IF(B525&lt;SUMIFS(VentaFecha,VentaID,A525),"Anterior à venda","OK"))))))))))))</f>
        <v/>
      </c>
      <c r="H525" s="34" t="n">
        <f aca="false">IF(G525="OK",C525,0)</f>
        <v>0</v>
      </c>
    </row>
    <row r="526" customFormat="false" ht="25" hidden="false" customHeight="true" outlineLevel="0" collapsed="false">
      <c r="A526" s="31"/>
      <c r="B526" s="32"/>
      <c r="C526" s="33"/>
      <c r="D526" s="31"/>
      <c r="E526" s="31"/>
      <c r="F526" s="31"/>
      <c r="G526" s="36" t="str">
        <f aca="false">IF(COUNTA(A526:F526)=0,"",IF(E526="","Falta o código",IF(E526&lt;&gt;TRIM(E526),"Confira o código",IF(COUNTIFS(CobroID,E526)&gt;1,"Código repetido",IF(NOT(ISNUMBER(B526)),"Confira a data",IF(OR(B526&lt;1,B526&gt;73415,INT(B526)&lt;&gt;B526),"Confira a data",IF(NOT(ISNUMBER(C526)),"Confira o valor",IF(C526&lt;=0,"Valor maior que zero",IF(COUNTIFS(Medios,D526)&lt;&gt;1,"Escolha um meio",IF(COUNTIFS(VentaID,A526)&lt;&gt;1,"Confira o ID da venda",IF(SUMIFS(VentaValida,VentaID,A526)&lt;=0,"Corrija a venda",IF(B526&lt;SUMIFS(VentaFecha,VentaID,A526),"Anterior à venda","OK"))))))))))))</f>
        <v/>
      </c>
      <c r="H526" s="34" t="n">
        <f aca="false">IF(G526="OK",C526,0)</f>
        <v>0</v>
      </c>
    </row>
    <row r="527" customFormat="false" ht="25" hidden="false" customHeight="true" outlineLevel="0" collapsed="false">
      <c r="A527" s="31"/>
      <c r="B527" s="32"/>
      <c r="C527" s="33"/>
      <c r="D527" s="31"/>
      <c r="E527" s="31"/>
      <c r="F527" s="31"/>
      <c r="G527" s="36" t="str">
        <f aca="false">IF(COUNTA(A527:F527)=0,"",IF(E527="","Falta o código",IF(E527&lt;&gt;TRIM(E527),"Confira o código",IF(COUNTIFS(CobroID,E527)&gt;1,"Código repetido",IF(NOT(ISNUMBER(B527)),"Confira a data",IF(OR(B527&lt;1,B527&gt;73415,INT(B527)&lt;&gt;B527),"Confira a data",IF(NOT(ISNUMBER(C527)),"Confira o valor",IF(C527&lt;=0,"Valor maior que zero",IF(COUNTIFS(Medios,D527)&lt;&gt;1,"Escolha um meio",IF(COUNTIFS(VentaID,A527)&lt;&gt;1,"Confira o ID da venda",IF(SUMIFS(VentaValida,VentaID,A527)&lt;=0,"Corrija a venda",IF(B527&lt;SUMIFS(VentaFecha,VentaID,A527),"Anterior à venda","OK"))))))))))))</f>
        <v/>
      </c>
      <c r="H527" s="34" t="n">
        <f aca="false">IF(G527="OK",C527,0)</f>
        <v>0</v>
      </c>
    </row>
    <row r="528" customFormat="false" ht="25" hidden="false" customHeight="true" outlineLevel="0" collapsed="false">
      <c r="A528" s="31"/>
      <c r="B528" s="32"/>
      <c r="C528" s="33"/>
      <c r="D528" s="31"/>
      <c r="E528" s="31"/>
      <c r="F528" s="31"/>
      <c r="G528" s="36" t="str">
        <f aca="false">IF(COUNTA(A528:F528)=0,"",IF(E528="","Falta o código",IF(E528&lt;&gt;TRIM(E528),"Confira o código",IF(COUNTIFS(CobroID,E528)&gt;1,"Código repetido",IF(NOT(ISNUMBER(B528)),"Confira a data",IF(OR(B528&lt;1,B528&gt;73415,INT(B528)&lt;&gt;B528),"Confira a data",IF(NOT(ISNUMBER(C528)),"Confira o valor",IF(C528&lt;=0,"Valor maior que zero",IF(COUNTIFS(Medios,D528)&lt;&gt;1,"Escolha um meio",IF(COUNTIFS(VentaID,A528)&lt;&gt;1,"Confira o ID da venda",IF(SUMIFS(VentaValida,VentaID,A528)&lt;=0,"Corrija a venda",IF(B528&lt;SUMIFS(VentaFecha,VentaID,A528),"Anterior à venda","OK"))))))))))))</f>
        <v/>
      </c>
      <c r="H528" s="34" t="n">
        <f aca="false">IF(G528="OK",C528,0)</f>
        <v>0</v>
      </c>
    </row>
    <row r="529" customFormat="false" ht="25" hidden="false" customHeight="true" outlineLevel="0" collapsed="false">
      <c r="A529" s="31"/>
      <c r="B529" s="32"/>
      <c r="C529" s="33"/>
      <c r="D529" s="31"/>
      <c r="E529" s="31"/>
      <c r="F529" s="31"/>
      <c r="G529" s="36" t="str">
        <f aca="false">IF(COUNTA(A529:F529)=0,"",IF(E529="","Falta o código",IF(E529&lt;&gt;TRIM(E529),"Confira o código",IF(COUNTIFS(CobroID,E529)&gt;1,"Código repetido",IF(NOT(ISNUMBER(B529)),"Confira a data",IF(OR(B529&lt;1,B529&gt;73415,INT(B529)&lt;&gt;B529),"Confira a data",IF(NOT(ISNUMBER(C529)),"Confira o valor",IF(C529&lt;=0,"Valor maior que zero",IF(COUNTIFS(Medios,D529)&lt;&gt;1,"Escolha um meio",IF(COUNTIFS(VentaID,A529)&lt;&gt;1,"Confira o ID da venda",IF(SUMIFS(VentaValida,VentaID,A529)&lt;=0,"Corrija a venda",IF(B529&lt;SUMIFS(VentaFecha,VentaID,A529),"Anterior à venda","OK"))))))))))))</f>
        <v/>
      </c>
      <c r="H529" s="34" t="n">
        <f aca="false">IF(G529="OK",C529,0)</f>
        <v>0</v>
      </c>
    </row>
    <row r="530" customFormat="false" ht="25" hidden="false" customHeight="true" outlineLevel="0" collapsed="false">
      <c r="A530" s="31"/>
      <c r="B530" s="32"/>
      <c r="C530" s="33"/>
      <c r="D530" s="31"/>
      <c r="E530" s="31"/>
      <c r="F530" s="31"/>
      <c r="G530" s="36" t="str">
        <f aca="false">IF(COUNTA(A530:F530)=0,"",IF(E530="","Falta o código",IF(E530&lt;&gt;TRIM(E530),"Confira o código",IF(COUNTIFS(CobroID,E530)&gt;1,"Código repetido",IF(NOT(ISNUMBER(B530)),"Confira a data",IF(OR(B530&lt;1,B530&gt;73415,INT(B530)&lt;&gt;B530),"Confira a data",IF(NOT(ISNUMBER(C530)),"Confira o valor",IF(C530&lt;=0,"Valor maior que zero",IF(COUNTIFS(Medios,D530)&lt;&gt;1,"Escolha um meio",IF(COUNTIFS(VentaID,A530)&lt;&gt;1,"Confira o ID da venda",IF(SUMIFS(VentaValida,VentaID,A530)&lt;=0,"Corrija a venda",IF(B530&lt;SUMIFS(VentaFecha,VentaID,A530),"Anterior à venda","OK"))))))))))))</f>
        <v/>
      </c>
      <c r="H530" s="34" t="n">
        <f aca="false">IF(G530="OK",C530,0)</f>
        <v>0</v>
      </c>
    </row>
    <row r="531" customFormat="false" ht="25" hidden="false" customHeight="true" outlineLevel="0" collapsed="false">
      <c r="A531" s="31"/>
      <c r="B531" s="32"/>
      <c r="C531" s="33"/>
      <c r="D531" s="31"/>
      <c r="E531" s="31"/>
      <c r="F531" s="31"/>
      <c r="G531" s="36" t="str">
        <f aca="false">IF(COUNTA(A531:F531)=0,"",IF(E531="","Falta o código",IF(E531&lt;&gt;TRIM(E531),"Confira o código",IF(COUNTIFS(CobroID,E531)&gt;1,"Código repetido",IF(NOT(ISNUMBER(B531)),"Confira a data",IF(OR(B531&lt;1,B531&gt;73415,INT(B531)&lt;&gt;B531),"Confira a data",IF(NOT(ISNUMBER(C531)),"Confira o valor",IF(C531&lt;=0,"Valor maior que zero",IF(COUNTIFS(Medios,D531)&lt;&gt;1,"Escolha um meio",IF(COUNTIFS(VentaID,A531)&lt;&gt;1,"Confira o ID da venda",IF(SUMIFS(VentaValida,VentaID,A531)&lt;=0,"Corrija a venda",IF(B531&lt;SUMIFS(VentaFecha,VentaID,A531),"Anterior à venda","OK"))))))))))))</f>
        <v/>
      </c>
      <c r="H531" s="34" t="n">
        <f aca="false">IF(G531="OK",C531,0)</f>
        <v>0</v>
      </c>
    </row>
    <row r="532" customFormat="false" ht="25" hidden="false" customHeight="true" outlineLevel="0" collapsed="false">
      <c r="A532" s="31"/>
      <c r="B532" s="32"/>
      <c r="C532" s="33"/>
      <c r="D532" s="31"/>
      <c r="E532" s="31"/>
      <c r="F532" s="31"/>
      <c r="G532" s="36" t="str">
        <f aca="false">IF(COUNTA(A532:F532)=0,"",IF(E532="","Falta o código",IF(E532&lt;&gt;TRIM(E532),"Confira o código",IF(COUNTIFS(CobroID,E532)&gt;1,"Código repetido",IF(NOT(ISNUMBER(B532)),"Confira a data",IF(OR(B532&lt;1,B532&gt;73415,INT(B532)&lt;&gt;B532),"Confira a data",IF(NOT(ISNUMBER(C532)),"Confira o valor",IF(C532&lt;=0,"Valor maior que zero",IF(COUNTIFS(Medios,D532)&lt;&gt;1,"Escolha um meio",IF(COUNTIFS(VentaID,A532)&lt;&gt;1,"Confira o ID da venda",IF(SUMIFS(VentaValida,VentaID,A532)&lt;=0,"Corrija a venda",IF(B532&lt;SUMIFS(VentaFecha,VentaID,A532),"Anterior à venda","OK"))))))))))))</f>
        <v/>
      </c>
      <c r="H532" s="34" t="n">
        <f aca="false">IF(G532="OK",C532,0)</f>
        <v>0</v>
      </c>
    </row>
    <row r="533" customFormat="false" ht="25" hidden="false" customHeight="true" outlineLevel="0" collapsed="false">
      <c r="A533" s="31"/>
      <c r="B533" s="32"/>
      <c r="C533" s="33"/>
      <c r="D533" s="31"/>
      <c r="E533" s="31"/>
      <c r="F533" s="31"/>
      <c r="G533" s="36" t="str">
        <f aca="false">IF(COUNTA(A533:F533)=0,"",IF(E533="","Falta o código",IF(E533&lt;&gt;TRIM(E533),"Confira o código",IF(COUNTIFS(CobroID,E533)&gt;1,"Código repetido",IF(NOT(ISNUMBER(B533)),"Confira a data",IF(OR(B533&lt;1,B533&gt;73415,INT(B533)&lt;&gt;B533),"Confira a data",IF(NOT(ISNUMBER(C533)),"Confira o valor",IF(C533&lt;=0,"Valor maior que zero",IF(COUNTIFS(Medios,D533)&lt;&gt;1,"Escolha um meio",IF(COUNTIFS(VentaID,A533)&lt;&gt;1,"Confira o ID da venda",IF(SUMIFS(VentaValida,VentaID,A533)&lt;=0,"Corrija a venda",IF(B533&lt;SUMIFS(VentaFecha,VentaID,A533),"Anterior à venda","OK"))))))))))))</f>
        <v/>
      </c>
      <c r="H533" s="34" t="n">
        <f aca="false">IF(G533="OK",C533,0)</f>
        <v>0</v>
      </c>
    </row>
    <row r="534" customFormat="false" ht="25" hidden="false" customHeight="true" outlineLevel="0" collapsed="false">
      <c r="A534" s="31"/>
      <c r="B534" s="32"/>
      <c r="C534" s="33"/>
      <c r="D534" s="31"/>
      <c r="E534" s="31"/>
      <c r="F534" s="31"/>
      <c r="G534" s="36" t="str">
        <f aca="false">IF(COUNTA(A534:F534)=0,"",IF(E534="","Falta o código",IF(E534&lt;&gt;TRIM(E534),"Confira o código",IF(COUNTIFS(CobroID,E534)&gt;1,"Código repetido",IF(NOT(ISNUMBER(B534)),"Confira a data",IF(OR(B534&lt;1,B534&gt;73415,INT(B534)&lt;&gt;B534),"Confira a data",IF(NOT(ISNUMBER(C534)),"Confira o valor",IF(C534&lt;=0,"Valor maior que zero",IF(COUNTIFS(Medios,D534)&lt;&gt;1,"Escolha um meio",IF(COUNTIFS(VentaID,A534)&lt;&gt;1,"Confira o ID da venda",IF(SUMIFS(VentaValida,VentaID,A534)&lt;=0,"Corrija a venda",IF(B534&lt;SUMIFS(VentaFecha,VentaID,A534),"Anterior à venda","OK"))))))))))))</f>
        <v/>
      </c>
      <c r="H534" s="34" t="n">
        <f aca="false">IF(G534="OK",C534,0)</f>
        <v>0</v>
      </c>
    </row>
    <row r="535" customFormat="false" ht="25" hidden="false" customHeight="true" outlineLevel="0" collapsed="false">
      <c r="A535" s="31"/>
      <c r="B535" s="32"/>
      <c r="C535" s="33"/>
      <c r="D535" s="31"/>
      <c r="E535" s="31"/>
      <c r="F535" s="31"/>
      <c r="G535" s="36" t="str">
        <f aca="false">IF(COUNTA(A535:F535)=0,"",IF(E535="","Falta o código",IF(E535&lt;&gt;TRIM(E535),"Confira o código",IF(COUNTIFS(CobroID,E535)&gt;1,"Código repetido",IF(NOT(ISNUMBER(B535)),"Confira a data",IF(OR(B535&lt;1,B535&gt;73415,INT(B535)&lt;&gt;B535),"Confira a data",IF(NOT(ISNUMBER(C535)),"Confira o valor",IF(C535&lt;=0,"Valor maior que zero",IF(COUNTIFS(Medios,D535)&lt;&gt;1,"Escolha um meio",IF(COUNTIFS(VentaID,A535)&lt;&gt;1,"Confira o ID da venda",IF(SUMIFS(VentaValida,VentaID,A535)&lt;=0,"Corrija a venda",IF(B535&lt;SUMIFS(VentaFecha,VentaID,A535),"Anterior à venda","OK"))))))))))))</f>
        <v/>
      </c>
      <c r="H535" s="34" t="n">
        <f aca="false">IF(G535="OK",C535,0)</f>
        <v>0</v>
      </c>
    </row>
    <row r="536" customFormat="false" ht="25" hidden="false" customHeight="true" outlineLevel="0" collapsed="false">
      <c r="A536" s="31"/>
      <c r="B536" s="32"/>
      <c r="C536" s="33"/>
      <c r="D536" s="31"/>
      <c r="E536" s="31"/>
      <c r="F536" s="31"/>
      <c r="G536" s="36" t="str">
        <f aca="false">IF(COUNTA(A536:F536)=0,"",IF(E536="","Falta o código",IF(E536&lt;&gt;TRIM(E536),"Confira o código",IF(COUNTIFS(CobroID,E536)&gt;1,"Código repetido",IF(NOT(ISNUMBER(B536)),"Confira a data",IF(OR(B536&lt;1,B536&gt;73415,INT(B536)&lt;&gt;B536),"Confira a data",IF(NOT(ISNUMBER(C536)),"Confira o valor",IF(C536&lt;=0,"Valor maior que zero",IF(COUNTIFS(Medios,D536)&lt;&gt;1,"Escolha um meio",IF(COUNTIFS(VentaID,A536)&lt;&gt;1,"Confira o ID da venda",IF(SUMIFS(VentaValida,VentaID,A536)&lt;=0,"Corrija a venda",IF(B536&lt;SUMIFS(VentaFecha,VentaID,A536),"Anterior à venda","OK"))))))))))))</f>
        <v/>
      </c>
      <c r="H536" s="34" t="n">
        <f aca="false">IF(G536="OK",C536,0)</f>
        <v>0</v>
      </c>
    </row>
    <row r="537" customFormat="false" ht="25" hidden="false" customHeight="true" outlineLevel="0" collapsed="false">
      <c r="A537" s="31"/>
      <c r="B537" s="32"/>
      <c r="C537" s="33"/>
      <c r="D537" s="31"/>
      <c r="E537" s="31"/>
      <c r="F537" s="31"/>
      <c r="G537" s="36" t="str">
        <f aca="false">IF(COUNTA(A537:F537)=0,"",IF(E537="","Falta o código",IF(E537&lt;&gt;TRIM(E537),"Confira o código",IF(COUNTIFS(CobroID,E537)&gt;1,"Código repetido",IF(NOT(ISNUMBER(B537)),"Confira a data",IF(OR(B537&lt;1,B537&gt;73415,INT(B537)&lt;&gt;B537),"Confira a data",IF(NOT(ISNUMBER(C537)),"Confira o valor",IF(C537&lt;=0,"Valor maior que zero",IF(COUNTIFS(Medios,D537)&lt;&gt;1,"Escolha um meio",IF(COUNTIFS(VentaID,A537)&lt;&gt;1,"Confira o ID da venda",IF(SUMIFS(VentaValida,VentaID,A537)&lt;=0,"Corrija a venda",IF(B537&lt;SUMIFS(VentaFecha,VentaID,A537),"Anterior à venda","OK"))))))))))))</f>
        <v/>
      </c>
      <c r="H537" s="34" t="n">
        <f aca="false">IF(G537="OK",C537,0)</f>
        <v>0</v>
      </c>
    </row>
    <row r="538" customFormat="false" ht="25" hidden="false" customHeight="true" outlineLevel="0" collapsed="false">
      <c r="A538" s="31"/>
      <c r="B538" s="32"/>
      <c r="C538" s="33"/>
      <c r="D538" s="31"/>
      <c r="E538" s="31"/>
      <c r="F538" s="31"/>
      <c r="G538" s="36" t="str">
        <f aca="false">IF(COUNTA(A538:F538)=0,"",IF(E538="","Falta o código",IF(E538&lt;&gt;TRIM(E538),"Confira o código",IF(COUNTIFS(CobroID,E538)&gt;1,"Código repetido",IF(NOT(ISNUMBER(B538)),"Confira a data",IF(OR(B538&lt;1,B538&gt;73415,INT(B538)&lt;&gt;B538),"Confira a data",IF(NOT(ISNUMBER(C538)),"Confira o valor",IF(C538&lt;=0,"Valor maior que zero",IF(COUNTIFS(Medios,D538)&lt;&gt;1,"Escolha um meio",IF(COUNTIFS(VentaID,A538)&lt;&gt;1,"Confira o ID da venda",IF(SUMIFS(VentaValida,VentaID,A538)&lt;=0,"Corrija a venda",IF(B538&lt;SUMIFS(VentaFecha,VentaID,A538),"Anterior à venda","OK"))))))))))))</f>
        <v/>
      </c>
      <c r="H538" s="34" t="n">
        <f aca="false">IF(G538="OK",C538,0)</f>
        <v>0</v>
      </c>
    </row>
    <row r="539" customFormat="false" ht="25" hidden="false" customHeight="true" outlineLevel="0" collapsed="false">
      <c r="A539" s="31"/>
      <c r="B539" s="32"/>
      <c r="C539" s="33"/>
      <c r="D539" s="31"/>
      <c r="E539" s="31"/>
      <c r="F539" s="31"/>
      <c r="G539" s="36" t="str">
        <f aca="false">IF(COUNTA(A539:F539)=0,"",IF(E539="","Falta o código",IF(E539&lt;&gt;TRIM(E539),"Confira o código",IF(COUNTIFS(CobroID,E539)&gt;1,"Código repetido",IF(NOT(ISNUMBER(B539)),"Confira a data",IF(OR(B539&lt;1,B539&gt;73415,INT(B539)&lt;&gt;B539),"Confira a data",IF(NOT(ISNUMBER(C539)),"Confira o valor",IF(C539&lt;=0,"Valor maior que zero",IF(COUNTIFS(Medios,D539)&lt;&gt;1,"Escolha um meio",IF(COUNTIFS(VentaID,A539)&lt;&gt;1,"Confira o ID da venda",IF(SUMIFS(VentaValida,VentaID,A539)&lt;=0,"Corrija a venda",IF(B539&lt;SUMIFS(VentaFecha,VentaID,A539),"Anterior à venda","OK"))))))))))))</f>
        <v/>
      </c>
      <c r="H539" s="34" t="n">
        <f aca="false">IF(G539="OK",C539,0)</f>
        <v>0</v>
      </c>
    </row>
    <row r="540" customFormat="false" ht="25" hidden="false" customHeight="true" outlineLevel="0" collapsed="false">
      <c r="A540" s="31"/>
      <c r="B540" s="32"/>
      <c r="C540" s="33"/>
      <c r="D540" s="31"/>
      <c r="E540" s="31"/>
      <c r="F540" s="31"/>
      <c r="G540" s="36" t="str">
        <f aca="false">IF(COUNTA(A540:F540)=0,"",IF(E540="","Falta o código",IF(E540&lt;&gt;TRIM(E540),"Confira o código",IF(COUNTIFS(CobroID,E540)&gt;1,"Código repetido",IF(NOT(ISNUMBER(B540)),"Confira a data",IF(OR(B540&lt;1,B540&gt;73415,INT(B540)&lt;&gt;B540),"Confira a data",IF(NOT(ISNUMBER(C540)),"Confira o valor",IF(C540&lt;=0,"Valor maior que zero",IF(COUNTIFS(Medios,D540)&lt;&gt;1,"Escolha um meio",IF(COUNTIFS(VentaID,A540)&lt;&gt;1,"Confira o ID da venda",IF(SUMIFS(VentaValida,VentaID,A540)&lt;=0,"Corrija a venda",IF(B540&lt;SUMIFS(VentaFecha,VentaID,A540),"Anterior à venda","OK"))))))))))))</f>
        <v/>
      </c>
      <c r="H540" s="34" t="n">
        <f aca="false">IF(G540="OK",C540,0)</f>
        <v>0</v>
      </c>
    </row>
    <row r="541" customFormat="false" ht="25" hidden="false" customHeight="true" outlineLevel="0" collapsed="false">
      <c r="A541" s="31"/>
      <c r="B541" s="32"/>
      <c r="C541" s="33"/>
      <c r="D541" s="31"/>
      <c r="E541" s="31"/>
      <c r="F541" s="31"/>
      <c r="G541" s="36" t="str">
        <f aca="false">IF(COUNTA(A541:F541)=0,"",IF(E541="","Falta o código",IF(E541&lt;&gt;TRIM(E541),"Confira o código",IF(COUNTIFS(CobroID,E541)&gt;1,"Código repetido",IF(NOT(ISNUMBER(B541)),"Confira a data",IF(OR(B541&lt;1,B541&gt;73415,INT(B541)&lt;&gt;B541),"Confira a data",IF(NOT(ISNUMBER(C541)),"Confira o valor",IF(C541&lt;=0,"Valor maior que zero",IF(COUNTIFS(Medios,D541)&lt;&gt;1,"Escolha um meio",IF(COUNTIFS(VentaID,A541)&lt;&gt;1,"Confira o ID da venda",IF(SUMIFS(VentaValida,VentaID,A541)&lt;=0,"Corrija a venda",IF(B541&lt;SUMIFS(VentaFecha,VentaID,A541),"Anterior à venda","OK"))))))))))))</f>
        <v/>
      </c>
      <c r="H541" s="34" t="n">
        <f aca="false">IF(G541="OK",C541,0)</f>
        <v>0</v>
      </c>
    </row>
    <row r="542" customFormat="false" ht="25" hidden="false" customHeight="true" outlineLevel="0" collapsed="false">
      <c r="A542" s="31"/>
      <c r="B542" s="32"/>
      <c r="C542" s="33"/>
      <c r="D542" s="31"/>
      <c r="E542" s="31"/>
      <c r="F542" s="31"/>
      <c r="G542" s="36" t="str">
        <f aca="false">IF(COUNTA(A542:F542)=0,"",IF(E542="","Falta o código",IF(E542&lt;&gt;TRIM(E542),"Confira o código",IF(COUNTIFS(CobroID,E542)&gt;1,"Código repetido",IF(NOT(ISNUMBER(B542)),"Confira a data",IF(OR(B542&lt;1,B542&gt;73415,INT(B542)&lt;&gt;B542),"Confira a data",IF(NOT(ISNUMBER(C542)),"Confira o valor",IF(C542&lt;=0,"Valor maior que zero",IF(COUNTIFS(Medios,D542)&lt;&gt;1,"Escolha um meio",IF(COUNTIFS(VentaID,A542)&lt;&gt;1,"Confira o ID da venda",IF(SUMIFS(VentaValida,VentaID,A542)&lt;=0,"Corrija a venda",IF(B542&lt;SUMIFS(VentaFecha,VentaID,A542),"Anterior à venda","OK"))))))))))))</f>
        <v/>
      </c>
      <c r="H542" s="34" t="n">
        <f aca="false">IF(G542="OK",C542,0)</f>
        <v>0</v>
      </c>
    </row>
    <row r="543" customFormat="false" ht="25" hidden="false" customHeight="true" outlineLevel="0" collapsed="false">
      <c r="A543" s="31"/>
      <c r="B543" s="32"/>
      <c r="C543" s="33"/>
      <c r="D543" s="31"/>
      <c r="E543" s="31"/>
      <c r="F543" s="31"/>
      <c r="G543" s="36" t="str">
        <f aca="false">IF(COUNTA(A543:F543)=0,"",IF(E543="","Falta o código",IF(E543&lt;&gt;TRIM(E543),"Confira o código",IF(COUNTIFS(CobroID,E543)&gt;1,"Código repetido",IF(NOT(ISNUMBER(B543)),"Confira a data",IF(OR(B543&lt;1,B543&gt;73415,INT(B543)&lt;&gt;B543),"Confira a data",IF(NOT(ISNUMBER(C543)),"Confira o valor",IF(C543&lt;=0,"Valor maior que zero",IF(COUNTIFS(Medios,D543)&lt;&gt;1,"Escolha um meio",IF(COUNTIFS(VentaID,A543)&lt;&gt;1,"Confira o ID da venda",IF(SUMIFS(VentaValida,VentaID,A543)&lt;=0,"Corrija a venda",IF(B543&lt;SUMIFS(VentaFecha,VentaID,A543),"Anterior à venda","OK"))))))))))))</f>
        <v/>
      </c>
      <c r="H543" s="34" t="n">
        <f aca="false">IF(G543="OK",C543,0)</f>
        <v>0</v>
      </c>
    </row>
    <row r="544" customFormat="false" ht="25" hidden="false" customHeight="true" outlineLevel="0" collapsed="false">
      <c r="A544" s="31"/>
      <c r="B544" s="32"/>
      <c r="C544" s="33"/>
      <c r="D544" s="31"/>
      <c r="E544" s="31"/>
      <c r="F544" s="31"/>
      <c r="G544" s="36" t="str">
        <f aca="false">IF(COUNTA(A544:F544)=0,"",IF(E544="","Falta o código",IF(E544&lt;&gt;TRIM(E544),"Confira o código",IF(COUNTIFS(CobroID,E544)&gt;1,"Código repetido",IF(NOT(ISNUMBER(B544)),"Confira a data",IF(OR(B544&lt;1,B544&gt;73415,INT(B544)&lt;&gt;B544),"Confira a data",IF(NOT(ISNUMBER(C544)),"Confira o valor",IF(C544&lt;=0,"Valor maior que zero",IF(COUNTIFS(Medios,D544)&lt;&gt;1,"Escolha um meio",IF(COUNTIFS(VentaID,A544)&lt;&gt;1,"Confira o ID da venda",IF(SUMIFS(VentaValida,VentaID,A544)&lt;=0,"Corrija a venda",IF(B544&lt;SUMIFS(VentaFecha,VentaID,A544),"Anterior à venda","OK"))))))))))))</f>
        <v/>
      </c>
      <c r="H544" s="34" t="n">
        <f aca="false">IF(G544="OK",C544,0)</f>
        <v>0</v>
      </c>
    </row>
    <row r="545" customFormat="false" ht="25" hidden="false" customHeight="true" outlineLevel="0" collapsed="false">
      <c r="A545" s="31"/>
      <c r="B545" s="32"/>
      <c r="C545" s="33"/>
      <c r="D545" s="31"/>
      <c r="E545" s="31"/>
      <c r="F545" s="31"/>
      <c r="G545" s="36" t="str">
        <f aca="false">IF(COUNTA(A545:F545)=0,"",IF(E545="","Falta o código",IF(E545&lt;&gt;TRIM(E545),"Confira o código",IF(COUNTIFS(CobroID,E545)&gt;1,"Código repetido",IF(NOT(ISNUMBER(B545)),"Confira a data",IF(OR(B545&lt;1,B545&gt;73415,INT(B545)&lt;&gt;B545),"Confira a data",IF(NOT(ISNUMBER(C545)),"Confira o valor",IF(C545&lt;=0,"Valor maior que zero",IF(COUNTIFS(Medios,D545)&lt;&gt;1,"Escolha um meio",IF(COUNTIFS(VentaID,A545)&lt;&gt;1,"Confira o ID da venda",IF(SUMIFS(VentaValida,VentaID,A545)&lt;=0,"Corrija a venda",IF(B545&lt;SUMIFS(VentaFecha,VentaID,A545),"Anterior à venda","OK"))))))))))))</f>
        <v/>
      </c>
      <c r="H545" s="34" t="n">
        <f aca="false">IF(G545="OK",C545,0)</f>
        <v>0</v>
      </c>
    </row>
    <row r="546" customFormat="false" ht="25" hidden="false" customHeight="true" outlineLevel="0" collapsed="false">
      <c r="A546" s="31"/>
      <c r="B546" s="32"/>
      <c r="C546" s="33"/>
      <c r="D546" s="31"/>
      <c r="E546" s="31"/>
      <c r="F546" s="31"/>
      <c r="G546" s="36" t="str">
        <f aca="false">IF(COUNTA(A546:F546)=0,"",IF(E546="","Falta o código",IF(E546&lt;&gt;TRIM(E546),"Confira o código",IF(COUNTIFS(CobroID,E546)&gt;1,"Código repetido",IF(NOT(ISNUMBER(B546)),"Confira a data",IF(OR(B546&lt;1,B546&gt;73415,INT(B546)&lt;&gt;B546),"Confira a data",IF(NOT(ISNUMBER(C546)),"Confira o valor",IF(C546&lt;=0,"Valor maior que zero",IF(COUNTIFS(Medios,D546)&lt;&gt;1,"Escolha um meio",IF(COUNTIFS(VentaID,A546)&lt;&gt;1,"Confira o ID da venda",IF(SUMIFS(VentaValida,VentaID,A546)&lt;=0,"Corrija a venda",IF(B546&lt;SUMIFS(VentaFecha,VentaID,A546),"Anterior à venda","OK"))))))))))))</f>
        <v/>
      </c>
      <c r="H546" s="34" t="n">
        <f aca="false">IF(G546="OK",C546,0)</f>
        <v>0</v>
      </c>
    </row>
    <row r="547" customFormat="false" ht="25" hidden="false" customHeight="true" outlineLevel="0" collapsed="false">
      <c r="A547" s="31"/>
      <c r="B547" s="32"/>
      <c r="C547" s="33"/>
      <c r="D547" s="31"/>
      <c r="E547" s="31"/>
      <c r="F547" s="31"/>
      <c r="G547" s="36" t="str">
        <f aca="false">IF(COUNTA(A547:F547)=0,"",IF(E547="","Falta o código",IF(E547&lt;&gt;TRIM(E547),"Confira o código",IF(COUNTIFS(CobroID,E547)&gt;1,"Código repetido",IF(NOT(ISNUMBER(B547)),"Confira a data",IF(OR(B547&lt;1,B547&gt;73415,INT(B547)&lt;&gt;B547),"Confira a data",IF(NOT(ISNUMBER(C547)),"Confira o valor",IF(C547&lt;=0,"Valor maior que zero",IF(COUNTIFS(Medios,D547)&lt;&gt;1,"Escolha um meio",IF(COUNTIFS(VentaID,A547)&lt;&gt;1,"Confira o ID da venda",IF(SUMIFS(VentaValida,VentaID,A547)&lt;=0,"Corrija a venda",IF(B547&lt;SUMIFS(VentaFecha,VentaID,A547),"Anterior à venda","OK"))))))))))))</f>
        <v/>
      </c>
      <c r="H547" s="34" t="n">
        <f aca="false">IF(G547="OK",C547,0)</f>
        <v>0</v>
      </c>
    </row>
    <row r="548" customFormat="false" ht="25" hidden="false" customHeight="true" outlineLevel="0" collapsed="false">
      <c r="A548" s="31"/>
      <c r="B548" s="32"/>
      <c r="C548" s="33"/>
      <c r="D548" s="31"/>
      <c r="E548" s="31"/>
      <c r="F548" s="31"/>
      <c r="G548" s="36" t="str">
        <f aca="false">IF(COUNTA(A548:F548)=0,"",IF(E548="","Falta o código",IF(E548&lt;&gt;TRIM(E548),"Confira o código",IF(COUNTIFS(CobroID,E548)&gt;1,"Código repetido",IF(NOT(ISNUMBER(B548)),"Confira a data",IF(OR(B548&lt;1,B548&gt;73415,INT(B548)&lt;&gt;B548),"Confira a data",IF(NOT(ISNUMBER(C548)),"Confira o valor",IF(C548&lt;=0,"Valor maior que zero",IF(COUNTIFS(Medios,D548)&lt;&gt;1,"Escolha um meio",IF(COUNTIFS(VentaID,A548)&lt;&gt;1,"Confira o ID da venda",IF(SUMIFS(VentaValida,VentaID,A548)&lt;=0,"Corrija a venda",IF(B548&lt;SUMIFS(VentaFecha,VentaID,A548),"Anterior à venda","OK"))))))))))))</f>
        <v/>
      </c>
      <c r="H548" s="34" t="n">
        <f aca="false">IF(G548="OK",C548,0)</f>
        <v>0</v>
      </c>
    </row>
    <row r="549" customFormat="false" ht="25" hidden="false" customHeight="true" outlineLevel="0" collapsed="false">
      <c r="A549" s="31"/>
      <c r="B549" s="32"/>
      <c r="C549" s="33"/>
      <c r="D549" s="31"/>
      <c r="E549" s="31"/>
      <c r="F549" s="31"/>
      <c r="G549" s="36" t="str">
        <f aca="false">IF(COUNTA(A549:F549)=0,"",IF(E549="","Falta o código",IF(E549&lt;&gt;TRIM(E549),"Confira o código",IF(COUNTIFS(CobroID,E549)&gt;1,"Código repetido",IF(NOT(ISNUMBER(B549)),"Confira a data",IF(OR(B549&lt;1,B549&gt;73415,INT(B549)&lt;&gt;B549),"Confira a data",IF(NOT(ISNUMBER(C549)),"Confira o valor",IF(C549&lt;=0,"Valor maior que zero",IF(COUNTIFS(Medios,D549)&lt;&gt;1,"Escolha um meio",IF(COUNTIFS(VentaID,A549)&lt;&gt;1,"Confira o ID da venda",IF(SUMIFS(VentaValida,VentaID,A549)&lt;=0,"Corrija a venda",IF(B549&lt;SUMIFS(VentaFecha,VentaID,A549),"Anterior à venda","OK"))))))))))))</f>
        <v/>
      </c>
      <c r="H549" s="34" t="n">
        <f aca="false">IF(G549="OK",C549,0)</f>
        <v>0</v>
      </c>
    </row>
    <row r="550" customFormat="false" ht="25" hidden="false" customHeight="true" outlineLevel="0" collapsed="false">
      <c r="A550" s="31"/>
      <c r="B550" s="32"/>
      <c r="C550" s="33"/>
      <c r="D550" s="31"/>
      <c r="E550" s="31"/>
      <c r="F550" s="31"/>
      <c r="G550" s="36" t="str">
        <f aca="false">IF(COUNTA(A550:F550)=0,"",IF(E550="","Falta o código",IF(E550&lt;&gt;TRIM(E550),"Confira o código",IF(COUNTIFS(CobroID,E550)&gt;1,"Código repetido",IF(NOT(ISNUMBER(B550)),"Confira a data",IF(OR(B550&lt;1,B550&gt;73415,INT(B550)&lt;&gt;B550),"Confira a data",IF(NOT(ISNUMBER(C550)),"Confira o valor",IF(C550&lt;=0,"Valor maior que zero",IF(COUNTIFS(Medios,D550)&lt;&gt;1,"Escolha um meio",IF(COUNTIFS(VentaID,A550)&lt;&gt;1,"Confira o ID da venda",IF(SUMIFS(VentaValida,VentaID,A550)&lt;=0,"Corrija a venda",IF(B550&lt;SUMIFS(VentaFecha,VentaID,A550),"Anterior à venda","OK"))))))))))))</f>
        <v/>
      </c>
      <c r="H550" s="34" t="n">
        <f aca="false">IF(G550="OK",C550,0)</f>
        <v>0</v>
      </c>
    </row>
    <row r="551" customFormat="false" ht="25" hidden="false" customHeight="true" outlineLevel="0" collapsed="false">
      <c r="A551" s="31"/>
      <c r="B551" s="32"/>
      <c r="C551" s="33"/>
      <c r="D551" s="31"/>
      <c r="E551" s="31"/>
      <c r="F551" s="31"/>
      <c r="G551" s="36" t="str">
        <f aca="false">IF(COUNTA(A551:F551)=0,"",IF(E551="","Falta o código",IF(E551&lt;&gt;TRIM(E551),"Confira o código",IF(COUNTIFS(CobroID,E551)&gt;1,"Código repetido",IF(NOT(ISNUMBER(B551)),"Confira a data",IF(OR(B551&lt;1,B551&gt;73415,INT(B551)&lt;&gt;B551),"Confira a data",IF(NOT(ISNUMBER(C551)),"Confira o valor",IF(C551&lt;=0,"Valor maior que zero",IF(COUNTIFS(Medios,D551)&lt;&gt;1,"Escolha um meio",IF(COUNTIFS(VentaID,A551)&lt;&gt;1,"Confira o ID da venda",IF(SUMIFS(VentaValida,VentaID,A551)&lt;=0,"Corrija a venda",IF(B551&lt;SUMIFS(VentaFecha,VentaID,A551),"Anterior à venda","OK"))))))))))))</f>
        <v/>
      </c>
      <c r="H551" s="34" t="n">
        <f aca="false">IF(G551="OK",C551,0)</f>
        <v>0</v>
      </c>
    </row>
    <row r="552" customFormat="false" ht="25" hidden="false" customHeight="true" outlineLevel="0" collapsed="false">
      <c r="A552" s="31"/>
      <c r="B552" s="32"/>
      <c r="C552" s="33"/>
      <c r="D552" s="31"/>
      <c r="E552" s="31"/>
      <c r="F552" s="31"/>
      <c r="G552" s="36" t="str">
        <f aca="false">IF(COUNTA(A552:F552)=0,"",IF(E552="","Falta o código",IF(E552&lt;&gt;TRIM(E552),"Confira o código",IF(COUNTIFS(CobroID,E552)&gt;1,"Código repetido",IF(NOT(ISNUMBER(B552)),"Confira a data",IF(OR(B552&lt;1,B552&gt;73415,INT(B552)&lt;&gt;B552),"Confira a data",IF(NOT(ISNUMBER(C552)),"Confira o valor",IF(C552&lt;=0,"Valor maior que zero",IF(COUNTIFS(Medios,D552)&lt;&gt;1,"Escolha um meio",IF(COUNTIFS(VentaID,A552)&lt;&gt;1,"Confira o ID da venda",IF(SUMIFS(VentaValida,VentaID,A552)&lt;=0,"Corrija a venda",IF(B552&lt;SUMIFS(VentaFecha,VentaID,A552),"Anterior à venda","OK"))))))))))))</f>
        <v/>
      </c>
      <c r="H552" s="34" t="n">
        <f aca="false">IF(G552="OK",C552,0)</f>
        <v>0</v>
      </c>
    </row>
    <row r="553" customFormat="false" ht="25" hidden="false" customHeight="true" outlineLevel="0" collapsed="false">
      <c r="A553" s="31"/>
      <c r="B553" s="32"/>
      <c r="C553" s="33"/>
      <c r="D553" s="31"/>
      <c r="E553" s="31"/>
      <c r="F553" s="31"/>
      <c r="G553" s="36" t="str">
        <f aca="false">IF(COUNTA(A553:F553)=0,"",IF(E553="","Falta o código",IF(E553&lt;&gt;TRIM(E553),"Confira o código",IF(COUNTIFS(CobroID,E553)&gt;1,"Código repetido",IF(NOT(ISNUMBER(B553)),"Confira a data",IF(OR(B553&lt;1,B553&gt;73415,INT(B553)&lt;&gt;B553),"Confira a data",IF(NOT(ISNUMBER(C553)),"Confira o valor",IF(C553&lt;=0,"Valor maior que zero",IF(COUNTIFS(Medios,D553)&lt;&gt;1,"Escolha um meio",IF(COUNTIFS(VentaID,A553)&lt;&gt;1,"Confira o ID da venda",IF(SUMIFS(VentaValida,VentaID,A553)&lt;=0,"Corrija a venda",IF(B553&lt;SUMIFS(VentaFecha,VentaID,A553),"Anterior à venda","OK"))))))))))))</f>
        <v/>
      </c>
      <c r="H553" s="34" t="n">
        <f aca="false">IF(G553="OK",C553,0)</f>
        <v>0</v>
      </c>
    </row>
    <row r="554" customFormat="false" ht="25" hidden="false" customHeight="true" outlineLevel="0" collapsed="false">
      <c r="A554" s="31"/>
      <c r="B554" s="32"/>
      <c r="C554" s="33"/>
      <c r="D554" s="31"/>
      <c r="E554" s="31"/>
      <c r="F554" s="31"/>
      <c r="G554" s="36" t="str">
        <f aca="false">IF(COUNTA(A554:F554)=0,"",IF(E554="","Falta o código",IF(E554&lt;&gt;TRIM(E554),"Confira o código",IF(COUNTIFS(CobroID,E554)&gt;1,"Código repetido",IF(NOT(ISNUMBER(B554)),"Confira a data",IF(OR(B554&lt;1,B554&gt;73415,INT(B554)&lt;&gt;B554),"Confira a data",IF(NOT(ISNUMBER(C554)),"Confira o valor",IF(C554&lt;=0,"Valor maior que zero",IF(COUNTIFS(Medios,D554)&lt;&gt;1,"Escolha um meio",IF(COUNTIFS(VentaID,A554)&lt;&gt;1,"Confira o ID da venda",IF(SUMIFS(VentaValida,VentaID,A554)&lt;=0,"Corrija a venda",IF(B554&lt;SUMIFS(VentaFecha,VentaID,A554),"Anterior à venda","OK"))))))))))))</f>
        <v/>
      </c>
      <c r="H554" s="34" t="n">
        <f aca="false">IF(G554="OK",C554,0)</f>
        <v>0</v>
      </c>
    </row>
    <row r="555" customFormat="false" ht="25" hidden="false" customHeight="true" outlineLevel="0" collapsed="false">
      <c r="A555" s="31"/>
      <c r="B555" s="32"/>
      <c r="C555" s="33"/>
      <c r="D555" s="31"/>
      <c r="E555" s="31"/>
      <c r="F555" s="31"/>
      <c r="G555" s="36" t="str">
        <f aca="false">IF(COUNTA(A555:F555)=0,"",IF(E555="","Falta o código",IF(E555&lt;&gt;TRIM(E555),"Confira o código",IF(COUNTIFS(CobroID,E555)&gt;1,"Código repetido",IF(NOT(ISNUMBER(B555)),"Confira a data",IF(OR(B555&lt;1,B555&gt;73415,INT(B555)&lt;&gt;B555),"Confira a data",IF(NOT(ISNUMBER(C555)),"Confira o valor",IF(C555&lt;=0,"Valor maior que zero",IF(COUNTIFS(Medios,D555)&lt;&gt;1,"Escolha um meio",IF(COUNTIFS(VentaID,A555)&lt;&gt;1,"Confira o ID da venda",IF(SUMIFS(VentaValida,VentaID,A555)&lt;=0,"Corrija a venda",IF(B555&lt;SUMIFS(VentaFecha,VentaID,A555),"Anterior à venda","OK"))))))))))))</f>
        <v/>
      </c>
      <c r="H555" s="34" t="n">
        <f aca="false">IF(G555="OK",C555,0)</f>
        <v>0</v>
      </c>
    </row>
    <row r="556" customFormat="false" ht="25" hidden="false" customHeight="true" outlineLevel="0" collapsed="false">
      <c r="A556" s="31"/>
      <c r="B556" s="32"/>
      <c r="C556" s="33"/>
      <c r="D556" s="31"/>
      <c r="E556" s="31"/>
      <c r="F556" s="31"/>
      <c r="G556" s="36" t="str">
        <f aca="false">IF(COUNTA(A556:F556)=0,"",IF(E556="","Falta o código",IF(E556&lt;&gt;TRIM(E556),"Confira o código",IF(COUNTIFS(CobroID,E556)&gt;1,"Código repetido",IF(NOT(ISNUMBER(B556)),"Confira a data",IF(OR(B556&lt;1,B556&gt;73415,INT(B556)&lt;&gt;B556),"Confira a data",IF(NOT(ISNUMBER(C556)),"Confira o valor",IF(C556&lt;=0,"Valor maior que zero",IF(COUNTIFS(Medios,D556)&lt;&gt;1,"Escolha um meio",IF(COUNTIFS(VentaID,A556)&lt;&gt;1,"Confira o ID da venda",IF(SUMIFS(VentaValida,VentaID,A556)&lt;=0,"Corrija a venda",IF(B556&lt;SUMIFS(VentaFecha,VentaID,A556),"Anterior à venda","OK"))))))))))))</f>
        <v/>
      </c>
      <c r="H556" s="34" t="n">
        <f aca="false">IF(G556="OK",C556,0)</f>
        <v>0</v>
      </c>
    </row>
    <row r="557" customFormat="false" ht="25" hidden="false" customHeight="true" outlineLevel="0" collapsed="false">
      <c r="A557" s="31"/>
      <c r="B557" s="32"/>
      <c r="C557" s="33"/>
      <c r="D557" s="31"/>
      <c r="E557" s="31"/>
      <c r="F557" s="31"/>
      <c r="G557" s="36" t="str">
        <f aca="false">IF(COUNTA(A557:F557)=0,"",IF(E557="","Falta o código",IF(E557&lt;&gt;TRIM(E557),"Confira o código",IF(COUNTIFS(CobroID,E557)&gt;1,"Código repetido",IF(NOT(ISNUMBER(B557)),"Confira a data",IF(OR(B557&lt;1,B557&gt;73415,INT(B557)&lt;&gt;B557),"Confira a data",IF(NOT(ISNUMBER(C557)),"Confira o valor",IF(C557&lt;=0,"Valor maior que zero",IF(COUNTIFS(Medios,D557)&lt;&gt;1,"Escolha um meio",IF(COUNTIFS(VentaID,A557)&lt;&gt;1,"Confira o ID da venda",IF(SUMIFS(VentaValida,VentaID,A557)&lt;=0,"Corrija a venda",IF(B557&lt;SUMIFS(VentaFecha,VentaID,A557),"Anterior à venda","OK"))))))))))))</f>
        <v/>
      </c>
      <c r="H557" s="34" t="n">
        <f aca="false">IF(G557="OK",C557,0)</f>
        <v>0</v>
      </c>
    </row>
    <row r="558" customFormat="false" ht="25" hidden="false" customHeight="true" outlineLevel="0" collapsed="false">
      <c r="A558" s="31"/>
      <c r="B558" s="32"/>
      <c r="C558" s="33"/>
      <c r="D558" s="31"/>
      <c r="E558" s="31"/>
      <c r="F558" s="31"/>
      <c r="G558" s="36" t="str">
        <f aca="false">IF(COUNTA(A558:F558)=0,"",IF(E558="","Falta o código",IF(E558&lt;&gt;TRIM(E558),"Confira o código",IF(COUNTIFS(CobroID,E558)&gt;1,"Código repetido",IF(NOT(ISNUMBER(B558)),"Confira a data",IF(OR(B558&lt;1,B558&gt;73415,INT(B558)&lt;&gt;B558),"Confira a data",IF(NOT(ISNUMBER(C558)),"Confira o valor",IF(C558&lt;=0,"Valor maior que zero",IF(COUNTIFS(Medios,D558)&lt;&gt;1,"Escolha um meio",IF(COUNTIFS(VentaID,A558)&lt;&gt;1,"Confira o ID da venda",IF(SUMIFS(VentaValida,VentaID,A558)&lt;=0,"Corrija a venda",IF(B558&lt;SUMIFS(VentaFecha,VentaID,A558),"Anterior à venda","OK"))))))))))))</f>
        <v/>
      </c>
      <c r="H558" s="34" t="n">
        <f aca="false">IF(G558="OK",C558,0)</f>
        <v>0</v>
      </c>
    </row>
    <row r="559" customFormat="false" ht="25" hidden="false" customHeight="true" outlineLevel="0" collapsed="false">
      <c r="A559" s="31"/>
      <c r="B559" s="32"/>
      <c r="C559" s="33"/>
      <c r="D559" s="31"/>
      <c r="E559" s="31"/>
      <c r="F559" s="31"/>
      <c r="G559" s="36" t="str">
        <f aca="false">IF(COUNTA(A559:F559)=0,"",IF(E559="","Falta o código",IF(E559&lt;&gt;TRIM(E559),"Confira o código",IF(COUNTIFS(CobroID,E559)&gt;1,"Código repetido",IF(NOT(ISNUMBER(B559)),"Confira a data",IF(OR(B559&lt;1,B559&gt;73415,INT(B559)&lt;&gt;B559),"Confira a data",IF(NOT(ISNUMBER(C559)),"Confira o valor",IF(C559&lt;=0,"Valor maior que zero",IF(COUNTIFS(Medios,D559)&lt;&gt;1,"Escolha um meio",IF(COUNTIFS(VentaID,A559)&lt;&gt;1,"Confira o ID da venda",IF(SUMIFS(VentaValida,VentaID,A559)&lt;=0,"Corrija a venda",IF(B559&lt;SUMIFS(VentaFecha,VentaID,A559),"Anterior à venda","OK"))))))))))))</f>
        <v/>
      </c>
      <c r="H559" s="34" t="n">
        <f aca="false">IF(G559="OK",C559,0)</f>
        <v>0</v>
      </c>
    </row>
    <row r="560" customFormat="false" ht="25" hidden="false" customHeight="true" outlineLevel="0" collapsed="false">
      <c r="A560" s="31"/>
      <c r="B560" s="32"/>
      <c r="C560" s="33"/>
      <c r="D560" s="31"/>
      <c r="E560" s="31"/>
      <c r="F560" s="31"/>
      <c r="G560" s="36" t="str">
        <f aca="false">IF(COUNTA(A560:F560)=0,"",IF(E560="","Falta o código",IF(E560&lt;&gt;TRIM(E560),"Confira o código",IF(COUNTIFS(CobroID,E560)&gt;1,"Código repetido",IF(NOT(ISNUMBER(B560)),"Confira a data",IF(OR(B560&lt;1,B560&gt;73415,INT(B560)&lt;&gt;B560),"Confira a data",IF(NOT(ISNUMBER(C560)),"Confira o valor",IF(C560&lt;=0,"Valor maior que zero",IF(COUNTIFS(Medios,D560)&lt;&gt;1,"Escolha um meio",IF(COUNTIFS(VentaID,A560)&lt;&gt;1,"Confira o ID da venda",IF(SUMIFS(VentaValida,VentaID,A560)&lt;=0,"Corrija a venda",IF(B560&lt;SUMIFS(VentaFecha,VentaID,A560),"Anterior à venda","OK"))))))))))))</f>
        <v/>
      </c>
      <c r="H560" s="34" t="n">
        <f aca="false">IF(G560="OK",C560,0)</f>
        <v>0</v>
      </c>
    </row>
    <row r="561" customFormat="false" ht="25" hidden="false" customHeight="true" outlineLevel="0" collapsed="false">
      <c r="A561" s="31"/>
      <c r="B561" s="32"/>
      <c r="C561" s="33"/>
      <c r="D561" s="31"/>
      <c r="E561" s="31"/>
      <c r="F561" s="31"/>
      <c r="G561" s="36" t="str">
        <f aca="false">IF(COUNTA(A561:F561)=0,"",IF(E561="","Falta o código",IF(E561&lt;&gt;TRIM(E561),"Confira o código",IF(COUNTIFS(CobroID,E561)&gt;1,"Código repetido",IF(NOT(ISNUMBER(B561)),"Confira a data",IF(OR(B561&lt;1,B561&gt;73415,INT(B561)&lt;&gt;B561),"Confira a data",IF(NOT(ISNUMBER(C561)),"Confira o valor",IF(C561&lt;=0,"Valor maior que zero",IF(COUNTIFS(Medios,D561)&lt;&gt;1,"Escolha um meio",IF(COUNTIFS(VentaID,A561)&lt;&gt;1,"Confira o ID da venda",IF(SUMIFS(VentaValida,VentaID,A561)&lt;=0,"Corrija a venda",IF(B561&lt;SUMIFS(VentaFecha,VentaID,A561),"Anterior à venda","OK"))))))))))))</f>
        <v/>
      </c>
      <c r="H561" s="34" t="n">
        <f aca="false">IF(G561="OK",C561,0)</f>
        <v>0</v>
      </c>
    </row>
    <row r="562" customFormat="false" ht="25" hidden="false" customHeight="true" outlineLevel="0" collapsed="false">
      <c r="A562" s="31"/>
      <c r="B562" s="32"/>
      <c r="C562" s="33"/>
      <c r="D562" s="31"/>
      <c r="E562" s="31"/>
      <c r="F562" s="31"/>
      <c r="G562" s="36" t="str">
        <f aca="false">IF(COUNTA(A562:F562)=0,"",IF(E562="","Falta o código",IF(E562&lt;&gt;TRIM(E562),"Confira o código",IF(COUNTIFS(CobroID,E562)&gt;1,"Código repetido",IF(NOT(ISNUMBER(B562)),"Confira a data",IF(OR(B562&lt;1,B562&gt;73415,INT(B562)&lt;&gt;B562),"Confira a data",IF(NOT(ISNUMBER(C562)),"Confira o valor",IF(C562&lt;=0,"Valor maior que zero",IF(COUNTIFS(Medios,D562)&lt;&gt;1,"Escolha um meio",IF(COUNTIFS(VentaID,A562)&lt;&gt;1,"Confira o ID da venda",IF(SUMIFS(VentaValida,VentaID,A562)&lt;=0,"Corrija a venda",IF(B562&lt;SUMIFS(VentaFecha,VentaID,A562),"Anterior à venda","OK"))))))))))))</f>
        <v/>
      </c>
      <c r="H562" s="34" t="n">
        <f aca="false">IF(G562="OK",C562,0)</f>
        <v>0</v>
      </c>
    </row>
    <row r="563" customFormat="false" ht="25" hidden="false" customHeight="true" outlineLevel="0" collapsed="false">
      <c r="A563" s="31"/>
      <c r="B563" s="32"/>
      <c r="C563" s="33"/>
      <c r="D563" s="31"/>
      <c r="E563" s="31"/>
      <c r="F563" s="31"/>
      <c r="G563" s="36" t="str">
        <f aca="false">IF(COUNTA(A563:F563)=0,"",IF(E563="","Falta o código",IF(E563&lt;&gt;TRIM(E563),"Confira o código",IF(COUNTIFS(CobroID,E563)&gt;1,"Código repetido",IF(NOT(ISNUMBER(B563)),"Confira a data",IF(OR(B563&lt;1,B563&gt;73415,INT(B563)&lt;&gt;B563),"Confira a data",IF(NOT(ISNUMBER(C563)),"Confira o valor",IF(C563&lt;=0,"Valor maior que zero",IF(COUNTIFS(Medios,D563)&lt;&gt;1,"Escolha um meio",IF(COUNTIFS(VentaID,A563)&lt;&gt;1,"Confira o ID da venda",IF(SUMIFS(VentaValida,VentaID,A563)&lt;=0,"Corrija a venda",IF(B563&lt;SUMIFS(VentaFecha,VentaID,A563),"Anterior à venda","OK"))))))))))))</f>
        <v/>
      </c>
      <c r="H563" s="34" t="n">
        <f aca="false">IF(G563="OK",C563,0)</f>
        <v>0</v>
      </c>
    </row>
    <row r="564" customFormat="false" ht="25" hidden="false" customHeight="true" outlineLevel="0" collapsed="false">
      <c r="A564" s="31"/>
      <c r="B564" s="32"/>
      <c r="C564" s="33"/>
      <c r="D564" s="31"/>
      <c r="E564" s="31"/>
      <c r="F564" s="31"/>
      <c r="G564" s="36" t="str">
        <f aca="false">IF(COUNTA(A564:F564)=0,"",IF(E564="","Falta o código",IF(E564&lt;&gt;TRIM(E564),"Confira o código",IF(COUNTIFS(CobroID,E564)&gt;1,"Código repetido",IF(NOT(ISNUMBER(B564)),"Confira a data",IF(OR(B564&lt;1,B564&gt;73415,INT(B564)&lt;&gt;B564),"Confira a data",IF(NOT(ISNUMBER(C564)),"Confira o valor",IF(C564&lt;=0,"Valor maior que zero",IF(COUNTIFS(Medios,D564)&lt;&gt;1,"Escolha um meio",IF(COUNTIFS(VentaID,A564)&lt;&gt;1,"Confira o ID da venda",IF(SUMIFS(VentaValida,VentaID,A564)&lt;=0,"Corrija a venda",IF(B564&lt;SUMIFS(VentaFecha,VentaID,A564),"Anterior à venda","OK"))))))))))))</f>
        <v/>
      </c>
      <c r="H564" s="34" t="n">
        <f aca="false">IF(G564="OK",C564,0)</f>
        <v>0</v>
      </c>
    </row>
    <row r="565" customFormat="false" ht="25" hidden="false" customHeight="true" outlineLevel="0" collapsed="false">
      <c r="A565" s="31"/>
      <c r="B565" s="32"/>
      <c r="C565" s="33"/>
      <c r="D565" s="31"/>
      <c r="E565" s="31"/>
      <c r="F565" s="31"/>
      <c r="G565" s="36" t="str">
        <f aca="false">IF(COUNTA(A565:F565)=0,"",IF(E565="","Falta o código",IF(E565&lt;&gt;TRIM(E565),"Confira o código",IF(COUNTIFS(CobroID,E565)&gt;1,"Código repetido",IF(NOT(ISNUMBER(B565)),"Confira a data",IF(OR(B565&lt;1,B565&gt;73415,INT(B565)&lt;&gt;B565),"Confira a data",IF(NOT(ISNUMBER(C565)),"Confira o valor",IF(C565&lt;=0,"Valor maior que zero",IF(COUNTIFS(Medios,D565)&lt;&gt;1,"Escolha um meio",IF(COUNTIFS(VentaID,A565)&lt;&gt;1,"Confira o ID da venda",IF(SUMIFS(VentaValida,VentaID,A565)&lt;=0,"Corrija a venda",IF(B565&lt;SUMIFS(VentaFecha,VentaID,A565),"Anterior à venda","OK"))))))))))))</f>
        <v/>
      </c>
      <c r="H565" s="34" t="n">
        <f aca="false">IF(G565="OK",C565,0)</f>
        <v>0</v>
      </c>
    </row>
    <row r="566" customFormat="false" ht="25" hidden="false" customHeight="true" outlineLevel="0" collapsed="false">
      <c r="A566" s="31"/>
      <c r="B566" s="32"/>
      <c r="C566" s="33"/>
      <c r="D566" s="31"/>
      <c r="E566" s="31"/>
      <c r="F566" s="31"/>
      <c r="G566" s="36" t="str">
        <f aca="false">IF(COUNTA(A566:F566)=0,"",IF(E566="","Falta o código",IF(E566&lt;&gt;TRIM(E566),"Confira o código",IF(COUNTIFS(CobroID,E566)&gt;1,"Código repetido",IF(NOT(ISNUMBER(B566)),"Confira a data",IF(OR(B566&lt;1,B566&gt;73415,INT(B566)&lt;&gt;B566),"Confira a data",IF(NOT(ISNUMBER(C566)),"Confira o valor",IF(C566&lt;=0,"Valor maior que zero",IF(COUNTIFS(Medios,D566)&lt;&gt;1,"Escolha um meio",IF(COUNTIFS(VentaID,A566)&lt;&gt;1,"Confira o ID da venda",IF(SUMIFS(VentaValida,VentaID,A566)&lt;=0,"Corrija a venda",IF(B566&lt;SUMIFS(VentaFecha,VentaID,A566),"Anterior à venda","OK"))))))))))))</f>
        <v/>
      </c>
      <c r="H566" s="34" t="n">
        <f aca="false">IF(G566="OK",C566,0)</f>
        <v>0</v>
      </c>
    </row>
    <row r="567" customFormat="false" ht="25" hidden="false" customHeight="true" outlineLevel="0" collapsed="false">
      <c r="A567" s="31"/>
      <c r="B567" s="32"/>
      <c r="C567" s="33"/>
      <c r="D567" s="31"/>
      <c r="E567" s="31"/>
      <c r="F567" s="31"/>
      <c r="G567" s="36" t="str">
        <f aca="false">IF(COUNTA(A567:F567)=0,"",IF(E567="","Falta o código",IF(E567&lt;&gt;TRIM(E567),"Confira o código",IF(COUNTIFS(CobroID,E567)&gt;1,"Código repetido",IF(NOT(ISNUMBER(B567)),"Confira a data",IF(OR(B567&lt;1,B567&gt;73415,INT(B567)&lt;&gt;B567),"Confira a data",IF(NOT(ISNUMBER(C567)),"Confira o valor",IF(C567&lt;=0,"Valor maior que zero",IF(COUNTIFS(Medios,D567)&lt;&gt;1,"Escolha um meio",IF(COUNTIFS(VentaID,A567)&lt;&gt;1,"Confira o ID da venda",IF(SUMIFS(VentaValida,VentaID,A567)&lt;=0,"Corrija a venda",IF(B567&lt;SUMIFS(VentaFecha,VentaID,A567),"Anterior à venda","OK"))))))))))))</f>
        <v/>
      </c>
      <c r="H567" s="34" t="n">
        <f aca="false">IF(G567="OK",C567,0)</f>
        <v>0</v>
      </c>
    </row>
    <row r="568" customFormat="false" ht="25" hidden="false" customHeight="true" outlineLevel="0" collapsed="false">
      <c r="A568" s="31"/>
      <c r="B568" s="32"/>
      <c r="C568" s="33"/>
      <c r="D568" s="31"/>
      <c r="E568" s="31"/>
      <c r="F568" s="31"/>
      <c r="G568" s="36" t="str">
        <f aca="false">IF(COUNTA(A568:F568)=0,"",IF(E568="","Falta o código",IF(E568&lt;&gt;TRIM(E568),"Confira o código",IF(COUNTIFS(CobroID,E568)&gt;1,"Código repetido",IF(NOT(ISNUMBER(B568)),"Confira a data",IF(OR(B568&lt;1,B568&gt;73415,INT(B568)&lt;&gt;B568),"Confira a data",IF(NOT(ISNUMBER(C568)),"Confira o valor",IF(C568&lt;=0,"Valor maior que zero",IF(COUNTIFS(Medios,D568)&lt;&gt;1,"Escolha um meio",IF(COUNTIFS(VentaID,A568)&lt;&gt;1,"Confira o ID da venda",IF(SUMIFS(VentaValida,VentaID,A568)&lt;=0,"Corrija a venda",IF(B568&lt;SUMIFS(VentaFecha,VentaID,A568),"Anterior à venda","OK"))))))))))))</f>
        <v/>
      </c>
      <c r="H568" s="34" t="n">
        <f aca="false">IF(G568="OK",C568,0)</f>
        <v>0</v>
      </c>
    </row>
    <row r="569" customFormat="false" ht="25" hidden="false" customHeight="true" outlineLevel="0" collapsed="false">
      <c r="A569" s="31"/>
      <c r="B569" s="32"/>
      <c r="C569" s="33"/>
      <c r="D569" s="31"/>
      <c r="E569" s="31"/>
      <c r="F569" s="31"/>
      <c r="G569" s="36" t="str">
        <f aca="false">IF(COUNTA(A569:F569)=0,"",IF(E569="","Falta o código",IF(E569&lt;&gt;TRIM(E569),"Confira o código",IF(COUNTIFS(CobroID,E569)&gt;1,"Código repetido",IF(NOT(ISNUMBER(B569)),"Confira a data",IF(OR(B569&lt;1,B569&gt;73415,INT(B569)&lt;&gt;B569),"Confira a data",IF(NOT(ISNUMBER(C569)),"Confira o valor",IF(C569&lt;=0,"Valor maior que zero",IF(COUNTIFS(Medios,D569)&lt;&gt;1,"Escolha um meio",IF(COUNTIFS(VentaID,A569)&lt;&gt;1,"Confira o ID da venda",IF(SUMIFS(VentaValida,VentaID,A569)&lt;=0,"Corrija a venda",IF(B569&lt;SUMIFS(VentaFecha,VentaID,A569),"Anterior à venda","OK"))))))))))))</f>
        <v/>
      </c>
      <c r="H569" s="34" t="n">
        <f aca="false">IF(G569="OK",C569,0)</f>
        <v>0</v>
      </c>
    </row>
    <row r="570" customFormat="false" ht="25" hidden="false" customHeight="true" outlineLevel="0" collapsed="false">
      <c r="A570" s="31"/>
      <c r="B570" s="32"/>
      <c r="C570" s="33"/>
      <c r="D570" s="31"/>
      <c r="E570" s="31"/>
      <c r="F570" s="31"/>
      <c r="G570" s="36" t="str">
        <f aca="false">IF(COUNTA(A570:F570)=0,"",IF(E570="","Falta o código",IF(E570&lt;&gt;TRIM(E570),"Confira o código",IF(COUNTIFS(CobroID,E570)&gt;1,"Código repetido",IF(NOT(ISNUMBER(B570)),"Confira a data",IF(OR(B570&lt;1,B570&gt;73415,INT(B570)&lt;&gt;B570),"Confira a data",IF(NOT(ISNUMBER(C570)),"Confira o valor",IF(C570&lt;=0,"Valor maior que zero",IF(COUNTIFS(Medios,D570)&lt;&gt;1,"Escolha um meio",IF(COUNTIFS(VentaID,A570)&lt;&gt;1,"Confira o ID da venda",IF(SUMIFS(VentaValida,VentaID,A570)&lt;=0,"Corrija a venda",IF(B570&lt;SUMIFS(VentaFecha,VentaID,A570),"Anterior à venda","OK"))))))))))))</f>
        <v/>
      </c>
      <c r="H570" s="34" t="n">
        <f aca="false">IF(G570="OK",C570,0)</f>
        <v>0</v>
      </c>
    </row>
    <row r="571" customFormat="false" ht="25" hidden="false" customHeight="true" outlineLevel="0" collapsed="false">
      <c r="A571" s="31"/>
      <c r="B571" s="32"/>
      <c r="C571" s="33"/>
      <c r="D571" s="31"/>
      <c r="E571" s="31"/>
      <c r="F571" s="31"/>
      <c r="G571" s="36" t="str">
        <f aca="false">IF(COUNTA(A571:F571)=0,"",IF(E571="","Falta o código",IF(E571&lt;&gt;TRIM(E571),"Confira o código",IF(COUNTIFS(CobroID,E571)&gt;1,"Código repetido",IF(NOT(ISNUMBER(B571)),"Confira a data",IF(OR(B571&lt;1,B571&gt;73415,INT(B571)&lt;&gt;B571),"Confira a data",IF(NOT(ISNUMBER(C571)),"Confira o valor",IF(C571&lt;=0,"Valor maior que zero",IF(COUNTIFS(Medios,D571)&lt;&gt;1,"Escolha um meio",IF(COUNTIFS(VentaID,A571)&lt;&gt;1,"Confira o ID da venda",IF(SUMIFS(VentaValida,VentaID,A571)&lt;=0,"Corrija a venda",IF(B571&lt;SUMIFS(VentaFecha,VentaID,A571),"Anterior à venda","OK"))))))))))))</f>
        <v/>
      </c>
      <c r="H571" s="34" t="n">
        <f aca="false">IF(G571="OK",C571,0)</f>
        <v>0</v>
      </c>
    </row>
    <row r="572" customFormat="false" ht="25" hidden="false" customHeight="true" outlineLevel="0" collapsed="false">
      <c r="A572" s="31"/>
      <c r="B572" s="32"/>
      <c r="C572" s="33"/>
      <c r="D572" s="31"/>
      <c r="E572" s="31"/>
      <c r="F572" s="31"/>
      <c r="G572" s="36" t="str">
        <f aca="false">IF(COUNTA(A572:F572)=0,"",IF(E572="","Falta o código",IF(E572&lt;&gt;TRIM(E572),"Confira o código",IF(COUNTIFS(CobroID,E572)&gt;1,"Código repetido",IF(NOT(ISNUMBER(B572)),"Confira a data",IF(OR(B572&lt;1,B572&gt;73415,INT(B572)&lt;&gt;B572),"Confira a data",IF(NOT(ISNUMBER(C572)),"Confira o valor",IF(C572&lt;=0,"Valor maior que zero",IF(COUNTIFS(Medios,D572)&lt;&gt;1,"Escolha um meio",IF(COUNTIFS(VentaID,A572)&lt;&gt;1,"Confira o ID da venda",IF(SUMIFS(VentaValida,VentaID,A572)&lt;=0,"Corrija a venda",IF(B572&lt;SUMIFS(VentaFecha,VentaID,A572),"Anterior à venda","OK"))))))))))))</f>
        <v/>
      </c>
      <c r="H572" s="34" t="n">
        <f aca="false">IF(G572="OK",C572,0)</f>
        <v>0</v>
      </c>
    </row>
    <row r="573" customFormat="false" ht="25" hidden="false" customHeight="true" outlineLevel="0" collapsed="false">
      <c r="A573" s="31"/>
      <c r="B573" s="32"/>
      <c r="C573" s="33"/>
      <c r="D573" s="31"/>
      <c r="E573" s="31"/>
      <c r="F573" s="31"/>
      <c r="G573" s="36" t="str">
        <f aca="false">IF(COUNTA(A573:F573)=0,"",IF(E573="","Falta o código",IF(E573&lt;&gt;TRIM(E573),"Confira o código",IF(COUNTIFS(CobroID,E573)&gt;1,"Código repetido",IF(NOT(ISNUMBER(B573)),"Confira a data",IF(OR(B573&lt;1,B573&gt;73415,INT(B573)&lt;&gt;B573),"Confira a data",IF(NOT(ISNUMBER(C573)),"Confira o valor",IF(C573&lt;=0,"Valor maior que zero",IF(COUNTIFS(Medios,D573)&lt;&gt;1,"Escolha um meio",IF(COUNTIFS(VentaID,A573)&lt;&gt;1,"Confira o ID da venda",IF(SUMIFS(VentaValida,VentaID,A573)&lt;=0,"Corrija a venda",IF(B573&lt;SUMIFS(VentaFecha,VentaID,A573),"Anterior à venda","OK"))))))))))))</f>
        <v/>
      </c>
      <c r="H573" s="34" t="n">
        <f aca="false">IF(G573="OK",C573,0)</f>
        <v>0</v>
      </c>
    </row>
    <row r="574" customFormat="false" ht="25" hidden="false" customHeight="true" outlineLevel="0" collapsed="false">
      <c r="A574" s="31"/>
      <c r="B574" s="32"/>
      <c r="C574" s="33"/>
      <c r="D574" s="31"/>
      <c r="E574" s="31"/>
      <c r="F574" s="31"/>
      <c r="G574" s="36" t="str">
        <f aca="false">IF(COUNTA(A574:F574)=0,"",IF(E574="","Falta o código",IF(E574&lt;&gt;TRIM(E574),"Confira o código",IF(COUNTIFS(CobroID,E574)&gt;1,"Código repetido",IF(NOT(ISNUMBER(B574)),"Confira a data",IF(OR(B574&lt;1,B574&gt;73415,INT(B574)&lt;&gt;B574),"Confira a data",IF(NOT(ISNUMBER(C574)),"Confira o valor",IF(C574&lt;=0,"Valor maior que zero",IF(COUNTIFS(Medios,D574)&lt;&gt;1,"Escolha um meio",IF(COUNTIFS(VentaID,A574)&lt;&gt;1,"Confira o ID da venda",IF(SUMIFS(VentaValida,VentaID,A574)&lt;=0,"Corrija a venda",IF(B574&lt;SUMIFS(VentaFecha,VentaID,A574),"Anterior à venda","OK"))))))))))))</f>
        <v/>
      </c>
      <c r="H574" s="34" t="n">
        <f aca="false">IF(G574="OK",C574,0)</f>
        <v>0</v>
      </c>
    </row>
    <row r="575" customFormat="false" ht="25" hidden="false" customHeight="true" outlineLevel="0" collapsed="false">
      <c r="A575" s="31"/>
      <c r="B575" s="32"/>
      <c r="C575" s="33"/>
      <c r="D575" s="31"/>
      <c r="E575" s="31"/>
      <c r="F575" s="31"/>
      <c r="G575" s="36" t="str">
        <f aca="false">IF(COUNTA(A575:F575)=0,"",IF(E575="","Falta o código",IF(E575&lt;&gt;TRIM(E575),"Confira o código",IF(COUNTIFS(CobroID,E575)&gt;1,"Código repetido",IF(NOT(ISNUMBER(B575)),"Confira a data",IF(OR(B575&lt;1,B575&gt;73415,INT(B575)&lt;&gt;B575),"Confira a data",IF(NOT(ISNUMBER(C575)),"Confira o valor",IF(C575&lt;=0,"Valor maior que zero",IF(COUNTIFS(Medios,D575)&lt;&gt;1,"Escolha um meio",IF(COUNTIFS(VentaID,A575)&lt;&gt;1,"Confira o ID da venda",IF(SUMIFS(VentaValida,VentaID,A575)&lt;=0,"Corrija a venda",IF(B575&lt;SUMIFS(VentaFecha,VentaID,A575),"Anterior à venda","OK"))))))))))))</f>
        <v/>
      </c>
      <c r="H575" s="34" t="n">
        <f aca="false">IF(G575="OK",C575,0)</f>
        <v>0</v>
      </c>
    </row>
    <row r="576" customFormat="false" ht="25" hidden="false" customHeight="true" outlineLevel="0" collapsed="false">
      <c r="A576" s="31"/>
      <c r="B576" s="32"/>
      <c r="C576" s="33"/>
      <c r="D576" s="31"/>
      <c r="E576" s="31"/>
      <c r="F576" s="31"/>
      <c r="G576" s="36" t="str">
        <f aca="false">IF(COUNTA(A576:F576)=0,"",IF(E576="","Falta o código",IF(E576&lt;&gt;TRIM(E576),"Confira o código",IF(COUNTIFS(CobroID,E576)&gt;1,"Código repetido",IF(NOT(ISNUMBER(B576)),"Confira a data",IF(OR(B576&lt;1,B576&gt;73415,INT(B576)&lt;&gt;B576),"Confira a data",IF(NOT(ISNUMBER(C576)),"Confira o valor",IF(C576&lt;=0,"Valor maior que zero",IF(COUNTIFS(Medios,D576)&lt;&gt;1,"Escolha um meio",IF(COUNTIFS(VentaID,A576)&lt;&gt;1,"Confira o ID da venda",IF(SUMIFS(VentaValida,VentaID,A576)&lt;=0,"Corrija a venda",IF(B576&lt;SUMIFS(VentaFecha,VentaID,A576),"Anterior à venda","OK"))))))))))))</f>
        <v/>
      </c>
      <c r="H576" s="34" t="n">
        <f aca="false">IF(G576="OK",C576,0)</f>
        <v>0</v>
      </c>
    </row>
    <row r="577" customFormat="false" ht="25" hidden="false" customHeight="true" outlineLevel="0" collapsed="false">
      <c r="A577" s="31"/>
      <c r="B577" s="32"/>
      <c r="C577" s="33"/>
      <c r="D577" s="31"/>
      <c r="E577" s="31"/>
      <c r="F577" s="31"/>
      <c r="G577" s="36" t="str">
        <f aca="false">IF(COUNTA(A577:F577)=0,"",IF(E577="","Falta o código",IF(E577&lt;&gt;TRIM(E577),"Confira o código",IF(COUNTIFS(CobroID,E577)&gt;1,"Código repetido",IF(NOT(ISNUMBER(B577)),"Confira a data",IF(OR(B577&lt;1,B577&gt;73415,INT(B577)&lt;&gt;B577),"Confira a data",IF(NOT(ISNUMBER(C577)),"Confira o valor",IF(C577&lt;=0,"Valor maior que zero",IF(COUNTIFS(Medios,D577)&lt;&gt;1,"Escolha um meio",IF(COUNTIFS(VentaID,A577)&lt;&gt;1,"Confira o ID da venda",IF(SUMIFS(VentaValida,VentaID,A577)&lt;=0,"Corrija a venda",IF(B577&lt;SUMIFS(VentaFecha,VentaID,A577),"Anterior à venda","OK"))))))))))))</f>
        <v/>
      </c>
      <c r="H577" s="34" t="n">
        <f aca="false">IF(G577="OK",C577,0)</f>
        <v>0</v>
      </c>
    </row>
    <row r="578" customFormat="false" ht="25" hidden="false" customHeight="true" outlineLevel="0" collapsed="false">
      <c r="A578" s="31"/>
      <c r="B578" s="32"/>
      <c r="C578" s="33"/>
      <c r="D578" s="31"/>
      <c r="E578" s="31"/>
      <c r="F578" s="31"/>
      <c r="G578" s="36" t="str">
        <f aca="false">IF(COUNTA(A578:F578)=0,"",IF(E578="","Falta o código",IF(E578&lt;&gt;TRIM(E578),"Confira o código",IF(COUNTIFS(CobroID,E578)&gt;1,"Código repetido",IF(NOT(ISNUMBER(B578)),"Confira a data",IF(OR(B578&lt;1,B578&gt;73415,INT(B578)&lt;&gt;B578),"Confira a data",IF(NOT(ISNUMBER(C578)),"Confira o valor",IF(C578&lt;=0,"Valor maior que zero",IF(COUNTIFS(Medios,D578)&lt;&gt;1,"Escolha um meio",IF(COUNTIFS(VentaID,A578)&lt;&gt;1,"Confira o ID da venda",IF(SUMIFS(VentaValida,VentaID,A578)&lt;=0,"Corrija a venda",IF(B578&lt;SUMIFS(VentaFecha,VentaID,A578),"Anterior à venda","OK"))))))))))))</f>
        <v/>
      </c>
      <c r="H578" s="34" t="n">
        <f aca="false">IF(G578="OK",C578,0)</f>
        <v>0</v>
      </c>
    </row>
    <row r="579" customFormat="false" ht="25" hidden="false" customHeight="true" outlineLevel="0" collapsed="false">
      <c r="A579" s="31"/>
      <c r="B579" s="32"/>
      <c r="C579" s="33"/>
      <c r="D579" s="31"/>
      <c r="E579" s="31"/>
      <c r="F579" s="31"/>
      <c r="G579" s="36" t="str">
        <f aca="false">IF(COUNTA(A579:F579)=0,"",IF(E579="","Falta o código",IF(E579&lt;&gt;TRIM(E579),"Confira o código",IF(COUNTIFS(CobroID,E579)&gt;1,"Código repetido",IF(NOT(ISNUMBER(B579)),"Confira a data",IF(OR(B579&lt;1,B579&gt;73415,INT(B579)&lt;&gt;B579),"Confira a data",IF(NOT(ISNUMBER(C579)),"Confira o valor",IF(C579&lt;=0,"Valor maior que zero",IF(COUNTIFS(Medios,D579)&lt;&gt;1,"Escolha um meio",IF(COUNTIFS(VentaID,A579)&lt;&gt;1,"Confira o ID da venda",IF(SUMIFS(VentaValida,VentaID,A579)&lt;=0,"Corrija a venda",IF(B579&lt;SUMIFS(VentaFecha,VentaID,A579),"Anterior à venda","OK"))))))))))))</f>
        <v/>
      </c>
      <c r="H579" s="34" t="n">
        <f aca="false">IF(G579="OK",C579,0)</f>
        <v>0</v>
      </c>
    </row>
    <row r="580" customFormat="false" ht="25" hidden="false" customHeight="true" outlineLevel="0" collapsed="false">
      <c r="A580" s="31"/>
      <c r="B580" s="32"/>
      <c r="C580" s="33"/>
      <c r="D580" s="31"/>
      <c r="E580" s="31"/>
      <c r="F580" s="31"/>
      <c r="G580" s="36" t="str">
        <f aca="false">IF(COUNTA(A580:F580)=0,"",IF(E580="","Falta o código",IF(E580&lt;&gt;TRIM(E580),"Confira o código",IF(COUNTIFS(CobroID,E580)&gt;1,"Código repetido",IF(NOT(ISNUMBER(B580)),"Confira a data",IF(OR(B580&lt;1,B580&gt;73415,INT(B580)&lt;&gt;B580),"Confira a data",IF(NOT(ISNUMBER(C580)),"Confira o valor",IF(C580&lt;=0,"Valor maior que zero",IF(COUNTIFS(Medios,D580)&lt;&gt;1,"Escolha um meio",IF(COUNTIFS(VentaID,A580)&lt;&gt;1,"Confira o ID da venda",IF(SUMIFS(VentaValida,VentaID,A580)&lt;=0,"Corrija a venda",IF(B580&lt;SUMIFS(VentaFecha,VentaID,A580),"Anterior à venda","OK"))))))))))))</f>
        <v/>
      </c>
      <c r="H580" s="34" t="n">
        <f aca="false">IF(G580="OK",C580,0)</f>
        <v>0</v>
      </c>
    </row>
    <row r="581" customFormat="false" ht="25" hidden="false" customHeight="true" outlineLevel="0" collapsed="false">
      <c r="A581" s="31"/>
      <c r="B581" s="32"/>
      <c r="C581" s="33"/>
      <c r="D581" s="31"/>
      <c r="E581" s="31"/>
      <c r="F581" s="31"/>
      <c r="G581" s="36" t="str">
        <f aca="false">IF(COUNTA(A581:F581)=0,"",IF(E581="","Falta o código",IF(E581&lt;&gt;TRIM(E581),"Confira o código",IF(COUNTIFS(CobroID,E581)&gt;1,"Código repetido",IF(NOT(ISNUMBER(B581)),"Confira a data",IF(OR(B581&lt;1,B581&gt;73415,INT(B581)&lt;&gt;B581),"Confira a data",IF(NOT(ISNUMBER(C581)),"Confira o valor",IF(C581&lt;=0,"Valor maior que zero",IF(COUNTIFS(Medios,D581)&lt;&gt;1,"Escolha um meio",IF(COUNTIFS(VentaID,A581)&lt;&gt;1,"Confira o ID da venda",IF(SUMIFS(VentaValida,VentaID,A581)&lt;=0,"Corrija a venda",IF(B581&lt;SUMIFS(VentaFecha,VentaID,A581),"Anterior à venda","OK"))))))))))))</f>
        <v/>
      </c>
      <c r="H581" s="34" t="n">
        <f aca="false">IF(G581="OK",C581,0)</f>
        <v>0</v>
      </c>
    </row>
    <row r="582" customFormat="false" ht="25" hidden="false" customHeight="true" outlineLevel="0" collapsed="false">
      <c r="A582" s="31"/>
      <c r="B582" s="32"/>
      <c r="C582" s="33"/>
      <c r="D582" s="31"/>
      <c r="E582" s="31"/>
      <c r="F582" s="31"/>
      <c r="G582" s="36" t="str">
        <f aca="false">IF(COUNTA(A582:F582)=0,"",IF(E582="","Falta o código",IF(E582&lt;&gt;TRIM(E582),"Confira o código",IF(COUNTIFS(CobroID,E582)&gt;1,"Código repetido",IF(NOT(ISNUMBER(B582)),"Confira a data",IF(OR(B582&lt;1,B582&gt;73415,INT(B582)&lt;&gt;B582),"Confira a data",IF(NOT(ISNUMBER(C582)),"Confira o valor",IF(C582&lt;=0,"Valor maior que zero",IF(COUNTIFS(Medios,D582)&lt;&gt;1,"Escolha um meio",IF(COUNTIFS(VentaID,A582)&lt;&gt;1,"Confira o ID da venda",IF(SUMIFS(VentaValida,VentaID,A582)&lt;=0,"Corrija a venda",IF(B582&lt;SUMIFS(VentaFecha,VentaID,A582),"Anterior à venda","OK"))))))))))))</f>
        <v/>
      </c>
      <c r="H582" s="34" t="n">
        <f aca="false">IF(G582="OK",C582,0)</f>
        <v>0</v>
      </c>
    </row>
    <row r="583" customFormat="false" ht="25" hidden="false" customHeight="true" outlineLevel="0" collapsed="false">
      <c r="A583" s="31"/>
      <c r="B583" s="32"/>
      <c r="C583" s="33"/>
      <c r="D583" s="31"/>
      <c r="E583" s="31"/>
      <c r="F583" s="31"/>
      <c r="G583" s="36" t="str">
        <f aca="false">IF(COUNTA(A583:F583)=0,"",IF(E583="","Falta o código",IF(E583&lt;&gt;TRIM(E583),"Confira o código",IF(COUNTIFS(CobroID,E583)&gt;1,"Código repetido",IF(NOT(ISNUMBER(B583)),"Confira a data",IF(OR(B583&lt;1,B583&gt;73415,INT(B583)&lt;&gt;B583),"Confira a data",IF(NOT(ISNUMBER(C583)),"Confira o valor",IF(C583&lt;=0,"Valor maior que zero",IF(COUNTIFS(Medios,D583)&lt;&gt;1,"Escolha um meio",IF(COUNTIFS(VentaID,A583)&lt;&gt;1,"Confira o ID da venda",IF(SUMIFS(VentaValida,VentaID,A583)&lt;=0,"Corrija a venda",IF(B583&lt;SUMIFS(VentaFecha,VentaID,A583),"Anterior à venda","OK"))))))))))))</f>
        <v/>
      </c>
      <c r="H583" s="34" t="n">
        <f aca="false">IF(G583="OK",C583,0)</f>
        <v>0</v>
      </c>
    </row>
    <row r="584" customFormat="false" ht="25" hidden="false" customHeight="true" outlineLevel="0" collapsed="false">
      <c r="A584" s="31"/>
      <c r="B584" s="32"/>
      <c r="C584" s="33"/>
      <c r="D584" s="31"/>
      <c r="E584" s="31"/>
      <c r="F584" s="31"/>
      <c r="G584" s="36" t="str">
        <f aca="false">IF(COUNTA(A584:F584)=0,"",IF(E584="","Falta o código",IF(E584&lt;&gt;TRIM(E584),"Confira o código",IF(COUNTIFS(CobroID,E584)&gt;1,"Código repetido",IF(NOT(ISNUMBER(B584)),"Confira a data",IF(OR(B584&lt;1,B584&gt;73415,INT(B584)&lt;&gt;B584),"Confira a data",IF(NOT(ISNUMBER(C584)),"Confira o valor",IF(C584&lt;=0,"Valor maior que zero",IF(COUNTIFS(Medios,D584)&lt;&gt;1,"Escolha um meio",IF(COUNTIFS(VentaID,A584)&lt;&gt;1,"Confira o ID da venda",IF(SUMIFS(VentaValida,VentaID,A584)&lt;=0,"Corrija a venda",IF(B584&lt;SUMIFS(VentaFecha,VentaID,A584),"Anterior à venda","OK"))))))))))))</f>
        <v/>
      </c>
      <c r="H584" s="34" t="n">
        <f aca="false">IF(G584="OK",C584,0)</f>
        <v>0</v>
      </c>
    </row>
    <row r="585" customFormat="false" ht="25" hidden="false" customHeight="true" outlineLevel="0" collapsed="false">
      <c r="A585" s="31"/>
      <c r="B585" s="32"/>
      <c r="C585" s="33"/>
      <c r="D585" s="31"/>
      <c r="E585" s="31"/>
      <c r="F585" s="31"/>
      <c r="G585" s="36" t="str">
        <f aca="false">IF(COUNTA(A585:F585)=0,"",IF(E585="","Falta o código",IF(E585&lt;&gt;TRIM(E585),"Confira o código",IF(COUNTIFS(CobroID,E585)&gt;1,"Código repetido",IF(NOT(ISNUMBER(B585)),"Confira a data",IF(OR(B585&lt;1,B585&gt;73415,INT(B585)&lt;&gt;B585),"Confira a data",IF(NOT(ISNUMBER(C585)),"Confira o valor",IF(C585&lt;=0,"Valor maior que zero",IF(COUNTIFS(Medios,D585)&lt;&gt;1,"Escolha um meio",IF(COUNTIFS(VentaID,A585)&lt;&gt;1,"Confira o ID da venda",IF(SUMIFS(VentaValida,VentaID,A585)&lt;=0,"Corrija a venda",IF(B585&lt;SUMIFS(VentaFecha,VentaID,A585),"Anterior à venda","OK"))))))))))))</f>
        <v/>
      </c>
      <c r="H585" s="34" t="n">
        <f aca="false">IF(G585="OK",C585,0)</f>
        <v>0</v>
      </c>
    </row>
    <row r="586" customFormat="false" ht="25" hidden="false" customHeight="true" outlineLevel="0" collapsed="false">
      <c r="A586" s="31"/>
      <c r="B586" s="32"/>
      <c r="C586" s="33"/>
      <c r="D586" s="31"/>
      <c r="E586" s="31"/>
      <c r="F586" s="31"/>
      <c r="G586" s="36" t="str">
        <f aca="false">IF(COUNTA(A586:F586)=0,"",IF(E586="","Falta o código",IF(E586&lt;&gt;TRIM(E586),"Confira o código",IF(COUNTIFS(CobroID,E586)&gt;1,"Código repetido",IF(NOT(ISNUMBER(B586)),"Confira a data",IF(OR(B586&lt;1,B586&gt;73415,INT(B586)&lt;&gt;B586),"Confira a data",IF(NOT(ISNUMBER(C586)),"Confira o valor",IF(C586&lt;=0,"Valor maior que zero",IF(COUNTIFS(Medios,D586)&lt;&gt;1,"Escolha um meio",IF(COUNTIFS(VentaID,A586)&lt;&gt;1,"Confira o ID da venda",IF(SUMIFS(VentaValida,VentaID,A586)&lt;=0,"Corrija a venda",IF(B586&lt;SUMIFS(VentaFecha,VentaID,A586),"Anterior à venda","OK"))))))))))))</f>
        <v/>
      </c>
      <c r="H586" s="34" t="n">
        <f aca="false">IF(G586="OK",C586,0)</f>
        <v>0</v>
      </c>
    </row>
    <row r="587" customFormat="false" ht="25" hidden="false" customHeight="true" outlineLevel="0" collapsed="false">
      <c r="A587" s="31"/>
      <c r="B587" s="32"/>
      <c r="C587" s="33"/>
      <c r="D587" s="31"/>
      <c r="E587" s="31"/>
      <c r="F587" s="31"/>
      <c r="G587" s="36" t="str">
        <f aca="false">IF(COUNTA(A587:F587)=0,"",IF(E587="","Falta o código",IF(E587&lt;&gt;TRIM(E587),"Confira o código",IF(COUNTIFS(CobroID,E587)&gt;1,"Código repetido",IF(NOT(ISNUMBER(B587)),"Confira a data",IF(OR(B587&lt;1,B587&gt;73415,INT(B587)&lt;&gt;B587),"Confira a data",IF(NOT(ISNUMBER(C587)),"Confira o valor",IF(C587&lt;=0,"Valor maior que zero",IF(COUNTIFS(Medios,D587)&lt;&gt;1,"Escolha um meio",IF(COUNTIFS(VentaID,A587)&lt;&gt;1,"Confira o ID da venda",IF(SUMIFS(VentaValida,VentaID,A587)&lt;=0,"Corrija a venda",IF(B587&lt;SUMIFS(VentaFecha,VentaID,A587),"Anterior à venda","OK"))))))))))))</f>
        <v/>
      </c>
      <c r="H587" s="34" t="n">
        <f aca="false">IF(G587="OK",C587,0)</f>
        <v>0</v>
      </c>
    </row>
    <row r="588" customFormat="false" ht="25" hidden="false" customHeight="true" outlineLevel="0" collapsed="false">
      <c r="A588" s="31"/>
      <c r="B588" s="32"/>
      <c r="C588" s="33"/>
      <c r="D588" s="31"/>
      <c r="E588" s="31"/>
      <c r="F588" s="31"/>
      <c r="G588" s="36" t="str">
        <f aca="false">IF(COUNTA(A588:F588)=0,"",IF(E588="","Falta o código",IF(E588&lt;&gt;TRIM(E588),"Confira o código",IF(COUNTIFS(CobroID,E588)&gt;1,"Código repetido",IF(NOT(ISNUMBER(B588)),"Confira a data",IF(OR(B588&lt;1,B588&gt;73415,INT(B588)&lt;&gt;B588),"Confira a data",IF(NOT(ISNUMBER(C588)),"Confira o valor",IF(C588&lt;=0,"Valor maior que zero",IF(COUNTIFS(Medios,D588)&lt;&gt;1,"Escolha um meio",IF(COUNTIFS(VentaID,A588)&lt;&gt;1,"Confira o ID da venda",IF(SUMIFS(VentaValida,VentaID,A588)&lt;=0,"Corrija a venda",IF(B588&lt;SUMIFS(VentaFecha,VentaID,A588),"Anterior à venda","OK"))))))))))))</f>
        <v/>
      </c>
      <c r="H588" s="34" t="n">
        <f aca="false">IF(G588="OK",C588,0)</f>
        <v>0</v>
      </c>
    </row>
    <row r="589" customFormat="false" ht="25" hidden="false" customHeight="true" outlineLevel="0" collapsed="false">
      <c r="A589" s="31"/>
      <c r="B589" s="32"/>
      <c r="C589" s="33"/>
      <c r="D589" s="31"/>
      <c r="E589" s="31"/>
      <c r="F589" s="31"/>
      <c r="G589" s="36" t="str">
        <f aca="false">IF(COUNTA(A589:F589)=0,"",IF(E589="","Falta o código",IF(E589&lt;&gt;TRIM(E589),"Confira o código",IF(COUNTIFS(CobroID,E589)&gt;1,"Código repetido",IF(NOT(ISNUMBER(B589)),"Confira a data",IF(OR(B589&lt;1,B589&gt;73415,INT(B589)&lt;&gt;B589),"Confira a data",IF(NOT(ISNUMBER(C589)),"Confira o valor",IF(C589&lt;=0,"Valor maior que zero",IF(COUNTIFS(Medios,D589)&lt;&gt;1,"Escolha um meio",IF(COUNTIFS(VentaID,A589)&lt;&gt;1,"Confira o ID da venda",IF(SUMIFS(VentaValida,VentaID,A589)&lt;=0,"Corrija a venda",IF(B589&lt;SUMIFS(VentaFecha,VentaID,A589),"Anterior à venda","OK"))))))))))))</f>
        <v/>
      </c>
      <c r="H589" s="34" t="n">
        <f aca="false">IF(G589="OK",C589,0)</f>
        <v>0</v>
      </c>
    </row>
    <row r="590" customFormat="false" ht="25" hidden="false" customHeight="true" outlineLevel="0" collapsed="false">
      <c r="A590" s="31"/>
      <c r="B590" s="32"/>
      <c r="C590" s="33"/>
      <c r="D590" s="31"/>
      <c r="E590" s="31"/>
      <c r="F590" s="31"/>
      <c r="G590" s="36" t="str">
        <f aca="false">IF(COUNTA(A590:F590)=0,"",IF(E590="","Falta o código",IF(E590&lt;&gt;TRIM(E590),"Confira o código",IF(COUNTIFS(CobroID,E590)&gt;1,"Código repetido",IF(NOT(ISNUMBER(B590)),"Confira a data",IF(OR(B590&lt;1,B590&gt;73415,INT(B590)&lt;&gt;B590),"Confira a data",IF(NOT(ISNUMBER(C590)),"Confira o valor",IF(C590&lt;=0,"Valor maior que zero",IF(COUNTIFS(Medios,D590)&lt;&gt;1,"Escolha um meio",IF(COUNTIFS(VentaID,A590)&lt;&gt;1,"Confira o ID da venda",IF(SUMIFS(VentaValida,VentaID,A590)&lt;=0,"Corrija a venda",IF(B590&lt;SUMIFS(VentaFecha,VentaID,A590),"Anterior à venda","OK"))))))))))))</f>
        <v/>
      </c>
      <c r="H590" s="34" t="n">
        <f aca="false">IF(G590="OK",C590,0)</f>
        <v>0</v>
      </c>
    </row>
    <row r="591" customFormat="false" ht="25" hidden="false" customHeight="true" outlineLevel="0" collapsed="false">
      <c r="A591" s="31"/>
      <c r="B591" s="32"/>
      <c r="C591" s="33"/>
      <c r="D591" s="31"/>
      <c r="E591" s="31"/>
      <c r="F591" s="31"/>
      <c r="G591" s="36" t="str">
        <f aca="false">IF(COUNTA(A591:F591)=0,"",IF(E591="","Falta o código",IF(E591&lt;&gt;TRIM(E591),"Confira o código",IF(COUNTIFS(CobroID,E591)&gt;1,"Código repetido",IF(NOT(ISNUMBER(B591)),"Confira a data",IF(OR(B591&lt;1,B591&gt;73415,INT(B591)&lt;&gt;B591),"Confira a data",IF(NOT(ISNUMBER(C591)),"Confira o valor",IF(C591&lt;=0,"Valor maior que zero",IF(COUNTIFS(Medios,D591)&lt;&gt;1,"Escolha um meio",IF(COUNTIFS(VentaID,A591)&lt;&gt;1,"Confira o ID da venda",IF(SUMIFS(VentaValida,VentaID,A591)&lt;=0,"Corrija a venda",IF(B591&lt;SUMIFS(VentaFecha,VentaID,A591),"Anterior à venda","OK"))))))))))))</f>
        <v/>
      </c>
      <c r="H591" s="34" t="n">
        <f aca="false">IF(G591="OK",C591,0)</f>
        <v>0</v>
      </c>
    </row>
    <row r="592" customFormat="false" ht="25" hidden="false" customHeight="true" outlineLevel="0" collapsed="false">
      <c r="A592" s="31"/>
      <c r="B592" s="32"/>
      <c r="C592" s="33"/>
      <c r="D592" s="31"/>
      <c r="E592" s="31"/>
      <c r="F592" s="31"/>
      <c r="G592" s="36" t="str">
        <f aca="false">IF(COUNTA(A592:F592)=0,"",IF(E592="","Falta o código",IF(E592&lt;&gt;TRIM(E592),"Confira o código",IF(COUNTIFS(CobroID,E592)&gt;1,"Código repetido",IF(NOT(ISNUMBER(B592)),"Confira a data",IF(OR(B592&lt;1,B592&gt;73415,INT(B592)&lt;&gt;B592),"Confira a data",IF(NOT(ISNUMBER(C592)),"Confira o valor",IF(C592&lt;=0,"Valor maior que zero",IF(COUNTIFS(Medios,D592)&lt;&gt;1,"Escolha um meio",IF(COUNTIFS(VentaID,A592)&lt;&gt;1,"Confira o ID da venda",IF(SUMIFS(VentaValida,VentaID,A592)&lt;=0,"Corrija a venda",IF(B592&lt;SUMIFS(VentaFecha,VentaID,A592),"Anterior à venda","OK"))))))))))))</f>
        <v/>
      </c>
      <c r="H592" s="34" t="n">
        <f aca="false">IF(G592="OK",C592,0)</f>
        <v>0</v>
      </c>
    </row>
    <row r="593" customFormat="false" ht="25" hidden="false" customHeight="true" outlineLevel="0" collapsed="false">
      <c r="A593" s="31"/>
      <c r="B593" s="32"/>
      <c r="C593" s="33"/>
      <c r="D593" s="31"/>
      <c r="E593" s="31"/>
      <c r="F593" s="31"/>
      <c r="G593" s="36" t="str">
        <f aca="false">IF(COUNTA(A593:F593)=0,"",IF(E593="","Falta o código",IF(E593&lt;&gt;TRIM(E593),"Confira o código",IF(COUNTIFS(CobroID,E593)&gt;1,"Código repetido",IF(NOT(ISNUMBER(B593)),"Confira a data",IF(OR(B593&lt;1,B593&gt;73415,INT(B593)&lt;&gt;B593),"Confira a data",IF(NOT(ISNUMBER(C593)),"Confira o valor",IF(C593&lt;=0,"Valor maior que zero",IF(COUNTIFS(Medios,D593)&lt;&gt;1,"Escolha um meio",IF(COUNTIFS(VentaID,A593)&lt;&gt;1,"Confira o ID da venda",IF(SUMIFS(VentaValida,VentaID,A593)&lt;=0,"Corrija a venda",IF(B593&lt;SUMIFS(VentaFecha,VentaID,A593),"Anterior à venda","OK"))))))))))))</f>
        <v/>
      </c>
      <c r="H593" s="34" t="n">
        <f aca="false">IF(G593="OK",C593,0)</f>
        <v>0</v>
      </c>
    </row>
    <row r="594" customFormat="false" ht="25" hidden="false" customHeight="true" outlineLevel="0" collapsed="false">
      <c r="A594" s="31"/>
      <c r="B594" s="32"/>
      <c r="C594" s="33"/>
      <c r="D594" s="31"/>
      <c r="E594" s="31"/>
      <c r="F594" s="31"/>
      <c r="G594" s="36" t="str">
        <f aca="false">IF(COUNTA(A594:F594)=0,"",IF(E594="","Falta o código",IF(E594&lt;&gt;TRIM(E594),"Confira o código",IF(COUNTIFS(CobroID,E594)&gt;1,"Código repetido",IF(NOT(ISNUMBER(B594)),"Confira a data",IF(OR(B594&lt;1,B594&gt;73415,INT(B594)&lt;&gt;B594),"Confira a data",IF(NOT(ISNUMBER(C594)),"Confira o valor",IF(C594&lt;=0,"Valor maior que zero",IF(COUNTIFS(Medios,D594)&lt;&gt;1,"Escolha um meio",IF(COUNTIFS(VentaID,A594)&lt;&gt;1,"Confira o ID da venda",IF(SUMIFS(VentaValida,VentaID,A594)&lt;=0,"Corrija a venda",IF(B594&lt;SUMIFS(VentaFecha,VentaID,A594),"Anterior à venda","OK"))))))))))))</f>
        <v/>
      </c>
      <c r="H594" s="34" t="n">
        <f aca="false">IF(G594="OK",C594,0)</f>
        <v>0</v>
      </c>
    </row>
    <row r="595" customFormat="false" ht="25" hidden="false" customHeight="true" outlineLevel="0" collapsed="false">
      <c r="A595" s="31"/>
      <c r="B595" s="32"/>
      <c r="C595" s="33"/>
      <c r="D595" s="31"/>
      <c r="E595" s="31"/>
      <c r="F595" s="31"/>
      <c r="G595" s="36" t="str">
        <f aca="false">IF(COUNTA(A595:F595)=0,"",IF(E595="","Falta o código",IF(E595&lt;&gt;TRIM(E595),"Confira o código",IF(COUNTIFS(CobroID,E595)&gt;1,"Código repetido",IF(NOT(ISNUMBER(B595)),"Confira a data",IF(OR(B595&lt;1,B595&gt;73415,INT(B595)&lt;&gt;B595),"Confira a data",IF(NOT(ISNUMBER(C595)),"Confira o valor",IF(C595&lt;=0,"Valor maior que zero",IF(COUNTIFS(Medios,D595)&lt;&gt;1,"Escolha um meio",IF(COUNTIFS(VentaID,A595)&lt;&gt;1,"Confira o ID da venda",IF(SUMIFS(VentaValida,VentaID,A595)&lt;=0,"Corrija a venda",IF(B595&lt;SUMIFS(VentaFecha,VentaID,A595),"Anterior à venda","OK"))))))))))))</f>
        <v/>
      </c>
      <c r="H595" s="34" t="n">
        <f aca="false">IF(G595="OK",C595,0)</f>
        <v>0</v>
      </c>
    </row>
    <row r="596" customFormat="false" ht="25" hidden="false" customHeight="true" outlineLevel="0" collapsed="false">
      <c r="A596" s="31"/>
      <c r="B596" s="32"/>
      <c r="C596" s="33"/>
      <c r="D596" s="31"/>
      <c r="E596" s="31"/>
      <c r="F596" s="31"/>
      <c r="G596" s="36" t="str">
        <f aca="false">IF(COUNTA(A596:F596)=0,"",IF(E596="","Falta o código",IF(E596&lt;&gt;TRIM(E596),"Confira o código",IF(COUNTIFS(CobroID,E596)&gt;1,"Código repetido",IF(NOT(ISNUMBER(B596)),"Confira a data",IF(OR(B596&lt;1,B596&gt;73415,INT(B596)&lt;&gt;B596),"Confira a data",IF(NOT(ISNUMBER(C596)),"Confira o valor",IF(C596&lt;=0,"Valor maior que zero",IF(COUNTIFS(Medios,D596)&lt;&gt;1,"Escolha um meio",IF(COUNTIFS(VentaID,A596)&lt;&gt;1,"Confira o ID da venda",IF(SUMIFS(VentaValida,VentaID,A596)&lt;=0,"Corrija a venda",IF(B596&lt;SUMIFS(VentaFecha,VentaID,A596),"Anterior à venda","OK"))))))))))))</f>
        <v/>
      </c>
      <c r="H596" s="34" t="n">
        <f aca="false">IF(G596="OK",C596,0)</f>
        <v>0</v>
      </c>
    </row>
    <row r="597" customFormat="false" ht="25" hidden="false" customHeight="true" outlineLevel="0" collapsed="false">
      <c r="A597" s="31"/>
      <c r="B597" s="32"/>
      <c r="C597" s="33"/>
      <c r="D597" s="31"/>
      <c r="E597" s="31"/>
      <c r="F597" s="31"/>
      <c r="G597" s="36" t="str">
        <f aca="false">IF(COUNTA(A597:F597)=0,"",IF(E597="","Falta o código",IF(E597&lt;&gt;TRIM(E597),"Confira o código",IF(COUNTIFS(CobroID,E597)&gt;1,"Código repetido",IF(NOT(ISNUMBER(B597)),"Confira a data",IF(OR(B597&lt;1,B597&gt;73415,INT(B597)&lt;&gt;B597),"Confira a data",IF(NOT(ISNUMBER(C597)),"Confira o valor",IF(C597&lt;=0,"Valor maior que zero",IF(COUNTIFS(Medios,D597)&lt;&gt;1,"Escolha um meio",IF(COUNTIFS(VentaID,A597)&lt;&gt;1,"Confira o ID da venda",IF(SUMIFS(VentaValida,VentaID,A597)&lt;=0,"Corrija a venda",IF(B597&lt;SUMIFS(VentaFecha,VentaID,A597),"Anterior à venda","OK"))))))))))))</f>
        <v/>
      </c>
      <c r="H597" s="34" t="n">
        <f aca="false">IF(G597="OK",C597,0)</f>
        <v>0</v>
      </c>
    </row>
    <row r="598" customFormat="false" ht="25" hidden="false" customHeight="true" outlineLevel="0" collapsed="false">
      <c r="A598" s="31"/>
      <c r="B598" s="32"/>
      <c r="C598" s="33"/>
      <c r="D598" s="31"/>
      <c r="E598" s="31"/>
      <c r="F598" s="31"/>
      <c r="G598" s="36" t="str">
        <f aca="false">IF(COUNTA(A598:F598)=0,"",IF(E598="","Falta o código",IF(E598&lt;&gt;TRIM(E598),"Confira o código",IF(COUNTIFS(CobroID,E598)&gt;1,"Código repetido",IF(NOT(ISNUMBER(B598)),"Confira a data",IF(OR(B598&lt;1,B598&gt;73415,INT(B598)&lt;&gt;B598),"Confira a data",IF(NOT(ISNUMBER(C598)),"Confira o valor",IF(C598&lt;=0,"Valor maior que zero",IF(COUNTIFS(Medios,D598)&lt;&gt;1,"Escolha um meio",IF(COUNTIFS(VentaID,A598)&lt;&gt;1,"Confira o ID da venda",IF(SUMIFS(VentaValida,VentaID,A598)&lt;=0,"Corrija a venda",IF(B598&lt;SUMIFS(VentaFecha,VentaID,A598),"Anterior à venda","OK"))))))))))))</f>
        <v/>
      </c>
      <c r="H598" s="34" t="n">
        <f aca="false">IF(G598="OK",C598,0)</f>
        <v>0</v>
      </c>
    </row>
    <row r="599" customFormat="false" ht="25" hidden="false" customHeight="true" outlineLevel="0" collapsed="false">
      <c r="A599" s="31"/>
      <c r="B599" s="32"/>
      <c r="C599" s="33"/>
      <c r="D599" s="31"/>
      <c r="E599" s="31"/>
      <c r="F599" s="31"/>
      <c r="G599" s="36" t="str">
        <f aca="false">IF(COUNTA(A599:F599)=0,"",IF(E599="","Falta o código",IF(E599&lt;&gt;TRIM(E599),"Confira o código",IF(COUNTIFS(CobroID,E599)&gt;1,"Código repetido",IF(NOT(ISNUMBER(B599)),"Confira a data",IF(OR(B599&lt;1,B599&gt;73415,INT(B599)&lt;&gt;B599),"Confira a data",IF(NOT(ISNUMBER(C599)),"Confira o valor",IF(C599&lt;=0,"Valor maior que zero",IF(COUNTIFS(Medios,D599)&lt;&gt;1,"Escolha um meio",IF(COUNTIFS(VentaID,A599)&lt;&gt;1,"Confira o ID da venda",IF(SUMIFS(VentaValida,VentaID,A599)&lt;=0,"Corrija a venda",IF(B599&lt;SUMIFS(VentaFecha,VentaID,A599),"Anterior à venda","OK"))))))))))))</f>
        <v/>
      </c>
      <c r="H599" s="34" t="n">
        <f aca="false">IF(G599="OK",C599,0)</f>
        <v>0</v>
      </c>
    </row>
    <row r="600" customFormat="false" ht="25" hidden="false" customHeight="true" outlineLevel="0" collapsed="false">
      <c r="A600" s="31"/>
      <c r="B600" s="32"/>
      <c r="C600" s="33"/>
      <c r="D600" s="31"/>
      <c r="E600" s="31"/>
      <c r="F600" s="31"/>
      <c r="G600" s="36" t="str">
        <f aca="false">IF(COUNTA(A600:F600)=0,"",IF(E600="","Falta o código",IF(E600&lt;&gt;TRIM(E600),"Confira o código",IF(COUNTIFS(CobroID,E600)&gt;1,"Código repetido",IF(NOT(ISNUMBER(B600)),"Confira a data",IF(OR(B600&lt;1,B600&gt;73415,INT(B600)&lt;&gt;B600),"Confira a data",IF(NOT(ISNUMBER(C600)),"Confira o valor",IF(C600&lt;=0,"Valor maior que zero",IF(COUNTIFS(Medios,D600)&lt;&gt;1,"Escolha um meio",IF(COUNTIFS(VentaID,A600)&lt;&gt;1,"Confira o ID da venda",IF(SUMIFS(VentaValida,VentaID,A600)&lt;=0,"Corrija a venda",IF(B600&lt;SUMIFS(VentaFecha,VentaID,A600),"Anterior à venda","OK"))))))))))))</f>
        <v/>
      </c>
      <c r="H600" s="34" t="n">
        <f aca="false">IF(G600="OK",C600,0)</f>
        <v>0</v>
      </c>
    </row>
    <row r="601" customFormat="false" ht="25" hidden="false" customHeight="true" outlineLevel="0" collapsed="false">
      <c r="A601" s="31"/>
      <c r="B601" s="32"/>
      <c r="C601" s="33"/>
      <c r="D601" s="31"/>
      <c r="E601" s="31"/>
      <c r="F601" s="31"/>
      <c r="G601" s="36" t="str">
        <f aca="false">IF(COUNTA(A601:F601)=0,"",IF(E601="","Falta o código",IF(E601&lt;&gt;TRIM(E601),"Confira o código",IF(COUNTIFS(CobroID,E601)&gt;1,"Código repetido",IF(NOT(ISNUMBER(B601)),"Confira a data",IF(OR(B601&lt;1,B601&gt;73415,INT(B601)&lt;&gt;B601),"Confira a data",IF(NOT(ISNUMBER(C601)),"Confira o valor",IF(C601&lt;=0,"Valor maior que zero",IF(COUNTIFS(Medios,D601)&lt;&gt;1,"Escolha um meio",IF(COUNTIFS(VentaID,A601)&lt;&gt;1,"Confira o ID da venda",IF(SUMIFS(VentaValida,VentaID,A601)&lt;=0,"Corrija a venda",IF(B601&lt;SUMIFS(VentaFecha,VentaID,A601),"Anterior à venda","OK"))))))))))))</f>
        <v/>
      </c>
      <c r="H601" s="34" t="n">
        <f aca="false">IF(G601="OK",C601,0)</f>
        <v>0</v>
      </c>
    </row>
    <row r="602" customFormat="false" ht="25" hidden="false" customHeight="true" outlineLevel="0" collapsed="false">
      <c r="A602" s="31"/>
      <c r="B602" s="32"/>
      <c r="C602" s="33"/>
      <c r="D602" s="31"/>
      <c r="E602" s="31"/>
      <c r="F602" s="31"/>
      <c r="G602" s="36" t="str">
        <f aca="false">IF(COUNTA(A602:F602)=0,"",IF(E602="","Falta o código",IF(E602&lt;&gt;TRIM(E602),"Confira o código",IF(COUNTIFS(CobroID,E602)&gt;1,"Código repetido",IF(NOT(ISNUMBER(B602)),"Confira a data",IF(OR(B602&lt;1,B602&gt;73415,INT(B602)&lt;&gt;B602),"Confira a data",IF(NOT(ISNUMBER(C602)),"Confira o valor",IF(C602&lt;=0,"Valor maior que zero",IF(COUNTIFS(Medios,D602)&lt;&gt;1,"Escolha um meio",IF(COUNTIFS(VentaID,A602)&lt;&gt;1,"Confira o ID da venda",IF(SUMIFS(VentaValida,VentaID,A602)&lt;=0,"Corrija a venda",IF(B602&lt;SUMIFS(VentaFecha,VentaID,A602),"Anterior à venda","OK"))))))))))))</f>
        <v/>
      </c>
      <c r="H602" s="34" t="n">
        <f aca="false">IF(G602="OK",C602,0)</f>
        <v>0</v>
      </c>
    </row>
    <row r="603" customFormat="false" ht="25" hidden="false" customHeight="true" outlineLevel="0" collapsed="false">
      <c r="A603" s="31"/>
      <c r="B603" s="32"/>
      <c r="C603" s="33"/>
      <c r="D603" s="31"/>
      <c r="E603" s="31"/>
      <c r="F603" s="31"/>
      <c r="G603" s="36" t="str">
        <f aca="false">IF(COUNTA(A603:F603)=0,"",IF(E603="","Falta o código",IF(E603&lt;&gt;TRIM(E603),"Confira o código",IF(COUNTIFS(CobroID,E603)&gt;1,"Código repetido",IF(NOT(ISNUMBER(B603)),"Confira a data",IF(OR(B603&lt;1,B603&gt;73415,INT(B603)&lt;&gt;B603),"Confira a data",IF(NOT(ISNUMBER(C603)),"Confira o valor",IF(C603&lt;=0,"Valor maior que zero",IF(COUNTIFS(Medios,D603)&lt;&gt;1,"Escolha um meio",IF(COUNTIFS(VentaID,A603)&lt;&gt;1,"Confira o ID da venda",IF(SUMIFS(VentaValida,VentaID,A603)&lt;=0,"Corrija a venda",IF(B603&lt;SUMIFS(VentaFecha,VentaID,A603),"Anterior à venda","OK"))))))))))))</f>
        <v/>
      </c>
      <c r="H603" s="34" t="n">
        <f aca="false">IF(G603="OK",C603,0)</f>
        <v>0</v>
      </c>
    </row>
    <row r="604" customFormat="false" ht="25" hidden="false" customHeight="true" outlineLevel="0" collapsed="false">
      <c r="A604" s="31"/>
      <c r="B604" s="32"/>
      <c r="C604" s="33"/>
      <c r="D604" s="31"/>
      <c r="E604" s="31"/>
      <c r="F604" s="31"/>
      <c r="G604" s="36" t="str">
        <f aca="false">IF(COUNTA(A604:F604)=0,"",IF(E604="","Falta o código",IF(E604&lt;&gt;TRIM(E604),"Confira o código",IF(COUNTIFS(CobroID,E604)&gt;1,"Código repetido",IF(NOT(ISNUMBER(B604)),"Confira a data",IF(OR(B604&lt;1,B604&gt;73415,INT(B604)&lt;&gt;B604),"Confira a data",IF(NOT(ISNUMBER(C604)),"Confira o valor",IF(C604&lt;=0,"Valor maior que zero",IF(COUNTIFS(Medios,D604)&lt;&gt;1,"Escolha um meio",IF(COUNTIFS(VentaID,A604)&lt;&gt;1,"Confira o ID da venda",IF(SUMIFS(VentaValida,VentaID,A604)&lt;=0,"Corrija a venda",IF(B604&lt;SUMIFS(VentaFecha,VentaID,A604),"Anterior à venda","OK"))))))))))))</f>
        <v/>
      </c>
      <c r="H604" s="34" t="n">
        <f aca="false">IF(G604="OK",C604,0)</f>
        <v>0</v>
      </c>
    </row>
    <row r="605" customFormat="false" ht="25" hidden="false" customHeight="true" outlineLevel="0" collapsed="false">
      <c r="A605" s="31"/>
      <c r="B605" s="32"/>
      <c r="C605" s="33"/>
      <c r="D605" s="31"/>
      <c r="E605" s="31"/>
      <c r="F605" s="31"/>
      <c r="G605" s="36" t="str">
        <f aca="false">IF(COUNTA(A605:F605)=0,"",IF(E605="","Falta o código",IF(E605&lt;&gt;TRIM(E605),"Confira o código",IF(COUNTIFS(CobroID,E605)&gt;1,"Código repetido",IF(NOT(ISNUMBER(B605)),"Confira a data",IF(OR(B605&lt;1,B605&gt;73415,INT(B605)&lt;&gt;B605),"Confira a data",IF(NOT(ISNUMBER(C605)),"Confira o valor",IF(C605&lt;=0,"Valor maior que zero",IF(COUNTIFS(Medios,D605)&lt;&gt;1,"Escolha um meio",IF(COUNTIFS(VentaID,A605)&lt;&gt;1,"Confira o ID da venda",IF(SUMIFS(VentaValida,VentaID,A605)&lt;=0,"Corrija a venda",IF(B605&lt;SUMIFS(VentaFecha,VentaID,A605),"Anterior à venda","OK"))))))))))))</f>
        <v/>
      </c>
      <c r="H605" s="34" t="n">
        <f aca="false">IF(G605="OK",C605,0)</f>
        <v>0</v>
      </c>
    </row>
    <row r="606" customFormat="false" ht="25" hidden="false" customHeight="true" outlineLevel="0" collapsed="false">
      <c r="A606" s="31"/>
      <c r="B606" s="32"/>
      <c r="C606" s="33"/>
      <c r="D606" s="31"/>
      <c r="E606" s="31"/>
      <c r="F606" s="31"/>
      <c r="G606" s="36" t="str">
        <f aca="false">IF(COUNTA(A606:F606)=0,"",IF(E606="","Falta o código",IF(E606&lt;&gt;TRIM(E606),"Confira o código",IF(COUNTIFS(CobroID,E606)&gt;1,"Código repetido",IF(NOT(ISNUMBER(B606)),"Confira a data",IF(OR(B606&lt;1,B606&gt;73415,INT(B606)&lt;&gt;B606),"Confira a data",IF(NOT(ISNUMBER(C606)),"Confira o valor",IF(C606&lt;=0,"Valor maior que zero",IF(COUNTIFS(Medios,D606)&lt;&gt;1,"Escolha um meio",IF(COUNTIFS(VentaID,A606)&lt;&gt;1,"Confira o ID da venda",IF(SUMIFS(VentaValida,VentaID,A606)&lt;=0,"Corrija a venda",IF(B606&lt;SUMIFS(VentaFecha,VentaID,A606),"Anterior à venda","OK"))))))))))))</f>
        <v/>
      </c>
      <c r="H606" s="34" t="n">
        <f aca="false">IF(G606="OK",C606,0)</f>
        <v>0</v>
      </c>
    </row>
    <row r="607" customFormat="false" ht="25" hidden="false" customHeight="true" outlineLevel="0" collapsed="false">
      <c r="A607" s="31"/>
      <c r="B607" s="32"/>
      <c r="C607" s="33"/>
      <c r="D607" s="31"/>
      <c r="E607" s="31"/>
      <c r="F607" s="31"/>
      <c r="G607" s="36" t="str">
        <f aca="false">IF(COUNTA(A607:F607)=0,"",IF(E607="","Falta o código",IF(E607&lt;&gt;TRIM(E607),"Confira o código",IF(COUNTIFS(CobroID,E607)&gt;1,"Código repetido",IF(NOT(ISNUMBER(B607)),"Confira a data",IF(OR(B607&lt;1,B607&gt;73415,INT(B607)&lt;&gt;B607),"Confira a data",IF(NOT(ISNUMBER(C607)),"Confira o valor",IF(C607&lt;=0,"Valor maior que zero",IF(COUNTIFS(Medios,D607)&lt;&gt;1,"Escolha um meio",IF(COUNTIFS(VentaID,A607)&lt;&gt;1,"Confira o ID da venda",IF(SUMIFS(VentaValida,VentaID,A607)&lt;=0,"Corrija a venda",IF(B607&lt;SUMIFS(VentaFecha,VentaID,A607),"Anterior à venda","OK"))))))))))))</f>
        <v/>
      </c>
      <c r="H607" s="34" t="n">
        <f aca="false">IF(G607="OK",C607,0)</f>
        <v>0</v>
      </c>
    </row>
    <row r="608" customFormat="false" ht="25" hidden="false" customHeight="true" outlineLevel="0" collapsed="false">
      <c r="A608" s="31"/>
      <c r="B608" s="32"/>
      <c r="C608" s="33"/>
      <c r="D608" s="31"/>
      <c r="E608" s="31"/>
      <c r="F608" s="31"/>
      <c r="G608" s="36" t="str">
        <f aca="false">IF(COUNTA(A608:F608)=0,"",IF(E608="","Falta o código",IF(E608&lt;&gt;TRIM(E608),"Confira o código",IF(COUNTIFS(CobroID,E608)&gt;1,"Código repetido",IF(NOT(ISNUMBER(B608)),"Confira a data",IF(OR(B608&lt;1,B608&gt;73415,INT(B608)&lt;&gt;B608),"Confira a data",IF(NOT(ISNUMBER(C608)),"Confira o valor",IF(C608&lt;=0,"Valor maior que zero",IF(COUNTIFS(Medios,D608)&lt;&gt;1,"Escolha um meio",IF(COUNTIFS(VentaID,A608)&lt;&gt;1,"Confira o ID da venda",IF(SUMIFS(VentaValida,VentaID,A608)&lt;=0,"Corrija a venda",IF(B608&lt;SUMIFS(VentaFecha,VentaID,A608),"Anterior à venda","OK"))))))))))))</f>
        <v/>
      </c>
      <c r="H608" s="34" t="n">
        <f aca="false">IF(G608="OK",C608,0)</f>
        <v>0</v>
      </c>
    </row>
    <row r="609" customFormat="false" ht="25" hidden="false" customHeight="true" outlineLevel="0" collapsed="false">
      <c r="A609" s="31"/>
      <c r="B609" s="32"/>
      <c r="C609" s="33"/>
      <c r="D609" s="31"/>
      <c r="E609" s="31"/>
      <c r="F609" s="31"/>
      <c r="G609" s="36" t="str">
        <f aca="false">IF(COUNTA(A609:F609)=0,"",IF(E609="","Falta o código",IF(E609&lt;&gt;TRIM(E609),"Confira o código",IF(COUNTIFS(CobroID,E609)&gt;1,"Código repetido",IF(NOT(ISNUMBER(B609)),"Confira a data",IF(OR(B609&lt;1,B609&gt;73415,INT(B609)&lt;&gt;B609),"Confira a data",IF(NOT(ISNUMBER(C609)),"Confira o valor",IF(C609&lt;=0,"Valor maior que zero",IF(COUNTIFS(Medios,D609)&lt;&gt;1,"Escolha um meio",IF(COUNTIFS(VentaID,A609)&lt;&gt;1,"Confira o ID da venda",IF(SUMIFS(VentaValida,VentaID,A609)&lt;=0,"Corrija a venda",IF(B609&lt;SUMIFS(VentaFecha,VentaID,A609),"Anterior à venda","OK"))))))))))))</f>
        <v/>
      </c>
      <c r="H609" s="34" t="n">
        <f aca="false">IF(G609="OK",C609,0)</f>
        <v>0</v>
      </c>
    </row>
    <row r="610" customFormat="false" ht="25" hidden="false" customHeight="true" outlineLevel="0" collapsed="false">
      <c r="A610" s="31"/>
      <c r="B610" s="32"/>
      <c r="C610" s="33"/>
      <c r="D610" s="31"/>
      <c r="E610" s="31"/>
      <c r="F610" s="31"/>
      <c r="G610" s="36" t="str">
        <f aca="false">IF(COUNTA(A610:F610)=0,"",IF(E610="","Falta o código",IF(E610&lt;&gt;TRIM(E610),"Confira o código",IF(COUNTIFS(CobroID,E610)&gt;1,"Código repetido",IF(NOT(ISNUMBER(B610)),"Confira a data",IF(OR(B610&lt;1,B610&gt;73415,INT(B610)&lt;&gt;B610),"Confira a data",IF(NOT(ISNUMBER(C610)),"Confira o valor",IF(C610&lt;=0,"Valor maior que zero",IF(COUNTIFS(Medios,D610)&lt;&gt;1,"Escolha um meio",IF(COUNTIFS(VentaID,A610)&lt;&gt;1,"Confira o ID da venda",IF(SUMIFS(VentaValida,VentaID,A610)&lt;=0,"Corrija a venda",IF(B610&lt;SUMIFS(VentaFecha,VentaID,A610),"Anterior à venda","OK"))))))))))))</f>
        <v/>
      </c>
      <c r="H610" s="34" t="n">
        <f aca="false">IF(G610="OK",C610,0)</f>
        <v>0</v>
      </c>
    </row>
    <row r="611" customFormat="false" ht="25" hidden="false" customHeight="true" outlineLevel="0" collapsed="false">
      <c r="A611" s="31"/>
      <c r="B611" s="32"/>
      <c r="C611" s="33"/>
      <c r="D611" s="31"/>
      <c r="E611" s="31"/>
      <c r="F611" s="31"/>
      <c r="G611" s="36" t="str">
        <f aca="false">IF(COUNTA(A611:F611)=0,"",IF(E611="","Falta o código",IF(E611&lt;&gt;TRIM(E611),"Confira o código",IF(COUNTIFS(CobroID,E611)&gt;1,"Código repetido",IF(NOT(ISNUMBER(B611)),"Confira a data",IF(OR(B611&lt;1,B611&gt;73415,INT(B611)&lt;&gt;B611),"Confira a data",IF(NOT(ISNUMBER(C611)),"Confira o valor",IF(C611&lt;=0,"Valor maior que zero",IF(COUNTIFS(Medios,D611)&lt;&gt;1,"Escolha um meio",IF(COUNTIFS(VentaID,A611)&lt;&gt;1,"Confira o ID da venda",IF(SUMIFS(VentaValida,VentaID,A611)&lt;=0,"Corrija a venda",IF(B611&lt;SUMIFS(VentaFecha,VentaID,A611),"Anterior à venda","OK"))))))))))))</f>
        <v/>
      </c>
      <c r="H611" s="34" t="n">
        <f aca="false">IF(G611="OK",C611,0)</f>
        <v>0</v>
      </c>
    </row>
    <row r="612" customFormat="false" ht="25" hidden="false" customHeight="true" outlineLevel="0" collapsed="false">
      <c r="A612" s="31"/>
      <c r="B612" s="32"/>
      <c r="C612" s="33"/>
      <c r="D612" s="31"/>
      <c r="E612" s="31"/>
      <c r="F612" s="31"/>
      <c r="G612" s="36" t="str">
        <f aca="false">IF(COUNTA(A612:F612)=0,"",IF(E612="","Falta o código",IF(E612&lt;&gt;TRIM(E612),"Confira o código",IF(COUNTIFS(CobroID,E612)&gt;1,"Código repetido",IF(NOT(ISNUMBER(B612)),"Confira a data",IF(OR(B612&lt;1,B612&gt;73415,INT(B612)&lt;&gt;B612),"Confira a data",IF(NOT(ISNUMBER(C612)),"Confira o valor",IF(C612&lt;=0,"Valor maior que zero",IF(COUNTIFS(Medios,D612)&lt;&gt;1,"Escolha um meio",IF(COUNTIFS(VentaID,A612)&lt;&gt;1,"Confira o ID da venda",IF(SUMIFS(VentaValida,VentaID,A612)&lt;=0,"Corrija a venda",IF(B612&lt;SUMIFS(VentaFecha,VentaID,A612),"Anterior à venda","OK"))))))))))))</f>
        <v/>
      </c>
      <c r="H612" s="34" t="n">
        <f aca="false">IF(G612="OK",C612,0)</f>
        <v>0</v>
      </c>
    </row>
    <row r="613" customFormat="false" ht="25" hidden="false" customHeight="true" outlineLevel="0" collapsed="false">
      <c r="A613" s="31"/>
      <c r="B613" s="32"/>
      <c r="C613" s="33"/>
      <c r="D613" s="31"/>
      <c r="E613" s="31"/>
      <c r="F613" s="31"/>
      <c r="G613" s="36" t="str">
        <f aca="false">IF(COUNTA(A613:F613)=0,"",IF(E613="","Falta o código",IF(E613&lt;&gt;TRIM(E613),"Confira o código",IF(COUNTIFS(CobroID,E613)&gt;1,"Código repetido",IF(NOT(ISNUMBER(B613)),"Confira a data",IF(OR(B613&lt;1,B613&gt;73415,INT(B613)&lt;&gt;B613),"Confira a data",IF(NOT(ISNUMBER(C613)),"Confira o valor",IF(C613&lt;=0,"Valor maior que zero",IF(COUNTIFS(Medios,D613)&lt;&gt;1,"Escolha um meio",IF(COUNTIFS(VentaID,A613)&lt;&gt;1,"Confira o ID da venda",IF(SUMIFS(VentaValida,VentaID,A613)&lt;=0,"Corrija a venda",IF(B613&lt;SUMIFS(VentaFecha,VentaID,A613),"Anterior à venda","OK"))))))))))))</f>
        <v/>
      </c>
      <c r="H613" s="34" t="n">
        <f aca="false">IF(G613="OK",C613,0)</f>
        <v>0</v>
      </c>
    </row>
    <row r="614" customFormat="false" ht="25" hidden="false" customHeight="true" outlineLevel="0" collapsed="false">
      <c r="A614" s="31"/>
      <c r="B614" s="32"/>
      <c r="C614" s="33"/>
      <c r="D614" s="31"/>
      <c r="E614" s="31"/>
      <c r="F614" s="31"/>
      <c r="G614" s="36" t="str">
        <f aca="false">IF(COUNTA(A614:F614)=0,"",IF(E614="","Falta o código",IF(E614&lt;&gt;TRIM(E614),"Confira o código",IF(COUNTIFS(CobroID,E614)&gt;1,"Código repetido",IF(NOT(ISNUMBER(B614)),"Confira a data",IF(OR(B614&lt;1,B614&gt;73415,INT(B614)&lt;&gt;B614),"Confira a data",IF(NOT(ISNUMBER(C614)),"Confira o valor",IF(C614&lt;=0,"Valor maior que zero",IF(COUNTIFS(Medios,D614)&lt;&gt;1,"Escolha um meio",IF(COUNTIFS(VentaID,A614)&lt;&gt;1,"Confira o ID da venda",IF(SUMIFS(VentaValida,VentaID,A614)&lt;=0,"Corrija a venda",IF(B614&lt;SUMIFS(VentaFecha,VentaID,A614),"Anterior à venda","OK"))))))))))))</f>
        <v/>
      </c>
      <c r="H614" s="34" t="n">
        <f aca="false">IF(G614="OK",C614,0)</f>
        <v>0</v>
      </c>
    </row>
    <row r="615" customFormat="false" ht="25" hidden="false" customHeight="true" outlineLevel="0" collapsed="false">
      <c r="A615" s="31"/>
      <c r="B615" s="32"/>
      <c r="C615" s="33"/>
      <c r="D615" s="31"/>
      <c r="E615" s="31"/>
      <c r="F615" s="31"/>
      <c r="G615" s="36" t="str">
        <f aca="false">IF(COUNTA(A615:F615)=0,"",IF(E615="","Falta o código",IF(E615&lt;&gt;TRIM(E615),"Confira o código",IF(COUNTIFS(CobroID,E615)&gt;1,"Código repetido",IF(NOT(ISNUMBER(B615)),"Confira a data",IF(OR(B615&lt;1,B615&gt;73415,INT(B615)&lt;&gt;B615),"Confira a data",IF(NOT(ISNUMBER(C615)),"Confira o valor",IF(C615&lt;=0,"Valor maior que zero",IF(COUNTIFS(Medios,D615)&lt;&gt;1,"Escolha um meio",IF(COUNTIFS(VentaID,A615)&lt;&gt;1,"Confira o ID da venda",IF(SUMIFS(VentaValida,VentaID,A615)&lt;=0,"Corrija a venda",IF(B615&lt;SUMIFS(VentaFecha,VentaID,A615),"Anterior à venda","OK"))))))))))))</f>
        <v/>
      </c>
      <c r="H615" s="34" t="n">
        <f aca="false">IF(G615="OK",C615,0)</f>
        <v>0</v>
      </c>
    </row>
    <row r="616" customFormat="false" ht="25" hidden="false" customHeight="true" outlineLevel="0" collapsed="false">
      <c r="A616" s="31"/>
      <c r="B616" s="32"/>
      <c r="C616" s="33"/>
      <c r="D616" s="31"/>
      <c r="E616" s="31"/>
      <c r="F616" s="31"/>
      <c r="G616" s="36" t="str">
        <f aca="false">IF(COUNTA(A616:F616)=0,"",IF(E616="","Falta o código",IF(E616&lt;&gt;TRIM(E616),"Confira o código",IF(COUNTIFS(CobroID,E616)&gt;1,"Código repetido",IF(NOT(ISNUMBER(B616)),"Confira a data",IF(OR(B616&lt;1,B616&gt;73415,INT(B616)&lt;&gt;B616),"Confira a data",IF(NOT(ISNUMBER(C616)),"Confira o valor",IF(C616&lt;=0,"Valor maior que zero",IF(COUNTIFS(Medios,D616)&lt;&gt;1,"Escolha um meio",IF(COUNTIFS(VentaID,A616)&lt;&gt;1,"Confira o ID da venda",IF(SUMIFS(VentaValida,VentaID,A616)&lt;=0,"Corrija a venda",IF(B616&lt;SUMIFS(VentaFecha,VentaID,A616),"Anterior à venda","OK"))))))))))))</f>
        <v/>
      </c>
      <c r="H616" s="34" t="n">
        <f aca="false">IF(G616="OK",C616,0)</f>
        <v>0</v>
      </c>
    </row>
    <row r="617" customFormat="false" ht="25" hidden="false" customHeight="true" outlineLevel="0" collapsed="false">
      <c r="A617" s="31"/>
      <c r="B617" s="32"/>
      <c r="C617" s="33"/>
      <c r="D617" s="31"/>
      <c r="E617" s="31"/>
      <c r="F617" s="31"/>
      <c r="G617" s="36" t="str">
        <f aca="false">IF(COUNTA(A617:F617)=0,"",IF(E617="","Falta o código",IF(E617&lt;&gt;TRIM(E617),"Confira o código",IF(COUNTIFS(CobroID,E617)&gt;1,"Código repetido",IF(NOT(ISNUMBER(B617)),"Confira a data",IF(OR(B617&lt;1,B617&gt;73415,INT(B617)&lt;&gt;B617),"Confira a data",IF(NOT(ISNUMBER(C617)),"Confira o valor",IF(C617&lt;=0,"Valor maior que zero",IF(COUNTIFS(Medios,D617)&lt;&gt;1,"Escolha um meio",IF(COUNTIFS(VentaID,A617)&lt;&gt;1,"Confira o ID da venda",IF(SUMIFS(VentaValida,VentaID,A617)&lt;=0,"Corrija a venda",IF(B617&lt;SUMIFS(VentaFecha,VentaID,A617),"Anterior à venda","OK"))))))))))))</f>
        <v/>
      </c>
      <c r="H617" s="34" t="n">
        <f aca="false">IF(G617="OK",C617,0)</f>
        <v>0</v>
      </c>
    </row>
    <row r="618" customFormat="false" ht="25" hidden="false" customHeight="true" outlineLevel="0" collapsed="false">
      <c r="A618" s="31"/>
      <c r="B618" s="32"/>
      <c r="C618" s="33"/>
      <c r="D618" s="31"/>
      <c r="E618" s="31"/>
      <c r="F618" s="31"/>
      <c r="G618" s="36" t="str">
        <f aca="false">IF(COUNTA(A618:F618)=0,"",IF(E618="","Falta o código",IF(E618&lt;&gt;TRIM(E618),"Confira o código",IF(COUNTIFS(CobroID,E618)&gt;1,"Código repetido",IF(NOT(ISNUMBER(B618)),"Confira a data",IF(OR(B618&lt;1,B618&gt;73415,INT(B618)&lt;&gt;B618),"Confira a data",IF(NOT(ISNUMBER(C618)),"Confira o valor",IF(C618&lt;=0,"Valor maior que zero",IF(COUNTIFS(Medios,D618)&lt;&gt;1,"Escolha um meio",IF(COUNTIFS(VentaID,A618)&lt;&gt;1,"Confira o ID da venda",IF(SUMIFS(VentaValida,VentaID,A618)&lt;=0,"Corrija a venda",IF(B618&lt;SUMIFS(VentaFecha,VentaID,A618),"Anterior à venda","OK"))))))))))))</f>
        <v/>
      </c>
      <c r="H618" s="34" t="n">
        <f aca="false">IF(G618="OK",C618,0)</f>
        <v>0</v>
      </c>
    </row>
    <row r="619" customFormat="false" ht="25" hidden="false" customHeight="true" outlineLevel="0" collapsed="false">
      <c r="A619" s="31"/>
      <c r="B619" s="32"/>
      <c r="C619" s="33"/>
      <c r="D619" s="31"/>
      <c r="E619" s="31"/>
      <c r="F619" s="31"/>
      <c r="G619" s="36" t="str">
        <f aca="false">IF(COUNTA(A619:F619)=0,"",IF(E619="","Falta o código",IF(E619&lt;&gt;TRIM(E619),"Confira o código",IF(COUNTIFS(CobroID,E619)&gt;1,"Código repetido",IF(NOT(ISNUMBER(B619)),"Confira a data",IF(OR(B619&lt;1,B619&gt;73415,INT(B619)&lt;&gt;B619),"Confira a data",IF(NOT(ISNUMBER(C619)),"Confira o valor",IF(C619&lt;=0,"Valor maior que zero",IF(COUNTIFS(Medios,D619)&lt;&gt;1,"Escolha um meio",IF(COUNTIFS(VentaID,A619)&lt;&gt;1,"Confira o ID da venda",IF(SUMIFS(VentaValida,VentaID,A619)&lt;=0,"Corrija a venda",IF(B619&lt;SUMIFS(VentaFecha,VentaID,A619),"Anterior à venda","OK"))))))))))))</f>
        <v/>
      </c>
      <c r="H619" s="34" t="n">
        <f aca="false">IF(G619="OK",C619,0)</f>
        <v>0</v>
      </c>
    </row>
    <row r="620" customFormat="false" ht="25" hidden="false" customHeight="true" outlineLevel="0" collapsed="false">
      <c r="A620" s="31"/>
      <c r="B620" s="32"/>
      <c r="C620" s="33"/>
      <c r="D620" s="31"/>
      <c r="E620" s="31"/>
      <c r="F620" s="31"/>
      <c r="G620" s="36" t="str">
        <f aca="false">IF(COUNTA(A620:F620)=0,"",IF(E620="","Falta o código",IF(E620&lt;&gt;TRIM(E620),"Confira o código",IF(COUNTIFS(CobroID,E620)&gt;1,"Código repetido",IF(NOT(ISNUMBER(B620)),"Confira a data",IF(OR(B620&lt;1,B620&gt;73415,INT(B620)&lt;&gt;B620),"Confira a data",IF(NOT(ISNUMBER(C620)),"Confira o valor",IF(C620&lt;=0,"Valor maior que zero",IF(COUNTIFS(Medios,D620)&lt;&gt;1,"Escolha um meio",IF(COUNTIFS(VentaID,A620)&lt;&gt;1,"Confira o ID da venda",IF(SUMIFS(VentaValida,VentaID,A620)&lt;=0,"Corrija a venda",IF(B620&lt;SUMIFS(VentaFecha,VentaID,A620),"Anterior à venda","OK"))))))))))))</f>
        <v/>
      </c>
      <c r="H620" s="34" t="n">
        <f aca="false">IF(G620="OK",C620,0)</f>
        <v>0</v>
      </c>
    </row>
    <row r="621" customFormat="false" ht="25" hidden="false" customHeight="true" outlineLevel="0" collapsed="false">
      <c r="A621" s="31"/>
      <c r="B621" s="32"/>
      <c r="C621" s="33"/>
      <c r="D621" s="31"/>
      <c r="E621" s="31"/>
      <c r="F621" s="31"/>
      <c r="G621" s="36" t="str">
        <f aca="false">IF(COUNTA(A621:F621)=0,"",IF(E621="","Falta o código",IF(E621&lt;&gt;TRIM(E621),"Confira o código",IF(COUNTIFS(CobroID,E621)&gt;1,"Código repetido",IF(NOT(ISNUMBER(B621)),"Confira a data",IF(OR(B621&lt;1,B621&gt;73415,INT(B621)&lt;&gt;B621),"Confira a data",IF(NOT(ISNUMBER(C621)),"Confira o valor",IF(C621&lt;=0,"Valor maior que zero",IF(COUNTIFS(Medios,D621)&lt;&gt;1,"Escolha um meio",IF(COUNTIFS(VentaID,A621)&lt;&gt;1,"Confira o ID da venda",IF(SUMIFS(VentaValida,VentaID,A621)&lt;=0,"Corrija a venda",IF(B621&lt;SUMIFS(VentaFecha,VentaID,A621),"Anterior à venda","OK"))))))))))))</f>
        <v/>
      </c>
      <c r="H621" s="34" t="n">
        <f aca="false">IF(G621="OK",C621,0)</f>
        <v>0</v>
      </c>
    </row>
    <row r="622" customFormat="false" ht="25" hidden="false" customHeight="true" outlineLevel="0" collapsed="false">
      <c r="A622" s="31"/>
      <c r="B622" s="32"/>
      <c r="C622" s="33"/>
      <c r="D622" s="31"/>
      <c r="E622" s="31"/>
      <c r="F622" s="31"/>
      <c r="G622" s="36" t="str">
        <f aca="false">IF(COUNTA(A622:F622)=0,"",IF(E622="","Falta o código",IF(E622&lt;&gt;TRIM(E622),"Confira o código",IF(COUNTIFS(CobroID,E622)&gt;1,"Código repetido",IF(NOT(ISNUMBER(B622)),"Confira a data",IF(OR(B622&lt;1,B622&gt;73415,INT(B622)&lt;&gt;B622),"Confira a data",IF(NOT(ISNUMBER(C622)),"Confira o valor",IF(C622&lt;=0,"Valor maior que zero",IF(COUNTIFS(Medios,D622)&lt;&gt;1,"Escolha um meio",IF(COUNTIFS(VentaID,A622)&lt;&gt;1,"Confira o ID da venda",IF(SUMIFS(VentaValida,VentaID,A622)&lt;=0,"Corrija a venda",IF(B622&lt;SUMIFS(VentaFecha,VentaID,A622),"Anterior à venda","OK"))))))))))))</f>
        <v/>
      </c>
      <c r="H622" s="34" t="n">
        <f aca="false">IF(G622="OK",C622,0)</f>
        <v>0</v>
      </c>
    </row>
    <row r="623" customFormat="false" ht="25" hidden="false" customHeight="true" outlineLevel="0" collapsed="false">
      <c r="A623" s="31"/>
      <c r="B623" s="32"/>
      <c r="C623" s="33"/>
      <c r="D623" s="31"/>
      <c r="E623" s="31"/>
      <c r="F623" s="31"/>
      <c r="G623" s="36" t="str">
        <f aca="false">IF(COUNTA(A623:F623)=0,"",IF(E623="","Falta o código",IF(E623&lt;&gt;TRIM(E623),"Confira o código",IF(COUNTIFS(CobroID,E623)&gt;1,"Código repetido",IF(NOT(ISNUMBER(B623)),"Confira a data",IF(OR(B623&lt;1,B623&gt;73415,INT(B623)&lt;&gt;B623),"Confira a data",IF(NOT(ISNUMBER(C623)),"Confira o valor",IF(C623&lt;=0,"Valor maior que zero",IF(COUNTIFS(Medios,D623)&lt;&gt;1,"Escolha um meio",IF(COUNTIFS(VentaID,A623)&lt;&gt;1,"Confira o ID da venda",IF(SUMIFS(VentaValida,VentaID,A623)&lt;=0,"Corrija a venda",IF(B623&lt;SUMIFS(VentaFecha,VentaID,A623),"Anterior à venda","OK"))))))))))))</f>
        <v/>
      </c>
      <c r="H623" s="34" t="n">
        <f aca="false">IF(G623="OK",C623,0)</f>
        <v>0</v>
      </c>
    </row>
    <row r="624" customFormat="false" ht="25" hidden="false" customHeight="true" outlineLevel="0" collapsed="false">
      <c r="A624" s="31"/>
      <c r="B624" s="32"/>
      <c r="C624" s="33"/>
      <c r="D624" s="31"/>
      <c r="E624" s="31"/>
      <c r="F624" s="31"/>
      <c r="G624" s="36" t="str">
        <f aca="false">IF(COUNTA(A624:F624)=0,"",IF(E624="","Falta o código",IF(E624&lt;&gt;TRIM(E624),"Confira o código",IF(COUNTIFS(CobroID,E624)&gt;1,"Código repetido",IF(NOT(ISNUMBER(B624)),"Confira a data",IF(OR(B624&lt;1,B624&gt;73415,INT(B624)&lt;&gt;B624),"Confira a data",IF(NOT(ISNUMBER(C624)),"Confira o valor",IF(C624&lt;=0,"Valor maior que zero",IF(COUNTIFS(Medios,D624)&lt;&gt;1,"Escolha um meio",IF(COUNTIFS(VentaID,A624)&lt;&gt;1,"Confira o ID da venda",IF(SUMIFS(VentaValida,VentaID,A624)&lt;=0,"Corrija a venda",IF(B624&lt;SUMIFS(VentaFecha,VentaID,A624),"Anterior à venda","OK"))))))))))))</f>
        <v/>
      </c>
      <c r="H624" s="34" t="n">
        <f aca="false">IF(G624="OK",C624,0)</f>
        <v>0</v>
      </c>
    </row>
    <row r="625" customFormat="false" ht="25" hidden="false" customHeight="true" outlineLevel="0" collapsed="false">
      <c r="A625" s="31"/>
      <c r="B625" s="32"/>
      <c r="C625" s="33"/>
      <c r="D625" s="31"/>
      <c r="E625" s="31"/>
      <c r="F625" s="31"/>
      <c r="G625" s="36" t="str">
        <f aca="false">IF(COUNTA(A625:F625)=0,"",IF(E625="","Falta o código",IF(E625&lt;&gt;TRIM(E625),"Confira o código",IF(COUNTIFS(CobroID,E625)&gt;1,"Código repetido",IF(NOT(ISNUMBER(B625)),"Confira a data",IF(OR(B625&lt;1,B625&gt;73415,INT(B625)&lt;&gt;B625),"Confira a data",IF(NOT(ISNUMBER(C625)),"Confira o valor",IF(C625&lt;=0,"Valor maior que zero",IF(COUNTIFS(Medios,D625)&lt;&gt;1,"Escolha um meio",IF(COUNTIFS(VentaID,A625)&lt;&gt;1,"Confira o ID da venda",IF(SUMIFS(VentaValida,VentaID,A625)&lt;=0,"Corrija a venda",IF(B625&lt;SUMIFS(VentaFecha,VentaID,A625),"Anterior à venda","OK"))))))))))))</f>
        <v/>
      </c>
      <c r="H625" s="34" t="n">
        <f aca="false">IF(G625="OK",C625,0)</f>
        <v>0</v>
      </c>
    </row>
    <row r="626" customFormat="false" ht="25" hidden="false" customHeight="true" outlineLevel="0" collapsed="false">
      <c r="A626" s="31"/>
      <c r="B626" s="32"/>
      <c r="C626" s="33"/>
      <c r="D626" s="31"/>
      <c r="E626" s="31"/>
      <c r="F626" s="31"/>
      <c r="G626" s="36" t="str">
        <f aca="false">IF(COUNTA(A626:F626)=0,"",IF(E626="","Falta o código",IF(E626&lt;&gt;TRIM(E626),"Confira o código",IF(COUNTIFS(CobroID,E626)&gt;1,"Código repetido",IF(NOT(ISNUMBER(B626)),"Confira a data",IF(OR(B626&lt;1,B626&gt;73415,INT(B626)&lt;&gt;B626),"Confira a data",IF(NOT(ISNUMBER(C626)),"Confira o valor",IF(C626&lt;=0,"Valor maior que zero",IF(COUNTIFS(Medios,D626)&lt;&gt;1,"Escolha um meio",IF(COUNTIFS(VentaID,A626)&lt;&gt;1,"Confira o ID da venda",IF(SUMIFS(VentaValida,VentaID,A626)&lt;=0,"Corrija a venda",IF(B626&lt;SUMIFS(VentaFecha,VentaID,A626),"Anterior à venda","OK"))))))))))))</f>
        <v/>
      </c>
      <c r="H626" s="34" t="n">
        <f aca="false">IF(G626="OK",C626,0)</f>
        <v>0</v>
      </c>
    </row>
    <row r="627" customFormat="false" ht="25" hidden="false" customHeight="true" outlineLevel="0" collapsed="false">
      <c r="A627" s="31"/>
      <c r="B627" s="32"/>
      <c r="C627" s="33"/>
      <c r="D627" s="31"/>
      <c r="E627" s="31"/>
      <c r="F627" s="31"/>
      <c r="G627" s="36" t="str">
        <f aca="false">IF(COUNTA(A627:F627)=0,"",IF(E627="","Falta o código",IF(E627&lt;&gt;TRIM(E627),"Confira o código",IF(COUNTIFS(CobroID,E627)&gt;1,"Código repetido",IF(NOT(ISNUMBER(B627)),"Confira a data",IF(OR(B627&lt;1,B627&gt;73415,INT(B627)&lt;&gt;B627),"Confira a data",IF(NOT(ISNUMBER(C627)),"Confira o valor",IF(C627&lt;=0,"Valor maior que zero",IF(COUNTIFS(Medios,D627)&lt;&gt;1,"Escolha um meio",IF(COUNTIFS(VentaID,A627)&lt;&gt;1,"Confira o ID da venda",IF(SUMIFS(VentaValida,VentaID,A627)&lt;=0,"Corrija a venda",IF(B627&lt;SUMIFS(VentaFecha,VentaID,A627),"Anterior à venda","OK"))))))))))))</f>
        <v/>
      </c>
      <c r="H627" s="34" t="n">
        <f aca="false">IF(G627="OK",C627,0)</f>
        <v>0</v>
      </c>
    </row>
    <row r="628" customFormat="false" ht="25" hidden="false" customHeight="true" outlineLevel="0" collapsed="false">
      <c r="A628" s="31"/>
      <c r="B628" s="32"/>
      <c r="C628" s="33"/>
      <c r="D628" s="31"/>
      <c r="E628" s="31"/>
      <c r="F628" s="31"/>
      <c r="G628" s="36" t="str">
        <f aca="false">IF(COUNTA(A628:F628)=0,"",IF(E628="","Falta o código",IF(E628&lt;&gt;TRIM(E628),"Confira o código",IF(COUNTIFS(CobroID,E628)&gt;1,"Código repetido",IF(NOT(ISNUMBER(B628)),"Confira a data",IF(OR(B628&lt;1,B628&gt;73415,INT(B628)&lt;&gt;B628),"Confira a data",IF(NOT(ISNUMBER(C628)),"Confira o valor",IF(C628&lt;=0,"Valor maior que zero",IF(COUNTIFS(Medios,D628)&lt;&gt;1,"Escolha um meio",IF(COUNTIFS(VentaID,A628)&lt;&gt;1,"Confira o ID da venda",IF(SUMIFS(VentaValida,VentaID,A628)&lt;=0,"Corrija a venda",IF(B628&lt;SUMIFS(VentaFecha,VentaID,A628),"Anterior à venda","OK"))))))))))))</f>
        <v/>
      </c>
      <c r="H628" s="34" t="n">
        <f aca="false">IF(G628="OK",C628,0)</f>
        <v>0</v>
      </c>
    </row>
    <row r="629" customFormat="false" ht="25" hidden="false" customHeight="true" outlineLevel="0" collapsed="false">
      <c r="A629" s="31"/>
      <c r="B629" s="32"/>
      <c r="C629" s="33"/>
      <c r="D629" s="31"/>
      <c r="E629" s="31"/>
      <c r="F629" s="31"/>
      <c r="G629" s="36" t="str">
        <f aca="false">IF(COUNTA(A629:F629)=0,"",IF(E629="","Falta o código",IF(E629&lt;&gt;TRIM(E629),"Confira o código",IF(COUNTIFS(CobroID,E629)&gt;1,"Código repetido",IF(NOT(ISNUMBER(B629)),"Confira a data",IF(OR(B629&lt;1,B629&gt;73415,INT(B629)&lt;&gt;B629),"Confira a data",IF(NOT(ISNUMBER(C629)),"Confira o valor",IF(C629&lt;=0,"Valor maior que zero",IF(COUNTIFS(Medios,D629)&lt;&gt;1,"Escolha um meio",IF(COUNTIFS(VentaID,A629)&lt;&gt;1,"Confira o ID da venda",IF(SUMIFS(VentaValida,VentaID,A629)&lt;=0,"Corrija a venda",IF(B629&lt;SUMIFS(VentaFecha,VentaID,A629),"Anterior à venda","OK"))))))))))))</f>
        <v/>
      </c>
      <c r="H629" s="34" t="n">
        <f aca="false">IF(G629="OK",C629,0)</f>
        <v>0</v>
      </c>
    </row>
    <row r="630" customFormat="false" ht="25" hidden="false" customHeight="true" outlineLevel="0" collapsed="false">
      <c r="A630" s="31"/>
      <c r="B630" s="32"/>
      <c r="C630" s="33"/>
      <c r="D630" s="31"/>
      <c r="E630" s="31"/>
      <c r="F630" s="31"/>
      <c r="G630" s="36" t="str">
        <f aca="false">IF(COUNTA(A630:F630)=0,"",IF(E630="","Falta o código",IF(E630&lt;&gt;TRIM(E630),"Confira o código",IF(COUNTIFS(CobroID,E630)&gt;1,"Código repetido",IF(NOT(ISNUMBER(B630)),"Confira a data",IF(OR(B630&lt;1,B630&gt;73415,INT(B630)&lt;&gt;B630),"Confira a data",IF(NOT(ISNUMBER(C630)),"Confira o valor",IF(C630&lt;=0,"Valor maior que zero",IF(COUNTIFS(Medios,D630)&lt;&gt;1,"Escolha um meio",IF(COUNTIFS(VentaID,A630)&lt;&gt;1,"Confira o ID da venda",IF(SUMIFS(VentaValida,VentaID,A630)&lt;=0,"Corrija a venda",IF(B630&lt;SUMIFS(VentaFecha,VentaID,A630),"Anterior à venda","OK"))))))))))))</f>
        <v/>
      </c>
      <c r="H630" s="34" t="n">
        <f aca="false">IF(G630="OK",C630,0)</f>
        <v>0</v>
      </c>
    </row>
    <row r="631" customFormat="false" ht="25" hidden="false" customHeight="true" outlineLevel="0" collapsed="false">
      <c r="A631" s="31"/>
      <c r="B631" s="32"/>
      <c r="C631" s="33"/>
      <c r="D631" s="31"/>
      <c r="E631" s="31"/>
      <c r="F631" s="31"/>
      <c r="G631" s="36" t="str">
        <f aca="false">IF(COUNTA(A631:F631)=0,"",IF(E631="","Falta o código",IF(E631&lt;&gt;TRIM(E631),"Confira o código",IF(COUNTIFS(CobroID,E631)&gt;1,"Código repetido",IF(NOT(ISNUMBER(B631)),"Confira a data",IF(OR(B631&lt;1,B631&gt;73415,INT(B631)&lt;&gt;B631),"Confira a data",IF(NOT(ISNUMBER(C631)),"Confira o valor",IF(C631&lt;=0,"Valor maior que zero",IF(COUNTIFS(Medios,D631)&lt;&gt;1,"Escolha um meio",IF(COUNTIFS(VentaID,A631)&lt;&gt;1,"Confira o ID da venda",IF(SUMIFS(VentaValida,VentaID,A631)&lt;=0,"Corrija a venda",IF(B631&lt;SUMIFS(VentaFecha,VentaID,A631),"Anterior à venda","OK"))))))))))))</f>
        <v/>
      </c>
      <c r="H631" s="34" t="n">
        <f aca="false">IF(G631="OK",C631,0)</f>
        <v>0</v>
      </c>
    </row>
    <row r="632" customFormat="false" ht="25" hidden="false" customHeight="true" outlineLevel="0" collapsed="false">
      <c r="A632" s="31"/>
      <c r="B632" s="32"/>
      <c r="C632" s="33"/>
      <c r="D632" s="31"/>
      <c r="E632" s="31"/>
      <c r="F632" s="31"/>
      <c r="G632" s="36" t="str">
        <f aca="false">IF(COUNTA(A632:F632)=0,"",IF(E632="","Falta o código",IF(E632&lt;&gt;TRIM(E632),"Confira o código",IF(COUNTIFS(CobroID,E632)&gt;1,"Código repetido",IF(NOT(ISNUMBER(B632)),"Confira a data",IF(OR(B632&lt;1,B632&gt;73415,INT(B632)&lt;&gt;B632),"Confira a data",IF(NOT(ISNUMBER(C632)),"Confira o valor",IF(C632&lt;=0,"Valor maior que zero",IF(COUNTIFS(Medios,D632)&lt;&gt;1,"Escolha um meio",IF(COUNTIFS(VentaID,A632)&lt;&gt;1,"Confira o ID da venda",IF(SUMIFS(VentaValida,VentaID,A632)&lt;=0,"Corrija a venda",IF(B632&lt;SUMIFS(VentaFecha,VentaID,A632),"Anterior à venda","OK"))))))))))))</f>
        <v/>
      </c>
      <c r="H632" s="34" t="n">
        <f aca="false">IF(G632="OK",C632,0)</f>
        <v>0</v>
      </c>
    </row>
    <row r="633" customFormat="false" ht="25" hidden="false" customHeight="true" outlineLevel="0" collapsed="false">
      <c r="A633" s="31"/>
      <c r="B633" s="32"/>
      <c r="C633" s="33"/>
      <c r="D633" s="31"/>
      <c r="E633" s="31"/>
      <c r="F633" s="31"/>
      <c r="G633" s="36" t="str">
        <f aca="false">IF(COUNTA(A633:F633)=0,"",IF(E633="","Falta o código",IF(E633&lt;&gt;TRIM(E633),"Confira o código",IF(COUNTIFS(CobroID,E633)&gt;1,"Código repetido",IF(NOT(ISNUMBER(B633)),"Confira a data",IF(OR(B633&lt;1,B633&gt;73415,INT(B633)&lt;&gt;B633),"Confira a data",IF(NOT(ISNUMBER(C633)),"Confira o valor",IF(C633&lt;=0,"Valor maior que zero",IF(COUNTIFS(Medios,D633)&lt;&gt;1,"Escolha um meio",IF(COUNTIFS(VentaID,A633)&lt;&gt;1,"Confira o ID da venda",IF(SUMIFS(VentaValida,VentaID,A633)&lt;=0,"Corrija a venda",IF(B633&lt;SUMIFS(VentaFecha,VentaID,A633),"Anterior à venda","OK"))))))))))))</f>
        <v/>
      </c>
      <c r="H633" s="34" t="n">
        <f aca="false">IF(G633="OK",C633,0)</f>
        <v>0</v>
      </c>
    </row>
    <row r="634" customFormat="false" ht="25" hidden="false" customHeight="true" outlineLevel="0" collapsed="false">
      <c r="A634" s="31"/>
      <c r="B634" s="32"/>
      <c r="C634" s="33"/>
      <c r="D634" s="31"/>
      <c r="E634" s="31"/>
      <c r="F634" s="31"/>
      <c r="G634" s="36" t="str">
        <f aca="false">IF(COUNTA(A634:F634)=0,"",IF(E634="","Falta o código",IF(E634&lt;&gt;TRIM(E634),"Confira o código",IF(COUNTIFS(CobroID,E634)&gt;1,"Código repetido",IF(NOT(ISNUMBER(B634)),"Confira a data",IF(OR(B634&lt;1,B634&gt;73415,INT(B634)&lt;&gt;B634),"Confira a data",IF(NOT(ISNUMBER(C634)),"Confira o valor",IF(C634&lt;=0,"Valor maior que zero",IF(COUNTIFS(Medios,D634)&lt;&gt;1,"Escolha um meio",IF(COUNTIFS(VentaID,A634)&lt;&gt;1,"Confira o ID da venda",IF(SUMIFS(VentaValida,VentaID,A634)&lt;=0,"Corrija a venda",IF(B634&lt;SUMIFS(VentaFecha,VentaID,A634),"Anterior à venda","OK"))))))))))))</f>
        <v/>
      </c>
      <c r="H634" s="34" t="n">
        <f aca="false">IF(G634="OK",C634,0)</f>
        <v>0</v>
      </c>
    </row>
    <row r="635" customFormat="false" ht="25" hidden="false" customHeight="true" outlineLevel="0" collapsed="false">
      <c r="A635" s="31"/>
      <c r="B635" s="32"/>
      <c r="C635" s="33"/>
      <c r="D635" s="31"/>
      <c r="E635" s="31"/>
      <c r="F635" s="31"/>
      <c r="G635" s="36" t="str">
        <f aca="false">IF(COUNTA(A635:F635)=0,"",IF(E635="","Falta o código",IF(E635&lt;&gt;TRIM(E635),"Confira o código",IF(COUNTIFS(CobroID,E635)&gt;1,"Código repetido",IF(NOT(ISNUMBER(B635)),"Confira a data",IF(OR(B635&lt;1,B635&gt;73415,INT(B635)&lt;&gt;B635),"Confira a data",IF(NOT(ISNUMBER(C635)),"Confira o valor",IF(C635&lt;=0,"Valor maior que zero",IF(COUNTIFS(Medios,D635)&lt;&gt;1,"Escolha um meio",IF(COUNTIFS(VentaID,A635)&lt;&gt;1,"Confira o ID da venda",IF(SUMIFS(VentaValida,VentaID,A635)&lt;=0,"Corrija a venda",IF(B635&lt;SUMIFS(VentaFecha,VentaID,A635),"Anterior à venda","OK"))))))))))))</f>
        <v/>
      </c>
      <c r="H635" s="34" t="n">
        <f aca="false">IF(G635="OK",C635,0)</f>
        <v>0</v>
      </c>
    </row>
    <row r="636" customFormat="false" ht="25" hidden="false" customHeight="true" outlineLevel="0" collapsed="false">
      <c r="A636" s="31"/>
      <c r="B636" s="32"/>
      <c r="C636" s="33"/>
      <c r="D636" s="31"/>
      <c r="E636" s="31"/>
      <c r="F636" s="31"/>
      <c r="G636" s="36" t="str">
        <f aca="false">IF(COUNTA(A636:F636)=0,"",IF(E636="","Falta o código",IF(E636&lt;&gt;TRIM(E636),"Confira o código",IF(COUNTIFS(CobroID,E636)&gt;1,"Código repetido",IF(NOT(ISNUMBER(B636)),"Confira a data",IF(OR(B636&lt;1,B636&gt;73415,INT(B636)&lt;&gt;B636),"Confira a data",IF(NOT(ISNUMBER(C636)),"Confira o valor",IF(C636&lt;=0,"Valor maior que zero",IF(COUNTIFS(Medios,D636)&lt;&gt;1,"Escolha um meio",IF(COUNTIFS(VentaID,A636)&lt;&gt;1,"Confira o ID da venda",IF(SUMIFS(VentaValida,VentaID,A636)&lt;=0,"Corrija a venda",IF(B636&lt;SUMIFS(VentaFecha,VentaID,A636),"Anterior à venda","OK"))))))))))))</f>
        <v/>
      </c>
      <c r="H636" s="34" t="n">
        <f aca="false">IF(G636="OK",C636,0)</f>
        <v>0</v>
      </c>
    </row>
    <row r="637" customFormat="false" ht="25" hidden="false" customHeight="true" outlineLevel="0" collapsed="false">
      <c r="A637" s="31"/>
      <c r="B637" s="32"/>
      <c r="C637" s="33"/>
      <c r="D637" s="31"/>
      <c r="E637" s="31"/>
      <c r="F637" s="31"/>
      <c r="G637" s="36" t="str">
        <f aca="false">IF(COUNTA(A637:F637)=0,"",IF(E637="","Falta o código",IF(E637&lt;&gt;TRIM(E637),"Confira o código",IF(COUNTIFS(CobroID,E637)&gt;1,"Código repetido",IF(NOT(ISNUMBER(B637)),"Confira a data",IF(OR(B637&lt;1,B637&gt;73415,INT(B637)&lt;&gt;B637),"Confira a data",IF(NOT(ISNUMBER(C637)),"Confira o valor",IF(C637&lt;=0,"Valor maior que zero",IF(COUNTIFS(Medios,D637)&lt;&gt;1,"Escolha um meio",IF(COUNTIFS(VentaID,A637)&lt;&gt;1,"Confira o ID da venda",IF(SUMIFS(VentaValida,VentaID,A637)&lt;=0,"Corrija a venda",IF(B637&lt;SUMIFS(VentaFecha,VentaID,A637),"Anterior à venda","OK"))))))))))))</f>
        <v/>
      </c>
      <c r="H637" s="34" t="n">
        <f aca="false">IF(G637="OK",C637,0)</f>
        <v>0</v>
      </c>
    </row>
    <row r="638" customFormat="false" ht="25" hidden="false" customHeight="true" outlineLevel="0" collapsed="false">
      <c r="A638" s="31"/>
      <c r="B638" s="32"/>
      <c r="C638" s="33"/>
      <c r="D638" s="31"/>
      <c r="E638" s="31"/>
      <c r="F638" s="31"/>
      <c r="G638" s="36" t="str">
        <f aca="false">IF(COUNTA(A638:F638)=0,"",IF(E638="","Falta o código",IF(E638&lt;&gt;TRIM(E638),"Confira o código",IF(COUNTIFS(CobroID,E638)&gt;1,"Código repetido",IF(NOT(ISNUMBER(B638)),"Confira a data",IF(OR(B638&lt;1,B638&gt;73415,INT(B638)&lt;&gt;B638),"Confira a data",IF(NOT(ISNUMBER(C638)),"Confira o valor",IF(C638&lt;=0,"Valor maior que zero",IF(COUNTIFS(Medios,D638)&lt;&gt;1,"Escolha um meio",IF(COUNTIFS(VentaID,A638)&lt;&gt;1,"Confira o ID da venda",IF(SUMIFS(VentaValida,VentaID,A638)&lt;=0,"Corrija a venda",IF(B638&lt;SUMIFS(VentaFecha,VentaID,A638),"Anterior à venda","OK"))))))))))))</f>
        <v/>
      </c>
      <c r="H638" s="34" t="n">
        <f aca="false">IF(G638="OK",C638,0)</f>
        <v>0</v>
      </c>
    </row>
    <row r="639" customFormat="false" ht="25" hidden="false" customHeight="true" outlineLevel="0" collapsed="false">
      <c r="A639" s="31"/>
      <c r="B639" s="32"/>
      <c r="C639" s="33"/>
      <c r="D639" s="31"/>
      <c r="E639" s="31"/>
      <c r="F639" s="31"/>
      <c r="G639" s="36" t="str">
        <f aca="false">IF(COUNTA(A639:F639)=0,"",IF(E639="","Falta o código",IF(E639&lt;&gt;TRIM(E639),"Confira o código",IF(COUNTIFS(CobroID,E639)&gt;1,"Código repetido",IF(NOT(ISNUMBER(B639)),"Confira a data",IF(OR(B639&lt;1,B639&gt;73415,INT(B639)&lt;&gt;B639),"Confira a data",IF(NOT(ISNUMBER(C639)),"Confira o valor",IF(C639&lt;=0,"Valor maior que zero",IF(COUNTIFS(Medios,D639)&lt;&gt;1,"Escolha um meio",IF(COUNTIFS(VentaID,A639)&lt;&gt;1,"Confira o ID da venda",IF(SUMIFS(VentaValida,VentaID,A639)&lt;=0,"Corrija a venda",IF(B639&lt;SUMIFS(VentaFecha,VentaID,A639),"Anterior à venda","OK"))))))))))))</f>
        <v/>
      </c>
      <c r="H639" s="34" t="n">
        <f aca="false">IF(G639="OK",C639,0)</f>
        <v>0</v>
      </c>
    </row>
    <row r="640" customFormat="false" ht="25" hidden="false" customHeight="true" outlineLevel="0" collapsed="false">
      <c r="A640" s="31"/>
      <c r="B640" s="32"/>
      <c r="C640" s="33"/>
      <c r="D640" s="31"/>
      <c r="E640" s="31"/>
      <c r="F640" s="31"/>
      <c r="G640" s="36" t="str">
        <f aca="false">IF(COUNTA(A640:F640)=0,"",IF(E640="","Falta o código",IF(E640&lt;&gt;TRIM(E640),"Confira o código",IF(COUNTIFS(CobroID,E640)&gt;1,"Código repetido",IF(NOT(ISNUMBER(B640)),"Confira a data",IF(OR(B640&lt;1,B640&gt;73415,INT(B640)&lt;&gt;B640),"Confira a data",IF(NOT(ISNUMBER(C640)),"Confira o valor",IF(C640&lt;=0,"Valor maior que zero",IF(COUNTIFS(Medios,D640)&lt;&gt;1,"Escolha um meio",IF(COUNTIFS(VentaID,A640)&lt;&gt;1,"Confira o ID da venda",IF(SUMIFS(VentaValida,VentaID,A640)&lt;=0,"Corrija a venda",IF(B640&lt;SUMIFS(VentaFecha,VentaID,A640),"Anterior à venda","OK"))))))))))))</f>
        <v/>
      </c>
      <c r="H640" s="34" t="n">
        <f aca="false">IF(G640="OK",C640,0)</f>
        <v>0</v>
      </c>
    </row>
    <row r="641" customFormat="false" ht="25" hidden="false" customHeight="true" outlineLevel="0" collapsed="false">
      <c r="A641" s="31"/>
      <c r="B641" s="32"/>
      <c r="C641" s="33"/>
      <c r="D641" s="31"/>
      <c r="E641" s="31"/>
      <c r="F641" s="31"/>
      <c r="G641" s="36" t="str">
        <f aca="false">IF(COUNTA(A641:F641)=0,"",IF(E641="","Falta o código",IF(E641&lt;&gt;TRIM(E641),"Confira o código",IF(COUNTIFS(CobroID,E641)&gt;1,"Código repetido",IF(NOT(ISNUMBER(B641)),"Confira a data",IF(OR(B641&lt;1,B641&gt;73415,INT(B641)&lt;&gt;B641),"Confira a data",IF(NOT(ISNUMBER(C641)),"Confira o valor",IF(C641&lt;=0,"Valor maior que zero",IF(COUNTIFS(Medios,D641)&lt;&gt;1,"Escolha um meio",IF(COUNTIFS(VentaID,A641)&lt;&gt;1,"Confira o ID da venda",IF(SUMIFS(VentaValida,VentaID,A641)&lt;=0,"Corrija a venda",IF(B641&lt;SUMIFS(VentaFecha,VentaID,A641),"Anterior à venda","OK"))))))))))))</f>
        <v/>
      </c>
      <c r="H641" s="34" t="n">
        <f aca="false">IF(G641="OK",C641,0)</f>
        <v>0</v>
      </c>
    </row>
    <row r="642" customFormat="false" ht="25" hidden="false" customHeight="true" outlineLevel="0" collapsed="false">
      <c r="A642" s="31"/>
      <c r="B642" s="32"/>
      <c r="C642" s="33"/>
      <c r="D642" s="31"/>
      <c r="E642" s="31"/>
      <c r="F642" s="31"/>
      <c r="G642" s="36" t="str">
        <f aca="false">IF(COUNTA(A642:F642)=0,"",IF(E642="","Falta o código",IF(E642&lt;&gt;TRIM(E642),"Confira o código",IF(COUNTIFS(CobroID,E642)&gt;1,"Código repetido",IF(NOT(ISNUMBER(B642)),"Confira a data",IF(OR(B642&lt;1,B642&gt;73415,INT(B642)&lt;&gt;B642),"Confira a data",IF(NOT(ISNUMBER(C642)),"Confira o valor",IF(C642&lt;=0,"Valor maior que zero",IF(COUNTIFS(Medios,D642)&lt;&gt;1,"Escolha um meio",IF(COUNTIFS(VentaID,A642)&lt;&gt;1,"Confira o ID da venda",IF(SUMIFS(VentaValida,VentaID,A642)&lt;=0,"Corrija a venda",IF(B642&lt;SUMIFS(VentaFecha,VentaID,A642),"Anterior à venda","OK"))))))))))))</f>
        <v/>
      </c>
      <c r="H642" s="34" t="n">
        <f aca="false">IF(G642="OK",C642,0)</f>
        <v>0</v>
      </c>
    </row>
    <row r="643" customFormat="false" ht="25" hidden="false" customHeight="true" outlineLevel="0" collapsed="false">
      <c r="A643" s="31"/>
      <c r="B643" s="32"/>
      <c r="C643" s="33"/>
      <c r="D643" s="31"/>
      <c r="E643" s="31"/>
      <c r="F643" s="31"/>
      <c r="G643" s="36" t="str">
        <f aca="false">IF(COUNTA(A643:F643)=0,"",IF(E643="","Falta o código",IF(E643&lt;&gt;TRIM(E643),"Confira o código",IF(COUNTIFS(CobroID,E643)&gt;1,"Código repetido",IF(NOT(ISNUMBER(B643)),"Confira a data",IF(OR(B643&lt;1,B643&gt;73415,INT(B643)&lt;&gt;B643),"Confira a data",IF(NOT(ISNUMBER(C643)),"Confira o valor",IF(C643&lt;=0,"Valor maior que zero",IF(COUNTIFS(Medios,D643)&lt;&gt;1,"Escolha um meio",IF(COUNTIFS(VentaID,A643)&lt;&gt;1,"Confira o ID da venda",IF(SUMIFS(VentaValida,VentaID,A643)&lt;=0,"Corrija a venda",IF(B643&lt;SUMIFS(VentaFecha,VentaID,A643),"Anterior à venda","OK"))))))))))))</f>
        <v/>
      </c>
      <c r="H643" s="34" t="n">
        <f aca="false">IF(G643="OK",C643,0)</f>
        <v>0</v>
      </c>
    </row>
    <row r="644" customFormat="false" ht="25" hidden="false" customHeight="true" outlineLevel="0" collapsed="false">
      <c r="A644" s="31"/>
      <c r="B644" s="32"/>
      <c r="C644" s="33"/>
      <c r="D644" s="31"/>
      <c r="E644" s="31"/>
      <c r="F644" s="31"/>
      <c r="G644" s="36" t="str">
        <f aca="false">IF(COUNTA(A644:F644)=0,"",IF(E644="","Falta o código",IF(E644&lt;&gt;TRIM(E644),"Confira o código",IF(COUNTIFS(CobroID,E644)&gt;1,"Código repetido",IF(NOT(ISNUMBER(B644)),"Confira a data",IF(OR(B644&lt;1,B644&gt;73415,INT(B644)&lt;&gt;B644),"Confira a data",IF(NOT(ISNUMBER(C644)),"Confira o valor",IF(C644&lt;=0,"Valor maior que zero",IF(COUNTIFS(Medios,D644)&lt;&gt;1,"Escolha um meio",IF(COUNTIFS(VentaID,A644)&lt;&gt;1,"Confira o ID da venda",IF(SUMIFS(VentaValida,VentaID,A644)&lt;=0,"Corrija a venda",IF(B644&lt;SUMIFS(VentaFecha,VentaID,A644),"Anterior à venda","OK"))))))))))))</f>
        <v/>
      </c>
      <c r="H644" s="34" t="n">
        <f aca="false">IF(G644="OK",C644,0)</f>
        <v>0</v>
      </c>
    </row>
    <row r="645" customFormat="false" ht="25" hidden="false" customHeight="true" outlineLevel="0" collapsed="false">
      <c r="A645" s="31"/>
      <c r="B645" s="32"/>
      <c r="C645" s="33"/>
      <c r="D645" s="31"/>
      <c r="E645" s="31"/>
      <c r="F645" s="31"/>
      <c r="G645" s="36" t="str">
        <f aca="false">IF(COUNTA(A645:F645)=0,"",IF(E645="","Falta o código",IF(E645&lt;&gt;TRIM(E645),"Confira o código",IF(COUNTIFS(CobroID,E645)&gt;1,"Código repetido",IF(NOT(ISNUMBER(B645)),"Confira a data",IF(OR(B645&lt;1,B645&gt;73415,INT(B645)&lt;&gt;B645),"Confira a data",IF(NOT(ISNUMBER(C645)),"Confira o valor",IF(C645&lt;=0,"Valor maior que zero",IF(COUNTIFS(Medios,D645)&lt;&gt;1,"Escolha um meio",IF(COUNTIFS(VentaID,A645)&lt;&gt;1,"Confira o ID da venda",IF(SUMIFS(VentaValida,VentaID,A645)&lt;=0,"Corrija a venda",IF(B645&lt;SUMIFS(VentaFecha,VentaID,A645),"Anterior à venda","OK"))))))))))))</f>
        <v/>
      </c>
      <c r="H645" s="34" t="n">
        <f aca="false">IF(G645="OK",C645,0)</f>
        <v>0</v>
      </c>
    </row>
    <row r="646" customFormat="false" ht="25" hidden="false" customHeight="true" outlineLevel="0" collapsed="false">
      <c r="A646" s="31"/>
      <c r="B646" s="32"/>
      <c r="C646" s="33"/>
      <c r="D646" s="31"/>
      <c r="E646" s="31"/>
      <c r="F646" s="31"/>
      <c r="G646" s="36" t="str">
        <f aca="false">IF(COUNTA(A646:F646)=0,"",IF(E646="","Falta o código",IF(E646&lt;&gt;TRIM(E646),"Confira o código",IF(COUNTIFS(CobroID,E646)&gt;1,"Código repetido",IF(NOT(ISNUMBER(B646)),"Confira a data",IF(OR(B646&lt;1,B646&gt;73415,INT(B646)&lt;&gt;B646),"Confira a data",IF(NOT(ISNUMBER(C646)),"Confira o valor",IF(C646&lt;=0,"Valor maior que zero",IF(COUNTIFS(Medios,D646)&lt;&gt;1,"Escolha um meio",IF(COUNTIFS(VentaID,A646)&lt;&gt;1,"Confira o ID da venda",IF(SUMIFS(VentaValida,VentaID,A646)&lt;=0,"Corrija a venda",IF(B646&lt;SUMIFS(VentaFecha,VentaID,A646),"Anterior à venda","OK"))))))))))))</f>
        <v/>
      </c>
      <c r="H646" s="34" t="n">
        <f aca="false">IF(G646="OK",C646,0)</f>
        <v>0</v>
      </c>
    </row>
    <row r="647" customFormat="false" ht="25" hidden="false" customHeight="true" outlineLevel="0" collapsed="false">
      <c r="A647" s="31"/>
      <c r="B647" s="32"/>
      <c r="C647" s="33"/>
      <c r="D647" s="31"/>
      <c r="E647" s="31"/>
      <c r="F647" s="31"/>
      <c r="G647" s="36" t="str">
        <f aca="false">IF(COUNTA(A647:F647)=0,"",IF(E647="","Falta o código",IF(E647&lt;&gt;TRIM(E647),"Confira o código",IF(COUNTIFS(CobroID,E647)&gt;1,"Código repetido",IF(NOT(ISNUMBER(B647)),"Confira a data",IF(OR(B647&lt;1,B647&gt;73415,INT(B647)&lt;&gt;B647),"Confira a data",IF(NOT(ISNUMBER(C647)),"Confira o valor",IF(C647&lt;=0,"Valor maior que zero",IF(COUNTIFS(Medios,D647)&lt;&gt;1,"Escolha um meio",IF(COUNTIFS(VentaID,A647)&lt;&gt;1,"Confira o ID da venda",IF(SUMIFS(VentaValida,VentaID,A647)&lt;=0,"Corrija a venda",IF(B647&lt;SUMIFS(VentaFecha,VentaID,A647),"Anterior à venda","OK"))))))))))))</f>
        <v/>
      </c>
      <c r="H647" s="34" t="n">
        <f aca="false">IF(G647="OK",C647,0)</f>
        <v>0</v>
      </c>
    </row>
    <row r="648" customFormat="false" ht="25" hidden="false" customHeight="true" outlineLevel="0" collapsed="false">
      <c r="A648" s="31"/>
      <c r="B648" s="32"/>
      <c r="C648" s="33"/>
      <c r="D648" s="31"/>
      <c r="E648" s="31"/>
      <c r="F648" s="31"/>
      <c r="G648" s="36" t="str">
        <f aca="false">IF(COUNTA(A648:F648)=0,"",IF(E648="","Falta o código",IF(E648&lt;&gt;TRIM(E648),"Confira o código",IF(COUNTIFS(CobroID,E648)&gt;1,"Código repetido",IF(NOT(ISNUMBER(B648)),"Confira a data",IF(OR(B648&lt;1,B648&gt;73415,INT(B648)&lt;&gt;B648),"Confira a data",IF(NOT(ISNUMBER(C648)),"Confira o valor",IF(C648&lt;=0,"Valor maior que zero",IF(COUNTIFS(Medios,D648)&lt;&gt;1,"Escolha um meio",IF(COUNTIFS(VentaID,A648)&lt;&gt;1,"Confira o ID da venda",IF(SUMIFS(VentaValida,VentaID,A648)&lt;=0,"Corrija a venda",IF(B648&lt;SUMIFS(VentaFecha,VentaID,A648),"Anterior à venda","OK"))))))))))))</f>
        <v/>
      </c>
      <c r="H648" s="34" t="n">
        <f aca="false">IF(G648="OK",C648,0)</f>
        <v>0</v>
      </c>
    </row>
    <row r="649" customFormat="false" ht="25" hidden="false" customHeight="true" outlineLevel="0" collapsed="false">
      <c r="A649" s="31"/>
      <c r="B649" s="32"/>
      <c r="C649" s="33"/>
      <c r="D649" s="31"/>
      <c r="E649" s="31"/>
      <c r="F649" s="31"/>
      <c r="G649" s="36" t="str">
        <f aca="false">IF(COUNTA(A649:F649)=0,"",IF(E649="","Falta o código",IF(E649&lt;&gt;TRIM(E649),"Confira o código",IF(COUNTIFS(CobroID,E649)&gt;1,"Código repetido",IF(NOT(ISNUMBER(B649)),"Confira a data",IF(OR(B649&lt;1,B649&gt;73415,INT(B649)&lt;&gt;B649),"Confira a data",IF(NOT(ISNUMBER(C649)),"Confira o valor",IF(C649&lt;=0,"Valor maior que zero",IF(COUNTIFS(Medios,D649)&lt;&gt;1,"Escolha um meio",IF(COUNTIFS(VentaID,A649)&lt;&gt;1,"Confira o ID da venda",IF(SUMIFS(VentaValida,VentaID,A649)&lt;=0,"Corrija a venda",IF(B649&lt;SUMIFS(VentaFecha,VentaID,A649),"Anterior à venda","OK"))))))))))))</f>
        <v/>
      </c>
      <c r="H649" s="34" t="n">
        <f aca="false">IF(G649="OK",C649,0)</f>
        <v>0</v>
      </c>
    </row>
    <row r="650" customFormat="false" ht="25" hidden="false" customHeight="true" outlineLevel="0" collapsed="false">
      <c r="A650" s="31"/>
      <c r="B650" s="32"/>
      <c r="C650" s="33"/>
      <c r="D650" s="31"/>
      <c r="E650" s="31"/>
      <c r="F650" s="31"/>
      <c r="G650" s="36" t="str">
        <f aca="false">IF(COUNTA(A650:F650)=0,"",IF(E650="","Falta o código",IF(E650&lt;&gt;TRIM(E650),"Confira o código",IF(COUNTIFS(CobroID,E650)&gt;1,"Código repetido",IF(NOT(ISNUMBER(B650)),"Confira a data",IF(OR(B650&lt;1,B650&gt;73415,INT(B650)&lt;&gt;B650),"Confira a data",IF(NOT(ISNUMBER(C650)),"Confira o valor",IF(C650&lt;=0,"Valor maior que zero",IF(COUNTIFS(Medios,D650)&lt;&gt;1,"Escolha um meio",IF(COUNTIFS(VentaID,A650)&lt;&gt;1,"Confira o ID da venda",IF(SUMIFS(VentaValida,VentaID,A650)&lt;=0,"Corrija a venda",IF(B650&lt;SUMIFS(VentaFecha,VentaID,A650),"Anterior à venda","OK"))))))))))))</f>
        <v/>
      </c>
      <c r="H650" s="34" t="n">
        <f aca="false">IF(G650="OK",C650,0)</f>
        <v>0</v>
      </c>
    </row>
    <row r="651" customFormat="false" ht="25" hidden="false" customHeight="true" outlineLevel="0" collapsed="false">
      <c r="A651" s="31"/>
      <c r="B651" s="32"/>
      <c r="C651" s="33"/>
      <c r="D651" s="31"/>
      <c r="E651" s="31"/>
      <c r="F651" s="31"/>
      <c r="G651" s="36" t="str">
        <f aca="false">IF(COUNTA(A651:F651)=0,"",IF(E651="","Falta o código",IF(E651&lt;&gt;TRIM(E651),"Confira o código",IF(COUNTIFS(CobroID,E651)&gt;1,"Código repetido",IF(NOT(ISNUMBER(B651)),"Confira a data",IF(OR(B651&lt;1,B651&gt;73415,INT(B651)&lt;&gt;B651),"Confira a data",IF(NOT(ISNUMBER(C651)),"Confira o valor",IF(C651&lt;=0,"Valor maior que zero",IF(COUNTIFS(Medios,D651)&lt;&gt;1,"Escolha um meio",IF(COUNTIFS(VentaID,A651)&lt;&gt;1,"Confira o ID da venda",IF(SUMIFS(VentaValida,VentaID,A651)&lt;=0,"Corrija a venda",IF(B651&lt;SUMIFS(VentaFecha,VentaID,A651),"Anterior à venda","OK"))))))))))))</f>
        <v/>
      </c>
      <c r="H651" s="34" t="n">
        <f aca="false">IF(G651="OK",C651,0)</f>
        <v>0</v>
      </c>
    </row>
    <row r="652" customFormat="false" ht="25" hidden="false" customHeight="true" outlineLevel="0" collapsed="false">
      <c r="A652" s="31"/>
      <c r="B652" s="32"/>
      <c r="C652" s="33"/>
      <c r="D652" s="31"/>
      <c r="E652" s="31"/>
      <c r="F652" s="31"/>
      <c r="G652" s="36" t="str">
        <f aca="false">IF(COUNTA(A652:F652)=0,"",IF(E652="","Falta o código",IF(E652&lt;&gt;TRIM(E652),"Confira o código",IF(COUNTIFS(CobroID,E652)&gt;1,"Código repetido",IF(NOT(ISNUMBER(B652)),"Confira a data",IF(OR(B652&lt;1,B652&gt;73415,INT(B652)&lt;&gt;B652),"Confira a data",IF(NOT(ISNUMBER(C652)),"Confira o valor",IF(C652&lt;=0,"Valor maior que zero",IF(COUNTIFS(Medios,D652)&lt;&gt;1,"Escolha um meio",IF(COUNTIFS(VentaID,A652)&lt;&gt;1,"Confira o ID da venda",IF(SUMIFS(VentaValida,VentaID,A652)&lt;=0,"Corrija a venda",IF(B652&lt;SUMIFS(VentaFecha,VentaID,A652),"Anterior à venda","OK"))))))))))))</f>
        <v/>
      </c>
      <c r="H652" s="34" t="n">
        <f aca="false">IF(G652="OK",C652,0)</f>
        <v>0</v>
      </c>
    </row>
    <row r="653" customFormat="false" ht="25" hidden="false" customHeight="true" outlineLevel="0" collapsed="false">
      <c r="A653" s="31"/>
      <c r="B653" s="32"/>
      <c r="C653" s="33"/>
      <c r="D653" s="31"/>
      <c r="E653" s="31"/>
      <c r="F653" s="31"/>
      <c r="G653" s="36" t="str">
        <f aca="false">IF(COUNTA(A653:F653)=0,"",IF(E653="","Falta o código",IF(E653&lt;&gt;TRIM(E653),"Confira o código",IF(COUNTIFS(CobroID,E653)&gt;1,"Código repetido",IF(NOT(ISNUMBER(B653)),"Confira a data",IF(OR(B653&lt;1,B653&gt;73415,INT(B653)&lt;&gt;B653),"Confira a data",IF(NOT(ISNUMBER(C653)),"Confira o valor",IF(C653&lt;=0,"Valor maior que zero",IF(COUNTIFS(Medios,D653)&lt;&gt;1,"Escolha um meio",IF(COUNTIFS(VentaID,A653)&lt;&gt;1,"Confira o ID da venda",IF(SUMIFS(VentaValida,VentaID,A653)&lt;=0,"Corrija a venda",IF(B653&lt;SUMIFS(VentaFecha,VentaID,A653),"Anterior à venda","OK"))))))))))))</f>
        <v/>
      </c>
      <c r="H653" s="34" t="n">
        <f aca="false">IF(G653="OK",C653,0)</f>
        <v>0</v>
      </c>
    </row>
    <row r="654" customFormat="false" ht="25" hidden="false" customHeight="true" outlineLevel="0" collapsed="false">
      <c r="A654" s="31"/>
      <c r="B654" s="32"/>
      <c r="C654" s="33"/>
      <c r="D654" s="31"/>
      <c r="E654" s="31"/>
      <c r="F654" s="31"/>
      <c r="G654" s="36" t="str">
        <f aca="false">IF(COUNTA(A654:F654)=0,"",IF(E654="","Falta o código",IF(E654&lt;&gt;TRIM(E654),"Confira o código",IF(COUNTIFS(CobroID,E654)&gt;1,"Código repetido",IF(NOT(ISNUMBER(B654)),"Confira a data",IF(OR(B654&lt;1,B654&gt;73415,INT(B654)&lt;&gt;B654),"Confira a data",IF(NOT(ISNUMBER(C654)),"Confira o valor",IF(C654&lt;=0,"Valor maior que zero",IF(COUNTIFS(Medios,D654)&lt;&gt;1,"Escolha um meio",IF(COUNTIFS(VentaID,A654)&lt;&gt;1,"Confira o ID da venda",IF(SUMIFS(VentaValida,VentaID,A654)&lt;=0,"Corrija a venda",IF(B654&lt;SUMIFS(VentaFecha,VentaID,A654),"Anterior à venda","OK"))))))))))))</f>
        <v/>
      </c>
      <c r="H654" s="34" t="n">
        <f aca="false">IF(G654="OK",C654,0)</f>
        <v>0</v>
      </c>
    </row>
    <row r="655" customFormat="false" ht="25" hidden="false" customHeight="true" outlineLevel="0" collapsed="false">
      <c r="A655" s="31"/>
      <c r="B655" s="32"/>
      <c r="C655" s="33"/>
      <c r="D655" s="31"/>
      <c r="E655" s="31"/>
      <c r="F655" s="31"/>
      <c r="G655" s="36" t="str">
        <f aca="false">IF(COUNTA(A655:F655)=0,"",IF(E655="","Falta o código",IF(E655&lt;&gt;TRIM(E655),"Confira o código",IF(COUNTIFS(CobroID,E655)&gt;1,"Código repetido",IF(NOT(ISNUMBER(B655)),"Confira a data",IF(OR(B655&lt;1,B655&gt;73415,INT(B655)&lt;&gt;B655),"Confira a data",IF(NOT(ISNUMBER(C655)),"Confira o valor",IF(C655&lt;=0,"Valor maior que zero",IF(COUNTIFS(Medios,D655)&lt;&gt;1,"Escolha um meio",IF(COUNTIFS(VentaID,A655)&lt;&gt;1,"Confira o ID da venda",IF(SUMIFS(VentaValida,VentaID,A655)&lt;=0,"Corrija a venda",IF(B655&lt;SUMIFS(VentaFecha,VentaID,A655),"Anterior à venda","OK"))))))))))))</f>
        <v/>
      </c>
      <c r="H655" s="34" t="n">
        <f aca="false">IF(G655="OK",C655,0)</f>
        <v>0</v>
      </c>
    </row>
    <row r="656" customFormat="false" ht="25" hidden="false" customHeight="true" outlineLevel="0" collapsed="false">
      <c r="A656" s="31"/>
      <c r="B656" s="32"/>
      <c r="C656" s="33"/>
      <c r="D656" s="31"/>
      <c r="E656" s="31"/>
      <c r="F656" s="31"/>
      <c r="G656" s="36" t="str">
        <f aca="false">IF(COUNTA(A656:F656)=0,"",IF(E656="","Falta o código",IF(E656&lt;&gt;TRIM(E656),"Confira o código",IF(COUNTIFS(CobroID,E656)&gt;1,"Código repetido",IF(NOT(ISNUMBER(B656)),"Confira a data",IF(OR(B656&lt;1,B656&gt;73415,INT(B656)&lt;&gt;B656),"Confira a data",IF(NOT(ISNUMBER(C656)),"Confira o valor",IF(C656&lt;=0,"Valor maior que zero",IF(COUNTIFS(Medios,D656)&lt;&gt;1,"Escolha um meio",IF(COUNTIFS(VentaID,A656)&lt;&gt;1,"Confira o ID da venda",IF(SUMIFS(VentaValida,VentaID,A656)&lt;=0,"Corrija a venda",IF(B656&lt;SUMIFS(VentaFecha,VentaID,A656),"Anterior à venda","OK"))))))))))))</f>
        <v/>
      </c>
      <c r="H656" s="34" t="n">
        <f aca="false">IF(G656="OK",C656,0)</f>
        <v>0</v>
      </c>
    </row>
    <row r="657" customFormat="false" ht="25" hidden="false" customHeight="true" outlineLevel="0" collapsed="false">
      <c r="A657" s="31"/>
      <c r="B657" s="32"/>
      <c r="C657" s="33"/>
      <c r="D657" s="31"/>
      <c r="E657" s="31"/>
      <c r="F657" s="31"/>
      <c r="G657" s="36" t="str">
        <f aca="false">IF(COUNTA(A657:F657)=0,"",IF(E657="","Falta o código",IF(E657&lt;&gt;TRIM(E657),"Confira o código",IF(COUNTIFS(CobroID,E657)&gt;1,"Código repetido",IF(NOT(ISNUMBER(B657)),"Confira a data",IF(OR(B657&lt;1,B657&gt;73415,INT(B657)&lt;&gt;B657),"Confira a data",IF(NOT(ISNUMBER(C657)),"Confira o valor",IF(C657&lt;=0,"Valor maior que zero",IF(COUNTIFS(Medios,D657)&lt;&gt;1,"Escolha um meio",IF(COUNTIFS(VentaID,A657)&lt;&gt;1,"Confira o ID da venda",IF(SUMIFS(VentaValida,VentaID,A657)&lt;=0,"Corrija a venda",IF(B657&lt;SUMIFS(VentaFecha,VentaID,A657),"Anterior à venda","OK"))))))))))))</f>
        <v/>
      </c>
      <c r="H657" s="34" t="n">
        <f aca="false">IF(G657="OK",C657,0)</f>
        <v>0</v>
      </c>
    </row>
    <row r="658" customFormat="false" ht="25" hidden="false" customHeight="true" outlineLevel="0" collapsed="false">
      <c r="A658" s="31"/>
      <c r="B658" s="32"/>
      <c r="C658" s="33"/>
      <c r="D658" s="31"/>
      <c r="E658" s="31"/>
      <c r="F658" s="31"/>
      <c r="G658" s="36" t="str">
        <f aca="false">IF(COUNTA(A658:F658)=0,"",IF(E658="","Falta o código",IF(E658&lt;&gt;TRIM(E658),"Confira o código",IF(COUNTIFS(CobroID,E658)&gt;1,"Código repetido",IF(NOT(ISNUMBER(B658)),"Confira a data",IF(OR(B658&lt;1,B658&gt;73415,INT(B658)&lt;&gt;B658),"Confira a data",IF(NOT(ISNUMBER(C658)),"Confira o valor",IF(C658&lt;=0,"Valor maior que zero",IF(COUNTIFS(Medios,D658)&lt;&gt;1,"Escolha um meio",IF(COUNTIFS(VentaID,A658)&lt;&gt;1,"Confira o ID da venda",IF(SUMIFS(VentaValida,VentaID,A658)&lt;=0,"Corrija a venda",IF(B658&lt;SUMIFS(VentaFecha,VentaID,A658),"Anterior à venda","OK"))))))))))))</f>
        <v/>
      </c>
      <c r="H658" s="34" t="n">
        <f aca="false">IF(G658="OK",C658,0)</f>
        <v>0</v>
      </c>
    </row>
    <row r="659" customFormat="false" ht="25" hidden="false" customHeight="true" outlineLevel="0" collapsed="false">
      <c r="A659" s="31"/>
      <c r="B659" s="32"/>
      <c r="C659" s="33"/>
      <c r="D659" s="31"/>
      <c r="E659" s="31"/>
      <c r="F659" s="31"/>
      <c r="G659" s="36" t="str">
        <f aca="false">IF(COUNTA(A659:F659)=0,"",IF(E659="","Falta o código",IF(E659&lt;&gt;TRIM(E659),"Confira o código",IF(COUNTIFS(CobroID,E659)&gt;1,"Código repetido",IF(NOT(ISNUMBER(B659)),"Confira a data",IF(OR(B659&lt;1,B659&gt;73415,INT(B659)&lt;&gt;B659),"Confira a data",IF(NOT(ISNUMBER(C659)),"Confira o valor",IF(C659&lt;=0,"Valor maior que zero",IF(COUNTIFS(Medios,D659)&lt;&gt;1,"Escolha um meio",IF(COUNTIFS(VentaID,A659)&lt;&gt;1,"Confira o ID da venda",IF(SUMIFS(VentaValida,VentaID,A659)&lt;=0,"Corrija a venda",IF(B659&lt;SUMIFS(VentaFecha,VentaID,A659),"Anterior à venda","OK"))))))))))))</f>
        <v/>
      </c>
      <c r="H659" s="34" t="n">
        <f aca="false">IF(G659="OK",C659,0)</f>
        <v>0</v>
      </c>
    </row>
    <row r="660" customFormat="false" ht="25" hidden="false" customHeight="true" outlineLevel="0" collapsed="false">
      <c r="A660" s="31"/>
      <c r="B660" s="32"/>
      <c r="C660" s="33"/>
      <c r="D660" s="31"/>
      <c r="E660" s="31"/>
      <c r="F660" s="31"/>
      <c r="G660" s="36" t="str">
        <f aca="false">IF(COUNTA(A660:F660)=0,"",IF(E660="","Falta o código",IF(E660&lt;&gt;TRIM(E660),"Confira o código",IF(COUNTIFS(CobroID,E660)&gt;1,"Código repetido",IF(NOT(ISNUMBER(B660)),"Confira a data",IF(OR(B660&lt;1,B660&gt;73415,INT(B660)&lt;&gt;B660),"Confira a data",IF(NOT(ISNUMBER(C660)),"Confira o valor",IF(C660&lt;=0,"Valor maior que zero",IF(COUNTIFS(Medios,D660)&lt;&gt;1,"Escolha um meio",IF(COUNTIFS(VentaID,A660)&lt;&gt;1,"Confira o ID da venda",IF(SUMIFS(VentaValida,VentaID,A660)&lt;=0,"Corrija a venda",IF(B660&lt;SUMIFS(VentaFecha,VentaID,A660),"Anterior à venda","OK"))))))))))))</f>
        <v/>
      </c>
      <c r="H660" s="34" t="n">
        <f aca="false">IF(G660="OK",C660,0)</f>
        <v>0</v>
      </c>
    </row>
    <row r="661" customFormat="false" ht="25" hidden="false" customHeight="true" outlineLevel="0" collapsed="false">
      <c r="A661" s="31"/>
      <c r="B661" s="32"/>
      <c r="C661" s="33"/>
      <c r="D661" s="31"/>
      <c r="E661" s="31"/>
      <c r="F661" s="31"/>
      <c r="G661" s="36" t="str">
        <f aca="false">IF(COUNTA(A661:F661)=0,"",IF(E661="","Falta o código",IF(E661&lt;&gt;TRIM(E661),"Confira o código",IF(COUNTIFS(CobroID,E661)&gt;1,"Código repetido",IF(NOT(ISNUMBER(B661)),"Confira a data",IF(OR(B661&lt;1,B661&gt;73415,INT(B661)&lt;&gt;B661),"Confira a data",IF(NOT(ISNUMBER(C661)),"Confira o valor",IF(C661&lt;=0,"Valor maior que zero",IF(COUNTIFS(Medios,D661)&lt;&gt;1,"Escolha um meio",IF(COUNTIFS(VentaID,A661)&lt;&gt;1,"Confira o ID da venda",IF(SUMIFS(VentaValida,VentaID,A661)&lt;=0,"Corrija a venda",IF(B661&lt;SUMIFS(VentaFecha,VentaID,A661),"Anterior à venda","OK"))))))))))))</f>
        <v/>
      </c>
      <c r="H661" s="34" t="n">
        <f aca="false">IF(G661="OK",C661,0)</f>
        <v>0</v>
      </c>
    </row>
    <row r="662" customFormat="false" ht="25" hidden="false" customHeight="true" outlineLevel="0" collapsed="false">
      <c r="A662" s="31"/>
      <c r="B662" s="32"/>
      <c r="C662" s="33"/>
      <c r="D662" s="31"/>
      <c r="E662" s="31"/>
      <c r="F662" s="31"/>
      <c r="G662" s="36" t="str">
        <f aca="false">IF(COUNTA(A662:F662)=0,"",IF(E662="","Falta o código",IF(E662&lt;&gt;TRIM(E662),"Confira o código",IF(COUNTIFS(CobroID,E662)&gt;1,"Código repetido",IF(NOT(ISNUMBER(B662)),"Confira a data",IF(OR(B662&lt;1,B662&gt;73415,INT(B662)&lt;&gt;B662),"Confira a data",IF(NOT(ISNUMBER(C662)),"Confira o valor",IF(C662&lt;=0,"Valor maior que zero",IF(COUNTIFS(Medios,D662)&lt;&gt;1,"Escolha um meio",IF(COUNTIFS(VentaID,A662)&lt;&gt;1,"Confira o ID da venda",IF(SUMIFS(VentaValida,VentaID,A662)&lt;=0,"Corrija a venda",IF(B662&lt;SUMIFS(VentaFecha,VentaID,A662),"Anterior à venda","OK"))))))))))))</f>
        <v/>
      </c>
      <c r="H662" s="34" t="n">
        <f aca="false">IF(G662="OK",C662,0)</f>
        <v>0</v>
      </c>
    </row>
    <row r="663" customFormat="false" ht="25" hidden="false" customHeight="true" outlineLevel="0" collapsed="false">
      <c r="A663" s="31"/>
      <c r="B663" s="32"/>
      <c r="C663" s="33"/>
      <c r="D663" s="31"/>
      <c r="E663" s="31"/>
      <c r="F663" s="31"/>
      <c r="G663" s="36" t="str">
        <f aca="false">IF(COUNTA(A663:F663)=0,"",IF(E663="","Falta o código",IF(E663&lt;&gt;TRIM(E663),"Confira o código",IF(COUNTIFS(CobroID,E663)&gt;1,"Código repetido",IF(NOT(ISNUMBER(B663)),"Confira a data",IF(OR(B663&lt;1,B663&gt;73415,INT(B663)&lt;&gt;B663),"Confira a data",IF(NOT(ISNUMBER(C663)),"Confira o valor",IF(C663&lt;=0,"Valor maior que zero",IF(COUNTIFS(Medios,D663)&lt;&gt;1,"Escolha um meio",IF(COUNTIFS(VentaID,A663)&lt;&gt;1,"Confira o ID da venda",IF(SUMIFS(VentaValida,VentaID,A663)&lt;=0,"Corrija a venda",IF(B663&lt;SUMIFS(VentaFecha,VentaID,A663),"Anterior à venda","OK"))))))))))))</f>
        <v/>
      </c>
      <c r="H663" s="34" t="n">
        <f aca="false">IF(G663="OK",C663,0)</f>
        <v>0</v>
      </c>
    </row>
    <row r="664" customFormat="false" ht="25" hidden="false" customHeight="true" outlineLevel="0" collapsed="false">
      <c r="A664" s="31"/>
      <c r="B664" s="32"/>
      <c r="C664" s="33"/>
      <c r="D664" s="31"/>
      <c r="E664" s="31"/>
      <c r="F664" s="31"/>
      <c r="G664" s="36" t="str">
        <f aca="false">IF(COUNTA(A664:F664)=0,"",IF(E664="","Falta o código",IF(E664&lt;&gt;TRIM(E664),"Confira o código",IF(COUNTIFS(CobroID,E664)&gt;1,"Código repetido",IF(NOT(ISNUMBER(B664)),"Confira a data",IF(OR(B664&lt;1,B664&gt;73415,INT(B664)&lt;&gt;B664),"Confira a data",IF(NOT(ISNUMBER(C664)),"Confira o valor",IF(C664&lt;=0,"Valor maior que zero",IF(COUNTIFS(Medios,D664)&lt;&gt;1,"Escolha um meio",IF(COUNTIFS(VentaID,A664)&lt;&gt;1,"Confira o ID da venda",IF(SUMIFS(VentaValida,VentaID,A664)&lt;=0,"Corrija a venda",IF(B664&lt;SUMIFS(VentaFecha,VentaID,A664),"Anterior à venda","OK"))))))))))))</f>
        <v/>
      </c>
      <c r="H664" s="34" t="n">
        <f aca="false">IF(G664="OK",C664,0)</f>
        <v>0</v>
      </c>
    </row>
    <row r="665" customFormat="false" ht="25" hidden="false" customHeight="true" outlineLevel="0" collapsed="false">
      <c r="A665" s="31"/>
      <c r="B665" s="32"/>
      <c r="C665" s="33"/>
      <c r="D665" s="31"/>
      <c r="E665" s="31"/>
      <c r="F665" s="31"/>
      <c r="G665" s="36" t="str">
        <f aca="false">IF(COUNTA(A665:F665)=0,"",IF(E665="","Falta o código",IF(E665&lt;&gt;TRIM(E665),"Confira o código",IF(COUNTIFS(CobroID,E665)&gt;1,"Código repetido",IF(NOT(ISNUMBER(B665)),"Confira a data",IF(OR(B665&lt;1,B665&gt;73415,INT(B665)&lt;&gt;B665),"Confira a data",IF(NOT(ISNUMBER(C665)),"Confira o valor",IF(C665&lt;=0,"Valor maior que zero",IF(COUNTIFS(Medios,D665)&lt;&gt;1,"Escolha um meio",IF(COUNTIFS(VentaID,A665)&lt;&gt;1,"Confira o ID da venda",IF(SUMIFS(VentaValida,VentaID,A665)&lt;=0,"Corrija a venda",IF(B665&lt;SUMIFS(VentaFecha,VentaID,A665),"Anterior à venda","OK"))))))))))))</f>
        <v/>
      </c>
      <c r="H665" s="34" t="n">
        <f aca="false">IF(G665="OK",C665,0)</f>
        <v>0</v>
      </c>
    </row>
    <row r="666" customFormat="false" ht="25" hidden="false" customHeight="true" outlineLevel="0" collapsed="false">
      <c r="A666" s="31"/>
      <c r="B666" s="32"/>
      <c r="C666" s="33"/>
      <c r="D666" s="31"/>
      <c r="E666" s="31"/>
      <c r="F666" s="31"/>
      <c r="G666" s="36" t="str">
        <f aca="false">IF(COUNTA(A666:F666)=0,"",IF(E666="","Falta o código",IF(E666&lt;&gt;TRIM(E666),"Confira o código",IF(COUNTIFS(CobroID,E666)&gt;1,"Código repetido",IF(NOT(ISNUMBER(B666)),"Confira a data",IF(OR(B666&lt;1,B666&gt;73415,INT(B666)&lt;&gt;B666),"Confira a data",IF(NOT(ISNUMBER(C666)),"Confira o valor",IF(C666&lt;=0,"Valor maior que zero",IF(COUNTIFS(Medios,D666)&lt;&gt;1,"Escolha um meio",IF(COUNTIFS(VentaID,A666)&lt;&gt;1,"Confira o ID da venda",IF(SUMIFS(VentaValida,VentaID,A666)&lt;=0,"Corrija a venda",IF(B666&lt;SUMIFS(VentaFecha,VentaID,A666),"Anterior à venda","OK"))))))))))))</f>
        <v/>
      </c>
      <c r="H666" s="34" t="n">
        <f aca="false">IF(G666="OK",C666,0)</f>
        <v>0</v>
      </c>
    </row>
    <row r="667" customFormat="false" ht="25" hidden="false" customHeight="true" outlineLevel="0" collapsed="false">
      <c r="A667" s="31"/>
      <c r="B667" s="32"/>
      <c r="C667" s="33"/>
      <c r="D667" s="31"/>
      <c r="E667" s="31"/>
      <c r="F667" s="31"/>
      <c r="G667" s="36" t="str">
        <f aca="false">IF(COUNTA(A667:F667)=0,"",IF(E667="","Falta o código",IF(E667&lt;&gt;TRIM(E667),"Confira o código",IF(COUNTIFS(CobroID,E667)&gt;1,"Código repetido",IF(NOT(ISNUMBER(B667)),"Confira a data",IF(OR(B667&lt;1,B667&gt;73415,INT(B667)&lt;&gt;B667),"Confira a data",IF(NOT(ISNUMBER(C667)),"Confira o valor",IF(C667&lt;=0,"Valor maior que zero",IF(COUNTIFS(Medios,D667)&lt;&gt;1,"Escolha um meio",IF(COUNTIFS(VentaID,A667)&lt;&gt;1,"Confira o ID da venda",IF(SUMIFS(VentaValida,VentaID,A667)&lt;=0,"Corrija a venda",IF(B667&lt;SUMIFS(VentaFecha,VentaID,A667),"Anterior à venda","OK"))))))))))))</f>
        <v/>
      </c>
      <c r="H667" s="34" t="n">
        <f aca="false">IF(G667="OK",C667,0)</f>
        <v>0</v>
      </c>
    </row>
    <row r="668" customFormat="false" ht="25" hidden="false" customHeight="true" outlineLevel="0" collapsed="false">
      <c r="A668" s="31"/>
      <c r="B668" s="32"/>
      <c r="C668" s="33"/>
      <c r="D668" s="31"/>
      <c r="E668" s="31"/>
      <c r="F668" s="31"/>
      <c r="G668" s="36" t="str">
        <f aca="false">IF(COUNTA(A668:F668)=0,"",IF(E668="","Falta o código",IF(E668&lt;&gt;TRIM(E668),"Confira o código",IF(COUNTIFS(CobroID,E668)&gt;1,"Código repetido",IF(NOT(ISNUMBER(B668)),"Confira a data",IF(OR(B668&lt;1,B668&gt;73415,INT(B668)&lt;&gt;B668),"Confira a data",IF(NOT(ISNUMBER(C668)),"Confira o valor",IF(C668&lt;=0,"Valor maior que zero",IF(COUNTIFS(Medios,D668)&lt;&gt;1,"Escolha um meio",IF(COUNTIFS(VentaID,A668)&lt;&gt;1,"Confira o ID da venda",IF(SUMIFS(VentaValida,VentaID,A668)&lt;=0,"Corrija a venda",IF(B668&lt;SUMIFS(VentaFecha,VentaID,A668),"Anterior à venda","OK"))))))))))))</f>
        <v/>
      </c>
      <c r="H668" s="34" t="n">
        <f aca="false">IF(G668="OK",C668,0)</f>
        <v>0</v>
      </c>
    </row>
    <row r="669" customFormat="false" ht="25" hidden="false" customHeight="true" outlineLevel="0" collapsed="false">
      <c r="A669" s="31"/>
      <c r="B669" s="32"/>
      <c r="C669" s="33"/>
      <c r="D669" s="31"/>
      <c r="E669" s="31"/>
      <c r="F669" s="31"/>
      <c r="G669" s="36" t="str">
        <f aca="false">IF(COUNTA(A669:F669)=0,"",IF(E669="","Falta o código",IF(E669&lt;&gt;TRIM(E669),"Confira o código",IF(COUNTIFS(CobroID,E669)&gt;1,"Código repetido",IF(NOT(ISNUMBER(B669)),"Confira a data",IF(OR(B669&lt;1,B669&gt;73415,INT(B669)&lt;&gt;B669),"Confira a data",IF(NOT(ISNUMBER(C669)),"Confira o valor",IF(C669&lt;=0,"Valor maior que zero",IF(COUNTIFS(Medios,D669)&lt;&gt;1,"Escolha um meio",IF(COUNTIFS(VentaID,A669)&lt;&gt;1,"Confira o ID da venda",IF(SUMIFS(VentaValida,VentaID,A669)&lt;=0,"Corrija a venda",IF(B669&lt;SUMIFS(VentaFecha,VentaID,A669),"Anterior à venda","OK"))))))))))))</f>
        <v/>
      </c>
      <c r="H669" s="34" t="n">
        <f aca="false">IF(G669="OK",C669,0)</f>
        <v>0</v>
      </c>
    </row>
    <row r="670" customFormat="false" ht="25" hidden="false" customHeight="true" outlineLevel="0" collapsed="false">
      <c r="A670" s="31"/>
      <c r="B670" s="32"/>
      <c r="C670" s="33"/>
      <c r="D670" s="31"/>
      <c r="E670" s="31"/>
      <c r="F670" s="31"/>
      <c r="G670" s="36" t="str">
        <f aca="false">IF(COUNTA(A670:F670)=0,"",IF(E670="","Falta o código",IF(E670&lt;&gt;TRIM(E670),"Confira o código",IF(COUNTIFS(CobroID,E670)&gt;1,"Código repetido",IF(NOT(ISNUMBER(B670)),"Confira a data",IF(OR(B670&lt;1,B670&gt;73415,INT(B670)&lt;&gt;B670),"Confira a data",IF(NOT(ISNUMBER(C670)),"Confira o valor",IF(C670&lt;=0,"Valor maior que zero",IF(COUNTIFS(Medios,D670)&lt;&gt;1,"Escolha um meio",IF(COUNTIFS(VentaID,A670)&lt;&gt;1,"Confira o ID da venda",IF(SUMIFS(VentaValida,VentaID,A670)&lt;=0,"Corrija a venda",IF(B670&lt;SUMIFS(VentaFecha,VentaID,A670),"Anterior à venda","OK"))))))))))))</f>
        <v/>
      </c>
      <c r="H670" s="34" t="n">
        <f aca="false">IF(G670="OK",C670,0)</f>
        <v>0</v>
      </c>
    </row>
    <row r="671" customFormat="false" ht="25" hidden="false" customHeight="true" outlineLevel="0" collapsed="false">
      <c r="A671" s="31"/>
      <c r="B671" s="32"/>
      <c r="C671" s="33"/>
      <c r="D671" s="31"/>
      <c r="E671" s="31"/>
      <c r="F671" s="31"/>
      <c r="G671" s="36" t="str">
        <f aca="false">IF(COUNTA(A671:F671)=0,"",IF(E671="","Falta o código",IF(E671&lt;&gt;TRIM(E671),"Confira o código",IF(COUNTIFS(CobroID,E671)&gt;1,"Código repetido",IF(NOT(ISNUMBER(B671)),"Confira a data",IF(OR(B671&lt;1,B671&gt;73415,INT(B671)&lt;&gt;B671),"Confira a data",IF(NOT(ISNUMBER(C671)),"Confira o valor",IF(C671&lt;=0,"Valor maior que zero",IF(COUNTIFS(Medios,D671)&lt;&gt;1,"Escolha um meio",IF(COUNTIFS(VentaID,A671)&lt;&gt;1,"Confira o ID da venda",IF(SUMIFS(VentaValida,VentaID,A671)&lt;=0,"Corrija a venda",IF(B671&lt;SUMIFS(VentaFecha,VentaID,A671),"Anterior à venda","OK"))))))))))))</f>
        <v/>
      </c>
      <c r="H671" s="34" t="n">
        <f aca="false">IF(G671="OK",C671,0)</f>
        <v>0</v>
      </c>
    </row>
    <row r="672" customFormat="false" ht="25" hidden="false" customHeight="true" outlineLevel="0" collapsed="false">
      <c r="A672" s="31"/>
      <c r="B672" s="32"/>
      <c r="C672" s="33"/>
      <c r="D672" s="31"/>
      <c r="E672" s="31"/>
      <c r="F672" s="31"/>
      <c r="G672" s="36" t="str">
        <f aca="false">IF(COUNTA(A672:F672)=0,"",IF(E672="","Falta o código",IF(E672&lt;&gt;TRIM(E672),"Confira o código",IF(COUNTIFS(CobroID,E672)&gt;1,"Código repetido",IF(NOT(ISNUMBER(B672)),"Confira a data",IF(OR(B672&lt;1,B672&gt;73415,INT(B672)&lt;&gt;B672),"Confira a data",IF(NOT(ISNUMBER(C672)),"Confira o valor",IF(C672&lt;=0,"Valor maior que zero",IF(COUNTIFS(Medios,D672)&lt;&gt;1,"Escolha um meio",IF(COUNTIFS(VentaID,A672)&lt;&gt;1,"Confira o ID da venda",IF(SUMIFS(VentaValida,VentaID,A672)&lt;=0,"Corrija a venda",IF(B672&lt;SUMIFS(VentaFecha,VentaID,A672),"Anterior à venda","OK"))))))))))))</f>
        <v/>
      </c>
      <c r="H672" s="34" t="n">
        <f aca="false">IF(G672="OK",C672,0)</f>
        <v>0</v>
      </c>
    </row>
    <row r="673" customFormat="false" ht="25" hidden="false" customHeight="true" outlineLevel="0" collapsed="false">
      <c r="A673" s="31"/>
      <c r="B673" s="32"/>
      <c r="C673" s="33"/>
      <c r="D673" s="31"/>
      <c r="E673" s="31"/>
      <c r="F673" s="31"/>
      <c r="G673" s="36" t="str">
        <f aca="false">IF(COUNTA(A673:F673)=0,"",IF(E673="","Falta o código",IF(E673&lt;&gt;TRIM(E673),"Confira o código",IF(COUNTIFS(CobroID,E673)&gt;1,"Código repetido",IF(NOT(ISNUMBER(B673)),"Confira a data",IF(OR(B673&lt;1,B673&gt;73415,INT(B673)&lt;&gt;B673),"Confira a data",IF(NOT(ISNUMBER(C673)),"Confira o valor",IF(C673&lt;=0,"Valor maior que zero",IF(COUNTIFS(Medios,D673)&lt;&gt;1,"Escolha um meio",IF(COUNTIFS(VentaID,A673)&lt;&gt;1,"Confira o ID da venda",IF(SUMIFS(VentaValida,VentaID,A673)&lt;=0,"Corrija a venda",IF(B673&lt;SUMIFS(VentaFecha,VentaID,A673),"Anterior à venda","OK"))))))))))))</f>
        <v/>
      </c>
      <c r="H673" s="34" t="n">
        <f aca="false">IF(G673="OK",C673,0)</f>
        <v>0</v>
      </c>
    </row>
    <row r="674" customFormat="false" ht="25" hidden="false" customHeight="true" outlineLevel="0" collapsed="false">
      <c r="A674" s="31"/>
      <c r="B674" s="32"/>
      <c r="C674" s="33"/>
      <c r="D674" s="31"/>
      <c r="E674" s="31"/>
      <c r="F674" s="31"/>
      <c r="G674" s="36" t="str">
        <f aca="false">IF(COUNTA(A674:F674)=0,"",IF(E674="","Falta o código",IF(E674&lt;&gt;TRIM(E674),"Confira o código",IF(COUNTIFS(CobroID,E674)&gt;1,"Código repetido",IF(NOT(ISNUMBER(B674)),"Confira a data",IF(OR(B674&lt;1,B674&gt;73415,INT(B674)&lt;&gt;B674),"Confira a data",IF(NOT(ISNUMBER(C674)),"Confira o valor",IF(C674&lt;=0,"Valor maior que zero",IF(COUNTIFS(Medios,D674)&lt;&gt;1,"Escolha um meio",IF(COUNTIFS(VentaID,A674)&lt;&gt;1,"Confira o ID da venda",IF(SUMIFS(VentaValida,VentaID,A674)&lt;=0,"Corrija a venda",IF(B674&lt;SUMIFS(VentaFecha,VentaID,A674),"Anterior à venda","OK"))))))))))))</f>
        <v/>
      </c>
      <c r="H674" s="34" t="n">
        <f aca="false">IF(G674="OK",C674,0)</f>
        <v>0</v>
      </c>
    </row>
    <row r="675" customFormat="false" ht="25" hidden="false" customHeight="true" outlineLevel="0" collapsed="false">
      <c r="A675" s="31"/>
      <c r="B675" s="32"/>
      <c r="C675" s="33"/>
      <c r="D675" s="31"/>
      <c r="E675" s="31"/>
      <c r="F675" s="31"/>
      <c r="G675" s="36" t="str">
        <f aca="false">IF(COUNTA(A675:F675)=0,"",IF(E675="","Falta o código",IF(E675&lt;&gt;TRIM(E675),"Confira o código",IF(COUNTIFS(CobroID,E675)&gt;1,"Código repetido",IF(NOT(ISNUMBER(B675)),"Confira a data",IF(OR(B675&lt;1,B675&gt;73415,INT(B675)&lt;&gt;B675),"Confira a data",IF(NOT(ISNUMBER(C675)),"Confira o valor",IF(C675&lt;=0,"Valor maior que zero",IF(COUNTIFS(Medios,D675)&lt;&gt;1,"Escolha um meio",IF(COUNTIFS(VentaID,A675)&lt;&gt;1,"Confira o ID da venda",IF(SUMIFS(VentaValida,VentaID,A675)&lt;=0,"Corrija a venda",IF(B675&lt;SUMIFS(VentaFecha,VentaID,A675),"Anterior à venda","OK"))))))))))))</f>
        <v/>
      </c>
      <c r="H675" s="34" t="n">
        <f aca="false">IF(G675="OK",C675,0)</f>
        <v>0</v>
      </c>
    </row>
    <row r="676" customFormat="false" ht="25" hidden="false" customHeight="true" outlineLevel="0" collapsed="false">
      <c r="A676" s="31"/>
      <c r="B676" s="32"/>
      <c r="C676" s="33"/>
      <c r="D676" s="31"/>
      <c r="E676" s="31"/>
      <c r="F676" s="31"/>
      <c r="G676" s="36" t="str">
        <f aca="false">IF(COUNTA(A676:F676)=0,"",IF(E676="","Falta o código",IF(E676&lt;&gt;TRIM(E676),"Confira o código",IF(COUNTIFS(CobroID,E676)&gt;1,"Código repetido",IF(NOT(ISNUMBER(B676)),"Confira a data",IF(OR(B676&lt;1,B676&gt;73415,INT(B676)&lt;&gt;B676),"Confira a data",IF(NOT(ISNUMBER(C676)),"Confira o valor",IF(C676&lt;=0,"Valor maior que zero",IF(COUNTIFS(Medios,D676)&lt;&gt;1,"Escolha um meio",IF(COUNTIFS(VentaID,A676)&lt;&gt;1,"Confira o ID da venda",IF(SUMIFS(VentaValida,VentaID,A676)&lt;=0,"Corrija a venda",IF(B676&lt;SUMIFS(VentaFecha,VentaID,A676),"Anterior à venda","OK"))))))))))))</f>
        <v/>
      </c>
      <c r="H676" s="34" t="n">
        <f aca="false">IF(G676="OK",C676,0)</f>
        <v>0</v>
      </c>
    </row>
    <row r="677" customFormat="false" ht="25" hidden="false" customHeight="true" outlineLevel="0" collapsed="false">
      <c r="A677" s="31"/>
      <c r="B677" s="32"/>
      <c r="C677" s="33"/>
      <c r="D677" s="31"/>
      <c r="E677" s="31"/>
      <c r="F677" s="31"/>
      <c r="G677" s="36" t="str">
        <f aca="false">IF(COUNTA(A677:F677)=0,"",IF(E677="","Falta o código",IF(E677&lt;&gt;TRIM(E677),"Confira o código",IF(COUNTIFS(CobroID,E677)&gt;1,"Código repetido",IF(NOT(ISNUMBER(B677)),"Confira a data",IF(OR(B677&lt;1,B677&gt;73415,INT(B677)&lt;&gt;B677),"Confira a data",IF(NOT(ISNUMBER(C677)),"Confira o valor",IF(C677&lt;=0,"Valor maior que zero",IF(COUNTIFS(Medios,D677)&lt;&gt;1,"Escolha um meio",IF(COUNTIFS(VentaID,A677)&lt;&gt;1,"Confira o ID da venda",IF(SUMIFS(VentaValida,VentaID,A677)&lt;=0,"Corrija a venda",IF(B677&lt;SUMIFS(VentaFecha,VentaID,A677),"Anterior à venda","OK"))))))))))))</f>
        <v/>
      </c>
      <c r="H677" s="34" t="n">
        <f aca="false">IF(G677="OK",C677,0)</f>
        <v>0</v>
      </c>
    </row>
    <row r="678" customFormat="false" ht="25" hidden="false" customHeight="true" outlineLevel="0" collapsed="false">
      <c r="A678" s="31"/>
      <c r="B678" s="32"/>
      <c r="C678" s="33"/>
      <c r="D678" s="31"/>
      <c r="E678" s="31"/>
      <c r="F678" s="31"/>
      <c r="G678" s="36" t="str">
        <f aca="false">IF(COUNTA(A678:F678)=0,"",IF(E678="","Falta o código",IF(E678&lt;&gt;TRIM(E678),"Confira o código",IF(COUNTIFS(CobroID,E678)&gt;1,"Código repetido",IF(NOT(ISNUMBER(B678)),"Confira a data",IF(OR(B678&lt;1,B678&gt;73415,INT(B678)&lt;&gt;B678),"Confira a data",IF(NOT(ISNUMBER(C678)),"Confira o valor",IF(C678&lt;=0,"Valor maior que zero",IF(COUNTIFS(Medios,D678)&lt;&gt;1,"Escolha um meio",IF(COUNTIFS(VentaID,A678)&lt;&gt;1,"Confira o ID da venda",IF(SUMIFS(VentaValida,VentaID,A678)&lt;=0,"Corrija a venda",IF(B678&lt;SUMIFS(VentaFecha,VentaID,A678),"Anterior à venda","OK"))))))))))))</f>
        <v/>
      </c>
      <c r="H678" s="34" t="n">
        <f aca="false">IF(G678="OK",C678,0)</f>
        <v>0</v>
      </c>
    </row>
    <row r="679" customFormat="false" ht="25" hidden="false" customHeight="true" outlineLevel="0" collapsed="false">
      <c r="A679" s="31"/>
      <c r="B679" s="32"/>
      <c r="C679" s="33"/>
      <c r="D679" s="31"/>
      <c r="E679" s="31"/>
      <c r="F679" s="31"/>
      <c r="G679" s="36" t="str">
        <f aca="false">IF(COUNTA(A679:F679)=0,"",IF(E679="","Falta o código",IF(E679&lt;&gt;TRIM(E679),"Confira o código",IF(COUNTIFS(CobroID,E679)&gt;1,"Código repetido",IF(NOT(ISNUMBER(B679)),"Confira a data",IF(OR(B679&lt;1,B679&gt;73415,INT(B679)&lt;&gt;B679),"Confira a data",IF(NOT(ISNUMBER(C679)),"Confira o valor",IF(C679&lt;=0,"Valor maior que zero",IF(COUNTIFS(Medios,D679)&lt;&gt;1,"Escolha um meio",IF(COUNTIFS(VentaID,A679)&lt;&gt;1,"Confira o ID da venda",IF(SUMIFS(VentaValida,VentaID,A679)&lt;=0,"Corrija a venda",IF(B679&lt;SUMIFS(VentaFecha,VentaID,A679),"Anterior à venda","OK"))))))))))))</f>
        <v/>
      </c>
      <c r="H679" s="34" t="n">
        <f aca="false">IF(G679="OK",C679,0)</f>
        <v>0</v>
      </c>
    </row>
    <row r="680" customFormat="false" ht="25" hidden="false" customHeight="true" outlineLevel="0" collapsed="false">
      <c r="A680" s="31"/>
      <c r="B680" s="32"/>
      <c r="C680" s="33"/>
      <c r="D680" s="31"/>
      <c r="E680" s="31"/>
      <c r="F680" s="31"/>
      <c r="G680" s="36" t="str">
        <f aca="false">IF(COUNTA(A680:F680)=0,"",IF(E680="","Falta o código",IF(E680&lt;&gt;TRIM(E680),"Confira o código",IF(COUNTIFS(CobroID,E680)&gt;1,"Código repetido",IF(NOT(ISNUMBER(B680)),"Confira a data",IF(OR(B680&lt;1,B680&gt;73415,INT(B680)&lt;&gt;B680),"Confira a data",IF(NOT(ISNUMBER(C680)),"Confira o valor",IF(C680&lt;=0,"Valor maior que zero",IF(COUNTIFS(Medios,D680)&lt;&gt;1,"Escolha um meio",IF(COUNTIFS(VentaID,A680)&lt;&gt;1,"Confira o ID da venda",IF(SUMIFS(VentaValida,VentaID,A680)&lt;=0,"Corrija a venda",IF(B680&lt;SUMIFS(VentaFecha,VentaID,A680),"Anterior à venda","OK"))))))))))))</f>
        <v/>
      </c>
      <c r="H680" s="34" t="n">
        <f aca="false">IF(G680="OK",C680,0)</f>
        <v>0</v>
      </c>
    </row>
    <row r="681" customFormat="false" ht="25" hidden="false" customHeight="true" outlineLevel="0" collapsed="false">
      <c r="A681" s="31"/>
      <c r="B681" s="32"/>
      <c r="C681" s="33"/>
      <c r="D681" s="31"/>
      <c r="E681" s="31"/>
      <c r="F681" s="31"/>
      <c r="G681" s="36" t="str">
        <f aca="false">IF(COUNTA(A681:F681)=0,"",IF(E681="","Falta o código",IF(E681&lt;&gt;TRIM(E681),"Confira o código",IF(COUNTIFS(CobroID,E681)&gt;1,"Código repetido",IF(NOT(ISNUMBER(B681)),"Confira a data",IF(OR(B681&lt;1,B681&gt;73415,INT(B681)&lt;&gt;B681),"Confira a data",IF(NOT(ISNUMBER(C681)),"Confira o valor",IF(C681&lt;=0,"Valor maior que zero",IF(COUNTIFS(Medios,D681)&lt;&gt;1,"Escolha um meio",IF(COUNTIFS(VentaID,A681)&lt;&gt;1,"Confira o ID da venda",IF(SUMIFS(VentaValida,VentaID,A681)&lt;=0,"Corrija a venda",IF(B681&lt;SUMIFS(VentaFecha,VentaID,A681),"Anterior à venda","OK"))))))))))))</f>
        <v/>
      </c>
      <c r="H681" s="34" t="n">
        <f aca="false">IF(G681="OK",C681,0)</f>
        <v>0</v>
      </c>
    </row>
    <row r="682" customFormat="false" ht="25" hidden="false" customHeight="true" outlineLevel="0" collapsed="false">
      <c r="A682" s="31"/>
      <c r="B682" s="32"/>
      <c r="C682" s="33"/>
      <c r="D682" s="31"/>
      <c r="E682" s="31"/>
      <c r="F682" s="31"/>
      <c r="G682" s="36" t="str">
        <f aca="false">IF(COUNTA(A682:F682)=0,"",IF(E682="","Falta o código",IF(E682&lt;&gt;TRIM(E682),"Confira o código",IF(COUNTIFS(CobroID,E682)&gt;1,"Código repetido",IF(NOT(ISNUMBER(B682)),"Confira a data",IF(OR(B682&lt;1,B682&gt;73415,INT(B682)&lt;&gt;B682),"Confira a data",IF(NOT(ISNUMBER(C682)),"Confira o valor",IF(C682&lt;=0,"Valor maior que zero",IF(COUNTIFS(Medios,D682)&lt;&gt;1,"Escolha um meio",IF(COUNTIFS(VentaID,A682)&lt;&gt;1,"Confira o ID da venda",IF(SUMIFS(VentaValida,VentaID,A682)&lt;=0,"Corrija a venda",IF(B682&lt;SUMIFS(VentaFecha,VentaID,A682),"Anterior à venda","OK"))))))))))))</f>
        <v/>
      </c>
      <c r="H682" s="34" t="n">
        <f aca="false">IF(G682="OK",C682,0)</f>
        <v>0</v>
      </c>
    </row>
    <row r="683" customFormat="false" ht="25" hidden="false" customHeight="true" outlineLevel="0" collapsed="false">
      <c r="A683" s="31"/>
      <c r="B683" s="32"/>
      <c r="C683" s="33"/>
      <c r="D683" s="31"/>
      <c r="E683" s="31"/>
      <c r="F683" s="31"/>
      <c r="G683" s="36" t="str">
        <f aca="false">IF(COUNTA(A683:F683)=0,"",IF(E683="","Falta o código",IF(E683&lt;&gt;TRIM(E683),"Confira o código",IF(COUNTIFS(CobroID,E683)&gt;1,"Código repetido",IF(NOT(ISNUMBER(B683)),"Confira a data",IF(OR(B683&lt;1,B683&gt;73415,INT(B683)&lt;&gt;B683),"Confira a data",IF(NOT(ISNUMBER(C683)),"Confira o valor",IF(C683&lt;=0,"Valor maior que zero",IF(COUNTIFS(Medios,D683)&lt;&gt;1,"Escolha um meio",IF(COUNTIFS(VentaID,A683)&lt;&gt;1,"Confira o ID da venda",IF(SUMIFS(VentaValida,VentaID,A683)&lt;=0,"Corrija a venda",IF(B683&lt;SUMIFS(VentaFecha,VentaID,A683),"Anterior à venda","OK"))))))))))))</f>
        <v/>
      </c>
      <c r="H683" s="34" t="n">
        <f aca="false">IF(G683="OK",C683,0)</f>
        <v>0</v>
      </c>
    </row>
    <row r="684" customFormat="false" ht="25" hidden="false" customHeight="true" outlineLevel="0" collapsed="false">
      <c r="A684" s="31"/>
      <c r="B684" s="32"/>
      <c r="C684" s="33"/>
      <c r="D684" s="31"/>
      <c r="E684" s="31"/>
      <c r="F684" s="31"/>
      <c r="G684" s="36" t="str">
        <f aca="false">IF(COUNTA(A684:F684)=0,"",IF(E684="","Falta o código",IF(E684&lt;&gt;TRIM(E684),"Confira o código",IF(COUNTIFS(CobroID,E684)&gt;1,"Código repetido",IF(NOT(ISNUMBER(B684)),"Confira a data",IF(OR(B684&lt;1,B684&gt;73415,INT(B684)&lt;&gt;B684),"Confira a data",IF(NOT(ISNUMBER(C684)),"Confira o valor",IF(C684&lt;=0,"Valor maior que zero",IF(COUNTIFS(Medios,D684)&lt;&gt;1,"Escolha um meio",IF(COUNTIFS(VentaID,A684)&lt;&gt;1,"Confira o ID da venda",IF(SUMIFS(VentaValida,VentaID,A684)&lt;=0,"Corrija a venda",IF(B684&lt;SUMIFS(VentaFecha,VentaID,A684),"Anterior à venda","OK"))))))))))))</f>
        <v/>
      </c>
      <c r="H684" s="34" t="n">
        <f aca="false">IF(G684="OK",C684,0)</f>
        <v>0</v>
      </c>
    </row>
    <row r="685" customFormat="false" ht="25" hidden="false" customHeight="true" outlineLevel="0" collapsed="false">
      <c r="A685" s="31"/>
      <c r="B685" s="32"/>
      <c r="C685" s="33"/>
      <c r="D685" s="31"/>
      <c r="E685" s="31"/>
      <c r="F685" s="31"/>
      <c r="G685" s="36" t="str">
        <f aca="false">IF(COUNTA(A685:F685)=0,"",IF(E685="","Falta o código",IF(E685&lt;&gt;TRIM(E685),"Confira o código",IF(COUNTIFS(CobroID,E685)&gt;1,"Código repetido",IF(NOT(ISNUMBER(B685)),"Confira a data",IF(OR(B685&lt;1,B685&gt;73415,INT(B685)&lt;&gt;B685),"Confira a data",IF(NOT(ISNUMBER(C685)),"Confira o valor",IF(C685&lt;=0,"Valor maior que zero",IF(COUNTIFS(Medios,D685)&lt;&gt;1,"Escolha um meio",IF(COUNTIFS(VentaID,A685)&lt;&gt;1,"Confira o ID da venda",IF(SUMIFS(VentaValida,VentaID,A685)&lt;=0,"Corrija a venda",IF(B685&lt;SUMIFS(VentaFecha,VentaID,A685),"Anterior à venda","OK"))))))))))))</f>
        <v/>
      </c>
      <c r="H685" s="34" t="n">
        <f aca="false">IF(G685="OK",C685,0)</f>
        <v>0</v>
      </c>
    </row>
    <row r="686" customFormat="false" ht="25" hidden="false" customHeight="true" outlineLevel="0" collapsed="false">
      <c r="A686" s="31"/>
      <c r="B686" s="32"/>
      <c r="C686" s="33"/>
      <c r="D686" s="31"/>
      <c r="E686" s="31"/>
      <c r="F686" s="31"/>
      <c r="G686" s="36" t="str">
        <f aca="false">IF(COUNTA(A686:F686)=0,"",IF(E686="","Falta o código",IF(E686&lt;&gt;TRIM(E686),"Confira o código",IF(COUNTIFS(CobroID,E686)&gt;1,"Código repetido",IF(NOT(ISNUMBER(B686)),"Confira a data",IF(OR(B686&lt;1,B686&gt;73415,INT(B686)&lt;&gt;B686),"Confira a data",IF(NOT(ISNUMBER(C686)),"Confira o valor",IF(C686&lt;=0,"Valor maior que zero",IF(COUNTIFS(Medios,D686)&lt;&gt;1,"Escolha um meio",IF(COUNTIFS(VentaID,A686)&lt;&gt;1,"Confira o ID da venda",IF(SUMIFS(VentaValida,VentaID,A686)&lt;=0,"Corrija a venda",IF(B686&lt;SUMIFS(VentaFecha,VentaID,A686),"Anterior à venda","OK"))))))))))))</f>
        <v/>
      </c>
      <c r="H686" s="34" t="n">
        <f aca="false">IF(G686="OK",C686,0)</f>
        <v>0</v>
      </c>
    </row>
    <row r="687" customFormat="false" ht="25" hidden="false" customHeight="true" outlineLevel="0" collapsed="false">
      <c r="A687" s="31"/>
      <c r="B687" s="32"/>
      <c r="C687" s="33"/>
      <c r="D687" s="31"/>
      <c r="E687" s="31"/>
      <c r="F687" s="31"/>
      <c r="G687" s="36" t="str">
        <f aca="false">IF(COUNTA(A687:F687)=0,"",IF(E687="","Falta o código",IF(E687&lt;&gt;TRIM(E687),"Confira o código",IF(COUNTIFS(CobroID,E687)&gt;1,"Código repetido",IF(NOT(ISNUMBER(B687)),"Confira a data",IF(OR(B687&lt;1,B687&gt;73415,INT(B687)&lt;&gt;B687),"Confira a data",IF(NOT(ISNUMBER(C687)),"Confira o valor",IF(C687&lt;=0,"Valor maior que zero",IF(COUNTIFS(Medios,D687)&lt;&gt;1,"Escolha um meio",IF(COUNTIFS(VentaID,A687)&lt;&gt;1,"Confira o ID da venda",IF(SUMIFS(VentaValida,VentaID,A687)&lt;=0,"Corrija a venda",IF(B687&lt;SUMIFS(VentaFecha,VentaID,A687),"Anterior à venda","OK"))))))))))))</f>
        <v/>
      </c>
      <c r="H687" s="34" t="n">
        <f aca="false">IF(G687="OK",C687,0)</f>
        <v>0</v>
      </c>
    </row>
    <row r="688" customFormat="false" ht="25" hidden="false" customHeight="true" outlineLevel="0" collapsed="false">
      <c r="A688" s="31"/>
      <c r="B688" s="32"/>
      <c r="C688" s="33"/>
      <c r="D688" s="31"/>
      <c r="E688" s="31"/>
      <c r="F688" s="31"/>
      <c r="G688" s="36" t="str">
        <f aca="false">IF(COUNTA(A688:F688)=0,"",IF(E688="","Falta o código",IF(E688&lt;&gt;TRIM(E688),"Confira o código",IF(COUNTIFS(CobroID,E688)&gt;1,"Código repetido",IF(NOT(ISNUMBER(B688)),"Confira a data",IF(OR(B688&lt;1,B688&gt;73415,INT(B688)&lt;&gt;B688),"Confira a data",IF(NOT(ISNUMBER(C688)),"Confira o valor",IF(C688&lt;=0,"Valor maior que zero",IF(COUNTIFS(Medios,D688)&lt;&gt;1,"Escolha um meio",IF(COUNTIFS(VentaID,A688)&lt;&gt;1,"Confira o ID da venda",IF(SUMIFS(VentaValida,VentaID,A688)&lt;=0,"Corrija a venda",IF(B688&lt;SUMIFS(VentaFecha,VentaID,A688),"Anterior à venda","OK"))))))))))))</f>
        <v/>
      </c>
      <c r="H688" s="34" t="n">
        <f aca="false">IF(G688="OK",C688,0)</f>
        <v>0</v>
      </c>
    </row>
    <row r="689" customFormat="false" ht="25" hidden="false" customHeight="true" outlineLevel="0" collapsed="false">
      <c r="A689" s="31"/>
      <c r="B689" s="32"/>
      <c r="C689" s="33"/>
      <c r="D689" s="31"/>
      <c r="E689" s="31"/>
      <c r="F689" s="31"/>
      <c r="G689" s="36" t="str">
        <f aca="false">IF(COUNTA(A689:F689)=0,"",IF(E689="","Falta o código",IF(E689&lt;&gt;TRIM(E689),"Confira o código",IF(COUNTIFS(CobroID,E689)&gt;1,"Código repetido",IF(NOT(ISNUMBER(B689)),"Confira a data",IF(OR(B689&lt;1,B689&gt;73415,INT(B689)&lt;&gt;B689),"Confira a data",IF(NOT(ISNUMBER(C689)),"Confira o valor",IF(C689&lt;=0,"Valor maior que zero",IF(COUNTIFS(Medios,D689)&lt;&gt;1,"Escolha um meio",IF(COUNTIFS(VentaID,A689)&lt;&gt;1,"Confira o ID da venda",IF(SUMIFS(VentaValida,VentaID,A689)&lt;=0,"Corrija a venda",IF(B689&lt;SUMIFS(VentaFecha,VentaID,A689),"Anterior à venda","OK"))))))))))))</f>
        <v/>
      </c>
      <c r="H689" s="34" t="n">
        <f aca="false">IF(G689="OK",C689,0)</f>
        <v>0</v>
      </c>
    </row>
    <row r="690" customFormat="false" ht="25" hidden="false" customHeight="true" outlineLevel="0" collapsed="false">
      <c r="A690" s="31"/>
      <c r="B690" s="32"/>
      <c r="C690" s="33"/>
      <c r="D690" s="31"/>
      <c r="E690" s="31"/>
      <c r="F690" s="31"/>
      <c r="G690" s="36" t="str">
        <f aca="false">IF(COUNTA(A690:F690)=0,"",IF(E690="","Falta o código",IF(E690&lt;&gt;TRIM(E690),"Confira o código",IF(COUNTIFS(CobroID,E690)&gt;1,"Código repetido",IF(NOT(ISNUMBER(B690)),"Confira a data",IF(OR(B690&lt;1,B690&gt;73415,INT(B690)&lt;&gt;B690),"Confira a data",IF(NOT(ISNUMBER(C690)),"Confira o valor",IF(C690&lt;=0,"Valor maior que zero",IF(COUNTIFS(Medios,D690)&lt;&gt;1,"Escolha um meio",IF(COUNTIFS(VentaID,A690)&lt;&gt;1,"Confira o ID da venda",IF(SUMIFS(VentaValida,VentaID,A690)&lt;=0,"Corrija a venda",IF(B690&lt;SUMIFS(VentaFecha,VentaID,A690),"Anterior à venda","OK"))))))))))))</f>
        <v/>
      </c>
      <c r="H690" s="34" t="n">
        <f aca="false">IF(G690="OK",C690,0)</f>
        <v>0</v>
      </c>
    </row>
    <row r="691" customFormat="false" ht="25" hidden="false" customHeight="true" outlineLevel="0" collapsed="false">
      <c r="A691" s="31"/>
      <c r="B691" s="32"/>
      <c r="C691" s="33"/>
      <c r="D691" s="31"/>
      <c r="E691" s="31"/>
      <c r="F691" s="31"/>
      <c r="G691" s="36" t="str">
        <f aca="false">IF(COUNTA(A691:F691)=0,"",IF(E691="","Falta o código",IF(E691&lt;&gt;TRIM(E691),"Confira o código",IF(COUNTIFS(CobroID,E691)&gt;1,"Código repetido",IF(NOT(ISNUMBER(B691)),"Confira a data",IF(OR(B691&lt;1,B691&gt;73415,INT(B691)&lt;&gt;B691),"Confira a data",IF(NOT(ISNUMBER(C691)),"Confira o valor",IF(C691&lt;=0,"Valor maior que zero",IF(COUNTIFS(Medios,D691)&lt;&gt;1,"Escolha um meio",IF(COUNTIFS(VentaID,A691)&lt;&gt;1,"Confira o ID da venda",IF(SUMIFS(VentaValida,VentaID,A691)&lt;=0,"Corrija a venda",IF(B691&lt;SUMIFS(VentaFecha,VentaID,A691),"Anterior à venda","OK"))))))))))))</f>
        <v/>
      </c>
      <c r="H691" s="34" t="n">
        <f aca="false">IF(G691="OK",C691,0)</f>
        <v>0</v>
      </c>
    </row>
    <row r="692" customFormat="false" ht="25" hidden="false" customHeight="true" outlineLevel="0" collapsed="false">
      <c r="A692" s="31"/>
      <c r="B692" s="32"/>
      <c r="C692" s="33"/>
      <c r="D692" s="31"/>
      <c r="E692" s="31"/>
      <c r="F692" s="31"/>
      <c r="G692" s="36" t="str">
        <f aca="false">IF(COUNTA(A692:F692)=0,"",IF(E692="","Falta o código",IF(E692&lt;&gt;TRIM(E692),"Confira o código",IF(COUNTIFS(CobroID,E692)&gt;1,"Código repetido",IF(NOT(ISNUMBER(B692)),"Confira a data",IF(OR(B692&lt;1,B692&gt;73415,INT(B692)&lt;&gt;B692),"Confira a data",IF(NOT(ISNUMBER(C692)),"Confira o valor",IF(C692&lt;=0,"Valor maior que zero",IF(COUNTIFS(Medios,D692)&lt;&gt;1,"Escolha um meio",IF(COUNTIFS(VentaID,A692)&lt;&gt;1,"Confira o ID da venda",IF(SUMIFS(VentaValida,VentaID,A692)&lt;=0,"Corrija a venda",IF(B692&lt;SUMIFS(VentaFecha,VentaID,A692),"Anterior à venda","OK"))))))))))))</f>
        <v/>
      </c>
      <c r="H692" s="34" t="n">
        <f aca="false">IF(G692="OK",C692,0)</f>
        <v>0</v>
      </c>
    </row>
    <row r="693" customFormat="false" ht="25" hidden="false" customHeight="true" outlineLevel="0" collapsed="false">
      <c r="A693" s="31"/>
      <c r="B693" s="32"/>
      <c r="C693" s="33"/>
      <c r="D693" s="31"/>
      <c r="E693" s="31"/>
      <c r="F693" s="31"/>
      <c r="G693" s="36" t="str">
        <f aca="false">IF(COUNTA(A693:F693)=0,"",IF(E693="","Falta o código",IF(E693&lt;&gt;TRIM(E693),"Confira o código",IF(COUNTIFS(CobroID,E693)&gt;1,"Código repetido",IF(NOT(ISNUMBER(B693)),"Confira a data",IF(OR(B693&lt;1,B693&gt;73415,INT(B693)&lt;&gt;B693),"Confira a data",IF(NOT(ISNUMBER(C693)),"Confira o valor",IF(C693&lt;=0,"Valor maior que zero",IF(COUNTIFS(Medios,D693)&lt;&gt;1,"Escolha um meio",IF(COUNTIFS(VentaID,A693)&lt;&gt;1,"Confira o ID da venda",IF(SUMIFS(VentaValida,VentaID,A693)&lt;=0,"Corrija a venda",IF(B693&lt;SUMIFS(VentaFecha,VentaID,A693),"Anterior à venda","OK"))))))))))))</f>
        <v/>
      </c>
      <c r="H693" s="34" t="n">
        <f aca="false">IF(G693="OK",C693,0)</f>
        <v>0</v>
      </c>
    </row>
    <row r="694" customFormat="false" ht="25" hidden="false" customHeight="true" outlineLevel="0" collapsed="false">
      <c r="A694" s="31"/>
      <c r="B694" s="32"/>
      <c r="C694" s="33"/>
      <c r="D694" s="31"/>
      <c r="E694" s="31"/>
      <c r="F694" s="31"/>
      <c r="G694" s="36" t="str">
        <f aca="false">IF(COUNTA(A694:F694)=0,"",IF(E694="","Falta o código",IF(E694&lt;&gt;TRIM(E694),"Confira o código",IF(COUNTIFS(CobroID,E694)&gt;1,"Código repetido",IF(NOT(ISNUMBER(B694)),"Confira a data",IF(OR(B694&lt;1,B694&gt;73415,INT(B694)&lt;&gt;B694),"Confira a data",IF(NOT(ISNUMBER(C694)),"Confira o valor",IF(C694&lt;=0,"Valor maior que zero",IF(COUNTIFS(Medios,D694)&lt;&gt;1,"Escolha um meio",IF(COUNTIFS(VentaID,A694)&lt;&gt;1,"Confira o ID da venda",IF(SUMIFS(VentaValida,VentaID,A694)&lt;=0,"Corrija a venda",IF(B694&lt;SUMIFS(VentaFecha,VentaID,A694),"Anterior à venda","OK"))))))))))))</f>
        <v/>
      </c>
      <c r="H694" s="34" t="n">
        <f aca="false">IF(G694="OK",C694,0)</f>
        <v>0</v>
      </c>
    </row>
    <row r="695" customFormat="false" ht="25" hidden="false" customHeight="true" outlineLevel="0" collapsed="false">
      <c r="A695" s="31"/>
      <c r="B695" s="32"/>
      <c r="C695" s="33"/>
      <c r="D695" s="31"/>
      <c r="E695" s="31"/>
      <c r="F695" s="31"/>
      <c r="G695" s="36" t="str">
        <f aca="false">IF(COUNTA(A695:F695)=0,"",IF(E695="","Falta o código",IF(E695&lt;&gt;TRIM(E695),"Confira o código",IF(COUNTIFS(CobroID,E695)&gt;1,"Código repetido",IF(NOT(ISNUMBER(B695)),"Confira a data",IF(OR(B695&lt;1,B695&gt;73415,INT(B695)&lt;&gt;B695),"Confira a data",IF(NOT(ISNUMBER(C695)),"Confira o valor",IF(C695&lt;=0,"Valor maior que zero",IF(COUNTIFS(Medios,D695)&lt;&gt;1,"Escolha um meio",IF(COUNTIFS(VentaID,A695)&lt;&gt;1,"Confira o ID da venda",IF(SUMIFS(VentaValida,VentaID,A695)&lt;=0,"Corrija a venda",IF(B695&lt;SUMIFS(VentaFecha,VentaID,A695),"Anterior à venda","OK"))))))))))))</f>
        <v/>
      </c>
      <c r="H695" s="34" t="n">
        <f aca="false">IF(G695="OK",C695,0)</f>
        <v>0</v>
      </c>
    </row>
    <row r="696" customFormat="false" ht="25" hidden="false" customHeight="true" outlineLevel="0" collapsed="false">
      <c r="A696" s="31"/>
      <c r="B696" s="32"/>
      <c r="C696" s="33"/>
      <c r="D696" s="31"/>
      <c r="E696" s="31"/>
      <c r="F696" s="31"/>
      <c r="G696" s="36" t="str">
        <f aca="false">IF(COUNTA(A696:F696)=0,"",IF(E696="","Falta o código",IF(E696&lt;&gt;TRIM(E696),"Confira o código",IF(COUNTIFS(CobroID,E696)&gt;1,"Código repetido",IF(NOT(ISNUMBER(B696)),"Confira a data",IF(OR(B696&lt;1,B696&gt;73415,INT(B696)&lt;&gt;B696),"Confira a data",IF(NOT(ISNUMBER(C696)),"Confira o valor",IF(C696&lt;=0,"Valor maior que zero",IF(COUNTIFS(Medios,D696)&lt;&gt;1,"Escolha um meio",IF(COUNTIFS(VentaID,A696)&lt;&gt;1,"Confira o ID da venda",IF(SUMIFS(VentaValida,VentaID,A696)&lt;=0,"Corrija a venda",IF(B696&lt;SUMIFS(VentaFecha,VentaID,A696),"Anterior à venda","OK"))))))))))))</f>
        <v/>
      </c>
      <c r="H696" s="34" t="n">
        <f aca="false">IF(G696="OK",C696,0)</f>
        <v>0</v>
      </c>
    </row>
    <row r="697" customFormat="false" ht="25" hidden="false" customHeight="true" outlineLevel="0" collapsed="false">
      <c r="A697" s="31"/>
      <c r="B697" s="32"/>
      <c r="C697" s="33"/>
      <c r="D697" s="31"/>
      <c r="E697" s="31"/>
      <c r="F697" s="31"/>
      <c r="G697" s="36" t="str">
        <f aca="false">IF(COUNTA(A697:F697)=0,"",IF(E697="","Falta o código",IF(E697&lt;&gt;TRIM(E697),"Confira o código",IF(COUNTIFS(CobroID,E697)&gt;1,"Código repetido",IF(NOT(ISNUMBER(B697)),"Confira a data",IF(OR(B697&lt;1,B697&gt;73415,INT(B697)&lt;&gt;B697),"Confira a data",IF(NOT(ISNUMBER(C697)),"Confira o valor",IF(C697&lt;=0,"Valor maior que zero",IF(COUNTIFS(Medios,D697)&lt;&gt;1,"Escolha um meio",IF(COUNTIFS(VentaID,A697)&lt;&gt;1,"Confira o ID da venda",IF(SUMIFS(VentaValida,VentaID,A697)&lt;=0,"Corrija a venda",IF(B697&lt;SUMIFS(VentaFecha,VentaID,A697),"Anterior à venda","OK"))))))))))))</f>
        <v/>
      </c>
      <c r="H697" s="34" t="n">
        <f aca="false">IF(G697="OK",C697,0)</f>
        <v>0</v>
      </c>
    </row>
    <row r="698" customFormat="false" ht="25" hidden="false" customHeight="true" outlineLevel="0" collapsed="false">
      <c r="A698" s="31"/>
      <c r="B698" s="32"/>
      <c r="C698" s="33"/>
      <c r="D698" s="31"/>
      <c r="E698" s="31"/>
      <c r="F698" s="31"/>
      <c r="G698" s="36" t="str">
        <f aca="false">IF(COUNTA(A698:F698)=0,"",IF(E698="","Falta o código",IF(E698&lt;&gt;TRIM(E698),"Confira o código",IF(COUNTIFS(CobroID,E698)&gt;1,"Código repetido",IF(NOT(ISNUMBER(B698)),"Confira a data",IF(OR(B698&lt;1,B698&gt;73415,INT(B698)&lt;&gt;B698),"Confira a data",IF(NOT(ISNUMBER(C698)),"Confira o valor",IF(C698&lt;=0,"Valor maior que zero",IF(COUNTIFS(Medios,D698)&lt;&gt;1,"Escolha um meio",IF(COUNTIFS(VentaID,A698)&lt;&gt;1,"Confira o ID da venda",IF(SUMIFS(VentaValida,VentaID,A698)&lt;=0,"Corrija a venda",IF(B698&lt;SUMIFS(VentaFecha,VentaID,A698),"Anterior à venda","OK"))))))))))))</f>
        <v/>
      </c>
      <c r="H698" s="34" t="n">
        <f aca="false">IF(G698="OK",C698,0)</f>
        <v>0</v>
      </c>
    </row>
    <row r="699" customFormat="false" ht="25" hidden="false" customHeight="true" outlineLevel="0" collapsed="false">
      <c r="A699" s="31"/>
      <c r="B699" s="32"/>
      <c r="C699" s="33"/>
      <c r="D699" s="31"/>
      <c r="E699" s="31"/>
      <c r="F699" s="31"/>
      <c r="G699" s="36" t="str">
        <f aca="false">IF(COUNTA(A699:F699)=0,"",IF(E699="","Falta o código",IF(E699&lt;&gt;TRIM(E699),"Confira o código",IF(COUNTIFS(CobroID,E699)&gt;1,"Código repetido",IF(NOT(ISNUMBER(B699)),"Confira a data",IF(OR(B699&lt;1,B699&gt;73415,INT(B699)&lt;&gt;B699),"Confira a data",IF(NOT(ISNUMBER(C699)),"Confira o valor",IF(C699&lt;=0,"Valor maior que zero",IF(COUNTIFS(Medios,D699)&lt;&gt;1,"Escolha um meio",IF(COUNTIFS(VentaID,A699)&lt;&gt;1,"Confira o ID da venda",IF(SUMIFS(VentaValida,VentaID,A699)&lt;=0,"Corrija a venda",IF(B699&lt;SUMIFS(VentaFecha,VentaID,A699),"Anterior à venda","OK"))))))))))))</f>
        <v/>
      </c>
      <c r="H699" s="34" t="n">
        <f aca="false">IF(G699="OK",C699,0)</f>
        <v>0</v>
      </c>
    </row>
    <row r="700" customFormat="false" ht="25" hidden="false" customHeight="true" outlineLevel="0" collapsed="false">
      <c r="A700" s="31"/>
      <c r="B700" s="32"/>
      <c r="C700" s="33"/>
      <c r="D700" s="31"/>
      <c r="E700" s="31"/>
      <c r="F700" s="31"/>
      <c r="G700" s="36" t="str">
        <f aca="false">IF(COUNTA(A700:F700)=0,"",IF(E700="","Falta o código",IF(E700&lt;&gt;TRIM(E700),"Confira o código",IF(COUNTIFS(CobroID,E700)&gt;1,"Código repetido",IF(NOT(ISNUMBER(B700)),"Confira a data",IF(OR(B700&lt;1,B700&gt;73415,INT(B700)&lt;&gt;B700),"Confira a data",IF(NOT(ISNUMBER(C700)),"Confira o valor",IF(C700&lt;=0,"Valor maior que zero",IF(COUNTIFS(Medios,D700)&lt;&gt;1,"Escolha um meio",IF(COUNTIFS(VentaID,A700)&lt;&gt;1,"Confira o ID da venda",IF(SUMIFS(VentaValida,VentaID,A700)&lt;=0,"Corrija a venda",IF(B700&lt;SUMIFS(VentaFecha,VentaID,A700),"Anterior à venda","OK"))))))))))))</f>
        <v/>
      </c>
      <c r="H700" s="34" t="n">
        <f aca="false">IF(G700="OK",C700,0)</f>
        <v>0</v>
      </c>
    </row>
    <row r="701" customFormat="false" ht="25" hidden="false" customHeight="true" outlineLevel="0" collapsed="false">
      <c r="A701" s="31"/>
      <c r="B701" s="32"/>
      <c r="C701" s="33"/>
      <c r="D701" s="31"/>
      <c r="E701" s="31"/>
      <c r="F701" s="31"/>
      <c r="G701" s="36" t="str">
        <f aca="false">IF(COUNTA(A701:F701)=0,"",IF(E701="","Falta o código",IF(E701&lt;&gt;TRIM(E701),"Confira o código",IF(COUNTIFS(CobroID,E701)&gt;1,"Código repetido",IF(NOT(ISNUMBER(B701)),"Confira a data",IF(OR(B701&lt;1,B701&gt;73415,INT(B701)&lt;&gt;B701),"Confira a data",IF(NOT(ISNUMBER(C701)),"Confira o valor",IF(C701&lt;=0,"Valor maior que zero",IF(COUNTIFS(Medios,D701)&lt;&gt;1,"Escolha um meio",IF(COUNTIFS(VentaID,A701)&lt;&gt;1,"Confira o ID da venda",IF(SUMIFS(VentaValida,VentaID,A701)&lt;=0,"Corrija a venda",IF(B701&lt;SUMIFS(VentaFecha,VentaID,A701),"Anterior à venda","OK"))))))))))))</f>
        <v/>
      </c>
      <c r="H701" s="34" t="n">
        <f aca="false">IF(G701="OK",C701,0)</f>
        <v>0</v>
      </c>
    </row>
    <row r="702" customFormat="false" ht="25" hidden="false" customHeight="true" outlineLevel="0" collapsed="false">
      <c r="A702" s="31"/>
      <c r="B702" s="32"/>
      <c r="C702" s="33"/>
      <c r="D702" s="31"/>
      <c r="E702" s="31"/>
      <c r="F702" s="31"/>
      <c r="G702" s="36" t="str">
        <f aca="false">IF(COUNTA(A702:F702)=0,"",IF(E702="","Falta o código",IF(E702&lt;&gt;TRIM(E702),"Confira o código",IF(COUNTIFS(CobroID,E702)&gt;1,"Código repetido",IF(NOT(ISNUMBER(B702)),"Confira a data",IF(OR(B702&lt;1,B702&gt;73415,INT(B702)&lt;&gt;B702),"Confira a data",IF(NOT(ISNUMBER(C702)),"Confira o valor",IF(C702&lt;=0,"Valor maior que zero",IF(COUNTIFS(Medios,D702)&lt;&gt;1,"Escolha um meio",IF(COUNTIFS(VentaID,A702)&lt;&gt;1,"Confira o ID da venda",IF(SUMIFS(VentaValida,VentaID,A702)&lt;=0,"Corrija a venda",IF(B702&lt;SUMIFS(VentaFecha,VentaID,A702),"Anterior à venda","OK"))))))))))))</f>
        <v/>
      </c>
      <c r="H702" s="34" t="n">
        <f aca="false">IF(G702="OK",C702,0)</f>
        <v>0</v>
      </c>
    </row>
    <row r="703" customFormat="false" ht="25" hidden="false" customHeight="true" outlineLevel="0" collapsed="false">
      <c r="A703" s="31"/>
      <c r="B703" s="32"/>
      <c r="C703" s="33"/>
      <c r="D703" s="31"/>
      <c r="E703" s="31"/>
      <c r="F703" s="31"/>
      <c r="G703" s="36" t="str">
        <f aca="false">IF(COUNTA(A703:F703)=0,"",IF(E703="","Falta o código",IF(E703&lt;&gt;TRIM(E703),"Confira o código",IF(COUNTIFS(CobroID,E703)&gt;1,"Código repetido",IF(NOT(ISNUMBER(B703)),"Confira a data",IF(OR(B703&lt;1,B703&gt;73415,INT(B703)&lt;&gt;B703),"Confira a data",IF(NOT(ISNUMBER(C703)),"Confira o valor",IF(C703&lt;=0,"Valor maior que zero",IF(COUNTIFS(Medios,D703)&lt;&gt;1,"Escolha um meio",IF(COUNTIFS(VentaID,A703)&lt;&gt;1,"Confira o ID da venda",IF(SUMIFS(VentaValida,VentaID,A703)&lt;=0,"Corrija a venda",IF(B703&lt;SUMIFS(VentaFecha,VentaID,A703),"Anterior à venda","OK"))))))))))))</f>
        <v/>
      </c>
      <c r="H703" s="34" t="n">
        <f aca="false">IF(G703="OK",C703,0)</f>
        <v>0</v>
      </c>
    </row>
    <row r="704" customFormat="false" ht="25" hidden="false" customHeight="true" outlineLevel="0" collapsed="false">
      <c r="A704" s="31"/>
      <c r="B704" s="32"/>
      <c r="C704" s="33"/>
      <c r="D704" s="31"/>
      <c r="E704" s="31"/>
      <c r="F704" s="31"/>
      <c r="G704" s="36" t="str">
        <f aca="false">IF(COUNTA(A704:F704)=0,"",IF(E704="","Falta o código",IF(E704&lt;&gt;TRIM(E704),"Confira o código",IF(COUNTIFS(CobroID,E704)&gt;1,"Código repetido",IF(NOT(ISNUMBER(B704)),"Confira a data",IF(OR(B704&lt;1,B704&gt;73415,INT(B704)&lt;&gt;B704),"Confira a data",IF(NOT(ISNUMBER(C704)),"Confira o valor",IF(C704&lt;=0,"Valor maior que zero",IF(COUNTIFS(Medios,D704)&lt;&gt;1,"Escolha um meio",IF(COUNTIFS(VentaID,A704)&lt;&gt;1,"Confira o ID da venda",IF(SUMIFS(VentaValida,VentaID,A704)&lt;=0,"Corrija a venda",IF(B704&lt;SUMIFS(VentaFecha,VentaID,A704),"Anterior à venda","OK"))))))))))))</f>
        <v/>
      </c>
      <c r="H704" s="34" t="n">
        <f aca="false">IF(G704="OK",C704,0)</f>
        <v>0</v>
      </c>
    </row>
    <row r="705" customFormat="false" ht="25" hidden="false" customHeight="true" outlineLevel="0" collapsed="false">
      <c r="A705" s="31"/>
      <c r="B705" s="32"/>
      <c r="C705" s="33"/>
      <c r="D705" s="31"/>
      <c r="E705" s="31"/>
      <c r="F705" s="31"/>
      <c r="G705" s="36" t="str">
        <f aca="false">IF(COUNTA(A705:F705)=0,"",IF(E705="","Falta o código",IF(E705&lt;&gt;TRIM(E705),"Confira o código",IF(COUNTIFS(CobroID,E705)&gt;1,"Código repetido",IF(NOT(ISNUMBER(B705)),"Confira a data",IF(OR(B705&lt;1,B705&gt;73415,INT(B705)&lt;&gt;B705),"Confira a data",IF(NOT(ISNUMBER(C705)),"Confira o valor",IF(C705&lt;=0,"Valor maior que zero",IF(COUNTIFS(Medios,D705)&lt;&gt;1,"Escolha um meio",IF(COUNTIFS(VentaID,A705)&lt;&gt;1,"Confira o ID da venda",IF(SUMIFS(VentaValida,VentaID,A705)&lt;=0,"Corrija a venda",IF(B705&lt;SUMIFS(VentaFecha,VentaID,A705),"Anterior à venda","OK"))))))))))))</f>
        <v/>
      </c>
      <c r="H705" s="34" t="n">
        <f aca="false">IF(G705="OK",C705,0)</f>
        <v>0</v>
      </c>
    </row>
    <row r="706" customFormat="false" ht="25" hidden="false" customHeight="true" outlineLevel="0" collapsed="false">
      <c r="A706" s="31"/>
      <c r="B706" s="32"/>
      <c r="C706" s="33"/>
      <c r="D706" s="31"/>
      <c r="E706" s="31"/>
      <c r="F706" s="31"/>
      <c r="G706" s="36" t="str">
        <f aca="false">IF(COUNTA(A706:F706)=0,"",IF(E706="","Falta o código",IF(E706&lt;&gt;TRIM(E706),"Confira o código",IF(COUNTIFS(CobroID,E706)&gt;1,"Código repetido",IF(NOT(ISNUMBER(B706)),"Confira a data",IF(OR(B706&lt;1,B706&gt;73415,INT(B706)&lt;&gt;B706),"Confira a data",IF(NOT(ISNUMBER(C706)),"Confira o valor",IF(C706&lt;=0,"Valor maior que zero",IF(COUNTIFS(Medios,D706)&lt;&gt;1,"Escolha um meio",IF(COUNTIFS(VentaID,A706)&lt;&gt;1,"Confira o ID da venda",IF(SUMIFS(VentaValida,VentaID,A706)&lt;=0,"Corrija a venda",IF(B706&lt;SUMIFS(VentaFecha,VentaID,A706),"Anterior à venda","OK"))))))))))))</f>
        <v/>
      </c>
      <c r="H706" s="34" t="n">
        <f aca="false">IF(G706="OK",C706,0)</f>
        <v>0</v>
      </c>
    </row>
    <row r="707" customFormat="false" ht="25" hidden="false" customHeight="true" outlineLevel="0" collapsed="false">
      <c r="A707" s="31"/>
      <c r="B707" s="32"/>
      <c r="C707" s="33"/>
      <c r="D707" s="31"/>
      <c r="E707" s="31"/>
      <c r="F707" s="31"/>
      <c r="G707" s="36" t="str">
        <f aca="false">IF(COUNTA(A707:F707)=0,"",IF(E707="","Falta o código",IF(E707&lt;&gt;TRIM(E707),"Confira o código",IF(COUNTIFS(CobroID,E707)&gt;1,"Código repetido",IF(NOT(ISNUMBER(B707)),"Confira a data",IF(OR(B707&lt;1,B707&gt;73415,INT(B707)&lt;&gt;B707),"Confira a data",IF(NOT(ISNUMBER(C707)),"Confira o valor",IF(C707&lt;=0,"Valor maior que zero",IF(COUNTIFS(Medios,D707)&lt;&gt;1,"Escolha um meio",IF(COUNTIFS(VentaID,A707)&lt;&gt;1,"Confira o ID da venda",IF(SUMIFS(VentaValida,VentaID,A707)&lt;=0,"Corrija a venda",IF(B707&lt;SUMIFS(VentaFecha,VentaID,A707),"Anterior à venda","OK"))))))))))))</f>
        <v/>
      </c>
      <c r="H707" s="34" t="n">
        <f aca="false">IF(G707="OK",C707,0)</f>
        <v>0</v>
      </c>
    </row>
    <row r="708" customFormat="false" ht="25" hidden="false" customHeight="true" outlineLevel="0" collapsed="false">
      <c r="A708" s="31"/>
      <c r="B708" s="32"/>
      <c r="C708" s="33"/>
      <c r="D708" s="31"/>
      <c r="E708" s="31"/>
      <c r="F708" s="31"/>
      <c r="G708" s="36" t="str">
        <f aca="false">IF(COUNTA(A708:F708)=0,"",IF(E708="","Falta o código",IF(E708&lt;&gt;TRIM(E708),"Confira o código",IF(COUNTIFS(CobroID,E708)&gt;1,"Código repetido",IF(NOT(ISNUMBER(B708)),"Confira a data",IF(OR(B708&lt;1,B708&gt;73415,INT(B708)&lt;&gt;B708),"Confira a data",IF(NOT(ISNUMBER(C708)),"Confira o valor",IF(C708&lt;=0,"Valor maior que zero",IF(COUNTIFS(Medios,D708)&lt;&gt;1,"Escolha um meio",IF(COUNTIFS(VentaID,A708)&lt;&gt;1,"Confira o ID da venda",IF(SUMIFS(VentaValida,VentaID,A708)&lt;=0,"Corrija a venda",IF(B708&lt;SUMIFS(VentaFecha,VentaID,A708),"Anterior à venda","OK"))))))))))))</f>
        <v/>
      </c>
      <c r="H708" s="34" t="n">
        <f aca="false">IF(G708="OK",C708,0)</f>
        <v>0</v>
      </c>
    </row>
    <row r="709" customFormat="false" ht="25" hidden="false" customHeight="true" outlineLevel="0" collapsed="false">
      <c r="A709" s="31"/>
      <c r="B709" s="32"/>
      <c r="C709" s="33"/>
      <c r="D709" s="31"/>
      <c r="E709" s="31"/>
      <c r="F709" s="31"/>
      <c r="G709" s="36" t="str">
        <f aca="false">IF(COUNTA(A709:F709)=0,"",IF(E709="","Falta o código",IF(E709&lt;&gt;TRIM(E709),"Confira o código",IF(COUNTIFS(CobroID,E709)&gt;1,"Código repetido",IF(NOT(ISNUMBER(B709)),"Confira a data",IF(OR(B709&lt;1,B709&gt;73415,INT(B709)&lt;&gt;B709),"Confira a data",IF(NOT(ISNUMBER(C709)),"Confira o valor",IF(C709&lt;=0,"Valor maior que zero",IF(COUNTIFS(Medios,D709)&lt;&gt;1,"Escolha um meio",IF(COUNTIFS(VentaID,A709)&lt;&gt;1,"Confira o ID da venda",IF(SUMIFS(VentaValida,VentaID,A709)&lt;=0,"Corrija a venda",IF(B709&lt;SUMIFS(VentaFecha,VentaID,A709),"Anterior à venda","OK"))))))))))))</f>
        <v/>
      </c>
      <c r="H709" s="34" t="n">
        <f aca="false">IF(G709="OK",C709,0)</f>
        <v>0</v>
      </c>
    </row>
    <row r="710" customFormat="false" ht="25" hidden="false" customHeight="true" outlineLevel="0" collapsed="false">
      <c r="A710" s="31"/>
      <c r="B710" s="32"/>
      <c r="C710" s="33"/>
      <c r="D710" s="31"/>
      <c r="E710" s="31"/>
      <c r="F710" s="31"/>
      <c r="G710" s="36" t="str">
        <f aca="false">IF(COUNTA(A710:F710)=0,"",IF(E710="","Falta o código",IF(E710&lt;&gt;TRIM(E710),"Confira o código",IF(COUNTIFS(CobroID,E710)&gt;1,"Código repetido",IF(NOT(ISNUMBER(B710)),"Confira a data",IF(OR(B710&lt;1,B710&gt;73415,INT(B710)&lt;&gt;B710),"Confira a data",IF(NOT(ISNUMBER(C710)),"Confira o valor",IF(C710&lt;=0,"Valor maior que zero",IF(COUNTIFS(Medios,D710)&lt;&gt;1,"Escolha um meio",IF(COUNTIFS(VentaID,A710)&lt;&gt;1,"Confira o ID da venda",IF(SUMIFS(VentaValida,VentaID,A710)&lt;=0,"Corrija a venda",IF(B710&lt;SUMIFS(VentaFecha,VentaID,A710),"Anterior à venda","OK"))))))))))))</f>
        <v/>
      </c>
      <c r="H710" s="34" t="n">
        <f aca="false">IF(G710="OK",C710,0)</f>
        <v>0</v>
      </c>
    </row>
    <row r="711" customFormat="false" ht="25" hidden="false" customHeight="true" outlineLevel="0" collapsed="false">
      <c r="A711" s="31"/>
      <c r="B711" s="32"/>
      <c r="C711" s="33"/>
      <c r="D711" s="31"/>
      <c r="E711" s="31"/>
      <c r="F711" s="31"/>
      <c r="G711" s="36" t="str">
        <f aca="false">IF(COUNTA(A711:F711)=0,"",IF(E711="","Falta o código",IF(E711&lt;&gt;TRIM(E711),"Confira o código",IF(COUNTIFS(CobroID,E711)&gt;1,"Código repetido",IF(NOT(ISNUMBER(B711)),"Confira a data",IF(OR(B711&lt;1,B711&gt;73415,INT(B711)&lt;&gt;B711),"Confira a data",IF(NOT(ISNUMBER(C711)),"Confira o valor",IF(C711&lt;=0,"Valor maior que zero",IF(COUNTIFS(Medios,D711)&lt;&gt;1,"Escolha um meio",IF(COUNTIFS(VentaID,A711)&lt;&gt;1,"Confira o ID da venda",IF(SUMIFS(VentaValida,VentaID,A711)&lt;=0,"Corrija a venda",IF(B711&lt;SUMIFS(VentaFecha,VentaID,A711),"Anterior à venda","OK"))))))))))))</f>
        <v/>
      </c>
      <c r="H711" s="34" t="n">
        <f aca="false">IF(G711="OK",C711,0)</f>
        <v>0</v>
      </c>
    </row>
    <row r="712" customFormat="false" ht="25" hidden="false" customHeight="true" outlineLevel="0" collapsed="false">
      <c r="A712" s="31"/>
      <c r="B712" s="32"/>
      <c r="C712" s="33"/>
      <c r="D712" s="31"/>
      <c r="E712" s="31"/>
      <c r="F712" s="31"/>
      <c r="G712" s="36" t="str">
        <f aca="false">IF(COUNTA(A712:F712)=0,"",IF(E712="","Falta o código",IF(E712&lt;&gt;TRIM(E712),"Confira o código",IF(COUNTIFS(CobroID,E712)&gt;1,"Código repetido",IF(NOT(ISNUMBER(B712)),"Confira a data",IF(OR(B712&lt;1,B712&gt;73415,INT(B712)&lt;&gt;B712),"Confira a data",IF(NOT(ISNUMBER(C712)),"Confira o valor",IF(C712&lt;=0,"Valor maior que zero",IF(COUNTIFS(Medios,D712)&lt;&gt;1,"Escolha um meio",IF(COUNTIFS(VentaID,A712)&lt;&gt;1,"Confira o ID da venda",IF(SUMIFS(VentaValida,VentaID,A712)&lt;=0,"Corrija a venda",IF(B712&lt;SUMIFS(VentaFecha,VentaID,A712),"Anterior à venda","OK"))))))))))))</f>
        <v/>
      </c>
      <c r="H712" s="34" t="n">
        <f aca="false">IF(G712="OK",C712,0)</f>
        <v>0</v>
      </c>
    </row>
    <row r="713" customFormat="false" ht="25" hidden="false" customHeight="true" outlineLevel="0" collapsed="false">
      <c r="A713" s="31"/>
      <c r="B713" s="32"/>
      <c r="C713" s="33"/>
      <c r="D713" s="31"/>
      <c r="E713" s="31"/>
      <c r="F713" s="31"/>
      <c r="G713" s="36" t="str">
        <f aca="false">IF(COUNTA(A713:F713)=0,"",IF(E713="","Falta o código",IF(E713&lt;&gt;TRIM(E713),"Confira o código",IF(COUNTIFS(CobroID,E713)&gt;1,"Código repetido",IF(NOT(ISNUMBER(B713)),"Confira a data",IF(OR(B713&lt;1,B713&gt;73415,INT(B713)&lt;&gt;B713),"Confira a data",IF(NOT(ISNUMBER(C713)),"Confira o valor",IF(C713&lt;=0,"Valor maior que zero",IF(COUNTIFS(Medios,D713)&lt;&gt;1,"Escolha um meio",IF(COUNTIFS(VentaID,A713)&lt;&gt;1,"Confira o ID da venda",IF(SUMIFS(VentaValida,VentaID,A713)&lt;=0,"Corrija a venda",IF(B713&lt;SUMIFS(VentaFecha,VentaID,A713),"Anterior à venda","OK"))))))))))))</f>
        <v/>
      </c>
      <c r="H713" s="34" t="n">
        <f aca="false">IF(G713="OK",C713,0)</f>
        <v>0</v>
      </c>
    </row>
    <row r="714" customFormat="false" ht="25" hidden="false" customHeight="true" outlineLevel="0" collapsed="false">
      <c r="A714" s="31"/>
      <c r="B714" s="32"/>
      <c r="C714" s="33"/>
      <c r="D714" s="31"/>
      <c r="E714" s="31"/>
      <c r="F714" s="31"/>
      <c r="G714" s="36" t="str">
        <f aca="false">IF(COUNTA(A714:F714)=0,"",IF(E714="","Falta o código",IF(E714&lt;&gt;TRIM(E714),"Confira o código",IF(COUNTIFS(CobroID,E714)&gt;1,"Código repetido",IF(NOT(ISNUMBER(B714)),"Confira a data",IF(OR(B714&lt;1,B714&gt;73415,INT(B714)&lt;&gt;B714),"Confira a data",IF(NOT(ISNUMBER(C714)),"Confira o valor",IF(C714&lt;=0,"Valor maior que zero",IF(COUNTIFS(Medios,D714)&lt;&gt;1,"Escolha um meio",IF(COUNTIFS(VentaID,A714)&lt;&gt;1,"Confira o ID da venda",IF(SUMIFS(VentaValida,VentaID,A714)&lt;=0,"Corrija a venda",IF(B714&lt;SUMIFS(VentaFecha,VentaID,A714),"Anterior à venda","OK"))))))))))))</f>
        <v/>
      </c>
      <c r="H714" s="34" t="n">
        <f aca="false">IF(G714="OK",C714,0)</f>
        <v>0</v>
      </c>
    </row>
    <row r="715" customFormat="false" ht="25" hidden="false" customHeight="true" outlineLevel="0" collapsed="false">
      <c r="A715" s="31"/>
      <c r="B715" s="32"/>
      <c r="C715" s="33"/>
      <c r="D715" s="31"/>
      <c r="E715" s="31"/>
      <c r="F715" s="31"/>
      <c r="G715" s="36" t="str">
        <f aca="false">IF(COUNTA(A715:F715)=0,"",IF(E715="","Falta o código",IF(E715&lt;&gt;TRIM(E715),"Confira o código",IF(COUNTIFS(CobroID,E715)&gt;1,"Código repetido",IF(NOT(ISNUMBER(B715)),"Confira a data",IF(OR(B715&lt;1,B715&gt;73415,INT(B715)&lt;&gt;B715),"Confira a data",IF(NOT(ISNUMBER(C715)),"Confira o valor",IF(C715&lt;=0,"Valor maior que zero",IF(COUNTIFS(Medios,D715)&lt;&gt;1,"Escolha um meio",IF(COUNTIFS(VentaID,A715)&lt;&gt;1,"Confira o ID da venda",IF(SUMIFS(VentaValida,VentaID,A715)&lt;=0,"Corrija a venda",IF(B715&lt;SUMIFS(VentaFecha,VentaID,A715),"Anterior à venda","OK"))))))))))))</f>
        <v/>
      </c>
      <c r="H715" s="34" t="n">
        <f aca="false">IF(G715="OK",C715,0)</f>
        <v>0</v>
      </c>
    </row>
    <row r="716" customFormat="false" ht="25" hidden="false" customHeight="true" outlineLevel="0" collapsed="false">
      <c r="A716" s="31"/>
      <c r="B716" s="32"/>
      <c r="C716" s="33"/>
      <c r="D716" s="31"/>
      <c r="E716" s="31"/>
      <c r="F716" s="31"/>
      <c r="G716" s="36" t="str">
        <f aca="false">IF(COUNTA(A716:F716)=0,"",IF(E716="","Falta o código",IF(E716&lt;&gt;TRIM(E716),"Confira o código",IF(COUNTIFS(CobroID,E716)&gt;1,"Código repetido",IF(NOT(ISNUMBER(B716)),"Confira a data",IF(OR(B716&lt;1,B716&gt;73415,INT(B716)&lt;&gt;B716),"Confira a data",IF(NOT(ISNUMBER(C716)),"Confira o valor",IF(C716&lt;=0,"Valor maior que zero",IF(COUNTIFS(Medios,D716)&lt;&gt;1,"Escolha um meio",IF(COUNTIFS(VentaID,A716)&lt;&gt;1,"Confira o ID da venda",IF(SUMIFS(VentaValida,VentaID,A716)&lt;=0,"Corrija a venda",IF(B716&lt;SUMIFS(VentaFecha,VentaID,A716),"Anterior à venda","OK"))))))))))))</f>
        <v/>
      </c>
      <c r="H716" s="34" t="n">
        <f aca="false">IF(G716="OK",C716,0)</f>
        <v>0</v>
      </c>
    </row>
    <row r="717" customFormat="false" ht="25" hidden="false" customHeight="true" outlineLevel="0" collapsed="false">
      <c r="A717" s="31"/>
      <c r="B717" s="32"/>
      <c r="C717" s="33"/>
      <c r="D717" s="31"/>
      <c r="E717" s="31"/>
      <c r="F717" s="31"/>
      <c r="G717" s="36" t="str">
        <f aca="false">IF(COUNTA(A717:F717)=0,"",IF(E717="","Falta o código",IF(E717&lt;&gt;TRIM(E717),"Confira o código",IF(COUNTIFS(CobroID,E717)&gt;1,"Código repetido",IF(NOT(ISNUMBER(B717)),"Confira a data",IF(OR(B717&lt;1,B717&gt;73415,INT(B717)&lt;&gt;B717),"Confira a data",IF(NOT(ISNUMBER(C717)),"Confira o valor",IF(C717&lt;=0,"Valor maior que zero",IF(COUNTIFS(Medios,D717)&lt;&gt;1,"Escolha um meio",IF(COUNTIFS(VentaID,A717)&lt;&gt;1,"Confira o ID da venda",IF(SUMIFS(VentaValida,VentaID,A717)&lt;=0,"Corrija a venda",IF(B717&lt;SUMIFS(VentaFecha,VentaID,A717),"Anterior à venda","OK"))))))))))))</f>
        <v/>
      </c>
      <c r="H717" s="34" t="n">
        <f aca="false">IF(G717="OK",C717,0)</f>
        <v>0</v>
      </c>
    </row>
    <row r="718" customFormat="false" ht="25" hidden="false" customHeight="true" outlineLevel="0" collapsed="false">
      <c r="A718" s="31"/>
      <c r="B718" s="32"/>
      <c r="C718" s="33"/>
      <c r="D718" s="31"/>
      <c r="E718" s="31"/>
      <c r="F718" s="31"/>
      <c r="G718" s="36" t="str">
        <f aca="false">IF(COUNTA(A718:F718)=0,"",IF(E718="","Falta o código",IF(E718&lt;&gt;TRIM(E718),"Confira o código",IF(COUNTIFS(CobroID,E718)&gt;1,"Código repetido",IF(NOT(ISNUMBER(B718)),"Confira a data",IF(OR(B718&lt;1,B718&gt;73415,INT(B718)&lt;&gt;B718),"Confira a data",IF(NOT(ISNUMBER(C718)),"Confira o valor",IF(C718&lt;=0,"Valor maior que zero",IF(COUNTIFS(Medios,D718)&lt;&gt;1,"Escolha um meio",IF(COUNTIFS(VentaID,A718)&lt;&gt;1,"Confira o ID da venda",IF(SUMIFS(VentaValida,VentaID,A718)&lt;=0,"Corrija a venda",IF(B718&lt;SUMIFS(VentaFecha,VentaID,A718),"Anterior à venda","OK"))))))))))))</f>
        <v/>
      </c>
      <c r="H718" s="34" t="n">
        <f aca="false">IF(G718="OK",C718,0)</f>
        <v>0</v>
      </c>
    </row>
    <row r="719" customFormat="false" ht="25" hidden="false" customHeight="true" outlineLevel="0" collapsed="false">
      <c r="A719" s="31"/>
      <c r="B719" s="32"/>
      <c r="C719" s="33"/>
      <c r="D719" s="31"/>
      <c r="E719" s="31"/>
      <c r="F719" s="31"/>
      <c r="G719" s="36" t="str">
        <f aca="false">IF(COUNTA(A719:F719)=0,"",IF(E719="","Falta o código",IF(E719&lt;&gt;TRIM(E719),"Confira o código",IF(COUNTIFS(CobroID,E719)&gt;1,"Código repetido",IF(NOT(ISNUMBER(B719)),"Confira a data",IF(OR(B719&lt;1,B719&gt;73415,INT(B719)&lt;&gt;B719),"Confira a data",IF(NOT(ISNUMBER(C719)),"Confira o valor",IF(C719&lt;=0,"Valor maior que zero",IF(COUNTIFS(Medios,D719)&lt;&gt;1,"Escolha um meio",IF(COUNTIFS(VentaID,A719)&lt;&gt;1,"Confira o ID da venda",IF(SUMIFS(VentaValida,VentaID,A719)&lt;=0,"Corrija a venda",IF(B719&lt;SUMIFS(VentaFecha,VentaID,A719),"Anterior à venda","OK"))))))))))))</f>
        <v/>
      </c>
      <c r="H719" s="34" t="n">
        <f aca="false">IF(G719="OK",C719,0)</f>
        <v>0</v>
      </c>
    </row>
    <row r="720" customFormat="false" ht="25" hidden="false" customHeight="true" outlineLevel="0" collapsed="false">
      <c r="A720" s="31"/>
      <c r="B720" s="32"/>
      <c r="C720" s="33"/>
      <c r="D720" s="31"/>
      <c r="E720" s="31"/>
      <c r="F720" s="31"/>
      <c r="G720" s="36" t="str">
        <f aca="false">IF(COUNTA(A720:F720)=0,"",IF(E720="","Falta o código",IF(E720&lt;&gt;TRIM(E720),"Confira o código",IF(COUNTIFS(CobroID,E720)&gt;1,"Código repetido",IF(NOT(ISNUMBER(B720)),"Confira a data",IF(OR(B720&lt;1,B720&gt;73415,INT(B720)&lt;&gt;B720),"Confira a data",IF(NOT(ISNUMBER(C720)),"Confira o valor",IF(C720&lt;=0,"Valor maior que zero",IF(COUNTIFS(Medios,D720)&lt;&gt;1,"Escolha um meio",IF(COUNTIFS(VentaID,A720)&lt;&gt;1,"Confira o ID da venda",IF(SUMIFS(VentaValida,VentaID,A720)&lt;=0,"Corrija a venda",IF(B720&lt;SUMIFS(VentaFecha,VentaID,A720),"Anterior à venda","OK"))))))))))))</f>
        <v/>
      </c>
      <c r="H720" s="34" t="n">
        <f aca="false">IF(G720="OK",C720,0)</f>
        <v>0</v>
      </c>
    </row>
    <row r="721" customFormat="false" ht="25" hidden="false" customHeight="true" outlineLevel="0" collapsed="false">
      <c r="A721" s="31"/>
      <c r="B721" s="32"/>
      <c r="C721" s="33"/>
      <c r="D721" s="31"/>
      <c r="E721" s="31"/>
      <c r="F721" s="31"/>
      <c r="G721" s="36" t="str">
        <f aca="false">IF(COUNTA(A721:F721)=0,"",IF(E721="","Falta o código",IF(E721&lt;&gt;TRIM(E721),"Confira o código",IF(COUNTIFS(CobroID,E721)&gt;1,"Código repetido",IF(NOT(ISNUMBER(B721)),"Confira a data",IF(OR(B721&lt;1,B721&gt;73415,INT(B721)&lt;&gt;B721),"Confira a data",IF(NOT(ISNUMBER(C721)),"Confira o valor",IF(C721&lt;=0,"Valor maior que zero",IF(COUNTIFS(Medios,D721)&lt;&gt;1,"Escolha um meio",IF(COUNTIFS(VentaID,A721)&lt;&gt;1,"Confira o ID da venda",IF(SUMIFS(VentaValida,VentaID,A721)&lt;=0,"Corrija a venda",IF(B721&lt;SUMIFS(VentaFecha,VentaID,A721),"Anterior à venda","OK"))))))))))))</f>
        <v/>
      </c>
      <c r="H721" s="34" t="n">
        <f aca="false">IF(G721="OK",C721,0)</f>
        <v>0</v>
      </c>
    </row>
    <row r="722" customFormat="false" ht="25" hidden="false" customHeight="true" outlineLevel="0" collapsed="false">
      <c r="A722" s="31"/>
      <c r="B722" s="32"/>
      <c r="C722" s="33"/>
      <c r="D722" s="31"/>
      <c r="E722" s="31"/>
      <c r="F722" s="31"/>
      <c r="G722" s="36" t="str">
        <f aca="false">IF(COUNTA(A722:F722)=0,"",IF(E722="","Falta o código",IF(E722&lt;&gt;TRIM(E722),"Confira o código",IF(COUNTIFS(CobroID,E722)&gt;1,"Código repetido",IF(NOT(ISNUMBER(B722)),"Confira a data",IF(OR(B722&lt;1,B722&gt;73415,INT(B722)&lt;&gt;B722),"Confira a data",IF(NOT(ISNUMBER(C722)),"Confira o valor",IF(C722&lt;=0,"Valor maior que zero",IF(COUNTIFS(Medios,D722)&lt;&gt;1,"Escolha um meio",IF(COUNTIFS(VentaID,A722)&lt;&gt;1,"Confira o ID da venda",IF(SUMIFS(VentaValida,VentaID,A722)&lt;=0,"Corrija a venda",IF(B722&lt;SUMIFS(VentaFecha,VentaID,A722),"Anterior à venda","OK"))))))))))))</f>
        <v/>
      </c>
      <c r="H722" s="34" t="n">
        <f aca="false">IF(G722="OK",C722,0)</f>
        <v>0</v>
      </c>
    </row>
    <row r="723" customFormat="false" ht="25" hidden="false" customHeight="true" outlineLevel="0" collapsed="false">
      <c r="A723" s="31"/>
      <c r="B723" s="32"/>
      <c r="C723" s="33"/>
      <c r="D723" s="31"/>
      <c r="E723" s="31"/>
      <c r="F723" s="31"/>
      <c r="G723" s="36" t="str">
        <f aca="false">IF(COUNTA(A723:F723)=0,"",IF(E723="","Falta o código",IF(E723&lt;&gt;TRIM(E723),"Confira o código",IF(COUNTIFS(CobroID,E723)&gt;1,"Código repetido",IF(NOT(ISNUMBER(B723)),"Confira a data",IF(OR(B723&lt;1,B723&gt;73415,INT(B723)&lt;&gt;B723),"Confira a data",IF(NOT(ISNUMBER(C723)),"Confira o valor",IF(C723&lt;=0,"Valor maior que zero",IF(COUNTIFS(Medios,D723)&lt;&gt;1,"Escolha um meio",IF(COUNTIFS(VentaID,A723)&lt;&gt;1,"Confira o ID da venda",IF(SUMIFS(VentaValida,VentaID,A723)&lt;=0,"Corrija a venda",IF(B723&lt;SUMIFS(VentaFecha,VentaID,A723),"Anterior à venda","OK"))))))))))))</f>
        <v/>
      </c>
      <c r="H723" s="34" t="n">
        <f aca="false">IF(G723="OK",C723,0)</f>
        <v>0</v>
      </c>
    </row>
    <row r="724" customFormat="false" ht="25" hidden="false" customHeight="true" outlineLevel="0" collapsed="false">
      <c r="A724" s="31"/>
      <c r="B724" s="32"/>
      <c r="C724" s="33"/>
      <c r="D724" s="31"/>
      <c r="E724" s="31"/>
      <c r="F724" s="31"/>
      <c r="G724" s="36" t="str">
        <f aca="false">IF(COUNTA(A724:F724)=0,"",IF(E724="","Falta o código",IF(E724&lt;&gt;TRIM(E724),"Confira o código",IF(COUNTIFS(CobroID,E724)&gt;1,"Código repetido",IF(NOT(ISNUMBER(B724)),"Confira a data",IF(OR(B724&lt;1,B724&gt;73415,INT(B724)&lt;&gt;B724),"Confira a data",IF(NOT(ISNUMBER(C724)),"Confira o valor",IF(C724&lt;=0,"Valor maior que zero",IF(COUNTIFS(Medios,D724)&lt;&gt;1,"Escolha um meio",IF(COUNTIFS(VentaID,A724)&lt;&gt;1,"Confira o ID da venda",IF(SUMIFS(VentaValida,VentaID,A724)&lt;=0,"Corrija a venda",IF(B724&lt;SUMIFS(VentaFecha,VentaID,A724),"Anterior à venda","OK"))))))))))))</f>
        <v/>
      </c>
      <c r="H724" s="34" t="n">
        <f aca="false">IF(G724="OK",C724,0)</f>
        <v>0</v>
      </c>
    </row>
    <row r="725" customFormat="false" ht="25" hidden="false" customHeight="true" outlineLevel="0" collapsed="false">
      <c r="A725" s="31"/>
      <c r="B725" s="32"/>
      <c r="C725" s="33"/>
      <c r="D725" s="31"/>
      <c r="E725" s="31"/>
      <c r="F725" s="31"/>
      <c r="G725" s="36" t="str">
        <f aca="false">IF(COUNTA(A725:F725)=0,"",IF(E725="","Falta o código",IF(E725&lt;&gt;TRIM(E725),"Confira o código",IF(COUNTIFS(CobroID,E725)&gt;1,"Código repetido",IF(NOT(ISNUMBER(B725)),"Confira a data",IF(OR(B725&lt;1,B725&gt;73415,INT(B725)&lt;&gt;B725),"Confira a data",IF(NOT(ISNUMBER(C725)),"Confira o valor",IF(C725&lt;=0,"Valor maior que zero",IF(COUNTIFS(Medios,D725)&lt;&gt;1,"Escolha um meio",IF(COUNTIFS(VentaID,A725)&lt;&gt;1,"Confira o ID da venda",IF(SUMIFS(VentaValida,VentaID,A725)&lt;=0,"Corrija a venda",IF(B725&lt;SUMIFS(VentaFecha,VentaID,A725),"Anterior à venda","OK"))))))))))))</f>
        <v/>
      </c>
      <c r="H725" s="34" t="n">
        <f aca="false">IF(G725="OK",C725,0)</f>
        <v>0</v>
      </c>
    </row>
    <row r="726" customFormat="false" ht="25" hidden="false" customHeight="true" outlineLevel="0" collapsed="false">
      <c r="A726" s="31"/>
      <c r="B726" s="32"/>
      <c r="C726" s="33"/>
      <c r="D726" s="31"/>
      <c r="E726" s="31"/>
      <c r="F726" s="31"/>
      <c r="G726" s="36" t="str">
        <f aca="false">IF(COUNTA(A726:F726)=0,"",IF(E726="","Falta o código",IF(E726&lt;&gt;TRIM(E726),"Confira o código",IF(COUNTIFS(CobroID,E726)&gt;1,"Código repetido",IF(NOT(ISNUMBER(B726)),"Confira a data",IF(OR(B726&lt;1,B726&gt;73415,INT(B726)&lt;&gt;B726),"Confira a data",IF(NOT(ISNUMBER(C726)),"Confira o valor",IF(C726&lt;=0,"Valor maior que zero",IF(COUNTIFS(Medios,D726)&lt;&gt;1,"Escolha um meio",IF(COUNTIFS(VentaID,A726)&lt;&gt;1,"Confira o ID da venda",IF(SUMIFS(VentaValida,VentaID,A726)&lt;=0,"Corrija a venda",IF(B726&lt;SUMIFS(VentaFecha,VentaID,A726),"Anterior à venda","OK"))))))))))))</f>
        <v/>
      </c>
      <c r="H726" s="34" t="n">
        <f aca="false">IF(G726="OK",C726,0)</f>
        <v>0</v>
      </c>
    </row>
    <row r="727" customFormat="false" ht="25" hidden="false" customHeight="true" outlineLevel="0" collapsed="false">
      <c r="A727" s="31"/>
      <c r="B727" s="32"/>
      <c r="C727" s="33"/>
      <c r="D727" s="31"/>
      <c r="E727" s="31"/>
      <c r="F727" s="31"/>
      <c r="G727" s="36" t="str">
        <f aca="false">IF(COUNTA(A727:F727)=0,"",IF(E727="","Falta o código",IF(E727&lt;&gt;TRIM(E727),"Confira o código",IF(COUNTIFS(CobroID,E727)&gt;1,"Código repetido",IF(NOT(ISNUMBER(B727)),"Confira a data",IF(OR(B727&lt;1,B727&gt;73415,INT(B727)&lt;&gt;B727),"Confira a data",IF(NOT(ISNUMBER(C727)),"Confira o valor",IF(C727&lt;=0,"Valor maior que zero",IF(COUNTIFS(Medios,D727)&lt;&gt;1,"Escolha um meio",IF(COUNTIFS(VentaID,A727)&lt;&gt;1,"Confira o ID da venda",IF(SUMIFS(VentaValida,VentaID,A727)&lt;=0,"Corrija a venda",IF(B727&lt;SUMIFS(VentaFecha,VentaID,A727),"Anterior à venda","OK"))))))))))))</f>
        <v/>
      </c>
      <c r="H727" s="34" t="n">
        <f aca="false">IF(G727="OK",C727,0)</f>
        <v>0</v>
      </c>
    </row>
    <row r="728" customFormat="false" ht="25" hidden="false" customHeight="true" outlineLevel="0" collapsed="false">
      <c r="A728" s="31"/>
      <c r="B728" s="32"/>
      <c r="C728" s="33"/>
      <c r="D728" s="31"/>
      <c r="E728" s="31"/>
      <c r="F728" s="31"/>
      <c r="G728" s="36" t="str">
        <f aca="false">IF(COUNTA(A728:F728)=0,"",IF(E728="","Falta o código",IF(E728&lt;&gt;TRIM(E728),"Confira o código",IF(COUNTIFS(CobroID,E728)&gt;1,"Código repetido",IF(NOT(ISNUMBER(B728)),"Confira a data",IF(OR(B728&lt;1,B728&gt;73415,INT(B728)&lt;&gt;B728),"Confira a data",IF(NOT(ISNUMBER(C728)),"Confira o valor",IF(C728&lt;=0,"Valor maior que zero",IF(COUNTIFS(Medios,D728)&lt;&gt;1,"Escolha um meio",IF(COUNTIFS(VentaID,A728)&lt;&gt;1,"Confira o ID da venda",IF(SUMIFS(VentaValida,VentaID,A728)&lt;=0,"Corrija a venda",IF(B728&lt;SUMIFS(VentaFecha,VentaID,A728),"Anterior à venda","OK"))))))))))))</f>
        <v/>
      </c>
      <c r="H728" s="34" t="n">
        <f aca="false">IF(G728="OK",C728,0)</f>
        <v>0</v>
      </c>
    </row>
    <row r="729" customFormat="false" ht="25" hidden="false" customHeight="true" outlineLevel="0" collapsed="false">
      <c r="A729" s="31"/>
      <c r="B729" s="32"/>
      <c r="C729" s="33"/>
      <c r="D729" s="31"/>
      <c r="E729" s="31"/>
      <c r="F729" s="31"/>
      <c r="G729" s="36" t="str">
        <f aca="false">IF(COUNTA(A729:F729)=0,"",IF(E729="","Falta o código",IF(E729&lt;&gt;TRIM(E729),"Confira o código",IF(COUNTIFS(CobroID,E729)&gt;1,"Código repetido",IF(NOT(ISNUMBER(B729)),"Confira a data",IF(OR(B729&lt;1,B729&gt;73415,INT(B729)&lt;&gt;B729),"Confira a data",IF(NOT(ISNUMBER(C729)),"Confira o valor",IF(C729&lt;=0,"Valor maior que zero",IF(COUNTIFS(Medios,D729)&lt;&gt;1,"Escolha um meio",IF(COUNTIFS(VentaID,A729)&lt;&gt;1,"Confira o ID da venda",IF(SUMIFS(VentaValida,VentaID,A729)&lt;=0,"Corrija a venda",IF(B729&lt;SUMIFS(VentaFecha,VentaID,A729),"Anterior à venda","OK"))))))))))))</f>
        <v/>
      </c>
      <c r="H729" s="34" t="n">
        <f aca="false">IF(G729="OK",C729,0)</f>
        <v>0</v>
      </c>
    </row>
    <row r="730" customFormat="false" ht="25" hidden="false" customHeight="true" outlineLevel="0" collapsed="false">
      <c r="A730" s="31"/>
      <c r="B730" s="32"/>
      <c r="C730" s="33"/>
      <c r="D730" s="31"/>
      <c r="E730" s="31"/>
      <c r="F730" s="31"/>
      <c r="G730" s="36" t="str">
        <f aca="false">IF(COUNTA(A730:F730)=0,"",IF(E730="","Falta o código",IF(E730&lt;&gt;TRIM(E730),"Confira o código",IF(COUNTIFS(CobroID,E730)&gt;1,"Código repetido",IF(NOT(ISNUMBER(B730)),"Confira a data",IF(OR(B730&lt;1,B730&gt;73415,INT(B730)&lt;&gt;B730),"Confira a data",IF(NOT(ISNUMBER(C730)),"Confira o valor",IF(C730&lt;=0,"Valor maior que zero",IF(COUNTIFS(Medios,D730)&lt;&gt;1,"Escolha um meio",IF(COUNTIFS(VentaID,A730)&lt;&gt;1,"Confira o ID da venda",IF(SUMIFS(VentaValida,VentaID,A730)&lt;=0,"Corrija a venda",IF(B730&lt;SUMIFS(VentaFecha,VentaID,A730),"Anterior à venda","OK"))))))))))))</f>
        <v/>
      </c>
      <c r="H730" s="34" t="n">
        <f aca="false">IF(G730="OK",C730,0)</f>
        <v>0</v>
      </c>
    </row>
    <row r="731" customFormat="false" ht="25" hidden="false" customHeight="true" outlineLevel="0" collapsed="false">
      <c r="A731" s="31"/>
      <c r="B731" s="32"/>
      <c r="C731" s="33"/>
      <c r="D731" s="31"/>
      <c r="E731" s="31"/>
      <c r="F731" s="31"/>
      <c r="G731" s="36" t="str">
        <f aca="false">IF(COUNTA(A731:F731)=0,"",IF(E731="","Falta o código",IF(E731&lt;&gt;TRIM(E731),"Confira o código",IF(COUNTIFS(CobroID,E731)&gt;1,"Código repetido",IF(NOT(ISNUMBER(B731)),"Confira a data",IF(OR(B731&lt;1,B731&gt;73415,INT(B731)&lt;&gt;B731),"Confira a data",IF(NOT(ISNUMBER(C731)),"Confira o valor",IF(C731&lt;=0,"Valor maior que zero",IF(COUNTIFS(Medios,D731)&lt;&gt;1,"Escolha um meio",IF(COUNTIFS(VentaID,A731)&lt;&gt;1,"Confira o ID da venda",IF(SUMIFS(VentaValida,VentaID,A731)&lt;=0,"Corrija a venda",IF(B731&lt;SUMIFS(VentaFecha,VentaID,A731),"Anterior à venda","OK"))))))))))))</f>
        <v/>
      </c>
      <c r="H731" s="34" t="n">
        <f aca="false">IF(G731="OK",C731,0)</f>
        <v>0</v>
      </c>
    </row>
    <row r="732" customFormat="false" ht="25" hidden="false" customHeight="true" outlineLevel="0" collapsed="false">
      <c r="A732" s="31"/>
      <c r="B732" s="32"/>
      <c r="C732" s="33"/>
      <c r="D732" s="31"/>
      <c r="E732" s="31"/>
      <c r="F732" s="31"/>
      <c r="G732" s="36" t="str">
        <f aca="false">IF(COUNTA(A732:F732)=0,"",IF(E732="","Falta o código",IF(E732&lt;&gt;TRIM(E732),"Confira o código",IF(COUNTIFS(CobroID,E732)&gt;1,"Código repetido",IF(NOT(ISNUMBER(B732)),"Confira a data",IF(OR(B732&lt;1,B732&gt;73415,INT(B732)&lt;&gt;B732),"Confira a data",IF(NOT(ISNUMBER(C732)),"Confira o valor",IF(C732&lt;=0,"Valor maior que zero",IF(COUNTIFS(Medios,D732)&lt;&gt;1,"Escolha um meio",IF(COUNTIFS(VentaID,A732)&lt;&gt;1,"Confira o ID da venda",IF(SUMIFS(VentaValida,VentaID,A732)&lt;=0,"Corrija a venda",IF(B732&lt;SUMIFS(VentaFecha,VentaID,A732),"Anterior à venda","OK"))))))))))))</f>
        <v/>
      </c>
      <c r="H732" s="34" t="n">
        <f aca="false">IF(G732="OK",C732,0)</f>
        <v>0</v>
      </c>
    </row>
    <row r="733" customFormat="false" ht="25" hidden="false" customHeight="true" outlineLevel="0" collapsed="false">
      <c r="A733" s="31"/>
      <c r="B733" s="32"/>
      <c r="C733" s="33"/>
      <c r="D733" s="31"/>
      <c r="E733" s="31"/>
      <c r="F733" s="31"/>
      <c r="G733" s="36" t="str">
        <f aca="false">IF(COUNTA(A733:F733)=0,"",IF(E733="","Falta o código",IF(E733&lt;&gt;TRIM(E733),"Confira o código",IF(COUNTIFS(CobroID,E733)&gt;1,"Código repetido",IF(NOT(ISNUMBER(B733)),"Confira a data",IF(OR(B733&lt;1,B733&gt;73415,INT(B733)&lt;&gt;B733),"Confira a data",IF(NOT(ISNUMBER(C733)),"Confira o valor",IF(C733&lt;=0,"Valor maior que zero",IF(COUNTIFS(Medios,D733)&lt;&gt;1,"Escolha um meio",IF(COUNTIFS(VentaID,A733)&lt;&gt;1,"Confira o ID da venda",IF(SUMIFS(VentaValida,VentaID,A733)&lt;=0,"Corrija a venda",IF(B733&lt;SUMIFS(VentaFecha,VentaID,A733),"Anterior à venda","OK"))))))))))))</f>
        <v/>
      </c>
      <c r="H733" s="34" t="n">
        <f aca="false">IF(G733="OK",C733,0)</f>
        <v>0</v>
      </c>
    </row>
    <row r="734" customFormat="false" ht="25" hidden="false" customHeight="true" outlineLevel="0" collapsed="false">
      <c r="A734" s="31"/>
      <c r="B734" s="32"/>
      <c r="C734" s="33"/>
      <c r="D734" s="31"/>
      <c r="E734" s="31"/>
      <c r="F734" s="31"/>
      <c r="G734" s="36" t="str">
        <f aca="false">IF(COUNTA(A734:F734)=0,"",IF(E734="","Falta o código",IF(E734&lt;&gt;TRIM(E734),"Confira o código",IF(COUNTIFS(CobroID,E734)&gt;1,"Código repetido",IF(NOT(ISNUMBER(B734)),"Confira a data",IF(OR(B734&lt;1,B734&gt;73415,INT(B734)&lt;&gt;B734),"Confira a data",IF(NOT(ISNUMBER(C734)),"Confira o valor",IF(C734&lt;=0,"Valor maior que zero",IF(COUNTIFS(Medios,D734)&lt;&gt;1,"Escolha um meio",IF(COUNTIFS(VentaID,A734)&lt;&gt;1,"Confira o ID da venda",IF(SUMIFS(VentaValida,VentaID,A734)&lt;=0,"Corrija a venda",IF(B734&lt;SUMIFS(VentaFecha,VentaID,A734),"Anterior à venda","OK"))))))))))))</f>
        <v/>
      </c>
      <c r="H734" s="34" t="n">
        <f aca="false">IF(G734="OK",C734,0)</f>
        <v>0</v>
      </c>
    </row>
    <row r="735" customFormat="false" ht="25" hidden="false" customHeight="true" outlineLevel="0" collapsed="false">
      <c r="A735" s="31"/>
      <c r="B735" s="32"/>
      <c r="C735" s="33"/>
      <c r="D735" s="31"/>
      <c r="E735" s="31"/>
      <c r="F735" s="31"/>
      <c r="G735" s="36" t="str">
        <f aca="false">IF(COUNTA(A735:F735)=0,"",IF(E735="","Falta o código",IF(E735&lt;&gt;TRIM(E735),"Confira o código",IF(COUNTIFS(CobroID,E735)&gt;1,"Código repetido",IF(NOT(ISNUMBER(B735)),"Confira a data",IF(OR(B735&lt;1,B735&gt;73415,INT(B735)&lt;&gt;B735),"Confira a data",IF(NOT(ISNUMBER(C735)),"Confira o valor",IF(C735&lt;=0,"Valor maior que zero",IF(COUNTIFS(Medios,D735)&lt;&gt;1,"Escolha um meio",IF(COUNTIFS(VentaID,A735)&lt;&gt;1,"Confira o ID da venda",IF(SUMIFS(VentaValida,VentaID,A735)&lt;=0,"Corrija a venda",IF(B735&lt;SUMIFS(VentaFecha,VentaID,A735),"Anterior à venda","OK"))))))))))))</f>
        <v/>
      </c>
      <c r="H735" s="34" t="n">
        <f aca="false">IF(G735="OK",C735,0)</f>
        <v>0</v>
      </c>
    </row>
    <row r="736" customFormat="false" ht="25" hidden="false" customHeight="true" outlineLevel="0" collapsed="false">
      <c r="A736" s="31"/>
      <c r="B736" s="32"/>
      <c r="C736" s="33"/>
      <c r="D736" s="31"/>
      <c r="E736" s="31"/>
      <c r="F736" s="31"/>
      <c r="G736" s="36" t="str">
        <f aca="false">IF(COUNTA(A736:F736)=0,"",IF(E736="","Falta o código",IF(E736&lt;&gt;TRIM(E736),"Confira o código",IF(COUNTIFS(CobroID,E736)&gt;1,"Código repetido",IF(NOT(ISNUMBER(B736)),"Confira a data",IF(OR(B736&lt;1,B736&gt;73415,INT(B736)&lt;&gt;B736),"Confira a data",IF(NOT(ISNUMBER(C736)),"Confira o valor",IF(C736&lt;=0,"Valor maior que zero",IF(COUNTIFS(Medios,D736)&lt;&gt;1,"Escolha um meio",IF(COUNTIFS(VentaID,A736)&lt;&gt;1,"Confira o ID da venda",IF(SUMIFS(VentaValida,VentaID,A736)&lt;=0,"Corrija a venda",IF(B736&lt;SUMIFS(VentaFecha,VentaID,A736),"Anterior à venda","OK"))))))))))))</f>
        <v/>
      </c>
      <c r="H736" s="34" t="n">
        <f aca="false">IF(G736="OK",C736,0)</f>
        <v>0</v>
      </c>
    </row>
    <row r="737" customFormat="false" ht="25" hidden="false" customHeight="true" outlineLevel="0" collapsed="false">
      <c r="A737" s="31"/>
      <c r="B737" s="32"/>
      <c r="C737" s="33"/>
      <c r="D737" s="31"/>
      <c r="E737" s="31"/>
      <c r="F737" s="31"/>
      <c r="G737" s="36" t="str">
        <f aca="false">IF(COUNTA(A737:F737)=0,"",IF(E737="","Falta o código",IF(E737&lt;&gt;TRIM(E737),"Confira o código",IF(COUNTIFS(CobroID,E737)&gt;1,"Código repetido",IF(NOT(ISNUMBER(B737)),"Confira a data",IF(OR(B737&lt;1,B737&gt;73415,INT(B737)&lt;&gt;B737),"Confira a data",IF(NOT(ISNUMBER(C737)),"Confira o valor",IF(C737&lt;=0,"Valor maior que zero",IF(COUNTIFS(Medios,D737)&lt;&gt;1,"Escolha um meio",IF(COUNTIFS(VentaID,A737)&lt;&gt;1,"Confira o ID da venda",IF(SUMIFS(VentaValida,VentaID,A737)&lt;=0,"Corrija a venda",IF(B737&lt;SUMIFS(VentaFecha,VentaID,A737),"Anterior à venda","OK"))))))))))))</f>
        <v/>
      </c>
      <c r="H737" s="34" t="n">
        <f aca="false">IF(G737="OK",C737,0)</f>
        <v>0</v>
      </c>
    </row>
    <row r="738" customFormat="false" ht="25" hidden="false" customHeight="true" outlineLevel="0" collapsed="false">
      <c r="A738" s="31"/>
      <c r="B738" s="32"/>
      <c r="C738" s="33"/>
      <c r="D738" s="31"/>
      <c r="E738" s="31"/>
      <c r="F738" s="31"/>
      <c r="G738" s="36" t="str">
        <f aca="false">IF(COUNTA(A738:F738)=0,"",IF(E738="","Falta o código",IF(E738&lt;&gt;TRIM(E738),"Confira o código",IF(COUNTIFS(CobroID,E738)&gt;1,"Código repetido",IF(NOT(ISNUMBER(B738)),"Confira a data",IF(OR(B738&lt;1,B738&gt;73415,INT(B738)&lt;&gt;B738),"Confira a data",IF(NOT(ISNUMBER(C738)),"Confira o valor",IF(C738&lt;=0,"Valor maior que zero",IF(COUNTIFS(Medios,D738)&lt;&gt;1,"Escolha um meio",IF(COUNTIFS(VentaID,A738)&lt;&gt;1,"Confira o ID da venda",IF(SUMIFS(VentaValida,VentaID,A738)&lt;=0,"Corrija a venda",IF(B738&lt;SUMIFS(VentaFecha,VentaID,A738),"Anterior à venda","OK"))))))))))))</f>
        <v/>
      </c>
      <c r="H738" s="34" t="n">
        <f aca="false">IF(G738="OK",C738,0)</f>
        <v>0</v>
      </c>
    </row>
    <row r="739" customFormat="false" ht="25" hidden="false" customHeight="true" outlineLevel="0" collapsed="false">
      <c r="A739" s="31"/>
      <c r="B739" s="32"/>
      <c r="C739" s="33"/>
      <c r="D739" s="31"/>
      <c r="E739" s="31"/>
      <c r="F739" s="31"/>
      <c r="G739" s="36" t="str">
        <f aca="false">IF(COUNTA(A739:F739)=0,"",IF(E739="","Falta o código",IF(E739&lt;&gt;TRIM(E739),"Confira o código",IF(COUNTIFS(CobroID,E739)&gt;1,"Código repetido",IF(NOT(ISNUMBER(B739)),"Confira a data",IF(OR(B739&lt;1,B739&gt;73415,INT(B739)&lt;&gt;B739),"Confira a data",IF(NOT(ISNUMBER(C739)),"Confira o valor",IF(C739&lt;=0,"Valor maior que zero",IF(COUNTIFS(Medios,D739)&lt;&gt;1,"Escolha um meio",IF(COUNTIFS(VentaID,A739)&lt;&gt;1,"Confira o ID da venda",IF(SUMIFS(VentaValida,VentaID,A739)&lt;=0,"Corrija a venda",IF(B739&lt;SUMIFS(VentaFecha,VentaID,A739),"Anterior à venda","OK"))))))))))))</f>
        <v/>
      </c>
      <c r="H739" s="34" t="n">
        <f aca="false">IF(G739="OK",C739,0)</f>
        <v>0</v>
      </c>
    </row>
    <row r="740" customFormat="false" ht="25" hidden="false" customHeight="true" outlineLevel="0" collapsed="false">
      <c r="A740" s="31"/>
      <c r="B740" s="32"/>
      <c r="C740" s="33"/>
      <c r="D740" s="31"/>
      <c r="E740" s="31"/>
      <c r="F740" s="31"/>
      <c r="G740" s="36" t="str">
        <f aca="false">IF(COUNTA(A740:F740)=0,"",IF(E740="","Falta o código",IF(E740&lt;&gt;TRIM(E740),"Confira o código",IF(COUNTIFS(CobroID,E740)&gt;1,"Código repetido",IF(NOT(ISNUMBER(B740)),"Confira a data",IF(OR(B740&lt;1,B740&gt;73415,INT(B740)&lt;&gt;B740),"Confira a data",IF(NOT(ISNUMBER(C740)),"Confira o valor",IF(C740&lt;=0,"Valor maior que zero",IF(COUNTIFS(Medios,D740)&lt;&gt;1,"Escolha um meio",IF(COUNTIFS(VentaID,A740)&lt;&gt;1,"Confira o ID da venda",IF(SUMIFS(VentaValida,VentaID,A740)&lt;=0,"Corrija a venda",IF(B740&lt;SUMIFS(VentaFecha,VentaID,A740),"Anterior à venda","OK"))))))))))))</f>
        <v/>
      </c>
      <c r="H740" s="34" t="n">
        <f aca="false">IF(G740="OK",C740,0)</f>
        <v>0</v>
      </c>
    </row>
    <row r="741" customFormat="false" ht="25" hidden="false" customHeight="true" outlineLevel="0" collapsed="false">
      <c r="A741" s="31"/>
      <c r="B741" s="32"/>
      <c r="C741" s="33"/>
      <c r="D741" s="31"/>
      <c r="E741" s="31"/>
      <c r="F741" s="31"/>
      <c r="G741" s="36" t="str">
        <f aca="false">IF(COUNTA(A741:F741)=0,"",IF(E741="","Falta o código",IF(E741&lt;&gt;TRIM(E741),"Confira o código",IF(COUNTIFS(CobroID,E741)&gt;1,"Código repetido",IF(NOT(ISNUMBER(B741)),"Confira a data",IF(OR(B741&lt;1,B741&gt;73415,INT(B741)&lt;&gt;B741),"Confira a data",IF(NOT(ISNUMBER(C741)),"Confira o valor",IF(C741&lt;=0,"Valor maior que zero",IF(COUNTIFS(Medios,D741)&lt;&gt;1,"Escolha um meio",IF(COUNTIFS(VentaID,A741)&lt;&gt;1,"Confira o ID da venda",IF(SUMIFS(VentaValida,VentaID,A741)&lt;=0,"Corrija a venda",IF(B741&lt;SUMIFS(VentaFecha,VentaID,A741),"Anterior à venda","OK"))))))))))))</f>
        <v/>
      </c>
      <c r="H741" s="34" t="n">
        <f aca="false">IF(G741="OK",C741,0)</f>
        <v>0</v>
      </c>
    </row>
    <row r="742" customFormat="false" ht="25" hidden="false" customHeight="true" outlineLevel="0" collapsed="false">
      <c r="A742" s="31"/>
      <c r="B742" s="32"/>
      <c r="C742" s="33"/>
      <c r="D742" s="31"/>
      <c r="E742" s="31"/>
      <c r="F742" s="31"/>
      <c r="G742" s="36" t="str">
        <f aca="false">IF(COUNTA(A742:F742)=0,"",IF(E742="","Falta o código",IF(E742&lt;&gt;TRIM(E742),"Confira o código",IF(COUNTIFS(CobroID,E742)&gt;1,"Código repetido",IF(NOT(ISNUMBER(B742)),"Confira a data",IF(OR(B742&lt;1,B742&gt;73415,INT(B742)&lt;&gt;B742),"Confira a data",IF(NOT(ISNUMBER(C742)),"Confira o valor",IF(C742&lt;=0,"Valor maior que zero",IF(COUNTIFS(Medios,D742)&lt;&gt;1,"Escolha um meio",IF(COUNTIFS(VentaID,A742)&lt;&gt;1,"Confira o ID da venda",IF(SUMIFS(VentaValida,VentaID,A742)&lt;=0,"Corrija a venda",IF(B742&lt;SUMIFS(VentaFecha,VentaID,A742),"Anterior à venda","OK"))))))))))))</f>
        <v/>
      </c>
      <c r="H742" s="34" t="n">
        <f aca="false">IF(G742="OK",C742,0)</f>
        <v>0</v>
      </c>
    </row>
    <row r="743" customFormat="false" ht="25" hidden="false" customHeight="true" outlineLevel="0" collapsed="false">
      <c r="A743" s="31"/>
      <c r="B743" s="32"/>
      <c r="C743" s="33"/>
      <c r="D743" s="31"/>
      <c r="E743" s="31"/>
      <c r="F743" s="31"/>
      <c r="G743" s="36" t="str">
        <f aca="false">IF(COUNTA(A743:F743)=0,"",IF(E743="","Falta o código",IF(E743&lt;&gt;TRIM(E743),"Confira o código",IF(COUNTIFS(CobroID,E743)&gt;1,"Código repetido",IF(NOT(ISNUMBER(B743)),"Confira a data",IF(OR(B743&lt;1,B743&gt;73415,INT(B743)&lt;&gt;B743),"Confira a data",IF(NOT(ISNUMBER(C743)),"Confira o valor",IF(C743&lt;=0,"Valor maior que zero",IF(COUNTIFS(Medios,D743)&lt;&gt;1,"Escolha um meio",IF(COUNTIFS(VentaID,A743)&lt;&gt;1,"Confira o ID da venda",IF(SUMIFS(VentaValida,VentaID,A743)&lt;=0,"Corrija a venda",IF(B743&lt;SUMIFS(VentaFecha,VentaID,A743),"Anterior à venda","OK"))))))))))))</f>
        <v/>
      </c>
      <c r="H743" s="34" t="n">
        <f aca="false">IF(G743="OK",C743,0)</f>
        <v>0</v>
      </c>
    </row>
    <row r="744" customFormat="false" ht="25" hidden="false" customHeight="true" outlineLevel="0" collapsed="false">
      <c r="A744" s="31"/>
      <c r="B744" s="32"/>
      <c r="C744" s="33"/>
      <c r="D744" s="31"/>
      <c r="E744" s="31"/>
      <c r="F744" s="31"/>
      <c r="G744" s="36" t="str">
        <f aca="false">IF(COUNTA(A744:F744)=0,"",IF(E744="","Falta o código",IF(E744&lt;&gt;TRIM(E744),"Confira o código",IF(COUNTIFS(CobroID,E744)&gt;1,"Código repetido",IF(NOT(ISNUMBER(B744)),"Confira a data",IF(OR(B744&lt;1,B744&gt;73415,INT(B744)&lt;&gt;B744),"Confira a data",IF(NOT(ISNUMBER(C744)),"Confira o valor",IF(C744&lt;=0,"Valor maior que zero",IF(COUNTIFS(Medios,D744)&lt;&gt;1,"Escolha um meio",IF(COUNTIFS(VentaID,A744)&lt;&gt;1,"Confira o ID da venda",IF(SUMIFS(VentaValida,VentaID,A744)&lt;=0,"Corrija a venda",IF(B744&lt;SUMIFS(VentaFecha,VentaID,A744),"Anterior à venda","OK"))))))))))))</f>
        <v/>
      </c>
      <c r="H744" s="34" t="n">
        <f aca="false">IF(G744="OK",C744,0)</f>
        <v>0</v>
      </c>
    </row>
    <row r="745" customFormat="false" ht="25" hidden="false" customHeight="true" outlineLevel="0" collapsed="false">
      <c r="A745" s="31"/>
      <c r="B745" s="32"/>
      <c r="C745" s="33"/>
      <c r="D745" s="31"/>
      <c r="E745" s="31"/>
      <c r="F745" s="31"/>
      <c r="G745" s="36" t="str">
        <f aca="false">IF(COUNTA(A745:F745)=0,"",IF(E745="","Falta o código",IF(E745&lt;&gt;TRIM(E745),"Confira o código",IF(COUNTIFS(CobroID,E745)&gt;1,"Código repetido",IF(NOT(ISNUMBER(B745)),"Confira a data",IF(OR(B745&lt;1,B745&gt;73415,INT(B745)&lt;&gt;B745),"Confira a data",IF(NOT(ISNUMBER(C745)),"Confira o valor",IF(C745&lt;=0,"Valor maior que zero",IF(COUNTIFS(Medios,D745)&lt;&gt;1,"Escolha um meio",IF(COUNTIFS(VentaID,A745)&lt;&gt;1,"Confira o ID da venda",IF(SUMIFS(VentaValida,VentaID,A745)&lt;=0,"Corrija a venda",IF(B745&lt;SUMIFS(VentaFecha,VentaID,A745),"Anterior à venda","OK"))))))))))))</f>
        <v/>
      </c>
      <c r="H745" s="34" t="n">
        <f aca="false">IF(G745="OK",C745,0)</f>
        <v>0</v>
      </c>
    </row>
    <row r="746" customFormat="false" ht="25" hidden="false" customHeight="true" outlineLevel="0" collapsed="false">
      <c r="A746" s="31"/>
      <c r="B746" s="32"/>
      <c r="C746" s="33"/>
      <c r="D746" s="31"/>
      <c r="E746" s="31"/>
      <c r="F746" s="31"/>
      <c r="G746" s="36" t="str">
        <f aca="false">IF(COUNTA(A746:F746)=0,"",IF(E746="","Falta o código",IF(E746&lt;&gt;TRIM(E746),"Confira o código",IF(COUNTIFS(CobroID,E746)&gt;1,"Código repetido",IF(NOT(ISNUMBER(B746)),"Confira a data",IF(OR(B746&lt;1,B746&gt;73415,INT(B746)&lt;&gt;B746),"Confira a data",IF(NOT(ISNUMBER(C746)),"Confira o valor",IF(C746&lt;=0,"Valor maior que zero",IF(COUNTIFS(Medios,D746)&lt;&gt;1,"Escolha um meio",IF(COUNTIFS(VentaID,A746)&lt;&gt;1,"Confira o ID da venda",IF(SUMIFS(VentaValida,VentaID,A746)&lt;=0,"Corrija a venda",IF(B746&lt;SUMIFS(VentaFecha,VentaID,A746),"Anterior à venda","OK"))))))))))))</f>
        <v/>
      </c>
      <c r="H746" s="34" t="n">
        <f aca="false">IF(G746="OK",C746,0)</f>
        <v>0</v>
      </c>
    </row>
    <row r="747" customFormat="false" ht="25" hidden="false" customHeight="true" outlineLevel="0" collapsed="false">
      <c r="A747" s="31"/>
      <c r="B747" s="32"/>
      <c r="C747" s="33"/>
      <c r="D747" s="31"/>
      <c r="E747" s="31"/>
      <c r="F747" s="31"/>
      <c r="G747" s="36" t="str">
        <f aca="false">IF(COUNTA(A747:F747)=0,"",IF(E747="","Falta o código",IF(E747&lt;&gt;TRIM(E747),"Confira o código",IF(COUNTIFS(CobroID,E747)&gt;1,"Código repetido",IF(NOT(ISNUMBER(B747)),"Confira a data",IF(OR(B747&lt;1,B747&gt;73415,INT(B747)&lt;&gt;B747),"Confira a data",IF(NOT(ISNUMBER(C747)),"Confira o valor",IF(C747&lt;=0,"Valor maior que zero",IF(COUNTIFS(Medios,D747)&lt;&gt;1,"Escolha um meio",IF(COUNTIFS(VentaID,A747)&lt;&gt;1,"Confira o ID da venda",IF(SUMIFS(VentaValida,VentaID,A747)&lt;=0,"Corrija a venda",IF(B747&lt;SUMIFS(VentaFecha,VentaID,A747),"Anterior à venda","OK"))))))))))))</f>
        <v/>
      </c>
      <c r="H747" s="34" t="n">
        <f aca="false">IF(G747="OK",C747,0)</f>
        <v>0</v>
      </c>
    </row>
    <row r="748" customFormat="false" ht="25" hidden="false" customHeight="true" outlineLevel="0" collapsed="false">
      <c r="A748" s="31"/>
      <c r="B748" s="32"/>
      <c r="C748" s="33"/>
      <c r="D748" s="31"/>
      <c r="E748" s="31"/>
      <c r="F748" s="31"/>
      <c r="G748" s="36" t="str">
        <f aca="false">IF(COUNTA(A748:F748)=0,"",IF(E748="","Falta o código",IF(E748&lt;&gt;TRIM(E748),"Confira o código",IF(COUNTIFS(CobroID,E748)&gt;1,"Código repetido",IF(NOT(ISNUMBER(B748)),"Confira a data",IF(OR(B748&lt;1,B748&gt;73415,INT(B748)&lt;&gt;B748),"Confira a data",IF(NOT(ISNUMBER(C748)),"Confira o valor",IF(C748&lt;=0,"Valor maior que zero",IF(COUNTIFS(Medios,D748)&lt;&gt;1,"Escolha um meio",IF(COUNTIFS(VentaID,A748)&lt;&gt;1,"Confira o ID da venda",IF(SUMIFS(VentaValida,VentaID,A748)&lt;=0,"Corrija a venda",IF(B748&lt;SUMIFS(VentaFecha,VentaID,A748),"Anterior à venda","OK"))))))))))))</f>
        <v/>
      </c>
      <c r="H748" s="34" t="n">
        <f aca="false">IF(G748="OK",C748,0)</f>
        <v>0</v>
      </c>
    </row>
    <row r="749" customFormat="false" ht="25" hidden="false" customHeight="true" outlineLevel="0" collapsed="false">
      <c r="A749" s="31"/>
      <c r="B749" s="32"/>
      <c r="C749" s="33"/>
      <c r="D749" s="31"/>
      <c r="E749" s="31"/>
      <c r="F749" s="31"/>
      <c r="G749" s="36" t="str">
        <f aca="false">IF(COUNTA(A749:F749)=0,"",IF(E749="","Falta o código",IF(E749&lt;&gt;TRIM(E749),"Confira o código",IF(COUNTIFS(CobroID,E749)&gt;1,"Código repetido",IF(NOT(ISNUMBER(B749)),"Confira a data",IF(OR(B749&lt;1,B749&gt;73415,INT(B749)&lt;&gt;B749),"Confira a data",IF(NOT(ISNUMBER(C749)),"Confira o valor",IF(C749&lt;=0,"Valor maior que zero",IF(COUNTIFS(Medios,D749)&lt;&gt;1,"Escolha um meio",IF(COUNTIFS(VentaID,A749)&lt;&gt;1,"Confira o ID da venda",IF(SUMIFS(VentaValida,VentaID,A749)&lt;=0,"Corrija a venda",IF(B749&lt;SUMIFS(VentaFecha,VentaID,A749),"Anterior à venda","OK"))))))))))))</f>
        <v/>
      </c>
      <c r="H749" s="34" t="n">
        <f aca="false">IF(G749="OK",C749,0)</f>
        <v>0</v>
      </c>
    </row>
    <row r="750" customFormat="false" ht="25" hidden="false" customHeight="true" outlineLevel="0" collapsed="false">
      <c r="A750" s="31"/>
      <c r="B750" s="32"/>
      <c r="C750" s="33"/>
      <c r="D750" s="31"/>
      <c r="E750" s="31"/>
      <c r="F750" s="31"/>
      <c r="G750" s="36" t="str">
        <f aca="false">IF(COUNTA(A750:F750)=0,"",IF(E750="","Falta o código",IF(E750&lt;&gt;TRIM(E750),"Confira o código",IF(COUNTIFS(CobroID,E750)&gt;1,"Código repetido",IF(NOT(ISNUMBER(B750)),"Confira a data",IF(OR(B750&lt;1,B750&gt;73415,INT(B750)&lt;&gt;B750),"Confira a data",IF(NOT(ISNUMBER(C750)),"Confira o valor",IF(C750&lt;=0,"Valor maior que zero",IF(COUNTIFS(Medios,D750)&lt;&gt;1,"Escolha um meio",IF(COUNTIFS(VentaID,A750)&lt;&gt;1,"Confira o ID da venda",IF(SUMIFS(VentaValida,VentaID,A750)&lt;=0,"Corrija a venda",IF(B750&lt;SUMIFS(VentaFecha,VentaID,A750),"Anterior à venda","OK"))))))))))))</f>
        <v/>
      </c>
      <c r="H750" s="34" t="n">
        <f aca="false">IF(G750="OK",C750,0)</f>
        <v>0</v>
      </c>
    </row>
    <row r="751" customFormat="false" ht="25" hidden="false" customHeight="true" outlineLevel="0" collapsed="false">
      <c r="A751" s="31"/>
      <c r="B751" s="32"/>
      <c r="C751" s="33"/>
      <c r="D751" s="31"/>
      <c r="E751" s="31"/>
      <c r="F751" s="31"/>
      <c r="G751" s="36" t="str">
        <f aca="false">IF(COUNTA(A751:F751)=0,"",IF(E751="","Falta o código",IF(E751&lt;&gt;TRIM(E751),"Confira o código",IF(COUNTIFS(CobroID,E751)&gt;1,"Código repetido",IF(NOT(ISNUMBER(B751)),"Confira a data",IF(OR(B751&lt;1,B751&gt;73415,INT(B751)&lt;&gt;B751),"Confira a data",IF(NOT(ISNUMBER(C751)),"Confira o valor",IF(C751&lt;=0,"Valor maior que zero",IF(COUNTIFS(Medios,D751)&lt;&gt;1,"Escolha um meio",IF(COUNTIFS(VentaID,A751)&lt;&gt;1,"Confira o ID da venda",IF(SUMIFS(VentaValida,VentaID,A751)&lt;=0,"Corrija a venda",IF(B751&lt;SUMIFS(VentaFecha,VentaID,A751),"Anterior à venda","OK"))))))))))))</f>
        <v/>
      </c>
      <c r="H751" s="34" t="n">
        <f aca="false">IF(G751="OK",C751,0)</f>
        <v>0</v>
      </c>
    </row>
    <row r="752" customFormat="false" ht="25" hidden="false" customHeight="true" outlineLevel="0" collapsed="false">
      <c r="A752" s="31"/>
      <c r="B752" s="32"/>
      <c r="C752" s="33"/>
      <c r="D752" s="31"/>
      <c r="E752" s="31"/>
      <c r="F752" s="31"/>
      <c r="G752" s="36" t="str">
        <f aca="false">IF(COUNTA(A752:F752)=0,"",IF(E752="","Falta o código",IF(E752&lt;&gt;TRIM(E752),"Confira o código",IF(COUNTIFS(CobroID,E752)&gt;1,"Código repetido",IF(NOT(ISNUMBER(B752)),"Confira a data",IF(OR(B752&lt;1,B752&gt;73415,INT(B752)&lt;&gt;B752),"Confira a data",IF(NOT(ISNUMBER(C752)),"Confira o valor",IF(C752&lt;=0,"Valor maior que zero",IF(COUNTIFS(Medios,D752)&lt;&gt;1,"Escolha um meio",IF(COUNTIFS(VentaID,A752)&lt;&gt;1,"Confira o ID da venda",IF(SUMIFS(VentaValida,VentaID,A752)&lt;=0,"Corrija a venda",IF(B752&lt;SUMIFS(VentaFecha,VentaID,A752),"Anterior à venda","OK"))))))))))))</f>
        <v/>
      </c>
      <c r="H752" s="34" t="n">
        <f aca="false">IF(G752="OK",C752,0)</f>
        <v>0</v>
      </c>
    </row>
    <row r="753" customFormat="false" ht="25" hidden="false" customHeight="true" outlineLevel="0" collapsed="false">
      <c r="A753" s="31"/>
      <c r="B753" s="32"/>
      <c r="C753" s="33"/>
      <c r="D753" s="31"/>
      <c r="E753" s="31"/>
      <c r="F753" s="31"/>
      <c r="G753" s="36" t="str">
        <f aca="false">IF(COUNTA(A753:F753)=0,"",IF(E753="","Falta o código",IF(E753&lt;&gt;TRIM(E753),"Confira o código",IF(COUNTIFS(CobroID,E753)&gt;1,"Código repetido",IF(NOT(ISNUMBER(B753)),"Confira a data",IF(OR(B753&lt;1,B753&gt;73415,INT(B753)&lt;&gt;B753),"Confira a data",IF(NOT(ISNUMBER(C753)),"Confira o valor",IF(C753&lt;=0,"Valor maior que zero",IF(COUNTIFS(Medios,D753)&lt;&gt;1,"Escolha um meio",IF(COUNTIFS(VentaID,A753)&lt;&gt;1,"Confira o ID da venda",IF(SUMIFS(VentaValida,VentaID,A753)&lt;=0,"Corrija a venda",IF(B753&lt;SUMIFS(VentaFecha,VentaID,A753),"Anterior à venda","OK"))))))))))))</f>
        <v/>
      </c>
      <c r="H753" s="34" t="n">
        <f aca="false">IF(G753="OK",C753,0)</f>
        <v>0</v>
      </c>
    </row>
    <row r="754" customFormat="false" ht="25" hidden="false" customHeight="true" outlineLevel="0" collapsed="false">
      <c r="A754" s="31"/>
      <c r="B754" s="32"/>
      <c r="C754" s="33"/>
      <c r="D754" s="31"/>
      <c r="E754" s="31"/>
      <c r="F754" s="31"/>
      <c r="G754" s="36" t="str">
        <f aca="false">IF(COUNTA(A754:F754)=0,"",IF(E754="","Falta o código",IF(E754&lt;&gt;TRIM(E754),"Confira o código",IF(COUNTIFS(CobroID,E754)&gt;1,"Código repetido",IF(NOT(ISNUMBER(B754)),"Confira a data",IF(OR(B754&lt;1,B754&gt;73415,INT(B754)&lt;&gt;B754),"Confira a data",IF(NOT(ISNUMBER(C754)),"Confira o valor",IF(C754&lt;=0,"Valor maior que zero",IF(COUNTIFS(Medios,D754)&lt;&gt;1,"Escolha um meio",IF(COUNTIFS(VentaID,A754)&lt;&gt;1,"Confira o ID da venda",IF(SUMIFS(VentaValida,VentaID,A754)&lt;=0,"Corrija a venda",IF(B754&lt;SUMIFS(VentaFecha,VentaID,A754),"Anterior à venda","OK"))))))))))))</f>
        <v/>
      </c>
      <c r="H754" s="34" t="n">
        <f aca="false">IF(G754="OK",C754,0)</f>
        <v>0</v>
      </c>
    </row>
    <row r="755" customFormat="false" ht="25" hidden="false" customHeight="true" outlineLevel="0" collapsed="false">
      <c r="A755" s="31"/>
      <c r="B755" s="32"/>
      <c r="C755" s="33"/>
      <c r="D755" s="31"/>
      <c r="E755" s="31"/>
      <c r="F755" s="31"/>
      <c r="G755" s="36" t="str">
        <f aca="false">IF(COUNTA(A755:F755)=0,"",IF(E755="","Falta o código",IF(E755&lt;&gt;TRIM(E755),"Confira o código",IF(COUNTIFS(CobroID,E755)&gt;1,"Código repetido",IF(NOT(ISNUMBER(B755)),"Confira a data",IF(OR(B755&lt;1,B755&gt;73415,INT(B755)&lt;&gt;B755),"Confira a data",IF(NOT(ISNUMBER(C755)),"Confira o valor",IF(C755&lt;=0,"Valor maior que zero",IF(COUNTIFS(Medios,D755)&lt;&gt;1,"Escolha um meio",IF(COUNTIFS(VentaID,A755)&lt;&gt;1,"Confira o ID da venda",IF(SUMIFS(VentaValida,VentaID,A755)&lt;=0,"Corrija a venda",IF(B755&lt;SUMIFS(VentaFecha,VentaID,A755),"Anterior à venda","OK"))))))))))))</f>
        <v/>
      </c>
      <c r="H755" s="34" t="n">
        <f aca="false">IF(G755="OK",C755,0)</f>
        <v>0</v>
      </c>
    </row>
    <row r="756" customFormat="false" ht="25" hidden="false" customHeight="true" outlineLevel="0" collapsed="false">
      <c r="A756" s="31"/>
      <c r="B756" s="32"/>
      <c r="C756" s="33"/>
      <c r="D756" s="31"/>
      <c r="E756" s="31"/>
      <c r="F756" s="31"/>
      <c r="G756" s="36" t="str">
        <f aca="false">IF(COUNTA(A756:F756)=0,"",IF(E756="","Falta o código",IF(E756&lt;&gt;TRIM(E756),"Confira o código",IF(COUNTIFS(CobroID,E756)&gt;1,"Código repetido",IF(NOT(ISNUMBER(B756)),"Confira a data",IF(OR(B756&lt;1,B756&gt;73415,INT(B756)&lt;&gt;B756),"Confira a data",IF(NOT(ISNUMBER(C756)),"Confira o valor",IF(C756&lt;=0,"Valor maior que zero",IF(COUNTIFS(Medios,D756)&lt;&gt;1,"Escolha um meio",IF(COUNTIFS(VentaID,A756)&lt;&gt;1,"Confira o ID da venda",IF(SUMIFS(VentaValida,VentaID,A756)&lt;=0,"Corrija a venda",IF(B756&lt;SUMIFS(VentaFecha,VentaID,A756),"Anterior à venda","OK"))))))))))))</f>
        <v/>
      </c>
      <c r="H756" s="34" t="n">
        <f aca="false">IF(G756="OK",C756,0)</f>
        <v>0</v>
      </c>
    </row>
    <row r="757" customFormat="false" ht="25" hidden="false" customHeight="true" outlineLevel="0" collapsed="false">
      <c r="A757" s="31"/>
      <c r="B757" s="32"/>
      <c r="C757" s="33"/>
      <c r="D757" s="31"/>
      <c r="E757" s="31"/>
      <c r="F757" s="31"/>
      <c r="G757" s="36" t="str">
        <f aca="false">IF(COUNTA(A757:F757)=0,"",IF(E757="","Falta o código",IF(E757&lt;&gt;TRIM(E757),"Confira o código",IF(COUNTIFS(CobroID,E757)&gt;1,"Código repetido",IF(NOT(ISNUMBER(B757)),"Confira a data",IF(OR(B757&lt;1,B757&gt;73415,INT(B757)&lt;&gt;B757),"Confira a data",IF(NOT(ISNUMBER(C757)),"Confira o valor",IF(C757&lt;=0,"Valor maior que zero",IF(COUNTIFS(Medios,D757)&lt;&gt;1,"Escolha um meio",IF(COUNTIFS(VentaID,A757)&lt;&gt;1,"Confira o ID da venda",IF(SUMIFS(VentaValida,VentaID,A757)&lt;=0,"Corrija a venda",IF(B757&lt;SUMIFS(VentaFecha,VentaID,A757),"Anterior à venda","OK"))))))))))))</f>
        <v/>
      </c>
      <c r="H757" s="34" t="n">
        <f aca="false">IF(G757="OK",C757,0)</f>
        <v>0</v>
      </c>
    </row>
    <row r="758" customFormat="false" ht="25" hidden="false" customHeight="true" outlineLevel="0" collapsed="false">
      <c r="A758" s="31"/>
      <c r="B758" s="32"/>
      <c r="C758" s="33"/>
      <c r="D758" s="31"/>
      <c r="E758" s="31"/>
      <c r="F758" s="31"/>
      <c r="G758" s="36" t="str">
        <f aca="false">IF(COUNTA(A758:F758)=0,"",IF(E758="","Falta o código",IF(E758&lt;&gt;TRIM(E758),"Confira o código",IF(COUNTIFS(CobroID,E758)&gt;1,"Código repetido",IF(NOT(ISNUMBER(B758)),"Confira a data",IF(OR(B758&lt;1,B758&gt;73415,INT(B758)&lt;&gt;B758),"Confira a data",IF(NOT(ISNUMBER(C758)),"Confira o valor",IF(C758&lt;=0,"Valor maior que zero",IF(COUNTIFS(Medios,D758)&lt;&gt;1,"Escolha um meio",IF(COUNTIFS(VentaID,A758)&lt;&gt;1,"Confira o ID da venda",IF(SUMIFS(VentaValida,VentaID,A758)&lt;=0,"Corrija a venda",IF(B758&lt;SUMIFS(VentaFecha,VentaID,A758),"Anterior à venda","OK"))))))))))))</f>
        <v/>
      </c>
      <c r="H758" s="34" t="n">
        <f aca="false">IF(G758="OK",C758,0)</f>
        <v>0</v>
      </c>
    </row>
    <row r="759" customFormat="false" ht="25" hidden="false" customHeight="true" outlineLevel="0" collapsed="false">
      <c r="A759" s="31"/>
      <c r="B759" s="32"/>
      <c r="C759" s="33"/>
      <c r="D759" s="31"/>
      <c r="E759" s="31"/>
      <c r="F759" s="31"/>
      <c r="G759" s="36" t="str">
        <f aca="false">IF(COUNTA(A759:F759)=0,"",IF(E759="","Falta o código",IF(E759&lt;&gt;TRIM(E759),"Confira o código",IF(COUNTIFS(CobroID,E759)&gt;1,"Código repetido",IF(NOT(ISNUMBER(B759)),"Confira a data",IF(OR(B759&lt;1,B759&gt;73415,INT(B759)&lt;&gt;B759),"Confira a data",IF(NOT(ISNUMBER(C759)),"Confira o valor",IF(C759&lt;=0,"Valor maior que zero",IF(COUNTIFS(Medios,D759)&lt;&gt;1,"Escolha um meio",IF(COUNTIFS(VentaID,A759)&lt;&gt;1,"Confira o ID da venda",IF(SUMIFS(VentaValida,VentaID,A759)&lt;=0,"Corrija a venda",IF(B759&lt;SUMIFS(VentaFecha,VentaID,A759),"Anterior à venda","OK"))))))))))))</f>
        <v/>
      </c>
      <c r="H759" s="34" t="n">
        <f aca="false">IF(G759="OK",C759,0)</f>
        <v>0</v>
      </c>
    </row>
    <row r="760" customFormat="false" ht="25" hidden="false" customHeight="true" outlineLevel="0" collapsed="false">
      <c r="A760" s="31"/>
      <c r="B760" s="32"/>
      <c r="C760" s="33"/>
      <c r="D760" s="31"/>
      <c r="E760" s="31"/>
      <c r="F760" s="31"/>
      <c r="G760" s="36" t="str">
        <f aca="false">IF(COUNTA(A760:F760)=0,"",IF(E760="","Falta o código",IF(E760&lt;&gt;TRIM(E760),"Confira o código",IF(COUNTIFS(CobroID,E760)&gt;1,"Código repetido",IF(NOT(ISNUMBER(B760)),"Confira a data",IF(OR(B760&lt;1,B760&gt;73415,INT(B760)&lt;&gt;B760),"Confira a data",IF(NOT(ISNUMBER(C760)),"Confira o valor",IF(C760&lt;=0,"Valor maior que zero",IF(COUNTIFS(Medios,D760)&lt;&gt;1,"Escolha um meio",IF(COUNTIFS(VentaID,A760)&lt;&gt;1,"Confira o ID da venda",IF(SUMIFS(VentaValida,VentaID,A760)&lt;=0,"Corrija a venda",IF(B760&lt;SUMIFS(VentaFecha,VentaID,A760),"Anterior à venda","OK"))))))))))))</f>
        <v/>
      </c>
      <c r="H760" s="34" t="n">
        <f aca="false">IF(G760="OK",C760,0)</f>
        <v>0</v>
      </c>
    </row>
    <row r="761" customFormat="false" ht="25" hidden="false" customHeight="true" outlineLevel="0" collapsed="false">
      <c r="A761" s="31"/>
      <c r="B761" s="32"/>
      <c r="C761" s="33"/>
      <c r="D761" s="31"/>
      <c r="E761" s="31"/>
      <c r="F761" s="31"/>
      <c r="G761" s="36" t="str">
        <f aca="false">IF(COUNTA(A761:F761)=0,"",IF(E761="","Falta o código",IF(E761&lt;&gt;TRIM(E761),"Confira o código",IF(COUNTIFS(CobroID,E761)&gt;1,"Código repetido",IF(NOT(ISNUMBER(B761)),"Confira a data",IF(OR(B761&lt;1,B761&gt;73415,INT(B761)&lt;&gt;B761),"Confira a data",IF(NOT(ISNUMBER(C761)),"Confira o valor",IF(C761&lt;=0,"Valor maior que zero",IF(COUNTIFS(Medios,D761)&lt;&gt;1,"Escolha um meio",IF(COUNTIFS(VentaID,A761)&lt;&gt;1,"Confira o ID da venda",IF(SUMIFS(VentaValida,VentaID,A761)&lt;=0,"Corrija a venda",IF(B761&lt;SUMIFS(VentaFecha,VentaID,A761),"Anterior à venda","OK"))))))))))))</f>
        <v/>
      </c>
      <c r="H761" s="34" t="n">
        <f aca="false">IF(G761="OK",C761,0)</f>
        <v>0</v>
      </c>
    </row>
    <row r="762" customFormat="false" ht="25" hidden="false" customHeight="true" outlineLevel="0" collapsed="false">
      <c r="A762" s="31"/>
      <c r="B762" s="32"/>
      <c r="C762" s="33"/>
      <c r="D762" s="31"/>
      <c r="E762" s="31"/>
      <c r="F762" s="31"/>
      <c r="G762" s="36" t="str">
        <f aca="false">IF(COUNTA(A762:F762)=0,"",IF(E762="","Falta o código",IF(E762&lt;&gt;TRIM(E762),"Confira o código",IF(COUNTIFS(CobroID,E762)&gt;1,"Código repetido",IF(NOT(ISNUMBER(B762)),"Confira a data",IF(OR(B762&lt;1,B762&gt;73415,INT(B762)&lt;&gt;B762),"Confira a data",IF(NOT(ISNUMBER(C762)),"Confira o valor",IF(C762&lt;=0,"Valor maior que zero",IF(COUNTIFS(Medios,D762)&lt;&gt;1,"Escolha um meio",IF(COUNTIFS(VentaID,A762)&lt;&gt;1,"Confira o ID da venda",IF(SUMIFS(VentaValida,VentaID,A762)&lt;=0,"Corrija a venda",IF(B762&lt;SUMIFS(VentaFecha,VentaID,A762),"Anterior à venda","OK"))))))))))))</f>
        <v/>
      </c>
      <c r="H762" s="34" t="n">
        <f aca="false">IF(G762="OK",C762,0)</f>
        <v>0</v>
      </c>
    </row>
    <row r="763" customFormat="false" ht="25" hidden="false" customHeight="true" outlineLevel="0" collapsed="false">
      <c r="A763" s="31"/>
      <c r="B763" s="32"/>
      <c r="C763" s="33"/>
      <c r="D763" s="31"/>
      <c r="E763" s="31"/>
      <c r="F763" s="31"/>
      <c r="G763" s="36" t="str">
        <f aca="false">IF(COUNTA(A763:F763)=0,"",IF(E763="","Falta o código",IF(E763&lt;&gt;TRIM(E763),"Confira o código",IF(COUNTIFS(CobroID,E763)&gt;1,"Código repetido",IF(NOT(ISNUMBER(B763)),"Confira a data",IF(OR(B763&lt;1,B763&gt;73415,INT(B763)&lt;&gt;B763),"Confira a data",IF(NOT(ISNUMBER(C763)),"Confira o valor",IF(C763&lt;=0,"Valor maior que zero",IF(COUNTIFS(Medios,D763)&lt;&gt;1,"Escolha um meio",IF(COUNTIFS(VentaID,A763)&lt;&gt;1,"Confira o ID da venda",IF(SUMIFS(VentaValida,VentaID,A763)&lt;=0,"Corrija a venda",IF(B763&lt;SUMIFS(VentaFecha,VentaID,A763),"Anterior à venda","OK"))))))))))))</f>
        <v/>
      </c>
      <c r="H763" s="34" t="n">
        <f aca="false">IF(G763="OK",C763,0)</f>
        <v>0</v>
      </c>
    </row>
    <row r="764" customFormat="false" ht="25" hidden="false" customHeight="true" outlineLevel="0" collapsed="false">
      <c r="A764" s="31"/>
      <c r="B764" s="32"/>
      <c r="C764" s="33"/>
      <c r="D764" s="31"/>
      <c r="E764" s="31"/>
      <c r="F764" s="31"/>
      <c r="G764" s="36" t="str">
        <f aca="false">IF(COUNTA(A764:F764)=0,"",IF(E764="","Falta o código",IF(E764&lt;&gt;TRIM(E764),"Confira o código",IF(COUNTIFS(CobroID,E764)&gt;1,"Código repetido",IF(NOT(ISNUMBER(B764)),"Confira a data",IF(OR(B764&lt;1,B764&gt;73415,INT(B764)&lt;&gt;B764),"Confira a data",IF(NOT(ISNUMBER(C764)),"Confira o valor",IF(C764&lt;=0,"Valor maior que zero",IF(COUNTIFS(Medios,D764)&lt;&gt;1,"Escolha um meio",IF(COUNTIFS(VentaID,A764)&lt;&gt;1,"Confira o ID da venda",IF(SUMIFS(VentaValida,VentaID,A764)&lt;=0,"Corrija a venda",IF(B764&lt;SUMIFS(VentaFecha,VentaID,A764),"Anterior à venda","OK"))))))))))))</f>
        <v/>
      </c>
      <c r="H764" s="34" t="n">
        <f aca="false">IF(G764="OK",C764,0)</f>
        <v>0</v>
      </c>
    </row>
    <row r="765" customFormat="false" ht="25" hidden="false" customHeight="true" outlineLevel="0" collapsed="false">
      <c r="A765" s="31"/>
      <c r="B765" s="32"/>
      <c r="C765" s="33"/>
      <c r="D765" s="31"/>
      <c r="E765" s="31"/>
      <c r="F765" s="31"/>
      <c r="G765" s="36" t="str">
        <f aca="false">IF(COUNTA(A765:F765)=0,"",IF(E765="","Falta o código",IF(E765&lt;&gt;TRIM(E765),"Confira o código",IF(COUNTIFS(CobroID,E765)&gt;1,"Código repetido",IF(NOT(ISNUMBER(B765)),"Confira a data",IF(OR(B765&lt;1,B765&gt;73415,INT(B765)&lt;&gt;B765),"Confira a data",IF(NOT(ISNUMBER(C765)),"Confira o valor",IF(C765&lt;=0,"Valor maior que zero",IF(COUNTIFS(Medios,D765)&lt;&gt;1,"Escolha um meio",IF(COUNTIFS(VentaID,A765)&lt;&gt;1,"Confira o ID da venda",IF(SUMIFS(VentaValida,VentaID,A765)&lt;=0,"Corrija a venda",IF(B765&lt;SUMIFS(VentaFecha,VentaID,A765),"Anterior à venda","OK"))))))))))))</f>
        <v/>
      </c>
      <c r="H765" s="34" t="n">
        <f aca="false">IF(G765="OK",C765,0)</f>
        <v>0</v>
      </c>
    </row>
    <row r="766" customFormat="false" ht="25" hidden="false" customHeight="true" outlineLevel="0" collapsed="false">
      <c r="A766" s="31"/>
      <c r="B766" s="32"/>
      <c r="C766" s="33"/>
      <c r="D766" s="31"/>
      <c r="E766" s="31"/>
      <c r="F766" s="31"/>
      <c r="G766" s="36" t="str">
        <f aca="false">IF(COUNTA(A766:F766)=0,"",IF(E766="","Falta o código",IF(E766&lt;&gt;TRIM(E766),"Confira o código",IF(COUNTIFS(CobroID,E766)&gt;1,"Código repetido",IF(NOT(ISNUMBER(B766)),"Confira a data",IF(OR(B766&lt;1,B766&gt;73415,INT(B766)&lt;&gt;B766),"Confira a data",IF(NOT(ISNUMBER(C766)),"Confira o valor",IF(C766&lt;=0,"Valor maior que zero",IF(COUNTIFS(Medios,D766)&lt;&gt;1,"Escolha um meio",IF(COUNTIFS(VentaID,A766)&lt;&gt;1,"Confira o ID da venda",IF(SUMIFS(VentaValida,VentaID,A766)&lt;=0,"Corrija a venda",IF(B766&lt;SUMIFS(VentaFecha,VentaID,A766),"Anterior à venda","OK"))))))))))))</f>
        <v/>
      </c>
      <c r="H766" s="34" t="n">
        <f aca="false">IF(G766="OK",C766,0)</f>
        <v>0</v>
      </c>
    </row>
    <row r="767" customFormat="false" ht="25" hidden="false" customHeight="true" outlineLevel="0" collapsed="false">
      <c r="A767" s="31"/>
      <c r="B767" s="32"/>
      <c r="C767" s="33"/>
      <c r="D767" s="31"/>
      <c r="E767" s="31"/>
      <c r="F767" s="31"/>
      <c r="G767" s="36" t="str">
        <f aca="false">IF(COUNTA(A767:F767)=0,"",IF(E767="","Falta o código",IF(E767&lt;&gt;TRIM(E767),"Confira o código",IF(COUNTIFS(CobroID,E767)&gt;1,"Código repetido",IF(NOT(ISNUMBER(B767)),"Confira a data",IF(OR(B767&lt;1,B767&gt;73415,INT(B767)&lt;&gt;B767),"Confira a data",IF(NOT(ISNUMBER(C767)),"Confira o valor",IF(C767&lt;=0,"Valor maior que zero",IF(COUNTIFS(Medios,D767)&lt;&gt;1,"Escolha um meio",IF(COUNTIFS(VentaID,A767)&lt;&gt;1,"Confira o ID da venda",IF(SUMIFS(VentaValida,VentaID,A767)&lt;=0,"Corrija a venda",IF(B767&lt;SUMIFS(VentaFecha,VentaID,A767),"Anterior à venda","OK"))))))))))))</f>
        <v/>
      </c>
      <c r="H767" s="34" t="n">
        <f aca="false">IF(G767="OK",C767,0)</f>
        <v>0</v>
      </c>
    </row>
    <row r="768" customFormat="false" ht="25" hidden="false" customHeight="true" outlineLevel="0" collapsed="false">
      <c r="A768" s="31"/>
      <c r="B768" s="32"/>
      <c r="C768" s="33"/>
      <c r="D768" s="31"/>
      <c r="E768" s="31"/>
      <c r="F768" s="31"/>
      <c r="G768" s="36" t="str">
        <f aca="false">IF(COUNTA(A768:F768)=0,"",IF(E768="","Falta o código",IF(E768&lt;&gt;TRIM(E768),"Confira o código",IF(COUNTIFS(CobroID,E768)&gt;1,"Código repetido",IF(NOT(ISNUMBER(B768)),"Confira a data",IF(OR(B768&lt;1,B768&gt;73415,INT(B768)&lt;&gt;B768),"Confira a data",IF(NOT(ISNUMBER(C768)),"Confira o valor",IF(C768&lt;=0,"Valor maior que zero",IF(COUNTIFS(Medios,D768)&lt;&gt;1,"Escolha um meio",IF(COUNTIFS(VentaID,A768)&lt;&gt;1,"Confira o ID da venda",IF(SUMIFS(VentaValida,VentaID,A768)&lt;=0,"Corrija a venda",IF(B768&lt;SUMIFS(VentaFecha,VentaID,A768),"Anterior à venda","OK"))))))))))))</f>
        <v/>
      </c>
      <c r="H768" s="34" t="n">
        <f aca="false">IF(G768="OK",C768,0)</f>
        <v>0</v>
      </c>
    </row>
    <row r="769" customFormat="false" ht="25" hidden="false" customHeight="true" outlineLevel="0" collapsed="false">
      <c r="A769" s="31"/>
      <c r="B769" s="32"/>
      <c r="C769" s="33"/>
      <c r="D769" s="31"/>
      <c r="E769" s="31"/>
      <c r="F769" s="31"/>
      <c r="G769" s="36" t="str">
        <f aca="false">IF(COUNTA(A769:F769)=0,"",IF(E769="","Falta o código",IF(E769&lt;&gt;TRIM(E769),"Confira o código",IF(COUNTIFS(CobroID,E769)&gt;1,"Código repetido",IF(NOT(ISNUMBER(B769)),"Confira a data",IF(OR(B769&lt;1,B769&gt;73415,INT(B769)&lt;&gt;B769),"Confira a data",IF(NOT(ISNUMBER(C769)),"Confira o valor",IF(C769&lt;=0,"Valor maior que zero",IF(COUNTIFS(Medios,D769)&lt;&gt;1,"Escolha um meio",IF(COUNTIFS(VentaID,A769)&lt;&gt;1,"Confira o ID da venda",IF(SUMIFS(VentaValida,VentaID,A769)&lt;=0,"Corrija a venda",IF(B769&lt;SUMIFS(VentaFecha,VentaID,A769),"Anterior à venda","OK"))))))))))))</f>
        <v/>
      </c>
      <c r="H769" s="34" t="n">
        <f aca="false">IF(G769="OK",C769,0)</f>
        <v>0</v>
      </c>
    </row>
    <row r="770" customFormat="false" ht="25" hidden="false" customHeight="true" outlineLevel="0" collapsed="false">
      <c r="A770" s="31"/>
      <c r="B770" s="32"/>
      <c r="C770" s="33"/>
      <c r="D770" s="31"/>
      <c r="E770" s="31"/>
      <c r="F770" s="31"/>
      <c r="G770" s="36" t="str">
        <f aca="false">IF(COUNTA(A770:F770)=0,"",IF(E770="","Falta o código",IF(E770&lt;&gt;TRIM(E770),"Confira o código",IF(COUNTIFS(CobroID,E770)&gt;1,"Código repetido",IF(NOT(ISNUMBER(B770)),"Confira a data",IF(OR(B770&lt;1,B770&gt;73415,INT(B770)&lt;&gt;B770),"Confira a data",IF(NOT(ISNUMBER(C770)),"Confira o valor",IF(C770&lt;=0,"Valor maior que zero",IF(COUNTIFS(Medios,D770)&lt;&gt;1,"Escolha um meio",IF(COUNTIFS(VentaID,A770)&lt;&gt;1,"Confira o ID da venda",IF(SUMIFS(VentaValida,VentaID,A770)&lt;=0,"Corrija a venda",IF(B770&lt;SUMIFS(VentaFecha,VentaID,A770),"Anterior à venda","OK"))))))))))))</f>
        <v/>
      </c>
      <c r="H770" s="34" t="n">
        <f aca="false">IF(G770="OK",C770,0)</f>
        <v>0</v>
      </c>
    </row>
    <row r="771" customFormat="false" ht="25" hidden="false" customHeight="true" outlineLevel="0" collapsed="false">
      <c r="A771" s="31"/>
      <c r="B771" s="32"/>
      <c r="C771" s="33"/>
      <c r="D771" s="31"/>
      <c r="E771" s="31"/>
      <c r="F771" s="31"/>
      <c r="G771" s="36" t="str">
        <f aca="false">IF(COUNTA(A771:F771)=0,"",IF(E771="","Falta o código",IF(E771&lt;&gt;TRIM(E771),"Confira o código",IF(COUNTIFS(CobroID,E771)&gt;1,"Código repetido",IF(NOT(ISNUMBER(B771)),"Confira a data",IF(OR(B771&lt;1,B771&gt;73415,INT(B771)&lt;&gt;B771),"Confira a data",IF(NOT(ISNUMBER(C771)),"Confira o valor",IF(C771&lt;=0,"Valor maior que zero",IF(COUNTIFS(Medios,D771)&lt;&gt;1,"Escolha um meio",IF(COUNTIFS(VentaID,A771)&lt;&gt;1,"Confira o ID da venda",IF(SUMIFS(VentaValida,VentaID,A771)&lt;=0,"Corrija a venda",IF(B771&lt;SUMIFS(VentaFecha,VentaID,A771),"Anterior à venda","OK"))))))))))))</f>
        <v/>
      </c>
      <c r="H771" s="34" t="n">
        <f aca="false">IF(G771="OK",C771,0)</f>
        <v>0</v>
      </c>
    </row>
    <row r="772" customFormat="false" ht="25" hidden="false" customHeight="true" outlineLevel="0" collapsed="false">
      <c r="A772" s="31"/>
      <c r="B772" s="32"/>
      <c r="C772" s="33"/>
      <c r="D772" s="31"/>
      <c r="E772" s="31"/>
      <c r="F772" s="31"/>
      <c r="G772" s="36" t="str">
        <f aca="false">IF(COUNTA(A772:F772)=0,"",IF(E772="","Falta o código",IF(E772&lt;&gt;TRIM(E772),"Confira o código",IF(COUNTIFS(CobroID,E772)&gt;1,"Código repetido",IF(NOT(ISNUMBER(B772)),"Confira a data",IF(OR(B772&lt;1,B772&gt;73415,INT(B772)&lt;&gt;B772),"Confira a data",IF(NOT(ISNUMBER(C772)),"Confira o valor",IF(C772&lt;=0,"Valor maior que zero",IF(COUNTIFS(Medios,D772)&lt;&gt;1,"Escolha um meio",IF(COUNTIFS(VentaID,A772)&lt;&gt;1,"Confira o ID da venda",IF(SUMIFS(VentaValida,VentaID,A772)&lt;=0,"Corrija a venda",IF(B772&lt;SUMIFS(VentaFecha,VentaID,A772),"Anterior à venda","OK"))))))))))))</f>
        <v/>
      </c>
      <c r="H772" s="34" t="n">
        <f aca="false">IF(G772="OK",C772,0)</f>
        <v>0</v>
      </c>
    </row>
    <row r="773" customFormat="false" ht="25" hidden="false" customHeight="true" outlineLevel="0" collapsed="false">
      <c r="A773" s="31"/>
      <c r="B773" s="32"/>
      <c r="C773" s="33"/>
      <c r="D773" s="31"/>
      <c r="E773" s="31"/>
      <c r="F773" s="31"/>
      <c r="G773" s="36" t="str">
        <f aca="false">IF(COUNTA(A773:F773)=0,"",IF(E773="","Falta o código",IF(E773&lt;&gt;TRIM(E773),"Confira o código",IF(COUNTIFS(CobroID,E773)&gt;1,"Código repetido",IF(NOT(ISNUMBER(B773)),"Confira a data",IF(OR(B773&lt;1,B773&gt;73415,INT(B773)&lt;&gt;B773),"Confira a data",IF(NOT(ISNUMBER(C773)),"Confira o valor",IF(C773&lt;=0,"Valor maior que zero",IF(COUNTIFS(Medios,D773)&lt;&gt;1,"Escolha um meio",IF(COUNTIFS(VentaID,A773)&lt;&gt;1,"Confira o ID da venda",IF(SUMIFS(VentaValida,VentaID,A773)&lt;=0,"Corrija a venda",IF(B773&lt;SUMIFS(VentaFecha,VentaID,A773),"Anterior à venda","OK"))))))))))))</f>
        <v/>
      </c>
      <c r="H773" s="34" t="n">
        <f aca="false">IF(G773="OK",C773,0)</f>
        <v>0</v>
      </c>
    </row>
    <row r="774" customFormat="false" ht="25" hidden="false" customHeight="true" outlineLevel="0" collapsed="false">
      <c r="A774" s="31"/>
      <c r="B774" s="32"/>
      <c r="C774" s="33"/>
      <c r="D774" s="31"/>
      <c r="E774" s="31"/>
      <c r="F774" s="31"/>
      <c r="G774" s="36" t="str">
        <f aca="false">IF(COUNTA(A774:F774)=0,"",IF(E774="","Falta o código",IF(E774&lt;&gt;TRIM(E774),"Confira o código",IF(COUNTIFS(CobroID,E774)&gt;1,"Código repetido",IF(NOT(ISNUMBER(B774)),"Confira a data",IF(OR(B774&lt;1,B774&gt;73415,INT(B774)&lt;&gt;B774),"Confira a data",IF(NOT(ISNUMBER(C774)),"Confira o valor",IF(C774&lt;=0,"Valor maior que zero",IF(COUNTIFS(Medios,D774)&lt;&gt;1,"Escolha um meio",IF(COUNTIFS(VentaID,A774)&lt;&gt;1,"Confira o ID da venda",IF(SUMIFS(VentaValida,VentaID,A774)&lt;=0,"Corrija a venda",IF(B774&lt;SUMIFS(VentaFecha,VentaID,A774),"Anterior à venda","OK"))))))))))))</f>
        <v/>
      </c>
      <c r="H774" s="34" t="n">
        <f aca="false">IF(G774="OK",C774,0)</f>
        <v>0</v>
      </c>
    </row>
    <row r="775" customFormat="false" ht="25" hidden="false" customHeight="true" outlineLevel="0" collapsed="false">
      <c r="A775" s="31"/>
      <c r="B775" s="32"/>
      <c r="C775" s="33"/>
      <c r="D775" s="31"/>
      <c r="E775" s="31"/>
      <c r="F775" s="31"/>
      <c r="G775" s="36" t="str">
        <f aca="false">IF(COUNTA(A775:F775)=0,"",IF(E775="","Falta o código",IF(E775&lt;&gt;TRIM(E775),"Confira o código",IF(COUNTIFS(CobroID,E775)&gt;1,"Código repetido",IF(NOT(ISNUMBER(B775)),"Confira a data",IF(OR(B775&lt;1,B775&gt;73415,INT(B775)&lt;&gt;B775),"Confira a data",IF(NOT(ISNUMBER(C775)),"Confira o valor",IF(C775&lt;=0,"Valor maior que zero",IF(COUNTIFS(Medios,D775)&lt;&gt;1,"Escolha um meio",IF(COUNTIFS(VentaID,A775)&lt;&gt;1,"Confira o ID da venda",IF(SUMIFS(VentaValida,VentaID,A775)&lt;=0,"Corrija a venda",IF(B775&lt;SUMIFS(VentaFecha,VentaID,A775),"Anterior à venda","OK"))))))))))))</f>
        <v/>
      </c>
      <c r="H775" s="34" t="n">
        <f aca="false">IF(G775="OK",C775,0)</f>
        <v>0</v>
      </c>
    </row>
    <row r="776" customFormat="false" ht="25" hidden="false" customHeight="true" outlineLevel="0" collapsed="false">
      <c r="A776" s="31"/>
      <c r="B776" s="32"/>
      <c r="C776" s="33"/>
      <c r="D776" s="31"/>
      <c r="E776" s="31"/>
      <c r="F776" s="31"/>
      <c r="G776" s="36" t="str">
        <f aca="false">IF(COUNTA(A776:F776)=0,"",IF(E776="","Falta o código",IF(E776&lt;&gt;TRIM(E776),"Confira o código",IF(COUNTIFS(CobroID,E776)&gt;1,"Código repetido",IF(NOT(ISNUMBER(B776)),"Confira a data",IF(OR(B776&lt;1,B776&gt;73415,INT(B776)&lt;&gt;B776),"Confira a data",IF(NOT(ISNUMBER(C776)),"Confira o valor",IF(C776&lt;=0,"Valor maior que zero",IF(COUNTIFS(Medios,D776)&lt;&gt;1,"Escolha um meio",IF(COUNTIFS(VentaID,A776)&lt;&gt;1,"Confira o ID da venda",IF(SUMIFS(VentaValida,VentaID,A776)&lt;=0,"Corrija a venda",IF(B776&lt;SUMIFS(VentaFecha,VentaID,A776),"Anterior à venda","OK"))))))))))))</f>
        <v/>
      </c>
      <c r="H776" s="34" t="n">
        <f aca="false">IF(G776="OK",C776,0)</f>
        <v>0</v>
      </c>
    </row>
    <row r="777" customFormat="false" ht="25" hidden="false" customHeight="true" outlineLevel="0" collapsed="false">
      <c r="A777" s="31"/>
      <c r="B777" s="32"/>
      <c r="C777" s="33"/>
      <c r="D777" s="31"/>
      <c r="E777" s="31"/>
      <c r="F777" s="31"/>
      <c r="G777" s="36" t="str">
        <f aca="false">IF(COUNTA(A777:F777)=0,"",IF(E777="","Falta o código",IF(E777&lt;&gt;TRIM(E777),"Confira o código",IF(COUNTIFS(CobroID,E777)&gt;1,"Código repetido",IF(NOT(ISNUMBER(B777)),"Confira a data",IF(OR(B777&lt;1,B777&gt;73415,INT(B777)&lt;&gt;B777),"Confira a data",IF(NOT(ISNUMBER(C777)),"Confira o valor",IF(C777&lt;=0,"Valor maior que zero",IF(COUNTIFS(Medios,D777)&lt;&gt;1,"Escolha um meio",IF(COUNTIFS(VentaID,A777)&lt;&gt;1,"Confira o ID da venda",IF(SUMIFS(VentaValida,VentaID,A777)&lt;=0,"Corrija a venda",IF(B777&lt;SUMIFS(VentaFecha,VentaID,A777),"Anterior à venda","OK"))))))))))))</f>
        <v/>
      </c>
      <c r="H777" s="34" t="n">
        <f aca="false">IF(G777="OK",C777,0)</f>
        <v>0</v>
      </c>
    </row>
    <row r="778" customFormat="false" ht="25" hidden="false" customHeight="true" outlineLevel="0" collapsed="false">
      <c r="A778" s="31"/>
      <c r="B778" s="32"/>
      <c r="C778" s="33"/>
      <c r="D778" s="31"/>
      <c r="E778" s="31"/>
      <c r="F778" s="31"/>
      <c r="G778" s="36" t="str">
        <f aca="false">IF(COUNTA(A778:F778)=0,"",IF(E778="","Falta o código",IF(E778&lt;&gt;TRIM(E778),"Confira o código",IF(COUNTIFS(CobroID,E778)&gt;1,"Código repetido",IF(NOT(ISNUMBER(B778)),"Confira a data",IF(OR(B778&lt;1,B778&gt;73415,INT(B778)&lt;&gt;B778),"Confira a data",IF(NOT(ISNUMBER(C778)),"Confira o valor",IF(C778&lt;=0,"Valor maior que zero",IF(COUNTIFS(Medios,D778)&lt;&gt;1,"Escolha um meio",IF(COUNTIFS(VentaID,A778)&lt;&gt;1,"Confira o ID da venda",IF(SUMIFS(VentaValida,VentaID,A778)&lt;=0,"Corrija a venda",IF(B778&lt;SUMIFS(VentaFecha,VentaID,A778),"Anterior à venda","OK"))))))))))))</f>
        <v/>
      </c>
      <c r="H778" s="34" t="n">
        <f aca="false">IF(G778="OK",C778,0)</f>
        <v>0</v>
      </c>
    </row>
    <row r="779" customFormat="false" ht="25" hidden="false" customHeight="true" outlineLevel="0" collapsed="false">
      <c r="A779" s="31"/>
      <c r="B779" s="32"/>
      <c r="C779" s="33"/>
      <c r="D779" s="31"/>
      <c r="E779" s="31"/>
      <c r="F779" s="31"/>
      <c r="G779" s="36" t="str">
        <f aca="false">IF(COUNTA(A779:F779)=0,"",IF(E779="","Falta o código",IF(E779&lt;&gt;TRIM(E779),"Confira o código",IF(COUNTIFS(CobroID,E779)&gt;1,"Código repetido",IF(NOT(ISNUMBER(B779)),"Confira a data",IF(OR(B779&lt;1,B779&gt;73415,INT(B779)&lt;&gt;B779),"Confira a data",IF(NOT(ISNUMBER(C779)),"Confira o valor",IF(C779&lt;=0,"Valor maior que zero",IF(COUNTIFS(Medios,D779)&lt;&gt;1,"Escolha um meio",IF(COUNTIFS(VentaID,A779)&lt;&gt;1,"Confira o ID da venda",IF(SUMIFS(VentaValida,VentaID,A779)&lt;=0,"Corrija a venda",IF(B779&lt;SUMIFS(VentaFecha,VentaID,A779),"Anterior à venda","OK"))))))))))))</f>
        <v/>
      </c>
      <c r="H779" s="34" t="n">
        <f aca="false">IF(G779="OK",C779,0)</f>
        <v>0</v>
      </c>
    </row>
    <row r="780" customFormat="false" ht="25" hidden="false" customHeight="true" outlineLevel="0" collapsed="false">
      <c r="A780" s="31"/>
      <c r="B780" s="32"/>
      <c r="C780" s="33"/>
      <c r="D780" s="31"/>
      <c r="E780" s="31"/>
      <c r="F780" s="31"/>
      <c r="G780" s="36" t="str">
        <f aca="false">IF(COUNTA(A780:F780)=0,"",IF(E780="","Falta o código",IF(E780&lt;&gt;TRIM(E780),"Confira o código",IF(COUNTIFS(CobroID,E780)&gt;1,"Código repetido",IF(NOT(ISNUMBER(B780)),"Confira a data",IF(OR(B780&lt;1,B780&gt;73415,INT(B780)&lt;&gt;B780),"Confira a data",IF(NOT(ISNUMBER(C780)),"Confira o valor",IF(C780&lt;=0,"Valor maior que zero",IF(COUNTIFS(Medios,D780)&lt;&gt;1,"Escolha um meio",IF(COUNTIFS(VentaID,A780)&lt;&gt;1,"Confira o ID da venda",IF(SUMIFS(VentaValida,VentaID,A780)&lt;=0,"Corrija a venda",IF(B780&lt;SUMIFS(VentaFecha,VentaID,A780),"Anterior à venda","OK"))))))))))))</f>
        <v/>
      </c>
      <c r="H780" s="34" t="n">
        <f aca="false">IF(G780="OK",C780,0)</f>
        <v>0</v>
      </c>
    </row>
    <row r="781" customFormat="false" ht="25" hidden="false" customHeight="true" outlineLevel="0" collapsed="false">
      <c r="A781" s="31"/>
      <c r="B781" s="32"/>
      <c r="C781" s="33"/>
      <c r="D781" s="31"/>
      <c r="E781" s="31"/>
      <c r="F781" s="31"/>
      <c r="G781" s="36" t="str">
        <f aca="false">IF(COUNTA(A781:F781)=0,"",IF(E781="","Falta o código",IF(E781&lt;&gt;TRIM(E781),"Confira o código",IF(COUNTIFS(CobroID,E781)&gt;1,"Código repetido",IF(NOT(ISNUMBER(B781)),"Confira a data",IF(OR(B781&lt;1,B781&gt;73415,INT(B781)&lt;&gt;B781),"Confira a data",IF(NOT(ISNUMBER(C781)),"Confira o valor",IF(C781&lt;=0,"Valor maior que zero",IF(COUNTIFS(Medios,D781)&lt;&gt;1,"Escolha um meio",IF(COUNTIFS(VentaID,A781)&lt;&gt;1,"Confira o ID da venda",IF(SUMIFS(VentaValida,VentaID,A781)&lt;=0,"Corrija a venda",IF(B781&lt;SUMIFS(VentaFecha,VentaID,A781),"Anterior à venda","OK"))))))))))))</f>
        <v/>
      </c>
      <c r="H781" s="34" t="n">
        <f aca="false">IF(G781="OK",C781,0)</f>
        <v>0</v>
      </c>
    </row>
    <row r="782" customFormat="false" ht="25" hidden="false" customHeight="true" outlineLevel="0" collapsed="false">
      <c r="A782" s="31"/>
      <c r="B782" s="32"/>
      <c r="C782" s="33"/>
      <c r="D782" s="31"/>
      <c r="E782" s="31"/>
      <c r="F782" s="31"/>
      <c r="G782" s="36" t="str">
        <f aca="false">IF(COUNTA(A782:F782)=0,"",IF(E782="","Falta o código",IF(E782&lt;&gt;TRIM(E782),"Confira o código",IF(COUNTIFS(CobroID,E782)&gt;1,"Código repetido",IF(NOT(ISNUMBER(B782)),"Confira a data",IF(OR(B782&lt;1,B782&gt;73415,INT(B782)&lt;&gt;B782),"Confira a data",IF(NOT(ISNUMBER(C782)),"Confira o valor",IF(C782&lt;=0,"Valor maior que zero",IF(COUNTIFS(Medios,D782)&lt;&gt;1,"Escolha um meio",IF(COUNTIFS(VentaID,A782)&lt;&gt;1,"Confira o ID da venda",IF(SUMIFS(VentaValida,VentaID,A782)&lt;=0,"Corrija a venda",IF(B782&lt;SUMIFS(VentaFecha,VentaID,A782),"Anterior à venda","OK"))))))))))))</f>
        <v/>
      </c>
      <c r="H782" s="34" t="n">
        <f aca="false">IF(G782="OK",C782,0)</f>
        <v>0</v>
      </c>
    </row>
    <row r="783" customFormat="false" ht="25" hidden="false" customHeight="true" outlineLevel="0" collapsed="false">
      <c r="A783" s="31"/>
      <c r="B783" s="32"/>
      <c r="C783" s="33"/>
      <c r="D783" s="31"/>
      <c r="E783" s="31"/>
      <c r="F783" s="31"/>
      <c r="G783" s="36" t="str">
        <f aca="false">IF(COUNTA(A783:F783)=0,"",IF(E783="","Falta o código",IF(E783&lt;&gt;TRIM(E783),"Confira o código",IF(COUNTIFS(CobroID,E783)&gt;1,"Código repetido",IF(NOT(ISNUMBER(B783)),"Confira a data",IF(OR(B783&lt;1,B783&gt;73415,INT(B783)&lt;&gt;B783),"Confira a data",IF(NOT(ISNUMBER(C783)),"Confira o valor",IF(C783&lt;=0,"Valor maior que zero",IF(COUNTIFS(Medios,D783)&lt;&gt;1,"Escolha um meio",IF(COUNTIFS(VentaID,A783)&lt;&gt;1,"Confira o ID da venda",IF(SUMIFS(VentaValida,VentaID,A783)&lt;=0,"Corrija a venda",IF(B783&lt;SUMIFS(VentaFecha,VentaID,A783),"Anterior à venda","OK"))))))))))))</f>
        <v/>
      </c>
      <c r="H783" s="34" t="n">
        <f aca="false">IF(G783="OK",C783,0)</f>
        <v>0</v>
      </c>
    </row>
    <row r="784" customFormat="false" ht="25" hidden="false" customHeight="true" outlineLevel="0" collapsed="false">
      <c r="A784" s="31"/>
      <c r="B784" s="32"/>
      <c r="C784" s="33"/>
      <c r="D784" s="31"/>
      <c r="E784" s="31"/>
      <c r="F784" s="31"/>
      <c r="G784" s="36" t="str">
        <f aca="false">IF(COUNTA(A784:F784)=0,"",IF(E784="","Falta o código",IF(E784&lt;&gt;TRIM(E784),"Confira o código",IF(COUNTIFS(CobroID,E784)&gt;1,"Código repetido",IF(NOT(ISNUMBER(B784)),"Confira a data",IF(OR(B784&lt;1,B784&gt;73415,INT(B784)&lt;&gt;B784),"Confira a data",IF(NOT(ISNUMBER(C784)),"Confira o valor",IF(C784&lt;=0,"Valor maior que zero",IF(COUNTIFS(Medios,D784)&lt;&gt;1,"Escolha um meio",IF(COUNTIFS(VentaID,A784)&lt;&gt;1,"Confira o ID da venda",IF(SUMIFS(VentaValida,VentaID,A784)&lt;=0,"Corrija a venda",IF(B784&lt;SUMIFS(VentaFecha,VentaID,A784),"Anterior à venda","OK"))))))))))))</f>
        <v/>
      </c>
      <c r="H784" s="34" t="n">
        <f aca="false">IF(G784="OK",C784,0)</f>
        <v>0</v>
      </c>
    </row>
    <row r="785" customFormat="false" ht="25" hidden="false" customHeight="true" outlineLevel="0" collapsed="false">
      <c r="A785" s="31"/>
      <c r="B785" s="32"/>
      <c r="C785" s="33"/>
      <c r="D785" s="31"/>
      <c r="E785" s="31"/>
      <c r="F785" s="31"/>
      <c r="G785" s="36" t="str">
        <f aca="false">IF(COUNTA(A785:F785)=0,"",IF(E785="","Falta o código",IF(E785&lt;&gt;TRIM(E785),"Confira o código",IF(COUNTIFS(CobroID,E785)&gt;1,"Código repetido",IF(NOT(ISNUMBER(B785)),"Confira a data",IF(OR(B785&lt;1,B785&gt;73415,INT(B785)&lt;&gt;B785),"Confira a data",IF(NOT(ISNUMBER(C785)),"Confira o valor",IF(C785&lt;=0,"Valor maior que zero",IF(COUNTIFS(Medios,D785)&lt;&gt;1,"Escolha um meio",IF(COUNTIFS(VentaID,A785)&lt;&gt;1,"Confira o ID da venda",IF(SUMIFS(VentaValida,VentaID,A785)&lt;=0,"Corrija a venda",IF(B785&lt;SUMIFS(VentaFecha,VentaID,A785),"Anterior à venda","OK"))))))))))))</f>
        <v/>
      </c>
      <c r="H785" s="34" t="n">
        <f aca="false">IF(G785="OK",C785,0)</f>
        <v>0</v>
      </c>
    </row>
    <row r="786" customFormat="false" ht="25" hidden="false" customHeight="true" outlineLevel="0" collapsed="false">
      <c r="A786" s="31"/>
      <c r="B786" s="32"/>
      <c r="C786" s="33"/>
      <c r="D786" s="31"/>
      <c r="E786" s="31"/>
      <c r="F786" s="31"/>
      <c r="G786" s="36" t="str">
        <f aca="false">IF(COUNTA(A786:F786)=0,"",IF(E786="","Falta o código",IF(E786&lt;&gt;TRIM(E786),"Confira o código",IF(COUNTIFS(CobroID,E786)&gt;1,"Código repetido",IF(NOT(ISNUMBER(B786)),"Confira a data",IF(OR(B786&lt;1,B786&gt;73415,INT(B786)&lt;&gt;B786),"Confira a data",IF(NOT(ISNUMBER(C786)),"Confira o valor",IF(C786&lt;=0,"Valor maior que zero",IF(COUNTIFS(Medios,D786)&lt;&gt;1,"Escolha um meio",IF(COUNTIFS(VentaID,A786)&lt;&gt;1,"Confira o ID da venda",IF(SUMIFS(VentaValida,VentaID,A786)&lt;=0,"Corrija a venda",IF(B786&lt;SUMIFS(VentaFecha,VentaID,A786),"Anterior à venda","OK"))))))))))))</f>
        <v/>
      </c>
      <c r="H786" s="34" t="n">
        <f aca="false">IF(G786="OK",C786,0)</f>
        <v>0</v>
      </c>
    </row>
    <row r="787" customFormat="false" ht="25" hidden="false" customHeight="true" outlineLevel="0" collapsed="false">
      <c r="A787" s="31"/>
      <c r="B787" s="32"/>
      <c r="C787" s="33"/>
      <c r="D787" s="31"/>
      <c r="E787" s="31"/>
      <c r="F787" s="31"/>
      <c r="G787" s="36" t="str">
        <f aca="false">IF(COUNTA(A787:F787)=0,"",IF(E787="","Falta o código",IF(E787&lt;&gt;TRIM(E787),"Confira o código",IF(COUNTIFS(CobroID,E787)&gt;1,"Código repetido",IF(NOT(ISNUMBER(B787)),"Confira a data",IF(OR(B787&lt;1,B787&gt;73415,INT(B787)&lt;&gt;B787),"Confira a data",IF(NOT(ISNUMBER(C787)),"Confira o valor",IF(C787&lt;=0,"Valor maior que zero",IF(COUNTIFS(Medios,D787)&lt;&gt;1,"Escolha um meio",IF(COUNTIFS(VentaID,A787)&lt;&gt;1,"Confira o ID da venda",IF(SUMIFS(VentaValida,VentaID,A787)&lt;=0,"Corrija a venda",IF(B787&lt;SUMIFS(VentaFecha,VentaID,A787),"Anterior à venda","OK"))))))))))))</f>
        <v/>
      </c>
      <c r="H787" s="34" t="n">
        <f aca="false">IF(G787="OK",C787,0)</f>
        <v>0</v>
      </c>
    </row>
    <row r="788" customFormat="false" ht="25" hidden="false" customHeight="true" outlineLevel="0" collapsed="false">
      <c r="A788" s="31"/>
      <c r="B788" s="32"/>
      <c r="C788" s="33"/>
      <c r="D788" s="31"/>
      <c r="E788" s="31"/>
      <c r="F788" s="31"/>
      <c r="G788" s="36" t="str">
        <f aca="false">IF(COUNTA(A788:F788)=0,"",IF(E788="","Falta o código",IF(E788&lt;&gt;TRIM(E788),"Confira o código",IF(COUNTIFS(CobroID,E788)&gt;1,"Código repetido",IF(NOT(ISNUMBER(B788)),"Confira a data",IF(OR(B788&lt;1,B788&gt;73415,INT(B788)&lt;&gt;B788),"Confira a data",IF(NOT(ISNUMBER(C788)),"Confira o valor",IF(C788&lt;=0,"Valor maior que zero",IF(COUNTIFS(Medios,D788)&lt;&gt;1,"Escolha um meio",IF(COUNTIFS(VentaID,A788)&lt;&gt;1,"Confira o ID da venda",IF(SUMIFS(VentaValida,VentaID,A788)&lt;=0,"Corrija a venda",IF(B788&lt;SUMIFS(VentaFecha,VentaID,A788),"Anterior à venda","OK"))))))))))))</f>
        <v/>
      </c>
      <c r="H788" s="34" t="n">
        <f aca="false">IF(G788="OK",C788,0)</f>
        <v>0</v>
      </c>
    </row>
    <row r="789" customFormat="false" ht="25" hidden="false" customHeight="true" outlineLevel="0" collapsed="false">
      <c r="A789" s="31"/>
      <c r="B789" s="32"/>
      <c r="C789" s="33"/>
      <c r="D789" s="31"/>
      <c r="E789" s="31"/>
      <c r="F789" s="31"/>
      <c r="G789" s="36" t="str">
        <f aca="false">IF(COUNTA(A789:F789)=0,"",IF(E789="","Falta o código",IF(E789&lt;&gt;TRIM(E789),"Confira o código",IF(COUNTIFS(CobroID,E789)&gt;1,"Código repetido",IF(NOT(ISNUMBER(B789)),"Confira a data",IF(OR(B789&lt;1,B789&gt;73415,INT(B789)&lt;&gt;B789),"Confira a data",IF(NOT(ISNUMBER(C789)),"Confira o valor",IF(C789&lt;=0,"Valor maior que zero",IF(COUNTIFS(Medios,D789)&lt;&gt;1,"Escolha um meio",IF(COUNTIFS(VentaID,A789)&lt;&gt;1,"Confira o ID da venda",IF(SUMIFS(VentaValida,VentaID,A789)&lt;=0,"Corrija a venda",IF(B789&lt;SUMIFS(VentaFecha,VentaID,A789),"Anterior à venda","OK"))))))))))))</f>
        <v/>
      </c>
      <c r="H789" s="34" t="n">
        <f aca="false">IF(G789="OK",C789,0)</f>
        <v>0</v>
      </c>
    </row>
    <row r="790" customFormat="false" ht="25" hidden="false" customHeight="true" outlineLevel="0" collapsed="false">
      <c r="A790" s="31"/>
      <c r="B790" s="32"/>
      <c r="C790" s="33"/>
      <c r="D790" s="31"/>
      <c r="E790" s="31"/>
      <c r="F790" s="31"/>
      <c r="G790" s="36" t="str">
        <f aca="false">IF(COUNTA(A790:F790)=0,"",IF(E790="","Falta o código",IF(E790&lt;&gt;TRIM(E790),"Confira o código",IF(COUNTIFS(CobroID,E790)&gt;1,"Código repetido",IF(NOT(ISNUMBER(B790)),"Confira a data",IF(OR(B790&lt;1,B790&gt;73415,INT(B790)&lt;&gt;B790),"Confira a data",IF(NOT(ISNUMBER(C790)),"Confira o valor",IF(C790&lt;=0,"Valor maior que zero",IF(COUNTIFS(Medios,D790)&lt;&gt;1,"Escolha um meio",IF(COUNTIFS(VentaID,A790)&lt;&gt;1,"Confira o ID da venda",IF(SUMIFS(VentaValida,VentaID,A790)&lt;=0,"Corrija a venda",IF(B790&lt;SUMIFS(VentaFecha,VentaID,A790),"Anterior à venda","OK"))))))))))))</f>
        <v/>
      </c>
      <c r="H790" s="34" t="n">
        <f aca="false">IF(G790="OK",C790,0)</f>
        <v>0</v>
      </c>
    </row>
    <row r="791" customFormat="false" ht="25" hidden="false" customHeight="true" outlineLevel="0" collapsed="false">
      <c r="A791" s="31"/>
      <c r="B791" s="32"/>
      <c r="C791" s="33"/>
      <c r="D791" s="31"/>
      <c r="E791" s="31"/>
      <c r="F791" s="31"/>
      <c r="G791" s="36" t="str">
        <f aca="false">IF(COUNTA(A791:F791)=0,"",IF(E791="","Falta o código",IF(E791&lt;&gt;TRIM(E791),"Confira o código",IF(COUNTIFS(CobroID,E791)&gt;1,"Código repetido",IF(NOT(ISNUMBER(B791)),"Confira a data",IF(OR(B791&lt;1,B791&gt;73415,INT(B791)&lt;&gt;B791),"Confira a data",IF(NOT(ISNUMBER(C791)),"Confira o valor",IF(C791&lt;=0,"Valor maior que zero",IF(COUNTIFS(Medios,D791)&lt;&gt;1,"Escolha um meio",IF(COUNTIFS(VentaID,A791)&lt;&gt;1,"Confira o ID da venda",IF(SUMIFS(VentaValida,VentaID,A791)&lt;=0,"Corrija a venda",IF(B791&lt;SUMIFS(VentaFecha,VentaID,A791),"Anterior à venda","OK"))))))))))))</f>
        <v/>
      </c>
      <c r="H791" s="34" t="n">
        <f aca="false">IF(G791="OK",C791,0)</f>
        <v>0</v>
      </c>
    </row>
    <row r="792" customFormat="false" ht="25" hidden="false" customHeight="true" outlineLevel="0" collapsed="false">
      <c r="A792" s="31"/>
      <c r="B792" s="32"/>
      <c r="C792" s="33"/>
      <c r="D792" s="31"/>
      <c r="E792" s="31"/>
      <c r="F792" s="31"/>
      <c r="G792" s="36" t="str">
        <f aca="false">IF(COUNTA(A792:F792)=0,"",IF(E792="","Falta o código",IF(E792&lt;&gt;TRIM(E792),"Confira o código",IF(COUNTIFS(CobroID,E792)&gt;1,"Código repetido",IF(NOT(ISNUMBER(B792)),"Confira a data",IF(OR(B792&lt;1,B792&gt;73415,INT(B792)&lt;&gt;B792),"Confira a data",IF(NOT(ISNUMBER(C792)),"Confira o valor",IF(C792&lt;=0,"Valor maior que zero",IF(COUNTIFS(Medios,D792)&lt;&gt;1,"Escolha um meio",IF(COUNTIFS(VentaID,A792)&lt;&gt;1,"Confira o ID da venda",IF(SUMIFS(VentaValida,VentaID,A792)&lt;=0,"Corrija a venda",IF(B792&lt;SUMIFS(VentaFecha,VentaID,A792),"Anterior à venda","OK"))))))))))))</f>
        <v/>
      </c>
      <c r="H792" s="34" t="n">
        <f aca="false">IF(G792="OK",C792,0)</f>
        <v>0</v>
      </c>
    </row>
    <row r="793" customFormat="false" ht="25" hidden="false" customHeight="true" outlineLevel="0" collapsed="false">
      <c r="A793" s="31"/>
      <c r="B793" s="32"/>
      <c r="C793" s="33"/>
      <c r="D793" s="31"/>
      <c r="E793" s="31"/>
      <c r="F793" s="31"/>
      <c r="G793" s="36" t="str">
        <f aca="false">IF(COUNTA(A793:F793)=0,"",IF(E793="","Falta o código",IF(E793&lt;&gt;TRIM(E793),"Confira o código",IF(COUNTIFS(CobroID,E793)&gt;1,"Código repetido",IF(NOT(ISNUMBER(B793)),"Confira a data",IF(OR(B793&lt;1,B793&gt;73415,INT(B793)&lt;&gt;B793),"Confira a data",IF(NOT(ISNUMBER(C793)),"Confira o valor",IF(C793&lt;=0,"Valor maior que zero",IF(COUNTIFS(Medios,D793)&lt;&gt;1,"Escolha um meio",IF(COUNTIFS(VentaID,A793)&lt;&gt;1,"Confira o ID da venda",IF(SUMIFS(VentaValida,VentaID,A793)&lt;=0,"Corrija a venda",IF(B793&lt;SUMIFS(VentaFecha,VentaID,A793),"Anterior à venda","OK"))))))))))))</f>
        <v/>
      </c>
      <c r="H793" s="34" t="n">
        <f aca="false">IF(G793="OK",C793,0)</f>
        <v>0</v>
      </c>
    </row>
    <row r="794" customFormat="false" ht="25" hidden="false" customHeight="true" outlineLevel="0" collapsed="false">
      <c r="A794" s="31"/>
      <c r="B794" s="32"/>
      <c r="C794" s="33"/>
      <c r="D794" s="31"/>
      <c r="E794" s="31"/>
      <c r="F794" s="31"/>
      <c r="G794" s="36" t="str">
        <f aca="false">IF(COUNTA(A794:F794)=0,"",IF(E794="","Falta o código",IF(E794&lt;&gt;TRIM(E794),"Confira o código",IF(COUNTIFS(CobroID,E794)&gt;1,"Código repetido",IF(NOT(ISNUMBER(B794)),"Confira a data",IF(OR(B794&lt;1,B794&gt;73415,INT(B794)&lt;&gt;B794),"Confira a data",IF(NOT(ISNUMBER(C794)),"Confira o valor",IF(C794&lt;=0,"Valor maior que zero",IF(COUNTIFS(Medios,D794)&lt;&gt;1,"Escolha um meio",IF(COUNTIFS(VentaID,A794)&lt;&gt;1,"Confira o ID da venda",IF(SUMIFS(VentaValida,VentaID,A794)&lt;=0,"Corrija a venda",IF(B794&lt;SUMIFS(VentaFecha,VentaID,A794),"Anterior à venda","OK"))))))))))))</f>
        <v/>
      </c>
      <c r="H794" s="34" t="n">
        <f aca="false">IF(G794="OK",C794,0)</f>
        <v>0</v>
      </c>
    </row>
    <row r="795" customFormat="false" ht="25" hidden="false" customHeight="true" outlineLevel="0" collapsed="false">
      <c r="A795" s="31"/>
      <c r="B795" s="32"/>
      <c r="C795" s="33"/>
      <c r="D795" s="31"/>
      <c r="E795" s="31"/>
      <c r="F795" s="31"/>
      <c r="G795" s="36" t="str">
        <f aca="false">IF(COUNTA(A795:F795)=0,"",IF(E795="","Falta o código",IF(E795&lt;&gt;TRIM(E795),"Confira o código",IF(COUNTIFS(CobroID,E795)&gt;1,"Código repetido",IF(NOT(ISNUMBER(B795)),"Confira a data",IF(OR(B795&lt;1,B795&gt;73415,INT(B795)&lt;&gt;B795),"Confira a data",IF(NOT(ISNUMBER(C795)),"Confira o valor",IF(C795&lt;=0,"Valor maior que zero",IF(COUNTIFS(Medios,D795)&lt;&gt;1,"Escolha um meio",IF(COUNTIFS(VentaID,A795)&lt;&gt;1,"Confira o ID da venda",IF(SUMIFS(VentaValida,VentaID,A795)&lt;=0,"Corrija a venda",IF(B795&lt;SUMIFS(VentaFecha,VentaID,A795),"Anterior à venda","OK"))))))))))))</f>
        <v/>
      </c>
      <c r="H795" s="34" t="n">
        <f aca="false">IF(G795="OK",C795,0)</f>
        <v>0</v>
      </c>
    </row>
    <row r="796" customFormat="false" ht="25" hidden="false" customHeight="true" outlineLevel="0" collapsed="false">
      <c r="A796" s="31"/>
      <c r="B796" s="32"/>
      <c r="C796" s="33"/>
      <c r="D796" s="31"/>
      <c r="E796" s="31"/>
      <c r="F796" s="31"/>
      <c r="G796" s="36" t="str">
        <f aca="false">IF(COUNTA(A796:F796)=0,"",IF(E796="","Falta o código",IF(E796&lt;&gt;TRIM(E796),"Confira o código",IF(COUNTIFS(CobroID,E796)&gt;1,"Código repetido",IF(NOT(ISNUMBER(B796)),"Confira a data",IF(OR(B796&lt;1,B796&gt;73415,INT(B796)&lt;&gt;B796),"Confira a data",IF(NOT(ISNUMBER(C796)),"Confira o valor",IF(C796&lt;=0,"Valor maior que zero",IF(COUNTIFS(Medios,D796)&lt;&gt;1,"Escolha um meio",IF(COUNTIFS(VentaID,A796)&lt;&gt;1,"Confira o ID da venda",IF(SUMIFS(VentaValida,VentaID,A796)&lt;=0,"Corrija a venda",IF(B796&lt;SUMIFS(VentaFecha,VentaID,A796),"Anterior à venda","OK"))))))))))))</f>
        <v/>
      </c>
      <c r="H796" s="34" t="n">
        <f aca="false">IF(G796="OK",C796,0)</f>
        <v>0</v>
      </c>
    </row>
    <row r="797" customFormat="false" ht="25" hidden="false" customHeight="true" outlineLevel="0" collapsed="false">
      <c r="A797" s="31"/>
      <c r="B797" s="32"/>
      <c r="C797" s="33"/>
      <c r="D797" s="31"/>
      <c r="E797" s="31"/>
      <c r="F797" s="31"/>
      <c r="G797" s="36" t="str">
        <f aca="false">IF(COUNTA(A797:F797)=0,"",IF(E797="","Falta o código",IF(E797&lt;&gt;TRIM(E797),"Confira o código",IF(COUNTIFS(CobroID,E797)&gt;1,"Código repetido",IF(NOT(ISNUMBER(B797)),"Confira a data",IF(OR(B797&lt;1,B797&gt;73415,INT(B797)&lt;&gt;B797),"Confira a data",IF(NOT(ISNUMBER(C797)),"Confira o valor",IF(C797&lt;=0,"Valor maior que zero",IF(COUNTIFS(Medios,D797)&lt;&gt;1,"Escolha um meio",IF(COUNTIFS(VentaID,A797)&lt;&gt;1,"Confira o ID da venda",IF(SUMIFS(VentaValida,VentaID,A797)&lt;=0,"Corrija a venda",IF(B797&lt;SUMIFS(VentaFecha,VentaID,A797),"Anterior à venda","OK"))))))))))))</f>
        <v/>
      </c>
      <c r="H797" s="34" t="n">
        <f aca="false">IF(G797="OK",C797,0)</f>
        <v>0</v>
      </c>
    </row>
    <row r="798" customFormat="false" ht="25" hidden="false" customHeight="true" outlineLevel="0" collapsed="false">
      <c r="A798" s="31"/>
      <c r="B798" s="32"/>
      <c r="C798" s="33"/>
      <c r="D798" s="31"/>
      <c r="E798" s="31"/>
      <c r="F798" s="31"/>
      <c r="G798" s="36" t="str">
        <f aca="false">IF(COUNTA(A798:F798)=0,"",IF(E798="","Falta o código",IF(E798&lt;&gt;TRIM(E798),"Confira o código",IF(COUNTIFS(CobroID,E798)&gt;1,"Código repetido",IF(NOT(ISNUMBER(B798)),"Confira a data",IF(OR(B798&lt;1,B798&gt;73415,INT(B798)&lt;&gt;B798),"Confira a data",IF(NOT(ISNUMBER(C798)),"Confira o valor",IF(C798&lt;=0,"Valor maior que zero",IF(COUNTIFS(Medios,D798)&lt;&gt;1,"Escolha um meio",IF(COUNTIFS(VentaID,A798)&lt;&gt;1,"Confira o ID da venda",IF(SUMIFS(VentaValida,VentaID,A798)&lt;=0,"Corrija a venda",IF(B798&lt;SUMIFS(VentaFecha,VentaID,A798),"Anterior à venda","OK"))))))))))))</f>
        <v/>
      </c>
      <c r="H798" s="34" t="n">
        <f aca="false">IF(G798="OK",C798,0)</f>
        <v>0</v>
      </c>
    </row>
    <row r="799" customFormat="false" ht="25" hidden="false" customHeight="true" outlineLevel="0" collapsed="false">
      <c r="A799" s="31"/>
      <c r="B799" s="32"/>
      <c r="C799" s="33"/>
      <c r="D799" s="31"/>
      <c r="E799" s="31"/>
      <c r="F799" s="31"/>
      <c r="G799" s="36" t="str">
        <f aca="false">IF(COUNTA(A799:F799)=0,"",IF(E799="","Falta o código",IF(E799&lt;&gt;TRIM(E799),"Confira o código",IF(COUNTIFS(CobroID,E799)&gt;1,"Código repetido",IF(NOT(ISNUMBER(B799)),"Confira a data",IF(OR(B799&lt;1,B799&gt;73415,INT(B799)&lt;&gt;B799),"Confira a data",IF(NOT(ISNUMBER(C799)),"Confira o valor",IF(C799&lt;=0,"Valor maior que zero",IF(COUNTIFS(Medios,D799)&lt;&gt;1,"Escolha um meio",IF(COUNTIFS(VentaID,A799)&lt;&gt;1,"Confira o ID da venda",IF(SUMIFS(VentaValida,VentaID,A799)&lt;=0,"Corrija a venda",IF(B799&lt;SUMIFS(VentaFecha,VentaID,A799),"Anterior à venda","OK"))))))))))))</f>
        <v/>
      </c>
      <c r="H799" s="34" t="n">
        <f aca="false">IF(G799="OK",C799,0)</f>
        <v>0</v>
      </c>
    </row>
    <row r="800" customFormat="false" ht="25" hidden="false" customHeight="true" outlineLevel="0" collapsed="false">
      <c r="A800" s="31"/>
      <c r="B800" s="32"/>
      <c r="C800" s="33"/>
      <c r="D800" s="31"/>
      <c r="E800" s="31"/>
      <c r="F800" s="31"/>
      <c r="G800" s="36" t="str">
        <f aca="false">IF(COUNTA(A800:F800)=0,"",IF(E800="","Falta o código",IF(E800&lt;&gt;TRIM(E800),"Confira o código",IF(COUNTIFS(CobroID,E800)&gt;1,"Código repetido",IF(NOT(ISNUMBER(B800)),"Confira a data",IF(OR(B800&lt;1,B800&gt;73415,INT(B800)&lt;&gt;B800),"Confira a data",IF(NOT(ISNUMBER(C800)),"Confira o valor",IF(C800&lt;=0,"Valor maior que zero",IF(COUNTIFS(Medios,D800)&lt;&gt;1,"Escolha um meio",IF(COUNTIFS(VentaID,A800)&lt;&gt;1,"Confira o ID da venda",IF(SUMIFS(VentaValida,VentaID,A800)&lt;=0,"Corrija a venda",IF(B800&lt;SUMIFS(VentaFecha,VentaID,A800),"Anterior à venda","OK"))))))))))))</f>
        <v/>
      </c>
      <c r="H800" s="34" t="n">
        <f aca="false">IF(G800="OK",C800,0)</f>
        <v>0</v>
      </c>
    </row>
    <row r="801" customFormat="false" ht="25" hidden="false" customHeight="true" outlineLevel="0" collapsed="false">
      <c r="A801" s="31"/>
      <c r="B801" s="32"/>
      <c r="C801" s="33"/>
      <c r="D801" s="31"/>
      <c r="E801" s="31"/>
      <c r="F801" s="31"/>
      <c r="G801" s="36" t="str">
        <f aca="false">IF(COUNTA(A801:F801)=0,"",IF(E801="","Falta o código",IF(E801&lt;&gt;TRIM(E801),"Confira o código",IF(COUNTIFS(CobroID,E801)&gt;1,"Código repetido",IF(NOT(ISNUMBER(B801)),"Confira a data",IF(OR(B801&lt;1,B801&gt;73415,INT(B801)&lt;&gt;B801),"Confira a data",IF(NOT(ISNUMBER(C801)),"Confira o valor",IF(C801&lt;=0,"Valor maior que zero",IF(COUNTIFS(Medios,D801)&lt;&gt;1,"Escolha um meio",IF(COUNTIFS(VentaID,A801)&lt;&gt;1,"Confira o ID da venda",IF(SUMIFS(VentaValida,VentaID,A801)&lt;=0,"Corrija a venda",IF(B801&lt;SUMIFS(VentaFecha,VentaID,A801),"Anterior à venda","OK"))))))))))))</f>
        <v/>
      </c>
      <c r="H801" s="34" t="n">
        <f aca="false">IF(G801="OK",C801,0)</f>
        <v>0</v>
      </c>
    </row>
    <row r="802" customFormat="false" ht="25" hidden="false" customHeight="true" outlineLevel="0" collapsed="false">
      <c r="A802" s="31"/>
      <c r="B802" s="32"/>
      <c r="C802" s="33"/>
      <c r="D802" s="31"/>
      <c r="E802" s="31"/>
      <c r="F802" s="31"/>
      <c r="G802" s="36" t="str">
        <f aca="false">IF(COUNTA(A802:F802)=0,"",IF(E802="","Falta o código",IF(E802&lt;&gt;TRIM(E802),"Confira o código",IF(COUNTIFS(CobroID,E802)&gt;1,"Código repetido",IF(NOT(ISNUMBER(B802)),"Confira a data",IF(OR(B802&lt;1,B802&gt;73415,INT(B802)&lt;&gt;B802),"Confira a data",IF(NOT(ISNUMBER(C802)),"Confira o valor",IF(C802&lt;=0,"Valor maior que zero",IF(COUNTIFS(Medios,D802)&lt;&gt;1,"Escolha um meio",IF(COUNTIFS(VentaID,A802)&lt;&gt;1,"Confira o ID da venda",IF(SUMIFS(VentaValida,VentaID,A802)&lt;=0,"Corrija a venda",IF(B802&lt;SUMIFS(VentaFecha,VentaID,A802),"Anterior à venda","OK"))))))))))))</f>
        <v/>
      </c>
      <c r="H802" s="34" t="n">
        <f aca="false">IF(G802="OK",C802,0)</f>
        <v>0</v>
      </c>
    </row>
    <row r="803" customFormat="false" ht="25" hidden="false" customHeight="true" outlineLevel="0" collapsed="false">
      <c r="A803" s="31"/>
      <c r="B803" s="32"/>
      <c r="C803" s="33"/>
      <c r="D803" s="31"/>
      <c r="E803" s="31"/>
      <c r="F803" s="31"/>
      <c r="G803" s="36" t="str">
        <f aca="false">IF(COUNTA(A803:F803)=0,"",IF(E803="","Falta o código",IF(E803&lt;&gt;TRIM(E803),"Confira o código",IF(COUNTIFS(CobroID,E803)&gt;1,"Código repetido",IF(NOT(ISNUMBER(B803)),"Confira a data",IF(OR(B803&lt;1,B803&gt;73415,INT(B803)&lt;&gt;B803),"Confira a data",IF(NOT(ISNUMBER(C803)),"Confira o valor",IF(C803&lt;=0,"Valor maior que zero",IF(COUNTIFS(Medios,D803)&lt;&gt;1,"Escolha um meio",IF(COUNTIFS(VentaID,A803)&lt;&gt;1,"Confira o ID da venda",IF(SUMIFS(VentaValida,VentaID,A803)&lt;=0,"Corrija a venda",IF(B803&lt;SUMIFS(VentaFecha,VentaID,A803),"Anterior à venda","OK"))))))))))))</f>
        <v/>
      </c>
      <c r="H803" s="34" t="n">
        <f aca="false">IF(G803="OK",C803,0)</f>
        <v>0</v>
      </c>
    </row>
    <row r="804" customFormat="false" ht="25" hidden="false" customHeight="true" outlineLevel="0" collapsed="false">
      <c r="A804" s="31"/>
      <c r="B804" s="32"/>
      <c r="C804" s="33"/>
      <c r="D804" s="31"/>
      <c r="E804" s="31"/>
      <c r="F804" s="31"/>
      <c r="G804" s="36" t="str">
        <f aca="false">IF(COUNTA(A804:F804)=0,"",IF(E804="","Falta o código",IF(E804&lt;&gt;TRIM(E804),"Confira o código",IF(COUNTIFS(CobroID,E804)&gt;1,"Código repetido",IF(NOT(ISNUMBER(B804)),"Confira a data",IF(OR(B804&lt;1,B804&gt;73415,INT(B804)&lt;&gt;B804),"Confira a data",IF(NOT(ISNUMBER(C804)),"Confira o valor",IF(C804&lt;=0,"Valor maior que zero",IF(COUNTIFS(Medios,D804)&lt;&gt;1,"Escolha um meio",IF(COUNTIFS(VentaID,A804)&lt;&gt;1,"Confira o ID da venda",IF(SUMIFS(VentaValida,VentaID,A804)&lt;=0,"Corrija a venda",IF(B804&lt;SUMIFS(VentaFecha,VentaID,A804),"Anterior à venda","OK"))))))))))))</f>
        <v/>
      </c>
      <c r="H804" s="34" t="n">
        <f aca="false">IF(G804="OK",C804,0)</f>
        <v>0</v>
      </c>
    </row>
    <row r="805" customFormat="false" ht="25" hidden="false" customHeight="true" outlineLevel="0" collapsed="false">
      <c r="A805" s="31"/>
      <c r="B805" s="32"/>
      <c r="C805" s="33"/>
      <c r="D805" s="31"/>
      <c r="E805" s="31"/>
      <c r="F805" s="31"/>
      <c r="G805" s="36" t="str">
        <f aca="false">IF(COUNTA(A805:F805)=0,"",IF(E805="","Falta o código",IF(E805&lt;&gt;TRIM(E805),"Confira o código",IF(COUNTIFS(CobroID,E805)&gt;1,"Código repetido",IF(NOT(ISNUMBER(B805)),"Confira a data",IF(OR(B805&lt;1,B805&gt;73415,INT(B805)&lt;&gt;B805),"Confira a data",IF(NOT(ISNUMBER(C805)),"Confira o valor",IF(C805&lt;=0,"Valor maior que zero",IF(COUNTIFS(Medios,D805)&lt;&gt;1,"Escolha um meio",IF(COUNTIFS(VentaID,A805)&lt;&gt;1,"Confira o ID da venda",IF(SUMIFS(VentaValida,VentaID,A805)&lt;=0,"Corrija a venda",IF(B805&lt;SUMIFS(VentaFecha,VentaID,A805),"Anterior à venda","OK"))))))))))))</f>
        <v/>
      </c>
      <c r="H805" s="34" t="n">
        <f aca="false">IF(G805="OK",C805,0)</f>
        <v>0</v>
      </c>
    </row>
    <row r="806" customFormat="false" ht="25" hidden="false" customHeight="true" outlineLevel="0" collapsed="false">
      <c r="A806" s="31"/>
      <c r="B806" s="32"/>
      <c r="C806" s="33"/>
      <c r="D806" s="31"/>
      <c r="E806" s="31"/>
      <c r="F806" s="31"/>
      <c r="G806" s="36" t="str">
        <f aca="false">IF(COUNTA(A806:F806)=0,"",IF(E806="","Falta o código",IF(E806&lt;&gt;TRIM(E806),"Confira o código",IF(COUNTIFS(CobroID,E806)&gt;1,"Código repetido",IF(NOT(ISNUMBER(B806)),"Confira a data",IF(OR(B806&lt;1,B806&gt;73415,INT(B806)&lt;&gt;B806),"Confira a data",IF(NOT(ISNUMBER(C806)),"Confira o valor",IF(C806&lt;=0,"Valor maior que zero",IF(COUNTIFS(Medios,D806)&lt;&gt;1,"Escolha um meio",IF(COUNTIFS(VentaID,A806)&lt;&gt;1,"Confira o ID da venda",IF(SUMIFS(VentaValida,VentaID,A806)&lt;=0,"Corrija a venda",IF(B806&lt;SUMIFS(VentaFecha,VentaID,A806),"Anterior à venda","OK"))))))))))))</f>
        <v/>
      </c>
      <c r="H806" s="34" t="n">
        <f aca="false">IF(G806="OK",C806,0)</f>
        <v>0</v>
      </c>
    </row>
    <row r="807" customFormat="false" ht="25" hidden="false" customHeight="true" outlineLevel="0" collapsed="false">
      <c r="A807" s="31"/>
      <c r="B807" s="32"/>
      <c r="C807" s="33"/>
      <c r="D807" s="31"/>
      <c r="E807" s="31"/>
      <c r="F807" s="31"/>
      <c r="G807" s="36" t="str">
        <f aca="false">IF(COUNTA(A807:F807)=0,"",IF(E807="","Falta o código",IF(E807&lt;&gt;TRIM(E807),"Confira o código",IF(COUNTIFS(CobroID,E807)&gt;1,"Código repetido",IF(NOT(ISNUMBER(B807)),"Confira a data",IF(OR(B807&lt;1,B807&gt;73415,INT(B807)&lt;&gt;B807),"Confira a data",IF(NOT(ISNUMBER(C807)),"Confira o valor",IF(C807&lt;=0,"Valor maior que zero",IF(COUNTIFS(Medios,D807)&lt;&gt;1,"Escolha um meio",IF(COUNTIFS(VentaID,A807)&lt;&gt;1,"Confira o ID da venda",IF(SUMIFS(VentaValida,VentaID,A807)&lt;=0,"Corrija a venda",IF(B807&lt;SUMIFS(VentaFecha,VentaID,A807),"Anterior à venda","OK"))))))))))))</f>
        <v/>
      </c>
      <c r="H807" s="34" t="n">
        <f aca="false">IF(G807="OK",C807,0)</f>
        <v>0</v>
      </c>
    </row>
    <row r="808" customFormat="false" ht="25" hidden="false" customHeight="true" outlineLevel="0" collapsed="false">
      <c r="A808" s="31"/>
      <c r="B808" s="32"/>
      <c r="C808" s="33"/>
      <c r="D808" s="31"/>
      <c r="E808" s="31"/>
      <c r="F808" s="31"/>
      <c r="G808" s="36" t="str">
        <f aca="false">IF(COUNTA(A808:F808)=0,"",IF(E808="","Falta o código",IF(E808&lt;&gt;TRIM(E808),"Confira o código",IF(COUNTIFS(CobroID,E808)&gt;1,"Código repetido",IF(NOT(ISNUMBER(B808)),"Confira a data",IF(OR(B808&lt;1,B808&gt;73415,INT(B808)&lt;&gt;B808),"Confira a data",IF(NOT(ISNUMBER(C808)),"Confira o valor",IF(C808&lt;=0,"Valor maior que zero",IF(COUNTIFS(Medios,D808)&lt;&gt;1,"Escolha um meio",IF(COUNTIFS(VentaID,A808)&lt;&gt;1,"Confira o ID da venda",IF(SUMIFS(VentaValida,VentaID,A808)&lt;=0,"Corrija a venda",IF(B808&lt;SUMIFS(VentaFecha,VentaID,A808),"Anterior à venda","OK"))))))))))))</f>
        <v/>
      </c>
      <c r="H808" s="34" t="n">
        <f aca="false">IF(G808="OK",C808,0)</f>
        <v>0</v>
      </c>
    </row>
    <row r="809" customFormat="false" ht="25" hidden="false" customHeight="true" outlineLevel="0" collapsed="false">
      <c r="A809" s="31"/>
      <c r="B809" s="32"/>
      <c r="C809" s="33"/>
      <c r="D809" s="31"/>
      <c r="E809" s="31"/>
      <c r="F809" s="31"/>
      <c r="G809" s="36" t="str">
        <f aca="false">IF(COUNTA(A809:F809)=0,"",IF(E809="","Falta o código",IF(E809&lt;&gt;TRIM(E809),"Confira o código",IF(COUNTIFS(CobroID,E809)&gt;1,"Código repetido",IF(NOT(ISNUMBER(B809)),"Confira a data",IF(OR(B809&lt;1,B809&gt;73415,INT(B809)&lt;&gt;B809),"Confira a data",IF(NOT(ISNUMBER(C809)),"Confira o valor",IF(C809&lt;=0,"Valor maior que zero",IF(COUNTIFS(Medios,D809)&lt;&gt;1,"Escolha um meio",IF(COUNTIFS(VentaID,A809)&lt;&gt;1,"Confira o ID da venda",IF(SUMIFS(VentaValida,VentaID,A809)&lt;=0,"Corrija a venda",IF(B809&lt;SUMIFS(VentaFecha,VentaID,A809),"Anterior à venda","OK"))))))))))))</f>
        <v/>
      </c>
      <c r="H809" s="34" t="n">
        <f aca="false">IF(G809="OK",C809,0)</f>
        <v>0</v>
      </c>
    </row>
    <row r="810" customFormat="false" ht="25" hidden="false" customHeight="true" outlineLevel="0" collapsed="false">
      <c r="A810" s="31"/>
      <c r="B810" s="32"/>
      <c r="C810" s="33"/>
      <c r="D810" s="31"/>
      <c r="E810" s="31"/>
      <c r="F810" s="31"/>
      <c r="G810" s="36" t="str">
        <f aca="false">IF(COUNTA(A810:F810)=0,"",IF(E810="","Falta o código",IF(E810&lt;&gt;TRIM(E810),"Confira o código",IF(COUNTIFS(CobroID,E810)&gt;1,"Código repetido",IF(NOT(ISNUMBER(B810)),"Confira a data",IF(OR(B810&lt;1,B810&gt;73415,INT(B810)&lt;&gt;B810),"Confira a data",IF(NOT(ISNUMBER(C810)),"Confira o valor",IF(C810&lt;=0,"Valor maior que zero",IF(COUNTIFS(Medios,D810)&lt;&gt;1,"Escolha um meio",IF(COUNTIFS(VentaID,A810)&lt;&gt;1,"Confira o ID da venda",IF(SUMIFS(VentaValida,VentaID,A810)&lt;=0,"Corrija a venda",IF(B810&lt;SUMIFS(VentaFecha,VentaID,A810),"Anterior à venda","OK"))))))))))))</f>
        <v/>
      </c>
      <c r="H810" s="34" t="n">
        <f aca="false">IF(G810="OK",C810,0)</f>
        <v>0</v>
      </c>
    </row>
    <row r="811" customFormat="false" ht="25" hidden="false" customHeight="true" outlineLevel="0" collapsed="false">
      <c r="A811" s="31"/>
      <c r="B811" s="32"/>
      <c r="C811" s="33"/>
      <c r="D811" s="31"/>
      <c r="E811" s="31"/>
      <c r="F811" s="31"/>
      <c r="G811" s="36" t="str">
        <f aca="false">IF(COUNTA(A811:F811)=0,"",IF(E811="","Falta o código",IF(E811&lt;&gt;TRIM(E811),"Confira o código",IF(COUNTIFS(CobroID,E811)&gt;1,"Código repetido",IF(NOT(ISNUMBER(B811)),"Confira a data",IF(OR(B811&lt;1,B811&gt;73415,INT(B811)&lt;&gt;B811),"Confira a data",IF(NOT(ISNUMBER(C811)),"Confira o valor",IF(C811&lt;=0,"Valor maior que zero",IF(COUNTIFS(Medios,D811)&lt;&gt;1,"Escolha um meio",IF(COUNTIFS(VentaID,A811)&lt;&gt;1,"Confira o ID da venda",IF(SUMIFS(VentaValida,VentaID,A811)&lt;=0,"Corrija a venda",IF(B811&lt;SUMIFS(VentaFecha,VentaID,A811),"Anterior à venda","OK"))))))))))))</f>
        <v/>
      </c>
      <c r="H811" s="34" t="n">
        <f aca="false">IF(G811="OK",C811,0)</f>
        <v>0</v>
      </c>
    </row>
    <row r="812" customFormat="false" ht="25" hidden="false" customHeight="true" outlineLevel="0" collapsed="false">
      <c r="A812" s="31"/>
      <c r="B812" s="32"/>
      <c r="C812" s="33"/>
      <c r="D812" s="31"/>
      <c r="E812" s="31"/>
      <c r="F812" s="31"/>
      <c r="G812" s="36" t="str">
        <f aca="false">IF(COUNTA(A812:F812)=0,"",IF(E812="","Falta o código",IF(E812&lt;&gt;TRIM(E812),"Confira o código",IF(COUNTIFS(CobroID,E812)&gt;1,"Código repetido",IF(NOT(ISNUMBER(B812)),"Confira a data",IF(OR(B812&lt;1,B812&gt;73415,INT(B812)&lt;&gt;B812),"Confira a data",IF(NOT(ISNUMBER(C812)),"Confira o valor",IF(C812&lt;=0,"Valor maior que zero",IF(COUNTIFS(Medios,D812)&lt;&gt;1,"Escolha um meio",IF(COUNTIFS(VentaID,A812)&lt;&gt;1,"Confira o ID da venda",IF(SUMIFS(VentaValida,VentaID,A812)&lt;=0,"Corrija a venda",IF(B812&lt;SUMIFS(VentaFecha,VentaID,A812),"Anterior à venda","OK"))))))))))))</f>
        <v/>
      </c>
      <c r="H812" s="34" t="n">
        <f aca="false">IF(G812="OK",C812,0)</f>
        <v>0</v>
      </c>
    </row>
    <row r="813" customFormat="false" ht="25" hidden="false" customHeight="true" outlineLevel="0" collapsed="false">
      <c r="A813" s="31"/>
      <c r="B813" s="32"/>
      <c r="C813" s="33"/>
      <c r="D813" s="31"/>
      <c r="E813" s="31"/>
      <c r="F813" s="31"/>
      <c r="G813" s="36" t="str">
        <f aca="false">IF(COUNTA(A813:F813)=0,"",IF(E813="","Falta o código",IF(E813&lt;&gt;TRIM(E813),"Confira o código",IF(COUNTIFS(CobroID,E813)&gt;1,"Código repetido",IF(NOT(ISNUMBER(B813)),"Confira a data",IF(OR(B813&lt;1,B813&gt;73415,INT(B813)&lt;&gt;B813),"Confira a data",IF(NOT(ISNUMBER(C813)),"Confira o valor",IF(C813&lt;=0,"Valor maior que zero",IF(COUNTIFS(Medios,D813)&lt;&gt;1,"Escolha um meio",IF(COUNTIFS(VentaID,A813)&lt;&gt;1,"Confira o ID da venda",IF(SUMIFS(VentaValida,VentaID,A813)&lt;=0,"Corrija a venda",IF(B813&lt;SUMIFS(VentaFecha,VentaID,A813),"Anterior à venda","OK"))))))))))))</f>
        <v/>
      </c>
      <c r="H813" s="34" t="n">
        <f aca="false">IF(G813="OK",C813,0)</f>
        <v>0</v>
      </c>
    </row>
    <row r="814" customFormat="false" ht="25" hidden="false" customHeight="true" outlineLevel="0" collapsed="false">
      <c r="A814" s="31"/>
      <c r="B814" s="32"/>
      <c r="C814" s="33"/>
      <c r="D814" s="31"/>
      <c r="E814" s="31"/>
      <c r="F814" s="31"/>
      <c r="G814" s="36" t="str">
        <f aca="false">IF(COUNTA(A814:F814)=0,"",IF(E814="","Falta o código",IF(E814&lt;&gt;TRIM(E814),"Confira o código",IF(COUNTIFS(CobroID,E814)&gt;1,"Código repetido",IF(NOT(ISNUMBER(B814)),"Confira a data",IF(OR(B814&lt;1,B814&gt;73415,INT(B814)&lt;&gt;B814),"Confira a data",IF(NOT(ISNUMBER(C814)),"Confira o valor",IF(C814&lt;=0,"Valor maior que zero",IF(COUNTIFS(Medios,D814)&lt;&gt;1,"Escolha um meio",IF(COUNTIFS(VentaID,A814)&lt;&gt;1,"Confira o ID da venda",IF(SUMIFS(VentaValida,VentaID,A814)&lt;=0,"Corrija a venda",IF(B814&lt;SUMIFS(VentaFecha,VentaID,A814),"Anterior à venda","OK"))))))))))))</f>
        <v/>
      </c>
      <c r="H814" s="34" t="n">
        <f aca="false">IF(G814="OK",C814,0)</f>
        <v>0</v>
      </c>
    </row>
    <row r="815" customFormat="false" ht="25" hidden="false" customHeight="true" outlineLevel="0" collapsed="false">
      <c r="A815" s="31"/>
      <c r="B815" s="32"/>
      <c r="C815" s="33"/>
      <c r="D815" s="31"/>
      <c r="E815" s="31"/>
      <c r="F815" s="31"/>
      <c r="G815" s="36" t="str">
        <f aca="false">IF(COUNTA(A815:F815)=0,"",IF(E815="","Falta o código",IF(E815&lt;&gt;TRIM(E815),"Confira o código",IF(COUNTIFS(CobroID,E815)&gt;1,"Código repetido",IF(NOT(ISNUMBER(B815)),"Confira a data",IF(OR(B815&lt;1,B815&gt;73415,INT(B815)&lt;&gt;B815),"Confira a data",IF(NOT(ISNUMBER(C815)),"Confira o valor",IF(C815&lt;=0,"Valor maior que zero",IF(COUNTIFS(Medios,D815)&lt;&gt;1,"Escolha um meio",IF(COUNTIFS(VentaID,A815)&lt;&gt;1,"Confira o ID da venda",IF(SUMIFS(VentaValida,VentaID,A815)&lt;=0,"Corrija a venda",IF(B815&lt;SUMIFS(VentaFecha,VentaID,A815),"Anterior à venda","OK"))))))))))))</f>
        <v/>
      </c>
      <c r="H815" s="34" t="n">
        <f aca="false">IF(G815="OK",C815,0)</f>
        <v>0</v>
      </c>
    </row>
    <row r="816" customFormat="false" ht="25" hidden="false" customHeight="true" outlineLevel="0" collapsed="false">
      <c r="A816" s="31"/>
      <c r="B816" s="32"/>
      <c r="C816" s="33"/>
      <c r="D816" s="31"/>
      <c r="E816" s="31"/>
      <c r="F816" s="31"/>
      <c r="G816" s="36" t="str">
        <f aca="false">IF(COUNTA(A816:F816)=0,"",IF(E816="","Falta o código",IF(E816&lt;&gt;TRIM(E816),"Confira o código",IF(COUNTIFS(CobroID,E816)&gt;1,"Código repetido",IF(NOT(ISNUMBER(B816)),"Confira a data",IF(OR(B816&lt;1,B816&gt;73415,INT(B816)&lt;&gt;B816),"Confira a data",IF(NOT(ISNUMBER(C816)),"Confira o valor",IF(C816&lt;=0,"Valor maior que zero",IF(COUNTIFS(Medios,D816)&lt;&gt;1,"Escolha um meio",IF(COUNTIFS(VentaID,A816)&lt;&gt;1,"Confira o ID da venda",IF(SUMIFS(VentaValida,VentaID,A816)&lt;=0,"Corrija a venda",IF(B816&lt;SUMIFS(VentaFecha,VentaID,A816),"Anterior à venda","OK"))))))))))))</f>
        <v/>
      </c>
      <c r="H816" s="34" t="n">
        <f aca="false">IF(G816="OK",C816,0)</f>
        <v>0</v>
      </c>
    </row>
    <row r="817" customFormat="false" ht="25" hidden="false" customHeight="true" outlineLevel="0" collapsed="false">
      <c r="A817" s="31"/>
      <c r="B817" s="32"/>
      <c r="C817" s="33"/>
      <c r="D817" s="31"/>
      <c r="E817" s="31"/>
      <c r="F817" s="31"/>
      <c r="G817" s="36" t="str">
        <f aca="false">IF(COUNTA(A817:F817)=0,"",IF(E817="","Falta o código",IF(E817&lt;&gt;TRIM(E817),"Confira o código",IF(COUNTIFS(CobroID,E817)&gt;1,"Código repetido",IF(NOT(ISNUMBER(B817)),"Confira a data",IF(OR(B817&lt;1,B817&gt;73415,INT(B817)&lt;&gt;B817),"Confira a data",IF(NOT(ISNUMBER(C817)),"Confira o valor",IF(C817&lt;=0,"Valor maior que zero",IF(COUNTIFS(Medios,D817)&lt;&gt;1,"Escolha um meio",IF(COUNTIFS(VentaID,A817)&lt;&gt;1,"Confira o ID da venda",IF(SUMIFS(VentaValida,VentaID,A817)&lt;=0,"Corrija a venda",IF(B817&lt;SUMIFS(VentaFecha,VentaID,A817),"Anterior à venda","OK"))))))))))))</f>
        <v/>
      </c>
      <c r="H817" s="34" t="n">
        <f aca="false">IF(G817="OK",C817,0)</f>
        <v>0</v>
      </c>
    </row>
    <row r="818" customFormat="false" ht="25" hidden="false" customHeight="true" outlineLevel="0" collapsed="false">
      <c r="A818" s="31"/>
      <c r="B818" s="32"/>
      <c r="C818" s="33"/>
      <c r="D818" s="31"/>
      <c r="E818" s="31"/>
      <c r="F818" s="31"/>
      <c r="G818" s="36" t="str">
        <f aca="false">IF(COUNTA(A818:F818)=0,"",IF(E818="","Falta o código",IF(E818&lt;&gt;TRIM(E818),"Confira o código",IF(COUNTIFS(CobroID,E818)&gt;1,"Código repetido",IF(NOT(ISNUMBER(B818)),"Confira a data",IF(OR(B818&lt;1,B818&gt;73415,INT(B818)&lt;&gt;B818),"Confira a data",IF(NOT(ISNUMBER(C818)),"Confira o valor",IF(C818&lt;=0,"Valor maior que zero",IF(COUNTIFS(Medios,D818)&lt;&gt;1,"Escolha um meio",IF(COUNTIFS(VentaID,A818)&lt;&gt;1,"Confira o ID da venda",IF(SUMIFS(VentaValida,VentaID,A818)&lt;=0,"Corrija a venda",IF(B818&lt;SUMIFS(VentaFecha,VentaID,A818),"Anterior à venda","OK"))))))))))))</f>
        <v/>
      </c>
      <c r="H818" s="34" t="n">
        <f aca="false">IF(G818="OK",C818,0)</f>
        <v>0</v>
      </c>
    </row>
    <row r="819" customFormat="false" ht="25" hidden="false" customHeight="true" outlineLevel="0" collapsed="false">
      <c r="A819" s="31"/>
      <c r="B819" s="32"/>
      <c r="C819" s="33"/>
      <c r="D819" s="31"/>
      <c r="E819" s="31"/>
      <c r="F819" s="31"/>
      <c r="G819" s="36" t="str">
        <f aca="false">IF(COUNTA(A819:F819)=0,"",IF(E819="","Falta o código",IF(E819&lt;&gt;TRIM(E819),"Confira o código",IF(COUNTIFS(CobroID,E819)&gt;1,"Código repetido",IF(NOT(ISNUMBER(B819)),"Confira a data",IF(OR(B819&lt;1,B819&gt;73415,INT(B819)&lt;&gt;B819),"Confira a data",IF(NOT(ISNUMBER(C819)),"Confira o valor",IF(C819&lt;=0,"Valor maior que zero",IF(COUNTIFS(Medios,D819)&lt;&gt;1,"Escolha um meio",IF(COUNTIFS(VentaID,A819)&lt;&gt;1,"Confira o ID da venda",IF(SUMIFS(VentaValida,VentaID,A819)&lt;=0,"Corrija a venda",IF(B819&lt;SUMIFS(VentaFecha,VentaID,A819),"Anterior à venda","OK"))))))))))))</f>
        <v/>
      </c>
      <c r="H819" s="34" t="n">
        <f aca="false">IF(G819="OK",C819,0)</f>
        <v>0</v>
      </c>
    </row>
    <row r="820" customFormat="false" ht="25" hidden="false" customHeight="true" outlineLevel="0" collapsed="false">
      <c r="A820" s="31"/>
      <c r="B820" s="32"/>
      <c r="C820" s="33"/>
      <c r="D820" s="31"/>
      <c r="E820" s="31"/>
      <c r="F820" s="31"/>
      <c r="G820" s="36" t="str">
        <f aca="false">IF(COUNTA(A820:F820)=0,"",IF(E820="","Falta o código",IF(E820&lt;&gt;TRIM(E820),"Confira o código",IF(COUNTIFS(CobroID,E820)&gt;1,"Código repetido",IF(NOT(ISNUMBER(B820)),"Confira a data",IF(OR(B820&lt;1,B820&gt;73415,INT(B820)&lt;&gt;B820),"Confira a data",IF(NOT(ISNUMBER(C820)),"Confira o valor",IF(C820&lt;=0,"Valor maior que zero",IF(COUNTIFS(Medios,D820)&lt;&gt;1,"Escolha um meio",IF(COUNTIFS(VentaID,A820)&lt;&gt;1,"Confira o ID da venda",IF(SUMIFS(VentaValida,VentaID,A820)&lt;=0,"Corrija a venda",IF(B820&lt;SUMIFS(VentaFecha,VentaID,A820),"Anterior à venda","OK"))))))))))))</f>
        <v/>
      </c>
      <c r="H820" s="34" t="n">
        <f aca="false">IF(G820="OK",C820,0)</f>
        <v>0</v>
      </c>
    </row>
    <row r="821" customFormat="false" ht="25" hidden="false" customHeight="true" outlineLevel="0" collapsed="false">
      <c r="A821" s="31"/>
      <c r="B821" s="32"/>
      <c r="C821" s="33"/>
      <c r="D821" s="31"/>
      <c r="E821" s="31"/>
      <c r="F821" s="31"/>
      <c r="G821" s="36" t="str">
        <f aca="false">IF(COUNTA(A821:F821)=0,"",IF(E821="","Falta o código",IF(E821&lt;&gt;TRIM(E821),"Confira o código",IF(COUNTIFS(CobroID,E821)&gt;1,"Código repetido",IF(NOT(ISNUMBER(B821)),"Confira a data",IF(OR(B821&lt;1,B821&gt;73415,INT(B821)&lt;&gt;B821),"Confira a data",IF(NOT(ISNUMBER(C821)),"Confira o valor",IF(C821&lt;=0,"Valor maior que zero",IF(COUNTIFS(Medios,D821)&lt;&gt;1,"Escolha um meio",IF(COUNTIFS(VentaID,A821)&lt;&gt;1,"Confira o ID da venda",IF(SUMIFS(VentaValida,VentaID,A821)&lt;=0,"Corrija a venda",IF(B821&lt;SUMIFS(VentaFecha,VentaID,A821),"Anterior à venda","OK"))))))))))))</f>
        <v/>
      </c>
      <c r="H821" s="34" t="n">
        <f aca="false">IF(G821="OK",C821,0)</f>
        <v>0</v>
      </c>
    </row>
    <row r="822" customFormat="false" ht="25" hidden="false" customHeight="true" outlineLevel="0" collapsed="false">
      <c r="A822" s="31"/>
      <c r="B822" s="32"/>
      <c r="C822" s="33"/>
      <c r="D822" s="31"/>
      <c r="E822" s="31"/>
      <c r="F822" s="31"/>
      <c r="G822" s="36" t="str">
        <f aca="false">IF(COUNTA(A822:F822)=0,"",IF(E822="","Falta o código",IF(E822&lt;&gt;TRIM(E822),"Confira o código",IF(COUNTIFS(CobroID,E822)&gt;1,"Código repetido",IF(NOT(ISNUMBER(B822)),"Confira a data",IF(OR(B822&lt;1,B822&gt;73415,INT(B822)&lt;&gt;B822),"Confira a data",IF(NOT(ISNUMBER(C822)),"Confira o valor",IF(C822&lt;=0,"Valor maior que zero",IF(COUNTIFS(Medios,D822)&lt;&gt;1,"Escolha um meio",IF(COUNTIFS(VentaID,A822)&lt;&gt;1,"Confira o ID da venda",IF(SUMIFS(VentaValida,VentaID,A822)&lt;=0,"Corrija a venda",IF(B822&lt;SUMIFS(VentaFecha,VentaID,A822),"Anterior à venda","OK"))))))))))))</f>
        <v/>
      </c>
      <c r="H822" s="34" t="n">
        <f aca="false">IF(G822="OK",C822,0)</f>
        <v>0</v>
      </c>
    </row>
    <row r="823" customFormat="false" ht="25" hidden="false" customHeight="true" outlineLevel="0" collapsed="false">
      <c r="A823" s="31"/>
      <c r="B823" s="32"/>
      <c r="C823" s="33"/>
      <c r="D823" s="31"/>
      <c r="E823" s="31"/>
      <c r="F823" s="31"/>
      <c r="G823" s="36" t="str">
        <f aca="false">IF(COUNTA(A823:F823)=0,"",IF(E823="","Falta o código",IF(E823&lt;&gt;TRIM(E823),"Confira o código",IF(COUNTIFS(CobroID,E823)&gt;1,"Código repetido",IF(NOT(ISNUMBER(B823)),"Confira a data",IF(OR(B823&lt;1,B823&gt;73415,INT(B823)&lt;&gt;B823),"Confira a data",IF(NOT(ISNUMBER(C823)),"Confira o valor",IF(C823&lt;=0,"Valor maior que zero",IF(COUNTIFS(Medios,D823)&lt;&gt;1,"Escolha um meio",IF(COUNTIFS(VentaID,A823)&lt;&gt;1,"Confira o ID da venda",IF(SUMIFS(VentaValida,VentaID,A823)&lt;=0,"Corrija a venda",IF(B823&lt;SUMIFS(VentaFecha,VentaID,A823),"Anterior à venda","OK"))))))))))))</f>
        <v/>
      </c>
      <c r="H823" s="34" t="n">
        <f aca="false">IF(G823="OK",C823,0)</f>
        <v>0</v>
      </c>
    </row>
    <row r="824" customFormat="false" ht="25" hidden="false" customHeight="true" outlineLevel="0" collapsed="false">
      <c r="A824" s="31"/>
      <c r="B824" s="32"/>
      <c r="C824" s="33"/>
      <c r="D824" s="31"/>
      <c r="E824" s="31"/>
      <c r="F824" s="31"/>
      <c r="G824" s="36" t="str">
        <f aca="false">IF(COUNTA(A824:F824)=0,"",IF(E824="","Falta o código",IF(E824&lt;&gt;TRIM(E824),"Confira o código",IF(COUNTIFS(CobroID,E824)&gt;1,"Código repetido",IF(NOT(ISNUMBER(B824)),"Confira a data",IF(OR(B824&lt;1,B824&gt;73415,INT(B824)&lt;&gt;B824),"Confira a data",IF(NOT(ISNUMBER(C824)),"Confira o valor",IF(C824&lt;=0,"Valor maior que zero",IF(COUNTIFS(Medios,D824)&lt;&gt;1,"Escolha um meio",IF(COUNTIFS(VentaID,A824)&lt;&gt;1,"Confira o ID da venda",IF(SUMIFS(VentaValida,VentaID,A824)&lt;=0,"Corrija a venda",IF(B824&lt;SUMIFS(VentaFecha,VentaID,A824),"Anterior à venda","OK"))))))))))))</f>
        <v/>
      </c>
      <c r="H824" s="34" t="n">
        <f aca="false">IF(G824="OK",C824,0)</f>
        <v>0</v>
      </c>
    </row>
    <row r="825" customFormat="false" ht="25" hidden="false" customHeight="true" outlineLevel="0" collapsed="false">
      <c r="A825" s="31"/>
      <c r="B825" s="32"/>
      <c r="C825" s="33"/>
      <c r="D825" s="31"/>
      <c r="E825" s="31"/>
      <c r="F825" s="31"/>
      <c r="G825" s="36" t="str">
        <f aca="false">IF(COUNTA(A825:F825)=0,"",IF(E825="","Falta o código",IF(E825&lt;&gt;TRIM(E825),"Confira o código",IF(COUNTIFS(CobroID,E825)&gt;1,"Código repetido",IF(NOT(ISNUMBER(B825)),"Confira a data",IF(OR(B825&lt;1,B825&gt;73415,INT(B825)&lt;&gt;B825),"Confira a data",IF(NOT(ISNUMBER(C825)),"Confira o valor",IF(C825&lt;=0,"Valor maior que zero",IF(COUNTIFS(Medios,D825)&lt;&gt;1,"Escolha um meio",IF(COUNTIFS(VentaID,A825)&lt;&gt;1,"Confira o ID da venda",IF(SUMIFS(VentaValida,VentaID,A825)&lt;=0,"Corrija a venda",IF(B825&lt;SUMIFS(VentaFecha,VentaID,A825),"Anterior à venda","OK"))))))))))))</f>
        <v/>
      </c>
      <c r="H825" s="34" t="n">
        <f aca="false">IF(G825="OK",C825,0)</f>
        <v>0</v>
      </c>
    </row>
    <row r="826" customFormat="false" ht="25" hidden="false" customHeight="true" outlineLevel="0" collapsed="false">
      <c r="A826" s="31"/>
      <c r="B826" s="32"/>
      <c r="C826" s="33"/>
      <c r="D826" s="31"/>
      <c r="E826" s="31"/>
      <c r="F826" s="31"/>
      <c r="G826" s="36" t="str">
        <f aca="false">IF(COUNTA(A826:F826)=0,"",IF(E826="","Falta o código",IF(E826&lt;&gt;TRIM(E826),"Confira o código",IF(COUNTIFS(CobroID,E826)&gt;1,"Código repetido",IF(NOT(ISNUMBER(B826)),"Confira a data",IF(OR(B826&lt;1,B826&gt;73415,INT(B826)&lt;&gt;B826),"Confira a data",IF(NOT(ISNUMBER(C826)),"Confira o valor",IF(C826&lt;=0,"Valor maior que zero",IF(COUNTIFS(Medios,D826)&lt;&gt;1,"Escolha um meio",IF(COUNTIFS(VentaID,A826)&lt;&gt;1,"Confira o ID da venda",IF(SUMIFS(VentaValida,VentaID,A826)&lt;=0,"Corrija a venda",IF(B826&lt;SUMIFS(VentaFecha,VentaID,A826),"Anterior à venda","OK"))))))))))))</f>
        <v/>
      </c>
      <c r="H826" s="34" t="n">
        <f aca="false">IF(G826="OK",C826,0)</f>
        <v>0</v>
      </c>
    </row>
    <row r="827" customFormat="false" ht="25" hidden="false" customHeight="true" outlineLevel="0" collapsed="false">
      <c r="A827" s="31"/>
      <c r="B827" s="32"/>
      <c r="C827" s="33"/>
      <c r="D827" s="31"/>
      <c r="E827" s="31"/>
      <c r="F827" s="31"/>
      <c r="G827" s="36" t="str">
        <f aca="false">IF(COUNTA(A827:F827)=0,"",IF(E827="","Falta o código",IF(E827&lt;&gt;TRIM(E827),"Confira o código",IF(COUNTIFS(CobroID,E827)&gt;1,"Código repetido",IF(NOT(ISNUMBER(B827)),"Confira a data",IF(OR(B827&lt;1,B827&gt;73415,INT(B827)&lt;&gt;B827),"Confira a data",IF(NOT(ISNUMBER(C827)),"Confira o valor",IF(C827&lt;=0,"Valor maior que zero",IF(COUNTIFS(Medios,D827)&lt;&gt;1,"Escolha um meio",IF(COUNTIFS(VentaID,A827)&lt;&gt;1,"Confira o ID da venda",IF(SUMIFS(VentaValida,VentaID,A827)&lt;=0,"Corrija a venda",IF(B827&lt;SUMIFS(VentaFecha,VentaID,A827),"Anterior à venda","OK"))))))))))))</f>
        <v/>
      </c>
      <c r="H827" s="34" t="n">
        <f aca="false">IF(G827="OK",C827,0)</f>
        <v>0</v>
      </c>
    </row>
    <row r="828" customFormat="false" ht="25" hidden="false" customHeight="true" outlineLevel="0" collapsed="false">
      <c r="A828" s="31"/>
      <c r="B828" s="32"/>
      <c r="C828" s="33"/>
      <c r="D828" s="31"/>
      <c r="E828" s="31"/>
      <c r="F828" s="31"/>
      <c r="G828" s="36" t="str">
        <f aca="false">IF(COUNTA(A828:F828)=0,"",IF(E828="","Falta o código",IF(E828&lt;&gt;TRIM(E828),"Confira o código",IF(COUNTIFS(CobroID,E828)&gt;1,"Código repetido",IF(NOT(ISNUMBER(B828)),"Confira a data",IF(OR(B828&lt;1,B828&gt;73415,INT(B828)&lt;&gt;B828),"Confira a data",IF(NOT(ISNUMBER(C828)),"Confira o valor",IF(C828&lt;=0,"Valor maior que zero",IF(COUNTIFS(Medios,D828)&lt;&gt;1,"Escolha um meio",IF(COUNTIFS(VentaID,A828)&lt;&gt;1,"Confira o ID da venda",IF(SUMIFS(VentaValida,VentaID,A828)&lt;=0,"Corrija a venda",IF(B828&lt;SUMIFS(VentaFecha,VentaID,A828),"Anterior à venda","OK"))))))))))))</f>
        <v/>
      </c>
      <c r="H828" s="34" t="n">
        <f aca="false">IF(G828="OK",C828,0)</f>
        <v>0</v>
      </c>
    </row>
    <row r="829" customFormat="false" ht="25" hidden="false" customHeight="true" outlineLevel="0" collapsed="false">
      <c r="A829" s="31"/>
      <c r="B829" s="32"/>
      <c r="C829" s="33"/>
      <c r="D829" s="31"/>
      <c r="E829" s="31"/>
      <c r="F829" s="31"/>
      <c r="G829" s="36" t="str">
        <f aca="false">IF(COUNTA(A829:F829)=0,"",IF(E829="","Falta o código",IF(E829&lt;&gt;TRIM(E829),"Confira o código",IF(COUNTIFS(CobroID,E829)&gt;1,"Código repetido",IF(NOT(ISNUMBER(B829)),"Confira a data",IF(OR(B829&lt;1,B829&gt;73415,INT(B829)&lt;&gt;B829),"Confira a data",IF(NOT(ISNUMBER(C829)),"Confira o valor",IF(C829&lt;=0,"Valor maior que zero",IF(COUNTIFS(Medios,D829)&lt;&gt;1,"Escolha um meio",IF(COUNTIFS(VentaID,A829)&lt;&gt;1,"Confira o ID da venda",IF(SUMIFS(VentaValida,VentaID,A829)&lt;=0,"Corrija a venda",IF(B829&lt;SUMIFS(VentaFecha,VentaID,A829),"Anterior à venda","OK"))))))))))))</f>
        <v/>
      </c>
      <c r="H829" s="34" t="n">
        <f aca="false">IF(G829="OK",C829,0)</f>
        <v>0</v>
      </c>
    </row>
    <row r="830" customFormat="false" ht="25" hidden="false" customHeight="true" outlineLevel="0" collapsed="false">
      <c r="A830" s="31"/>
      <c r="B830" s="32"/>
      <c r="C830" s="33"/>
      <c r="D830" s="31"/>
      <c r="E830" s="31"/>
      <c r="F830" s="31"/>
      <c r="G830" s="36" t="str">
        <f aca="false">IF(COUNTA(A830:F830)=0,"",IF(E830="","Falta o código",IF(E830&lt;&gt;TRIM(E830),"Confira o código",IF(COUNTIFS(CobroID,E830)&gt;1,"Código repetido",IF(NOT(ISNUMBER(B830)),"Confira a data",IF(OR(B830&lt;1,B830&gt;73415,INT(B830)&lt;&gt;B830),"Confira a data",IF(NOT(ISNUMBER(C830)),"Confira o valor",IF(C830&lt;=0,"Valor maior que zero",IF(COUNTIFS(Medios,D830)&lt;&gt;1,"Escolha um meio",IF(COUNTIFS(VentaID,A830)&lt;&gt;1,"Confira o ID da venda",IF(SUMIFS(VentaValida,VentaID,A830)&lt;=0,"Corrija a venda",IF(B830&lt;SUMIFS(VentaFecha,VentaID,A830),"Anterior à venda","OK"))))))))))))</f>
        <v/>
      </c>
      <c r="H830" s="34" t="n">
        <f aca="false">IF(G830="OK",C830,0)</f>
        <v>0</v>
      </c>
    </row>
    <row r="831" customFormat="false" ht="25" hidden="false" customHeight="true" outlineLevel="0" collapsed="false">
      <c r="A831" s="31"/>
      <c r="B831" s="32"/>
      <c r="C831" s="33"/>
      <c r="D831" s="31"/>
      <c r="E831" s="31"/>
      <c r="F831" s="31"/>
      <c r="G831" s="36" t="str">
        <f aca="false">IF(COUNTA(A831:F831)=0,"",IF(E831="","Falta o código",IF(E831&lt;&gt;TRIM(E831),"Confira o código",IF(COUNTIFS(CobroID,E831)&gt;1,"Código repetido",IF(NOT(ISNUMBER(B831)),"Confira a data",IF(OR(B831&lt;1,B831&gt;73415,INT(B831)&lt;&gt;B831),"Confira a data",IF(NOT(ISNUMBER(C831)),"Confira o valor",IF(C831&lt;=0,"Valor maior que zero",IF(COUNTIFS(Medios,D831)&lt;&gt;1,"Escolha um meio",IF(COUNTIFS(VentaID,A831)&lt;&gt;1,"Confira o ID da venda",IF(SUMIFS(VentaValida,VentaID,A831)&lt;=0,"Corrija a venda",IF(B831&lt;SUMIFS(VentaFecha,VentaID,A831),"Anterior à venda","OK"))))))))))))</f>
        <v/>
      </c>
      <c r="H831" s="34" t="n">
        <f aca="false">IF(G831="OK",C831,0)</f>
        <v>0</v>
      </c>
    </row>
    <row r="832" customFormat="false" ht="25" hidden="false" customHeight="true" outlineLevel="0" collapsed="false">
      <c r="A832" s="31"/>
      <c r="B832" s="32"/>
      <c r="C832" s="33"/>
      <c r="D832" s="31"/>
      <c r="E832" s="31"/>
      <c r="F832" s="31"/>
      <c r="G832" s="36" t="str">
        <f aca="false">IF(COUNTA(A832:F832)=0,"",IF(E832="","Falta o código",IF(E832&lt;&gt;TRIM(E832),"Confira o código",IF(COUNTIFS(CobroID,E832)&gt;1,"Código repetido",IF(NOT(ISNUMBER(B832)),"Confira a data",IF(OR(B832&lt;1,B832&gt;73415,INT(B832)&lt;&gt;B832),"Confira a data",IF(NOT(ISNUMBER(C832)),"Confira o valor",IF(C832&lt;=0,"Valor maior que zero",IF(COUNTIFS(Medios,D832)&lt;&gt;1,"Escolha um meio",IF(COUNTIFS(VentaID,A832)&lt;&gt;1,"Confira o ID da venda",IF(SUMIFS(VentaValida,VentaID,A832)&lt;=0,"Corrija a venda",IF(B832&lt;SUMIFS(VentaFecha,VentaID,A832),"Anterior à venda","OK"))))))))))))</f>
        <v/>
      </c>
      <c r="H832" s="34" t="n">
        <f aca="false">IF(G832="OK",C832,0)</f>
        <v>0</v>
      </c>
    </row>
    <row r="833" customFormat="false" ht="25" hidden="false" customHeight="true" outlineLevel="0" collapsed="false">
      <c r="A833" s="31"/>
      <c r="B833" s="32"/>
      <c r="C833" s="33"/>
      <c r="D833" s="31"/>
      <c r="E833" s="31"/>
      <c r="F833" s="31"/>
      <c r="G833" s="36" t="str">
        <f aca="false">IF(COUNTA(A833:F833)=0,"",IF(E833="","Falta o código",IF(E833&lt;&gt;TRIM(E833),"Confira o código",IF(COUNTIFS(CobroID,E833)&gt;1,"Código repetido",IF(NOT(ISNUMBER(B833)),"Confira a data",IF(OR(B833&lt;1,B833&gt;73415,INT(B833)&lt;&gt;B833),"Confira a data",IF(NOT(ISNUMBER(C833)),"Confira o valor",IF(C833&lt;=0,"Valor maior que zero",IF(COUNTIFS(Medios,D833)&lt;&gt;1,"Escolha um meio",IF(COUNTIFS(VentaID,A833)&lt;&gt;1,"Confira o ID da venda",IF(SUMIFS(VentaValida,VentaID,A833)&lt;=0,"Corrija a venda",IF(B833&lt;SUMIFS(VentaFecha,VentaID,A833),"Anterior à venda","OK"))))))))))))</f>
        <v/>
      </c>
      <c r="H833" s="34" t="n">
        <f aca="false">IF(G833="OK",C833,0)</f>
        <v>0</v>
      </c>
    </row>
    <row r="834" customFormat="false" ht="25" hidden="false" customHeight="true" outlineLevel="0" collapsed="false">
      <c r="A834" s="31"/>
      <c r="B834" s="32"/>
      <c r="C834" s="33"/>
      <c r="D834" s="31"/>
      <c r="E834" s="31"/>
      <c r="F834" s="31"/>
      <c r="G834" s="36" t="str">
        <f aca="false">IF(COUNTA(A834:F834)=0,"",IF(E834="","Falta o código",IF(E834&lt;&gt;TRIM(E834),"Confira o código",IF(COUNTIFS(CobroID,E834)&gt;1,"Código repetido",IF(NOT(ISNUMBER(B834)),"Confira a data",IF(OR(B834&lt;1,B834&gt;73415,INT(B834)&lt;&gt;B834),"Confira a data",IF(NOT(ISNUMBER(C834)),"Confira o valor",IF(C834&lt;=0,"Valor maior que zero",IF(COUNTIFS(Medios,D834)&lt;&gt;1,"Escolha um meio",IF(COUNTIFS(VentaID,A834)&lt;&gt;1,"Confira o ID da venda",IF(SUMIFS(VentaValida,VentaID,A834)&lt;=0,"Corrija a venda",IF(B834&lt;SUMIFS(VentaFecha,VentaID,A834),"Anterior à venda","OK"))))))))))))</f>
        <v/>
      </c>
      <c r="H834" s="34" t="n">
        <f aca="false">IF(G834="OK",C834,0)</f>
        <v>0</v>
      </c>
    </row>
    <row r="835" customFormat="false" ht="25" hidden="false" customHeight="true" outlineLevel="0" collapsed="false">
      <c r="A835" s="31"/>
      <c r="B835" s="32"/>
      <c r="C835" s="33"/>
      <c r="D835" s="31"/>
      <c r="E835" s="31"/>
      <c r="F835" s="31"/>
      <c r="G835" s="36" t="str">
        <f aca="false">IF(COUNTA(A835:F835)=0,"",IF(E835="","Falta o código",IF(E835&lt;&gt;TRIM(E835),"Confira o código",IF(COUNTIFS(CobroID,E835)&gt;1,"Código repetido",IF(NOT(ISNUMBER(B835)),"Confira a data",IF(OR(B835&lt;1,B835&gt;73415,INT(B835)&lt;&gt;B835),"Confira a data",IF(NOT(ISNUMBER(C835)),"Confira o valor",IF(C835&lt;=0,"Valor maior que zero",IF(COUNTIFS(Medios,D835)&lt;&gt;1,"Escolha um meio",IF(COUNTIFS(VentaID,A835)&lt;&gt;1,"Confira o ID da venda",IF(SUMIFS(VentaValida,VentaID,A835)&lt;=0,"Corrija a venda",IF(B835&lt;SUMIFS(VentaFecha,VentaID,A835),"Anterior à venda","OK"))))))))))))</f>
        <v/>
      </c>
      <c r="H835" s="34" t="n">
        <f aca="false">IF(G835="OK",C835,0)</f>
        <v>0</v>
      </c>
    </row>
    <row r="836" customFormat="false" ht="25" hidden="false" customHeight="true" outlineLevel="0" collapsed="false">
      <c r="A836" s="31"/>
      <c r="B836" s="32"/>
      <c r="C836" s="33"/>
      <c r="D836" s="31"/>
      <c r="E836" s="31"/>
      <c r="F836" s="31"/>
      <c r="G836" s="36" t="str">
        <f aca="false">IF(COUNTA(A836:F836)=0,"",IF(E836="","Falta o código",IF(E836&lt;&gt;TRIM(E836),"Confira o código",IF(COUNTIFS(CobroID,E836)&gt;1,"Código repetido",IF(NOT(ISNUMBER(B836)),"Confira a data",IF(OR(B836&lt;1,B836&gt;73415,INT(B836)&lt;&gt;B836),"Confira a data",IF(NOT(ISNUMBER(C836)),"Confira o valor",IF(C836&lt;=0,"Valor maior que zero",IF(COUNTIFS(Medios,D836)&lt;&gt;1,"Escolha um meio",IF(COUNTIFS(VentaID,A836)&lt;&gt;1,"Confira o ID da venda",IF(SUMIFS(VentaValida,VentaID,A836)&lt;=0,"Corrija a venda",IF(B836&lt;SUMIFS(VentaFecha,VentaID,A836),"Anterior à venda","OK"))))))))))))</f>
        <v/>
      </c>
      <c r="H836" s="34" t="n">
        <f aca="false">IF(G836="OK",C836,0)</f>
        <v>0</v>
      </c>
    </row>
    <row r="837" customFormat="false" ht="25" hidden="false" customHeight="true" outlineLevel="0" collapsed="false">
      <c r="A837" s="31"/>
      <c r="B837" s="32"/>
      <c r="C837" s="33"/>
      <c r="D837" s="31"/>
      <c r="E837" s="31"/>
      <c r="F837" s="31"/>
      <c r="G837" s="36" t="str">
        <f aca="false">IF(COUNTA(A837:F837)=0,"",IF(E837="","Falta o código",IF(E837&lt;&gt;TRIM(E837),"Confira o código",IF(COUNTIFS(CobroID,E837)&gt;1,"Código repetido",IF(NOT(ISNUMBER(B837)),"Confira a data",IF(OR(B837&lt;1,B837&gt;73415,INT(B837)&lt;&gt;B837),"Confira a data",IF(NOT(ISNUMBER(C837)),"Confira o valor",IF(C837&lt;=0,"Valor maior que zero",IF(COUNTIFS(Medios,D837)&lt;&gt;1,"Escolha um meio",IF(COUNTIFS(VentaID,A837)&lt;&gt;1,"Confira o ID da venda",IF(SUMIFS(VentaValida,VentaID,A837)&lt;=0,"Corrija a venda",IF(B837&lt;SUMIFS(VentaFecha,VentaID,A837),"Anterior à venda","OK"))))))))))))</f>
        <v/>
      </c>
      <c r="H837" s="34" t="n">
        <f aca="false">IF(G837="OK",C837,0)</f>
        <v>0</v>
      </c>
    </row>
    <row r="838" customFormat="false" ht="25" hidden="false" customHeight="true" outlineLevel="0" collapsed="false">
      <c r="A838" s="31"/>
      <c r="B838" s="32"/>
      <c r="C838" s="33"/>
      <c r="D838" s="31"/>
      <c r="E838" s="31"/>
      <c r="F838" s="31"/>
      <c r="G838" s="36" t="str">
        <f aca="false">IF(COUNTA(A838:F838)=0,"",IF(E838="","Falta o código",IF(E838&lt;&gt;TRIM(E838),"Confira o código",IF(COUNTIFS(CobroID,E838)&gt;1,"Código repetido",IF(NOT(ISNUMBER(B838)),"Confira a data",IF(OR(B838&lt;1,B838&gt;73415,INT(B838)&lt;&gt;B838),"Confira a data",IF(NOT(ISNUMBER(C838)),"Confira o valor",IF(C838&lt;=0,"Valor maior que zero",IF(COUNTIFS(Medios,D838)&lt;&gt;1,"Escolha um meio",IF(COUNTIFS(VentaID,A838)&lt;&gt;1,"Confira o ID da venda",IF(SUMIFS(VentaValida,VentaID,A838)&lt;=0,"Corrija a venda",IF(B838&lt;SUMIFS(VentaFecha,VentaID,A838),"Anterior à venda","OK"))))))))))))</f>
        <v/>
      </c>
      <c r="H838" s="34" t="n">
        <f aca="false">IF(G838="OK",C838,0)</f>
        <v>0</v>
      </c>
    </row>
    <row r="839" customFormat="false" ht="25" hidden="false" customHeight="true" outlineLevel="0" collapsed="false">
      <c r="A839" s="31"/>
      <c r="B839" s="32"/>
      <c r="C839" s="33"/>
      <c r="D839" s="31"/>
      <c r="E839" s="31"/>
      <c r="F839" s="31"/>
      <c r="G839" s="36" t="str">
        <f aca="false">IF(COUNTA(A839:F839)=0,"",IF(E839="","Falta o código",IF(E839&lt;&gt;TRIM(E839),"Confira o código",IF(COUNTIFS(CobroID,E839)&gt;1,"Código repetido",IF(NOT(ISNUMBER(B839)),"Confira a data",IF(OR(B839&lt;1,B839&gt;73415,INT(B839)&lt;&gt;B839),"Confira a data",IF(NOT(ISNUMBER(C839)),"Confira o valor",IF(C839&lt;=0,"Valor maior que zero",IF(COUNTIFS(Medios,D839)&lt;&gt;1,"Escolha um meio",IF(COUNTIFS(VentaID,A839)&lt;&gt;1,"Confira o ID da venda",IF(SUMIFS(VentaValida,VentaID,A839)&lt;=0,"Corrija a venda",IF(B839&lt;SUMIFS(VentaFecha,VentaID,A839),"Anterior à venda","OK"))))))))))))</f>
        <v/>
      </c>
      <c r="H839" s="34" t="n">
        <f aca="false">IF(G839="OK",C839,0)</f>
        <v>0</v>
      </c>
    </row>
    <row r="840" customFormat="false" ht="25" hidden="false" customHeight="true" outlineLevel="0" collapsed="false">
      <c r="A840" s="31"/>
      <c r="B840" s="32"/>
      <c r="C840" s="33"/>
      <c r="D840" s="31"/>
      <c r="E840" s="31"/>
      <c r="F840" s="31"/>
      <c r="G840" s="36" t="str">
        <f aca="false">IF(COUNTA(A840:F840)=0,"",IF(E840="","Falta o código",IF(E840&lt;&gt;TRIM(E840),"Confira o código",IF(COUNTIFS(CobroID,E840)&gt;1,"Código repetido",IF(NOT(ISNUMBER(B840)),"Confira a data",IF(OR(B840&lt;1,B840&gt;73415,INT(B840)&lt;&gt;B840),"Confira a data",IF(NOT(ISNUMBER(C840)),"Confira o valor",IF(C840&lt;=0,"Valor maior que zero",IF(COUNTIFS(Medios,D840)&lt;&gt;1,"Escolha um meio",IF(COUNTIFS(VentaID,A840)&lt;&gt;1,"Confira o ID da venda",IF(SUMIFS(VentaValida,VentaID,A840)&lt;=0,"Corrija a venda",IF(B840&lt;SUMIFS(VentaFecha,VentaID,A840),"Anterior à venda","OK"))))))))))))</f>
        <v/>
      </c>
      <c r="H840" s="34" t="n">
        <f aca="false">IF(G840="OK",C840,0)</f>
        <v>0</v>
      </c>
    </row>
    <row r="841" customFormat="false" ht="25" hidden="false" customHeight="true" outlineLevel="0" collapsed="false">
      <c r="A841" s="31"/>
      <c r="B841" s="32"/>
      <c r="C841" s="33"/>
      <c r="D841" s="31"/>
      <c r="E841" s="31"/>
      <c r="F841" s="31"/>
      <c r="G841" s="36" t="str">
        <f aca="false">IF(COUNTA(A841:F841)=0,"",IF(E841="","Falta o código",IF(E841&lt;&gt;TRIM(E841),"Confira o código",IF(COUNTIFS(CobroID,E841)&gt;1,"Código repetido",IF(NOT(ISNUMBER(B841)),"Confira a data",IF(OR(B841&lt;1,B841&gt;73415,INT(B841)&lt;&gt;B841),"Confira a data",IF(NOT(ISNUMBER(C841)),"Confira o valor",IF(C841&lt;=0,"Valor maior que zero",IF(COUNTIFS(Medios,D841)&lt;&gt;1,"Escolha um meio",IF(COUNTIFS(VentaID,A841)&lt;&gt;1,"Confira o ID da venda",IF(SUMIFS(VentaValida,VentaID,A841)&lt;=0,"Corrija a venda",IF(B841&lt;SUMIFS(VentaFecha,VentaID,A841),"Anterior à venda","OK"))))))))))))</f>
        <v/>
      </c>
      <c r="H841" s="34" t="n">
        <f aca="false">IF(G841="OK",C841,0)</f>
        <v>0</v>
      </c>
    </row>
    <row r="842" customFormat="false" ht="25" hidden="false" customHeight="true" outlineLevel="0" collapsed="false">
      <c r="A842" s="31"/>
      <c r="B842" s="32"/>
      <c r="C842" s="33"/>
      <c r="D842" s="31"/>
      <c r="E842" s="31"/>
      <c r="F842" s="31"/>
      <c r="G842" s="36" t="str">
        <f aca="false">IF(COUNTA(A842:F842)=0,"",IF(E842="","Falta o código",IF(E842&lt;&gt;TRIM(E842),"Confira o código",IF(COUNTIFS(CobroID,E842)&gt;1,"Código repetido",IF(NOT(ISNUMBER(B842)),"Confira a data",IF(OR(B842&lt;1,B842&gt;73415,INT(B842)&lt;&gt;B842),"Confira a data",IF(NOT(ISNUMBER(C842)),"Confira o valor",IF(C842&lt;=0,"Valor maior que zero",IF(COUNTIFS(Medios,D842)&lt;&gt;1,"Escolha um meio",IF(COUNTIFS(VentaID,A842)&lt;&gt;1,"Confira o ID da venda",IF(SUMIFS(VentaValida,VentaID,A842)&lt;=0,"Corrija a venda",IF(B842&lt;SUMIFS(VentaFecha,VentaID,A842),"Anterior à venda","OK"))))))))))))</f>
        <v/>
      </c>
      <c r="H842" s="34" t="n">
        <f aca="false">IF(G842="OK",C842,0)</f>
        <v>0</v>
      </c>
    </row>
    <row r="843" customFormat="false" ht="25" hidden="false" customHeight="true" outlineLevel="0" collapsed="false">
      <c r="A843" s="31"/>
      <c r="B843" s="32"/>
      <c r="C843" s="33"/>
      <c r="D843" s="31"/>
      <c r="E843" s="31"/>
      <c r="F843" s="31"/>
      <c r="G843" s="36" t="str">
        <f aca="false">IF(COUNTA(A843:F843)=0,"",IF(E843="","Falta o código",IF(E843&lt;&gt;TRIM(E843),"Confira o código",IF(COUNTIFS(CobroID,E843)&gt;1,"Código repetido",IF(NOT(ISNUMBER(B843)),"Confira a data",IF(OR(B843&lt;1,B843&gt;73415,INT(B843)&lt;&gt;B843),"Confira a data",IF(NOT(ISNUMBER(C843)),"Confira o valor",IF(C843&lt;=0,"Valor maior que zero",IF(COUNTIFS(Medios,D843)&lt;&gt;1,"Escolha um meio",IF(COUNTIFS(VentaID,A843)&lt;&gt;1,"Confira o ID da venda",IF(SUMIFS(VentaValida,VentaID,A843)&lt;=0,"Corrija a venda",IF(B843&lt;SUMIFS(VentaFecha,VentaID,A843),"Anterior à venda","OK"))))))))))))</f>
        <v/>
      </c>
      <c r="H843" s="34" t="n">
        <f aca="false">IF(G843="OK",C843,0)</f>
        <v>0</v>
      </c>
    </row>
    <row r="844" customFormat="false" ht="25" hidden="false" customHeight="true" outlineLevel="0" collapsed="false">
      <c r="A844" s="31"/>
      <c r="B844" s="32"/>
      <c r="C844" s="33"/>
      <c r="D844" s="31"/>
      <c r="E844" s="31"/>
      <c r="F844" s="31"/>
      <c r="G844" s="36" t="str">
        <f aca="false">IF(COUNTA(A844:F844)=0,"",IF(E844="","Falta o código",IF(E844&lt;&gt;TRIM(E844),"Confira o código",IF(COUNTIFS(CobroID,E844)&gt;1,"Código repetido",IF(NOT(ISNUMBER(B844)),"Confira a data",IF(OR(B844&lt;1,B844&gt;73415,INT(B844)&lt;&gt;B844),"Confira a data",IF(NOT(ISNUMBER(C844)),"Confira o valor",IF(C844&lt;=0,"Valor maior que zero",IF(COUNTIFS(Medios,D844)&lt;&gt;1,"Escolha um meio",IF(COUNTIFS(VentaID,A844)&lt;&gt;1,"Confira o ID da venda",IF(SUMIFS(VentaValida,VentaID,A844)&lt;=0,"Corrija a venda",IF(B844&lt;SUMIFS(VentaFecha,VentaID,A844),"Anterior à venda","OK"))))))))))))</f>
        <v/>
      </c>
      <c r="H844" s="34" t="n">
        <f aca="false">IF(G844="OK",C844,0)</f>
        <v>0</v>
      </c>
    </row>
    <row r="845" customFormat="false" ht="25" hidden="false" customHeight="true" outlineLevel="0" collapsed="false">
      <c r="A845" s="31"/>
      <c r="B845" s="32"/>
      <c r="C845" s="33"/>
      <c r="D845" s="31"/>
      <c r="E845" s="31"/>
      <c r="F845" s="31"/>
      <c r="G845" s="36" t="str">
        <f aca="false">IF(COUNTA(A845:F845)=0,"",IF(E845="","Falta o código",IF(E845&lt;&gt;TRIM(E845),"Confira o código",IF(COUNTIFS(CobroID,E845)&gt;1,"Código repetido",IF(NOT(ISNUMBER(B845)),"Confira a data",IF(OR(B845&lt;1,B845&gt;73415,INT(B845)&lt;&gt;B845),"Confira a data",IF(NOT(ISNUMBER(C845)),"Confira o valor",IF(C845&lt;=0,"Valor maior que zero",IF(COUNTIFS(Medios,D845)&lt;&gt;1,"Escolha um meio",IF(COUNTIFS(VentaID,A845)&lt;&gt;1,"Confira o ID da venda",IF(SUMIFS(VentaValida,VentaID,A845)&lt;=0,"Corrija a venda",IF(B845&lt;SUMIFS(VentaFecha,VentaID,A845),"Anterior à venda","OK"))))))))))))</f>
        <v/>
      </c>
      <c r="H845" s="34" t="n">
        <f aca="false">IF(G845="OK",C845,0)</f>
        <v>0</v>
      </c>
    </row>
    <row r="846" customFormat="false" ht="25" hidden="false" customHeight="true" outlineLevel="0" collapsed="false">
      <c r="A846" s="31"/>
      <c r="B846" s="32"/>
      <c r="C846" s="33"/>
      <c r="D846" s="31"/>
      <c r="E846" s="31"/>
      <c r="F846" s="31"/>
      <c r="G846" s="36" t="str">
        <f aca="false">IF(COUNTA(A846:F846)=0,"",IF(E846="","Falta o código",IF(E846&lt;&gt;TRIM(E846),"Confira o código",IF(COUNTIFS(CobroID,E846)&gt;1,"Código repetido",IF(NOT(ISNUMBER(B846)),"Confira a data",IF(OR(B846&lt;1,B846&gt;73415,INT(B846)&lt;&gt;B846),"Confira a data",IF(NOT(ISNUMBER(C846)),"Confira o valor",IF(C846&lt;=0,"Valor maior que zero",IF(COUNTIFS(Medios,D846)&lt;&gt;1,"Escolha um meio",IF(COUNTIFS(VentaID,A846)&lt;&gt;1,"Confira o ID da venda",IF(SUMIFS(VentaValida,VentaID,A846)&lt;=0,"Corrija a venda",IF(B846&lt;SUMIFS(VentaFecha,VentaID,A846),"Anterior à venda","OK"))))))))))))</f>
        <v/>
      </c>
      <c r="H846" s="34" t="n">
        <f aca="false">IF(G846="OK",C846,0)</f>
        <v>0</v>
      </c>
    </row>
    <row r="847" customFormat="false" ht="25" hidden="false" customHeight="true" outlineLevel="0" collapsed="false">
      <c r="A847" s="31"/>
      <c r="B847" s="32"/>
      <c r="C847" s="33"/>
      <c r="D847" s="31"/>
      <c r="E847" s="31"/>
      <c r="F847" s="31"/>
      <c r="G847" s="36" t="str">
        <f aca="false">IF(COUNTA(A847:F847)=0,"",IF(E847="","Falta o código",IF(E847&lt;&gt;TRIM(E847),"Confira o código",IF(COUNTIFS(CobroID,E847)&gt;1,"Código repetido",IF(NOT(ISNUMBER(B847)),"Confira a data",IF(OR(B847&lt;1,B847&gt;73415,INT(B847)&lt;&gt;B847),"Confira a data",IF(NOT(ISNUMBER(C847)),"Confira o valor",IF(C847&lt;=0,"Valor maior que zero",IF(COUNTIFS(Medios,D847)&lt;&gt;1,"Escolha um meio",IF(COUNTIFS(VentaID,A847)&lt;&gt;1,"Confira o ID da venda",IF(SUMIFS(VentaValida,VentaID,A847)&lt;=0,"Corrija a venda",IF(B847&lt;SUMIFS(VentaFecha,VentaID,A847),"Anterior à venda","OK"))))))))))))</f>
        <v/>
      </c>
      <c r="H847" s="34" t="n">
        <f aca="false">IF(G847="OK",C847,0)</f>
        <v>0</v>
      </c>
    </row>
    <row r="848" customFormat="false" ht="25" hidden="false" customHeight="true" outlineLevel="0" collapsed="false">
      <c r="A848" s="31"/>
      <c r="B848" s="32"/>
      <c r="C848" s="33"/>
      <c r="D848" s="31"/>
      <c r="E848" s="31"/>
      <c r="F848" s="31"/>
      <c r="G848" s="36" t="str">
        <f aca="false">IF(COUNTA(A848:F848)=0,"",IF(E848="","Falta o código",IF(E848&lt;&gt;TRIM(E848),"Confira o código",IF(COUNTIFS(CobroID,E848)&gt;1,"Código repetido",IF(NOT(ISNUMBER(B848)),"Confira a data",IF(OR(B848&lt;1,B848&gt;73415,INT(B848)&lt;&gt;B848),"Confira a data",IF(NOT(ISNUMBER(C848)),"Confira o valor",IF(C848&lt;=0,"Valor maior que zero",IF(COUNTIFS(Medios,D848)&lt;&gt;1,"Escolha um meio",IF(COUNTIFS(VentaID,A848)&lt;&gt;1,"Confira o ID da venda",IF(SUMIFS(VentaValida,VentaID,A848)&lt;=0,"Corrija a venda",IF(B848&lt;SUMIFS(VentaFecha,VentaID,A848),"Anterior à venda","OK"))))))))))))</f>
        <v/>
      </c>
      <c r="H848" s="34" t="n">
        <f aca="false">IF(G848="OK",C848,0)</f>
        <v>0</v>
      </c>
    </row>
    <row r="849" customFormat="false" ht="25" hidden="false" customHeight="true" outlineLevel="0" collapsed="false">
      <c r="A849" s="31"/>
      <c r="B849" s="32"/>
      <c r="C849" s="33"/>
      <c r="D849" s="31"/>
      <c r="E849" s="31"/>
      <c r="F849" s="31"/>
      <c r="G849" s="36" t="str">
        <f aca="false">IF(COUNTA(A849:F849)=0,"",IF(E849="","Falta o código",IF(E849&lt;&gt;TRIM(E849),"Confira o código",IF(COUNTIFS(CobroID,E849)&gt;1,"Código repetido",IF(NOT(ISNUMBER(B849)),"Confira a data",IF(OR(B849&lt;1,B849&gt;73415,INT(B849)&lt;&gt;B849),"Confira a data",IF(NOT(ISNUMBER(C849)),"Confira o valor",IF(C849&lt;=0,"Valor maior que zero",IF(COUNTIFS(Medios,D849)&lt;&gt;1,"Escolha um meio",IF(COUNTIFS(VentaID,A849)&lt;&gt;1,"Confira o ID da venda",IF(SUMIFS(VentaValida,VentaID,A849)&lt;=0,"Corrija a venda",IF(B849&lt;SUMIFS(VentaFecha,VentaID,A849),"Anterior à venda","OK"))))))))))))</f>
        <v/>
      </c>
      <c r="H849" s="34" t="n">
        <f aca="false">IF(G849="OK",C849,0)</f>
        <v>0</v>
      </c>
    </row>
    <row r="850" customFormat="false" ht="25" hidden="false" customHeight="true" outlineLevel="0" collapsed="false">
      <c r="A850" s="31"/>
      <c r="B850" s="32"/>
      <c r="C850" s="33"/>
      <c r="D850" s="31"/>
      <c r="E850" s="31"/>
      <c r="F850" s="31"/>
      <c r="G850" s="36" t="str">
        <f aca="false">IF(COUNTA(A850:F850)=0,"",IF(E850="","Falta o código",IF(E850&lt;&gt;TRIM(E850),"Confira o código",IF(COUNTIFS(CobroID,E850)&gt;1,"Código repetido",IF(NOT(ISNUMBER(B850)),"Confira a data",IF(OR(B850&lt;1,B850&gt;73415,INT(B850)&lt;&gt;B850),"Confira a data",IF(NOT(ISNUMBER(C850)),"Confira o valor",IF(C850&lt;=0,"Valor maior que zero",IF(COUNTIFS(Medios,D850)&lt;&gt;1,"Escolha um meio",IF(COUNTIFS(VentaID,A850)&lt;&gt;1,"Confira o ID da venda",IF(SUMIFS(VentaValida,VentaID,A850)&lt;=0,"Corrija a venda",IF(B850&lt;SUMIFS(VentaFecha,VentaID,A850),"Anterior à venda","OK"))))))))))))</f>
        <v/>
      </c>
      <c r="H850" s="34" t="n">
        <f aca="false">IF(G850="OK",C850,0)</f>
        <v>0</v>
      </c>
    </row>
    <row r="851" customFormat="false" ht="25" hidden="false" customHeight="true" outlineLevel="0" collapsed="false">
      <c r="A851" s="31"/>
      <c r="B851" s="32"/>
      <c r="C851" s="33"/>
      <c r="D851" s="31"/>
      <c r="E851" s="31"/>
      <c r="F851" s="31"/>
      <c r="G851" s="36" t="str">
        <f aca="false">IF(COUNTA(A851:F851)=0,"",IF(E851="","Falta o código",IF(E851&lt;&gt;TRIM(E851),"Confira o código",IF(COUNTIFS(CobroID,E851)&gt;1,"Código repetido",IF(NOT(ISNUMBER(B851)),"Confira a data",IF(OR(B851&lt;1,B851&gt;73415,INT(B851)&lt;&gt;B851),"Confira a data",IF(NOT(ISNUMBER(C851)),"Confira o valor",IF(C851&lt;=0,"Valor maior que zero",IF(COUNTIFS(Medios,D851)&lt;&gt;1,"Escolha um meio",IF(COUNTIFS(VentaID,A851)&lt;&gt;1,"Confira o ID da venda",IF(SUMIFS(VentaValida,VentaID,A851)&lt;=0,"Corrija a venda",IF(B851&lt;SUMIFS(VentaFecha,VentaID,A851),"Anterior à venda","OK"))))))))))))</f>
        <v/>
      </c>
      <c r="H851" s="34" t="n">
        <f aca="false">IF(G851="OK",C851,0)</f>
        <v>0</v>
      </c>
    </row>
    <row r="852" customFormat="false" ht="25" hidden="false" customHeight="true" outlineLevel="0" collapsed="false">
      <c r="A852" s="31"/>
      <c r="B852" s="32"/>
      <c r="C852" s="33"/>
      <c r="D852" s="31"/>
      <c r="E852" s="31"/>
      <c r="F852" s="31"/>
      <c r="G852" s="36" t="str">
        <f aca="false">IF(COUNTA(A852:F852)=0,"",IF(E852="","Falta o código",IF(E852&lt;&gt;TRIM(E852),"Confira o código",IF(COUNTIFS(CobroID,E852)&gt;1,"Código repetido",IF(NOT(ISNUMBER(B852)),"Confira a data",IF(OR(B852&lt;1,B852&gt;73415,INT(B852)&lt;&gt;B852),"Confira a data",IF(NOT(ISNUMBER(C852)),"Confira o valor",IF(C852&lt;=0,"Valor maior que zero",IF(COUNTIFS(Medios,D852)&lt;&gt;1,"Escolha um meio",IF(COUNTIFS(VentaID,A852)&lt;&gt;1,"Confira o ID da venda",IF(SUMIFS(VentaValida,VentaID,A852)&lt;=0,"Corrija a venda",IF(B852&lt;SUMIFS(VentaFecha,VentaID,A852),"Anterior à venda","OK"))))))))))))</f>
        <v/>
      </c>
      <c r="H852" s="34" t="n">
        <f aca="false">IF(G852="OK",C852,0)</f>
        <v>0</v>
      </c>
    </row>
    <row r="853" customFormat="false" ht="25" hidden="false" customHeight="true" outlineLevel="0" collapsed="false">
      <c r="A853" s="31"/>
      <c r="B853" s="32"/>
      <c r="C853" s="33"/>
      <c r="D853" s="31"/>
      <c r="E853" s="31"/>
      <c r="F853" s="31"/>
      <c r="G853" s="36" t="str">
        <f aca="false">IF(COUNTA(A853:F853)=0,"",IF(E853="","Falta o código",IF(E853&lt;&gt;TRIM(E853),"Confira o código",IF(COUNTIFS(CobroID,E853)&gt;1,"Código repetido",IF(NOT(ISNUMBER(B853)),"Confira a data",IF(OR(B853&lt;1,B853&gt;73415,INT(B853)&lt;&gt;B853),"Confira a data",IF(NOT(ISNUMBER(C853)),"Confira o valor",IF(C853&lt;=0,"Valor maior que zero",IF(COUNTIFS(Medios,D853)&lt;&gt;1,"Escolha um meio",IF(COUNTIFS(VentaID,A853)&lt;&gt;1,"Confira o ID da venda",IF(SUMIFS(VentaValida,VentaID,A853)&lt;=0,"Corrija a venda",IF(B853&lt;SUMIFS(VentaFecha,VentaID,A853),"Anterior à venda","OK"))))))))))))</f>
        <v/>
      </c>
      <c r="H853" s="34" t="n">
        <f aca="false">IF(G853="OK",C853,0)</f>
        <v>0</v>
      </c>
    </row>
    <row r="854" customFormat="false" ht="25" hidden="false" customHeight="true" outlineLevel="0" collapsed="false">
      <c r="A854" s="31"/>
      <c r="B854" s="32"/>
      <c r="C854" s="33"/>
      <c r="D854" s="31"/>
      <c r="E854" s="31"/>
      <c r="F854" s="31"/>
      <c r="G854" s="36" t="str">
        <f aca="false">IF(COUNTA(A854:F854)=0,"",IF(E854="","Falta o código",IF(E854&lt;&gt;TRIM(E854),"Confira o código",IF(COUNTIFS(CobroID,E854)&gt;1,"Código repetido",IF(NOT(ISNUMBER(B854)),"Confira a data",IF(OR(B854&lt;1,B854&gt;73415,INT(B854)&lt;&gt;B854),"Confira a data",IF(NOT(ISNUMBER(C854)),"Confira o valor",IF(C854&lt;=0,"Valor maior que zero",IF(COUNTIFS(Medios,D854)&lt;&gt;1,"Escolha um meio",IF(COUNTIFS(VentaID,A854)&lt;&gt;1,"Confira o ID da venda",IF(SUMIFS(VentaValida,VentaID,A854)&lt;=0,"Corrija a venda",IF(B854&lt;SUMIFS(VentaFecha,VentaID,A854),"Anterior à venda","OK"))))))))))))</f>
        <v/>
      </c>
      <c r="H854" s="34" t="n">
        <f aca="false">IF(G854="OK",C854,0)</f>
        <v>0</v>
      </c>
    </row>
    <row r="855" customFormat="false" ht="25" hidden="false" customHeight="true" outlineLevel="0" collapsed="false">
      <c r="A855" s="31"/>
      <c r="B855" s="32"/>
      <c r="C855" s="33"/>
      <c r="D855" s="31"/>
      <c r="E855" s="31"/>
      <c r="F855" s="31"/>
      <c r="G855" s="36" t="str">
        <f aca="false">IF(COUNTA(A855:F855)=0,"",IF(E855="","Falta o código",IF(E855&lt;&gt;TRIM(E855),"Confira o código",IF(COUNTIFS(CobroID,E855)&gt;1,"Código repetido",IF(NOT(ISNUMBER(B855)),"Confira a data",IF(OR(B855&lt;1,B855&gt;73415,INT(B855)&lt;&gt;B855),"Confira a data",IF(NOT(ISNUMBER(C855)),"Confira o valor",IF(C855&lt;=0,"Valor maior que zero",IF(COUNTIFS(Medios,D855)&lt;&gt;1,"Escolha um meio",IF(COUNTIFS(VentaID,A855)&lt;&gt;1,"Confira o ID da venda",IF(SUMIFS(VentaValida,VentaID,A855)&lt;=0,"Corrija a venda",IF(B855&lt;SUMIFS(VentaFecha,VentaID,A855),"Anterior à venda","OK"))))))))))))</f>
        <v/>
      </c>
      <c r="H855" s="34" t="n">
        <f aca="false">IF(G855="OK",C855,0)</f>
        <v>0</v>
      </c>
    </row>
    <row r="856" customFormat="false" ht="25" hidden="false" customHeight="true" outlineLevel="0" collapsed="false">
      <c r="A856" s="31"/>
      <c r="B856" s="32"/>
      <c r="C856" s="33"/>
      <c r="D856" s="31"/>
      <c r="E856" s="31"/>
      <c r="F856" s="31"/>
      <c r="G856" s="36" t="str">
        <f aca="false">IF(COUNTA(A856:F856)=0,"",IF(E856="","Falta o código",IF(E856&lt;&gt;TRIM(E856),"Confira o código",IF(COUNTIFS(CobroID,E856)&gt;1,"Código repetido",IF(NOT(ISNUMBER(B856)),"Confira a data",IF(OR(B856&lt;1,B856&gt;73415,INT(B856)&lt;&gt;B856),"Confira a data",IF(NOT(ISNUMBER(C856)),"Confira o valor",IF(C856&lt;=0,"Valor maior que zero",IF(COUNTIFS(Medios,D856)&lt;&gt;1,"Escolha um meio",IF(COUNTIFS(VentaID,A856)&lt;&gt;1,"Confira o ID da venda",IF(SUMIFS(VentaValida,VentaID,A856)&lt;=0,"Corrija a venda",IF(B856&lt;SUMIFS(VentaFecha,VentaID,A856),"Anterior à venda","OK"))))))))))))</f>
        <v/>
      </c>
      <c r="H856" s="34" t="n">
        <f aca="false">IF(G856="OK",C856,0)</f>
        <v>0</v>
      </c>
    </row>
    <row r="857" customFormat="false" ht="25" hidden="false" customHeight="true" outlineLevel="0" collapsed="false">
      <c r="A857" s="31"/>
      <c r="B857" s="32"/>
      <c r="C857" s="33"/>
      <c r="D857" s="31"/>
      <c r="E857" s="31"/>
      <c r="F857" s="31"/>
      <c r="G857" s="36" t="str">
        <f aca="false">IF(COUNTA(A857:F857)=0,"",IF(E857="","Falta o código",IF(E857&lt;&gt;TRIM(E857),"Confira o código",IF(COUNTIFS(CobroID,E857)&gt;1,"Código repetido",IF(NOT(ISNUMBER(B857)),"Confira a data",IF(OR(B857&lt;1,B857&gt;73415,INT(B857)&lt;&gt;B857),"Confira a data",IF(NOT(ISNUMBER(C857)),"Confira o valor",IF(C857&lt;=0,"Valor maior que zero",IF(COUNTIFS(Medios,D857)&lt;&gt;1,"Escolha um meio",IF(COUNTIFS(VentaID,A857)&lt;&gt;1,"Confira o ID da venda",IF(SUMIFS(VentaValida,VentaID,A857)&lt;=0,"Corrija a venda",IF(B857&lt;SUMIFS(VentaFecha,VentaID,A857),"Anterior à venda","OK"))))))))))))</f>
        <v/>
      </c>
      <c r="H857" s="34" t="n">
        <f aca="false">IF(G857="OK",C857,0)</f>
        <v>0</v>
      </c>
    </row>
    <row r="858" customFormat="false" ht="25" hidden="false" customHeight="true" outlineLevel="0" collapsed="false">
      <c r="A858" s="31"/>
      <c r="B858" s="32"/>
      <c r="C858" s="33"/>
      <c r="D858" s="31"/>
      <c r="E858" s="31"/>
      <c r="F858" s="31"/>
      <c r="G858" s="36" t="str">
        <f aca="false">IF(COUNTA(A858:F858)=0,"",IF(E858="","Falta o código",IF(E858&lt;&gt;TRIM(E858),"Confira o código",IF(COUNTIFS(CobroID,E858)&gt;1,"Código repetido",IF(NOT(ISNUMBER(B858)),"Confira a data",IF(OR(B858&lt;1,B858&gt;73415,INT(B858)&lt;&gt;B858),"Confira a data",IF(NOT(ISNUMBER(C858)),"Confira o valor",IF(C858&lt;=0,"Valor maior que zero",IF(COUNTIFS(Medios,D858)&lt;&gt;1,"Escolha um meio",IF(COUNTIFS(VentaID,A858)&lt;&gt;1,"Confira o ID da venda",IF(SUMIFS(VentaValida,VentaID,A858)&lt;=0,"Corrija a venda",IF(B858&lt;SUMIFS(VentaFecha,VentaID,A858),"Anterior à venda","OK"))))))))))))</f>
        <v/>
      </c>
      <c r="H858" s="34" t="n">
        <f aca="false">IF(G858="OK",C858,0)</f>
        <v>0</v>
      </c>
    </row>
    <row r="859" customFormat="false" ht="25" hidden="false" customHeight="true" outlineLevel="0" collapsed="false">
      <c r="A859" s="31"/>
      <c r="B859" s="32"/>
      <c r="C859" s="33"/>
      <c r="D859" s="31"/>
      <c r="E859" s="31"/>
      <c r="F859" s="31"/>
      <c r="G859" s="36" t="str">
        <f aca="false">IF(COUNTA(A859:F859)=0,"",IF(E859="","Falta o código",IF(E859&lt;&gt;TRIM(E859),"Confira o código",IF(COUNTIFS(CobroID,E859)&gt;1,"Código repetido",IF(NOT(ISNUMBER(B859)),"Confira a data",IF(OR(B859&lt;1,B859&gt;73415,INT(B859)&lt;&gt;B859),"Confira a data",IF(NOT(ISNUMBER(C859)),"Confira o valor",IF(C859&lt;=0,"Valor maior que zero",IF(COUNTIFS(Medios,D859)&lt;&gt;1,"Escolha um meio",IF(COUNTIFS(VentaID,A859)&lt;&gt;1,"Confira o ID da venda",IF(SUMIFS(VentaValida,VentaID,A859)&lt;=0,"Corrija a venda",IF(B859&lt;SUMIFS(VentaFecha,VentaID,A859),"Anterior à venda","OK"))))))))))))</f>
        <v/>
      </c>
      <c r="H859" s="34" t="n">
        <f aca="false">IF(G859="OK",C859,0)</f>
        <v>0</v>
      </c>
    </row>
    <row r="860" customFormat="false" ht="25" hidden="false" customHeight="true" outlineLevel="0" collapsed="false">
      <c r="A860" s="31"/>
      <c r="B860" s="32"/>
      <c r="C860" s="33"/>
      <c r="D860" s="31"/>
      <c r="E860" s="31"/>
      <c r="F860" s="31"/>
      <c r="G860" s="36" t="str">
        <f aca="false">IF(COUNTA(A860:F860)=0,"",IF(E860="","Falta o código",IF(E860&lt;&gt;TRIM(E860),"Confira o código",IF(COUNTIFS(CobroID,E860)&gt;1,"Código repetido",IF(NOT(ISNUMBER(B860)),"Confira a data",IF(OR(B860&lt;1,B860&gt;73415,INT(B860)&lt;&gt;B860),"Confira a data",IF(NOT(ISNUMBER(C860)),"Confira o valor",IF(C860&lt;=0,"Valor maior que zero",IF(COUNTIFS(Medios,D860)&lt;&gt;1,"Escolha um meio",IF(COUNTIFS(VentaID,A860)&lt;&gt;1,"Confira o ID da venda",IF(SUMIFS(VentaValida,VentaID,A860)&lt;=0,"Corrija a venda",IF(B860&lt;SUMIFS(VentaFecha,VentaID,A860),"Anterior à venda","OK"))))))))))))</f>
        <v/>
      </c>
      <c r="H860" s="34" t="n">
        <f aca="false">IF(G860="OK",C860,0)</f>
        <v>0</v>
      </c>
    </row>
    <row r="861" customFormat="false" ht="25" hidden="false" customHeight="true" outlineLevel="0" collapsed="false">
      <c r="A861" s="31"/>
      <c r="B861" s="32"/>
      <c r="C861" s="33"/>
      <c r="D861" s="31"/>
      <c r="E861" s="31"/>
      <c r="F861" s="31"/>
      <c r="G861" s="36" t="str">
        <f aca="false">IF(COUNTA(A861:F861)=0,"",IF(E861="","Falta o código",IF(E861&lt;&gt;TRIM(E861),"Confira o código",IF(COUNTIFS(CobroID,E861)&gt;1,"Código repetido",IF(NOT(ISNUMBER(B861)),"Confira a data",IF(OR(B861&lt;1,B861&gt;73415,INT(B861)&lt;&gt;B861),"Confira a data",IF(NOT(ISNUMBER(C861)),"Confira o valor",IF(C861&lt;=0,"Valor maior que zero",IF(COUNTIFS(Medios,D861)&lt;&gt;1,"Escolha um meio",IF(COUNTIFS(VentaID,A861)&lt;&gt;1,"Confira o ID da venda",IF(SUMIFS(VentaValida,VentaID,A861)&lt;=0,"Corrija a venda",IF(B861&lt;SUMIFS(VentaFecha,VentaID,A861),"Anterior à venda","OK"))))))))))))</f>
        <v/>
      </c>
      <c r="H861" s="34" t="n">
        <f aca="false">IF(G861="OK",C861,0)</f>
        <v>0</v>
      </c>
    </row>
    <row r="862" customFormat="false" ht="25" hidden="false" customHeight="true" outlineLevel="0" collapsed="false">
      <c r="A862" s="31"/>
      <c r="B862" s="32"/>
      <c r="C862" s="33"/>
      <c r="D862" s="31"/>
      <c r="E862" s="31"/>
      <c r="F862" s="31"/>
      <c r="G862" s="36" t="str">
        <f aca="false">IF(COUNTA(A862:F862)=0,"",IF(E862="","Falta o código",IF(E862&lt;&gt;TRIM(E862),"Confira o código",IF(COUNTIFS(CobroID,E862)&gt;1,"Código repetido",IF(NOT(ISNUMBER(B862)),"Confira a data",IF(OR(B862&lt;1,B862&gt;73415,INT(B862)&lt;&gt;B862),"Confira a data",IF(NOT(ISNUMBER(C862)),"Confira o valor",IF(C862&lt;=0,"Valor maior que zero",IF(COUNTIFS(Medios,D862)&lt;&gt;1,"Escolha um meio",IF(COUNTIFS(VentaID,A862)&lt;&gt;1,"Confira o ID da venda",IF(SUMIFS(VentaValida,VentaID,A862)&lt;=0,"Corrija a venda",IF(B862&lt;SUMIFS(VentaFecha,VentaID,A862),"Anterior à venda","OK"))))))))))))</f>
        <v/>
      </c>
      <c r="H862" s="34" t="n">
        <f aca="false">IF(G862="OK",C862,0)</f>
        <v>0</v>
      </c>
    </row>
    <row r="863" customFormat="false" ht="25" hidden="false" customHeight="true" outlineLevel="0" collapsed="false">
      <c r="A863" s="31"/>
      <c r="B863" s="32"/>
      <c r="C863" s="33"/>
      <c r="D863" s="31"/>
      <c r="E863" s="31"/>
      <c r="F863" s="31"/>
      <c r="G863" s="36" t="str">
        <f aca="false">IF(COUNTA(A863:F863)=0,"",IF(E863="","Falta o código",IF(E863&lt;&gt;TRIM(E863),"Confira o código",IF(COUNTIFS(CobroID,E863)&gt;1,"Código repetido",IF(NOT(ISNUMBER(B863)),"Confira a data",IF(OR(B863&lt;1,B863&gt;73415,INT(B863)&lt;&gt;B863),"Confira a data",IF(NOT(ISNUMBER(C863)),"Confira o valor",IF(C863&lt;=0,"Valor maior que zero",IF(COUNTIFS(Medios,D863)&lt;&gt;1,"Escolha um meio",IF(COUNTIFS(VentaID,A863)&lt;&gt;1,"Confira o ID da venda",IF(SUMIFS(VentaValida,VentaID,A863)&lt;=0,"Corrija a venda",IF(B863&lt;SUMIFS(VentaFecha,VentaID,A863),"Anterior à venda","OK"))))))))))))</f>
        <v/>
      </c>
      <c r="H863" s="34" t="n">
        <f aca="false">IF(G863="OK",C863,0)</f>
        <v>0</v>
      </c>
    </row>
    <row r="864" customFormat="false" ht="25" hidden="false" customHeight="true" outlineLevel="0" collapsed="false">
      <c r="A864" s="31"/>
      <c r="B864" s="32"/>
      <c r="C864" s="33"/>
      <c r="D864" s="31"/>
      <c r="E864" s="31"/>
      <c r="F864" s="31"/>
      <c r="G864" s="36" t="str">
        <f aca="false">IF(COUNTA(A864:F864)=0,"",IF(E864="","Falta o código",IF(E864&lt;&gt;TRIM(E864),"Confira o código",IF(COUNTIFS(CobroID,E864)&gt;1,"Código repetido",IF(NOT(ISNUMBER(B864)),"Confira a data",IF(OR(B864&lt;1,B864&gt;73415,INT(B864)&lt;&gt;B864),"Confira a data",IF(NOT(ISNUMBER(C864)),"Confira o valor",IF(C864&lt;=0,"Valor maior que zero",IF(COUNTIFS(Medios,D864)&lt;&gt;1,"Escolha um meio",IF(COUNTIFS(VentaID,A864)&lt;&gt;1,"Confira o ID da venda",IF(SUMIFS(VentaValida,VentaID,A864)&lt;=0,"Corrija a venda",IF(B864&lt;SUMIFS(VentaFecha,VentaID,A864),"Anterior à venda","OK"))))))))))))</f>
        <v/>
      </c>
      <c r="H864" s="34" t="n">
        <f aca="false">IF(G864="OK",C864,0)</f>
        <v>0</v>
      </c>
    </row>
    <row r="865" customFormat="false" ht="25" hidden="false" customHeight="true" outlineLevel="0" collapsed="false">
      <c r="A865" s="31"/>
      <c r="B865" s="32"/>
      <c r="C865" s="33"/>
      <c r="D865" s="31"/>
      <c r="E865" s="31"/>
      <c r="F865" s="31"/>
      <c r="G865" s="36" t="str">
        <f aca="false">IF(COUNTA(A865:F865)=0,"",IF(E865="","Falta o código",IF(E865&lt;&gt;TRIM(E865),"Confira o código",IF(COUNTIFS(CobroID,E865)&gt;1,"Código repetido",IF(NOT(ISNUMBER(B865)),"Confira a data",IF(OR(B865&lt;1,B865&gt;73415,INT(B865)&lt;&gt;B865),"Confira a data",IF(NOT(ISNUMBER(C865)),"Confira o valor",IF(C865&lt;=0,"Valor maior que zero",IF(COUNTIFS(Medios,D865)&lt;&gt;1,"Escolha um meio",IF(COUNTIFS(VentaID,A865)&lt;&gt;1,"Confira o ID da venda",IF(SUMIFS(VentaValida,VentaID,A865)&lt;=0,"Corrija a venda",IF(B865&lt;SUMIFS(VentaFecha,VentaID,A865),"Anterior à venda","OK"))))))))))))</f>
        <v/>
      </c>
      <c r="H865" s="34" t="n">
        <f aca="false">IF(G865="OK",C865,0)</f>
        <v>0</v>
      </c>
    </row>
    <row r="866" customFormat="false" ht="25" hidden="false" customHeight="true" outlineLevel="0" collapsed="false">
      <c r="A866" s="31"/>
      <c r="B866" s="32"/>
      <c r="C866" s="33"/>
      <c r="D866" s="31"/>
      <c r="E866" s="31"/>
      <c r="F866" s="31"/>
      <c r="G866" s="36" t="str">
        <f aca="false">IF(COUNTA(A866:F866)=0,"",IF(E866="","Falta o código",IF(E866&lt;&gt;TRIM(E866),"Confira o código",IF(COUNTIFS(CobroID,E866)&gt;1,"Código repetido",IF(NOT(ISNUMBER(B866)),"Confira a data",IF(OR(B866&lt;1,B866&gt;73415,INT(B866)&lt;&gt;B866),"Confira a data",IF(NOT(ISNUMBER(C866)),"Confira o valor",IF(C866&lt;=0,"Valor maior que zero",IF(COUNTIFS(Medios,D866)&lt;&gt;1,"Escolha um meio",IF(COUNTIFS(VentaID,A866)&lt;&gt;1,"Confira o ID da venda",IF(SUMIFS(VentaValida,VentaID,A866)&lt;=0,"Corrija a venda",IF(B866&lt;SUMIFS(VentaFecha,VentaID,A866),"Anterior à venda","OK"))))))))))))</f>
        <v/>
      </c>
      <c r="H866" s="34" t="n">
        <f aca="false">IF(G866="OK",C866,0)</f>
        <v>0</v>
      </c>
    </row>
    <row r="867" customFormat="false" ht="25" hidden="false" customHeight="true" outlineLevel="0" collapsed="false">
      <c r="A867" s="31"/>
      <c r="B867" s="32"/>
      <c r="C867" s="33"/>
      <c r="D867" s="31"/>
      <c r="E867" s="31"/>
      <c r="F867" s="31"/>
      <c r="G867" s="36" t="str">
        <f aca="false">IF(COUNTA(A867:F867)=0,"",IF(E867="","Falta o código",IF(E867&lt;&gt;TRIM(E867),"Confira o código",IF(COUNTIFS(CobroID,E867)&gt;1,"Código repetido",IF(NOT(ISNUMBER(B867)),"Confira a data",IF(OR(B867&lt;1,B867&gt;73415,INT(B867)&lt;&gt;B867),"Confira a data",IF(NOT(ISNUMBER(C867)),"Confira o valor",IF(C867&lt;=0,"Valor maior que zero",IF(COUNTIFS(Medios,D867)&lt;&gt;1,"Escolha um meio",IF(COUNTIFS(VentaID,A867)&lt;&gt;1,"Confira o ID da venda",IF(SUMIFS(VentaValida,VentaID,A867)&lt;=0,"Corrija a venda",IF(B867&lt;SUMIFS(VentaFecha,VentaID,A867),"Anterior à venda","OK"))))))))))))</f>
        <v/>
      </c>
      <c r="H867" s="34" t="n">
        <f aca="false">IF(G867="OK",C867,0)</f>
        <v>0</v>
      </c>
    </row>
    <row r="868" customFormat="false" ht="25" hidden="false" customHeight="true" outlineLevel="0" collapsed="false">
      <c r="A868" s="31"/>
      <c r="B868" s="32"/>
      <c r="C868" s="33"/>
      <c r="D868" s="31"/>
      <c r="E868" s="31"/>
      <c r="F868" s="31"/>
      <c r="G868" s="36" t="str">
        <f aca="false">IF(COUNTA(A868:F868)=0,"",IF(E868="","Falta o código",IF(E868&lt;&gt;TRIM(E868),"Confira o código",IF(COUNTIFS(CobroID,E868)&gt;1,"Código repetido",IF(NOT(ISNUMBER(B868)),"Confira a data",IF(OR(B868&lt;1,B868&gt;73415,INT(B868)&lt;&gt;B868),"Confira a data",IF(NOT(ISNUMBER(C868)),"Confira o valor",IF(C868&lt;=0,"Valor maior que zero",IF(COUNTIFS(Medios,D868)&lt;&gt;1,"Escolha um meio",IF(COUNTIFS(VentaID,A868)&lt;&gt;1,"Confira o ID da venda",IF(SUMIFS(VentaValida,VentaID,A868)&lt;=0,"Corrija a venda",IF(B868&lt;SUMIFS(VentaFecha,VentaID,A868),"Anterior à venda","OK"))))))))))))</f>
        <v/>
      </c>
      <c r="H868" s="34" t="n">
        <f aca="false">IF(G868="OK",C868,0)</f>
        <v>0</v>
      </c>
    </row>
    <row r="869" customFormat="false" ht="25" hidden="false" customHeight="true" outlineLevel="0" collapsed="false">
      <c r="A869" s="31"/>
      <c r="B869" s="32"/>
      <c r="C869" s="33"/>
      <c r="D869" s="31"/>
      <c r="E869" s="31"/>
      <c r="F869" s="31"/>
      <c r="G869" s="36" t="str">
        <f aca="false">IF(COUNTA(A869:F869)=0,"",IF(E869="","Falta o código",IF(E869&lt;&gt;TRIM(E869),"Confira o código",IF(COUNTIFS(CobroID,E869)&gt;1,"Código repetido",IF(NOT(ISNUMBER(B869)),"Confira a data",IF(OR(B869&lt;1,B869&gt;73415,INT(B869)&lt;&gt;B869),"Confira a data",IF(NOT(ISNUMBER(C869)),"Confira o valor",IF(C869&lt;=0,"Valor maior que zero",IF(COUNTIFS(Medios,D869)&lt;&gt;1,"Escolha um meio",IF(COUNTIFS(VentaID,A869)&lt;&gt;1,"Confira o ID da venda",IF(SUMIFS(VentaValida,VentaID,A869)&lt;=0,"Corrija a venda",IF(B869&lt;SUMIFS(VentaFecha,VentaID,A869),"Anterior à venda","OK"))))))))))))</f>
        <v/>
      </c>
      <c r="H869" s="34" t="n">
        <f aca="false">IF(G869="OK",C869,0)</f>
        <v>0</v>
      </c>
    </row>
    <row r="870" customFormat="false" ht="25" hidden="false" customHeight="true" outlineLevel="0" collapsed="false">
      <c r="A870" s="31"/>
      <c r="B870" s="32"/>
      <c r="C870" s="33"/>
      <c r="D870" s="31"/>
      <c r="E870" s="31"/>
      <c r="F870" s="31"/>
      <c r="G870" s="36" t="str">
        <f aca="false">IF(COUNTA(A870:F870)=0,"",IF(E870="","Falta o código",IF(E870&lt;&gt;TRIM(E870),"Confira o código",IF(COUNTIFS(CobroID,E870)&gt;1,"Código repetido",IF(NOT(ISNUMBER(B870)),"Confira a data",IF(OR(B870&lt;1,B870&gt;73415,INT(B870)&lt;&gt;B870),"Confira a data",IF(NOT(ISNUMBER(C870)),"Confira o valor",IF(C870&lt;=0,"Valor maior que zero",IF(COUNTIFS(Medios,D870)&lt;&gt;1,"Escolha um meio",IF(COUNTIFS(VentaID,A870)&lt;&gt;1,"Confira o ID da venda",IF(SUMIFS(VentaValida,VentaID,A870)&lt;=0,"Corrija a venda",IF(B870&lt;SUMIFS(VentaFecha,VentaID,A870),"Anterior à venda","OK"))))))))))))</f>
        <v/>
      </c>
      <c r="H870" s="34" t="n">
        <f aca="false">IF(G870="OK",C870,0)</f>
        <v>0</v>
      </c>
    </row>
    <row r="871" customFormat="false" ht="25" hidden="false" customHeight="true" outlineLevel="0" collapsed="false">
      <c r="A871" s="31"/>
      <c r="B871" s="32"/>
      <c r="C871" s="33"/>
      <c r="D871" s="31"/>
      <c r="E871" s="31"/>
      <c r="F871" s="31"/>
      <c r="G871" s="36" t="str">
        <f aca="false">IF(COUNTA(A871:F871)=0,"",IF(E871="","Falta o código",IF(E871&lt;&gt;TRIM(E871),"Confira o código",IF(COUNTIFS(CobroID,E871)&gt;1,"Código repetido",IF(NOT(ISNUMBER(B871)),"Confira a data",IF(OR(B871&lt;1,B871&gt;73415,INT(B871)&lt;&gt;B871),"Confira a data",IF(NOT(ISNUMBER(C871)),"Confira o valor",IF(C871&lt;=0,"Valor maior que zero",IF(COUNTIFS(Medios,D871)&lt;&gt;1,"Escolha um meio",IF(COUNTIFS(VentaID,A871)&lt;&gt;1,"Confira o ID da venda",IF(SUMIFS(VentaValida,VentaID,A871)&lt;=0,"Corrija a venda",IF(B871&lt;SUMIFS(VentaFecha,VentaID,A871),"Anterior à venda","OK"))))))))))))</f>
        <v/>
      </c>
      <c r="H871" s="34" t="n">
        <f aca="false">IF(G871="OK",C871,0)</f>
        <v>0</v>
      </c>
    </row>
    <row r="872" customFormat="false" ht="25" hidden="false" customHeight="true" outlineLevel="0" collapsed="false">
      <c r="A872" s="31"/>
      <c r="B872" s="32"/>
      <c r="C872" s="33"/>
      <c r="D872" s="31"/>
      <c r="E872" s="31"/>
      <c r="F872" s="31"/>
      <c r="G872" s="36" t="str">
        <f aca="false">IF(COUNTA(A872:F872)=0,"",IF(E872="","Falta o código",IF(E872&lt;&gt;TRIM(E872),"Confira o código",IF(COUNTIFS(CobroID,E872)&gt;1,"Código repetido",IF(NOT(ISNUMBER(B872)),"Confira a data",IF(OR(B872&lt;1,B872&gt;73415,INT(B872)&lt;&gt;B872),"Confira a data",IF(NOT(ISNUMBER(C872)),"Confira o valor",IF(C872&lt;=0,"Valor maior que zero",IF(COUNTIFS(Medios,D872)&lt;&gt;1,"Escolha um meio",IF(COUNTIFS(VentaID,A872)&lt;&gt;1,"Confira o ID da venda",IF(SUMIFS(VentaValida,VentaID,A872)&lt;=0,"Corrija a venda",IF(B872&lt;SUMIFS(VentaFecha,VentaID,A872),"Anterior à venda","OK"))))))))))))</f>
        <v/>
      </c>
      <c r="H872" s="34" t="n">
        <f aca="false">IF(G872="OK",C872,0)</f>
        <v>0</v>
      </c>
    </row>
    <row r="873" customFormat="false" ht="25" hidden="false" customHeight="true" outlineLevel="0" collapsed="false">
      <c r="A873" s="31"/>
      <c r="B873" s="32"/>
      <c r="C873" s="33"/>
      <c r="D873" s="31"/>
      <c r="E873" s="31"/>
      <c r="F873" s="31"/>
      <c r="G873" s="36" t="str">
        <f aca="false">IF(COUNTA(A873:F873)=0,"",IF(E873="","Falta o código",IF(E873&lt;&gt;TRIM(E873),"Confira o código",IF(COUNTIFS(CobroID,E873)&gt;1,"Código repetido",IF(NOT(ISNUMBER(B873)),"Confira a data",IF(OR(B873&lt;1,B873&gt;73415,INT(B873)&lt;&gt;B873),"Confira a data",IF(NOT(ISNUMBER(C873)),"Confira o valor",IF(C873&lt;=0,"Valor maior que zero",IF(COUNTIFS(Medios,D873)&lt;&gt;1,"Escolha um meio",IF(COUNTIFS(VentaID,A873)&lt;&gt;1,"Confira o ID da venda",IF(SUMIFS(VentaValida,VentaID,A873)&lt;=0,"Corrija a venda",IF(B873&lt;SUMIFS(VentaFecha,VentaID,A873),"Anterior à venda","OK"))))))))))))</f>
        <v/>
      </c>
      <c r="H873" s="34" t="n">
        <f aca="false">IF(G873="OK",C873,0)</f>
        <v>0</v>
      </c>
    </row>
    <row r="874" customFormat="false" ht="25" hidden="false" customHeight="true" outlineLevel="0" collapsed="false">
      <c r="A874" s="31"/>
      <c r="B874" s="32"/>
      <c r="C874" s="33"/>
      <c r="D874" s="31"/>
      <c r="E874" s="31"/>
      <c r="F874" s="31"/>
      <c r="G874" s="36" t="str">
        <f aca="false">IF(COUNTA(A874:F874)=0,"",IF(E874="","Falta o código",IF(E874&lt;&gt;TRIM(E874),"Confira o código",IF(COUNTIFS(CobroID,E874)&gt;1,"Código repetido",IF(NOT(ISNUMBER(B874)),"Confira a data",IF(OR(B874&lt;1,B874&gt;73415,INT(B874)&lt;&gt;B874),"Confira a data",IF(NOT(ISNUMBER(C874)),"Confira o valor",IF(C874&lt;=0,"Valor maior que zero",IF(COUNTIFS(Medios,D874)&lt;&gt;1,"Escolha um meio",IF(COUNTIFS(VentaID,A874)&lt;&gt;1,"Confira o ID da venda",IF(SUMIFS(VentaValida,VentaID,A874)&lt;=0,"Corrija a venda",IF(B874&lt;SUMIFS(VentaFecha,VentaID,A874),"Anterior à venda","OK"))))))))))))</f>
        <v/>
      </c>
      <c r="H874" s="34" t="n">
        <f aca="false">IF(G874="OK",C874,0)</f>
        <v>0</v>
      </c>
    </row>
    <row r="875" customFormat="false" ht="25" hidden="false" customHeight="true" outlineLevel="0" collapsed="false">
      <c r="A875" s="31"/>
      <c r="B875" s="32"/>
      <c r="C875" s="33"/>
      <c r="D875" s="31"/>
      <c r="E875" s="31"/>
      <c r="F875" s="31"/>
      <c r="G875" s="36" t="str">
        <f aca="false">IF(COUNTA(A875:F875)=0,"",IF(E875="","Falta o código",IF(E875&lt;&gt;TRIM(E875),"Confira o código",IF(COUNTIFS(CobroID,E875)&gt;1,"Código repetido",IF(NOT(ISNUMBER(B875)),"Confira a data",IF(OR(B875&lt;1,B875&gt;73415,INT(B875)&lt;&gt;B875),"Confira a data",IF(NOT(ISNUMBER(C875)),"Confira o valor",IF(C875&lt;=0,"Valor maior que zero",IF(COUNTIFS(Medios,D875)&lt;&gt;1,"Escolha um meio",IF(COUNTIFS(VentaID,A875)&lt;&gt;1,"Confira o ID da venda",IF(SUMIFS(VentaValida,VentaID,A875)&lt;=0,"Corrija a venda",IF(B875&lt;SUMIFS(VentaFecha,VentaID,A875),"Anterior à venda","OK"))))))))))))</f>
        <v/>
      </c>
      <c r="H875" s="34" t="n">
        <f aca="false">IF(G875="OK",C875,0)</f>
        <v>0</v>
      </c>
    </row>
    <row r="876" customFormat="false" ht="25" hidden="false" customHeight="true" outlineLevel="0" collapsed="false">
      <c r="A876" s="31"/>
      <c r="B876" s="32"/>
      <c r="C876" s="33"/>
      <c r="D876" s="31"/>
      <c r="E876" s="31"/>
      <c r="F876" s="31"/>
      <c r="G876" s="36" t="str">
        <f aca="false">IF(COUNTA(A876:F876)=0,"",IF(E876="","Falta o código",IF(E876&lt;&gt;TRIM(E876),"Confira o código",IF(COUNTIFS(CobroID,E876)&gt;1,"Código repetido",IF(NOT(ISNUMBER(B876)),"Confira a data",IF(OR(B876&lt;1,B876&gt;73415,INT(B876)&lt;&gt;B876),"Confira a data",IF(NOT(ISNUMBER(C876)),"Confira o valor",IF(C876&lt;=0,"Valor maior que zero",IF(COUNTIFS(Medios,D876)&lt;&gt;1,"Escolha um meio",IF(COUNTIFS(VentaID,A876)&lt;&gt;1,"Confira o ID da venda",IF(SUMIFS(VentaValida,VentaID,A876)&lt;=0,"Corrija a venda",IF(B876&lt;SUMIFS(VentaFecha,VentaID,A876),"Anterior à venda","OK"))))))))))))</f>
        <v/>
      </c>
      <c r="H876" s="34" t="n">
        <f aca="false">IF(G876="OK",C876,0)</f>
        <v>0</v>
      </c>
    </row>
    <row r="877" customFormat="false" ht="25" hidden="false" customHeight="true" outlineLevel="0" collapsed="false">
      <c r="A877" s="31"/>
      <c r="B877" s="32"/>
      <c r="C877" s="33"/>
      <c r="D877" s="31"/>
      <c r="E877" s="31"/>
      <c r="F877" s="31"/>
      <c r="G877" s="36" t="str">
        <f aca="false">IF(COUNTA(A877:F877)=0,"",IF(E877="","Falta o código",IF(E877&lt;&gt;TRIM(E877),"Confira o código",IF(COUNTIFS(CobroID,E877)&gt;1,"Código repetido",IF(NOT(ISNUMBER(B877)),"Confira a data",IF(OR(B877&lt;1,B877&gt;73415,INT(B877)&lt;&gt;B877),"Confira a data",IF(NOT(ISNUMBER(C877)),"Confira o valor",IF(C877&lt;=0,"Valor maior que zero",IF(COUNTIFS(Medios,D877)&lt;&gt;1,"Escolha um meio",IF(COUNTIFS(VentaID,A877)&lt;&gt;1,"Confira o ID da venda",IF(SUMIFS(VentaValida,VentaID,A877)&lt;=0,"Corrija a venda",IF(B877&lt;SUMIFS(VentaFecha,VentaID,A877),"Anterior à venda","OK"))))))))))))</f>
        <v/>
      </c>
      <c r="H877" s="34" t="n">
        <f aca="false">IF(G877="OK",C877,0)</f>
        <v>0</v>
      </c>
    </row>
    <row r="878" customFormat="false" ht="25" hidden="false" customHeight="true" outlineLevel="0" collapsed="false">
      <c r="A878" s="31"/>
      <c r="B878" s="32"/>
      <c r="C878" s="33"/>
      <c r="D878" s="31"/>
      <c r="E878" s="31"/>
      <c r="F878" s="31"/>
      <c r="G878" s="36" t="str">
        <f aca="false">IF(COUNTA(A878:F878)=0,"",IF(E878="","Falta o código",IF(E878&lt;&gt;TRIM(E878),"Confira o código",IF(COUNTIFS(CobroID,E878)&gt;1,"Código repetido",IF(NOT(ISNUMBER(B878)),"Confira a data",IF(OR(B878&lt;1,B878&gt;73415,INT(B878)&lt;&gt;B878),"Confira a data",IF(NOT(ISNUMBER(C878)),"Confira o valor",IF(C878&lt;=0,"Valor maior que zero",IF(COUNTIFS(Medios,D878)&lt;&gt;1,"Escolha um meio",IF(COUNTIFS(VentaID,A878)&lt;&gt;1,"Confira o ID da venda",IF(SUMIFS(VentaValida,VentaID,A878)&lt;=0,"Corrija a venda",IF(B878&lt;SUMIFS(VentaFecha,VentaID,A878),"Anterior à venda","OK"))))))))))))</f>
        <v/>
      </c>
      <c r="H878" s="34" t="n">
        <f aca="false">IF(G878="OK",C878,0)</f>
        <v>0</v>
      </c>
    </row>
    <row r="879" customFormat="false" ht="25" hidden="false" customHeight="true" outlineLevel="0" collapsed="false">
      <c r="A879" s="31"/>
      <c r="B879" s="32"/>
      <c r="C879" s="33"/>
      <c r="D879" s="31"/>
      <c r="E879" s="31"/>
      <c r="F879" s="31"/>
      <c r="G879" s="36" t="str">
        <f aca="false">IF(COUNTA(A879:F879)=0,"",IF(E879="","Falta o código",IF(E879&lt;&gt;TRIM(E879),"Confira o código",IF(COUNTIFS(CobroID,E879)&gt;1,"Código repetido",IF(NOT(ISNUMBER(B879)),"Confira a data",IF(OR(B879&lt;1,B879&gt;73415,INT(B879)&lt;&gt;B879),"Confira a data",IF(NOT(ISNUMBER(C879)),"Confira o valor",IF(C879&lt;=0,"Valor maior que zero",IF(COUNTIFS(Medios,D879)&lt;&gt;1,"Escolha um meio",IF(COUNTIFS(VentaID,A879)&lt;&gt;1,"Confira o ID da venda",IF(SUMIFS(VentaValida,VentaID,A879)&lt;=0,"Corrija a venda",IF(B879&lt;SUMIFS(VentaFecha,VentaID,A879),"Anterior à venda","OK"))))))))))))</f>
        <v/>
      </c>
      <c r="H879" s="34" t="n">
        <f aca="false">IF(G879="OK",C879,0)</f>
        <v>0</v>
      </c>
    </row>
    <row r="880" customFormat="false" ht="25" hidden="false" customHeight="true" outlineLevel="0" collapsed="false">
      <c r="A880" s="31"/>
      <c r="B880" s="32"/>
      <c r="C880" s="33"/>
      <c r="D880" s="31"/>
      <c r="E880" s="31"/>
      <c r="F880" s="31"/>
      <c r="G880" s="36" t="str">
        <f aca="false">IF(COUNTA(A880:F880)=0,"",IF(E880="","Falta o código",IF(E880&lt;&gt;TRIM(E880),"Confira o código",IF(COUNTIFS(CobroID,E880)&gt;1,"Código repetido",IF(NOT(ISNUMBER(B880)),"Confira a data",IF(OR(B880&lt;1,B880&gt;73415,INT(B880)&lt;&gt;B880),"Confira a data",IF(NOT(ISNUMBER(C880)),"Confira o valor",IF(C880&lt;=0,"Valor maior que zero",IF(COUNTIFS(Medios,D880)&lt;&gt;1,"Escolha um meio",IF(COUNTIFS(VentaID,A880)&lt;&gt;1,"Confira o ID da venda",IF(SUMIFS(VentaValida,VentaID,A880)&lt;=0,"Corrija a venda",IF(B880&lt;SUMIFS(VentaFecha,VentaID,A880),"Anterior à venda","OK"))))))))))))</f>
        <v/>
      </c>
      <c r="H880" s="34" t="n">
        <f aca="false">IF(G880="OK",C880,0)</f>
        <v>0</v>
      </c>
    </row>
    <row r="881" customFormat="false" ht="25" hidden="false" customHeight="true" outlineLevel="0" collapsed="false">
      <c r="A881" s="31"/>
      <c r="B881" s="32"/>
      <c r="C881" s="33"/>
      <c r="D881" s="31"/>
      <c r="E881" s="31"/>
      <c r="F881" s="31"/>
      <c r="G881" s="36" t="str">
        <f aca="false">IF(COUNTA(A881:F881)=0,"",IF(E881="","Falta o código",IF(E881&lt;&gt;TRIM(E881),"Confira o código",IF(COUNTIFS(CobroID,E881)&gt;1,"Código repetido",IF(NOT(ISNUMBER(B881)),"Confira a data",IF(OR(B881&lt;1,B881&gt;73415,INT(B881)&lt;&gt;B881),"Confira a data",IF(NOT(ISNUMBER(C881)),"Confira o valor",IF(C881&lt;=0,"Valor maior que zero",IF(COUNTIFS(Medios,D881)&lt;&gt;1,"Escolha um meio",IF(COUNTIFS(VentaID,A881)&lt;&gt;1,"Confira o ID da venda",IF(SUMIFS(VentaValida,VentaID,A881)&lt;=0,"Corrija a venda",IF(B881&lt;SUMIFS(VentaFecha,VentaID,A881),"Anterior à venda","OK"))))))))))))</f>
        <v/>
      </c>
      <c r="H881" s="34" t="n">
        <f aca="false">IF(G881="OK",C881,0)</f>
        <v>0</v>
      </c>
    </row>
    <row r="882" customFormat="false" ht="25" hidden="false" customHeight="true" outlineLevel="0" collapsed="false">
      <c r="A882" s="31"/>
      <c r="B882" s="32"/>
      <c r="C882" s="33"/>
      <c r="D882" s="31"/>
      <c r="E882" s="31"/>
      <c r="F882" s="31"/>
      <c r="G882" s="36" t="str">
        <f aca="false">IF(COUNTA(A882:F882)=0,"",IF(E882="","Falta o código",IF(E882&lt;&gt;TRIM(E882),"Confira o código",IF(COUNTIFS(CobroID,E882)&gt;1,"Código repetido",IF(NOT(ISNUMBER(B882)),"Confira a data",IF(OR(B882&lt;1,B882&gt;73415,INT(B882)&lt;&gt;B882),"Confira a data",IF(NOT(ISNUMBER(C882)),"Confira o valor",IF(C882&lt;=0,"Valor maior que zero",IF(COUNTIFS(Medios,D882)&lt;&gt;1,"Escolha um meio",IF(COUNTIFS(VentaID,A882)&lt;&gt;1,"Confira o ID da venda",IF(SUMIFS(VentaValida,VentaID,A882)&lt;=0,"Corrija a venda",IF(B882&lt;SUMIFS(VentaFecha,VentaID,A882),"Anterior à venda","OK"))))))))))))</f>
        <v/>
      </c>
      <c r="H882" s="34" t="n">
        <f aca="false">IF(G882="OK",C882,0)</f>
        <v>0</v>
      </c>
    </row>
    <row r="883" customFormat="false" ht="25" hidden="false" customHeight="true" outlineLevel="0" collapsed="false">
      <c r="A883" s="31"/>
      <c r="B883" s="32"/>
      <c r="C883" s="33"/>
      <c r="D883" s="31"/>
      <c r="E883" s="31"/>
      <c r="F883" s="31"/>
      <c r="G883" s="36" t="str">
        <f aca="false">IF(COUNTA(A883:F883)=0,"",IF(E883="","Falta o código",IF(E883&lt;&gt;TRIM(E883),"Confira o código",IF(COUNTIFS(CobroID,E883)&gt;1,"Código repetido",IF(NOT(ISNUMBER(B883)),"Confira a data",IF(OR(B883&lt;1,B883&gt;73415,INT(B883)&lt;&gt;B883),"Confira a data",IF(NOT(ISNUMBER(C883)),"Confira o valor",IF(C883&lt;=0,"Valor maior que zero",IF(COUNTIFS(Medios,D883)&lt;&gt;1,"Escolha um meio",IF(COUNTIFS(VentaID,A883)&lt;&gt;1,"Confira o ID da venda",IF(SUMIFS(VentaValida,VentaID,A883)&lt;=0,"Corrija a venda",IF(B883&lt;SUMIFS(VentaFecha,VentaID,A883),"Anterior à venda","OK"))))))))))))</f>
        <v/>
      </c>
      <c r="H883" s="34" t="n">
        <f aca="false">IF(G883="OK",C883,0)</f>
        <v>0</v>
      </c>
    </row>
    <row r="884" customFormat="false" ht="25" hidden="false" customHeight="true" outlineLevel="0" collapsed="false">
      <c r="A884" s="31"/>
      <c r="B884" s="32"/>
      <c r="C884" s="33"/>
      <c r="D884" s="31"/>
      <c r="E884" s="31"/>
      <c r="F884" s="31"/>
      <c r="G884" s="36" t="str">
        <f aca="false">IF(COUNTA(A884:F884)=0,"",IF(E884="","Falta o código",IF(E884&lt;&gt;TRIM(E884),"Confira o código",IF(COUNTIFS(CobroID,E884)&gt;1,"Código repetido",IF(NOT(ISNUMBER(B884)),"Confira a data",IF(OR(B884&lt;1,B884&gt;73415,INT(B884)&lt;&gt;B884),"Confira a data",IF(NOT(ISNUMBER(C884)),"Confira o valor",IF(C884&lt;=0,"Valor maior que zero",IF(COUNTIFS(Medios,D884)&lt;&gt;1,"Escolha um meio",IF(COUNTIFS(VentaID,A884)&lt;&gt;1,"Confira o ID da venda",IF(SUMIFS(VentaValida,VentaID,A884)&lt;=0,"Corrija a venda",IF(B884&lt;SUMIFS(VentaFecha,VentaID,A884),"Anterior à venda","OK"))))))))))))</f>
        <v/>
      </c>
      <c r="H884" s="34" t="n">
        <f aca="false">IF(G884="OK",C884,0)</f>
        <v>0</v>
      </c>
    </row>
    <row r="885" customFormat="false" ht="25" hidden="false" customHeight="true" outlineLevel="0" collapsed="false">
      <c r="A885" s="31"/>
      <c r="B885" s="32"/>
      <c r="C885" s="33"/>
      <c r="D885" s="31"/>
      <c r="E885" s="31"/>
      <c r="F885" s="31"/>
      <c r="G885" s="36" t="str">
        <f aca="false">IF(COUNTA(A885:F885)=0,"",IF(E885="","Falta o código",IF(E885&lt;&gt;TRIM(E885),"Confira o código",IF(COUNTIFS(CobroID,E885)&gt;1,"Código repetido",IF(NOT(ISNUMBER(B885)),"Confira a data",IF(OR(B885&lt;1,B885&gt;73415,INT(B885)&lt;&gt;B885),"Confira a data",IF(NOT(ISNUMBER(C885)),"Confira o valor",IF(C885&lt;=0,"Valor maior que zero",IF(COUNTIFS(Medios,D885)&lt;&gt;1,"Escolha um meio",IF(COUNTIFS(VentaID,A885)&lt;&gt;1,"Confira o ID da venda",IF(SUMIFS(VentaValida,VentaID,A885)&lt;=0,"Corrija a venda",IF(B885&lt;SUMIFS(VentaFecha,VentaID,A885),"Anterior à venda","OK"))))))))))))</f>
        <v/>
      </c>
      <c r="H885" s="34" t="n">
        <f aca="false">IF(G885="OK",C885,0)</f>
        <v>0</v>
      </c>
    </row>
    <row r="886" customFormat="false" ht="25" hidden="false" customHeight="true" outlineLevel="0" collapsed="false">
      <c r="A886" s="31"/>
      <c r="B886" s="32"/>
      <c r="C886" s="33"/>
      <c r="D886" s="31"/>
      <c r="E886" s="31"/>
      <c r="F886" s="31"/>
      <c r="G886" s="36" t="str">
        <f aca="false">IF(COUNTA(A886:F886)=0,"",IF(E886="","Falta o código",IF(E886&lt;&gt;TRIM(E886),"Confira o código",IF(COUNTIFS(CobroID,E886)&gt;1,"Código repetido",IF(NOT(ISNUMBER(B886)),"Confira a data",IF(OR(B886&lt;1,B886&gt;73415,INT(B886)&lt;&gt;B886),"Confira a data",IF(NOT(ISNUMBER(C886)),"Confira o valor",IF(C886&lt;=0,"Valor maior que zero",IF(COUNTIFS(Medios,D886)&lt;&gt;1,"Escolha um meio",IF(COUNTIFS(VentaID,A886)&lt;&gt;1,"Confira o ID da venda",IF(SUMIFS(VentaValida,VentaID,A886)&lt;=0,"Corrija a venda",IF(B886&lt;SUMIFS(VentaFecha,VentaID,A886),"Anterior à venda","OK"))))))))))))</f>
        <v/>
      </c>
      <c r="H886" s="34" t="n">
        <f aca="false">IF(G886="OK",C886,0)</f>
        <v>0</v>
      </c>
    </row>
    <row r="887" customFormat="false" ht="25" hidden="false" customHeight="true" outlineLevel="0" collapsed="false">
      <c r="A887" s="31"/>
      <c r="B887" s="32"/>
      <c r="C887" s="33"/>
      <c r="D887" s="31"/>
      <c r="E887" s="31"/>
      <c r="F887" s="31"/>
      <c r="G887" s="36" t="str">
        <f aca="false">IF(COUNTA(A887:F887)=0,"",IF(E887="","Falta o código",IF(E887&lt;&gt;TRIM(E887),"Confira o código",IF(COUNTIFS(CobroID,E887)&gt;1,"Código repetido",IF(NOT(ISNUMBER(B887)),"Confira a data",IF(OR(B887&lt;1,B887&gt;73415,INT(B887)&lt;&gt;B887),"Confira a data",IF(NOT(ISNUMBER(C887)),"Confira o valor",IF(C887&lt;=0,"Valor maior que zero",IF(COUNTIFS(Medios,D887)&lt;&gt;1,"Escolha um meio",IF(COUNTIFS(VentaID,A887)&lt;&gt;1,"Confira o ID da venda",IF(SUMIFS(VentaValida,VentaID,A887)&lt;=0,"Corrija a venda",IF(B887&lt;SUMIFS(VentaFecha,VentaID,A887),"Anterior à venda","OK"))))))))))))</f>
        <v/>
      </c>
      <c r="H887" s="34" t="n">
        <f aca="false">IF(G887="OK",C887,0)</f>
        <v>0</v>
      </c>
    </row>
    <row r="888" customFormat="false" ht="25" hidden="false" customHeight="true" outlineLevel="0" collapsed="false">
      <c r="A888" s="31"/>
      <c r="B888" s="32"/>
      <c r="C888" s="33"/>
      <c r="D888" s="31"/>
      <c r="E888" s="31"/>
      <c r="F888" s="31"/>
      <c r="G888" s="36" t="str">
        <f aca="false">IF(COUNTA(A888:F888)=0,"",IF(E888="","Falta o código",IF(E888&lt;&gt;TRIM(E888),"Confira o código",IF(COUNTIFS(CobroID,E888)&gt;1,"Código repetido",IF(NOT(ISNUMBER(B888)),"Confira a data",IF(OR(B888&lt;1,B888&gt;73415,INT(B888)&lt;&gt;B888),"Confira a data",IF(NOT(ISNUMBER(C888)),"Confira o valor",IF(C888&lt;=0,"Valor maior que zero",IF(COUNTIFS(Medios,D888)&lt;&gt;1,"Escolha um meio",IF(COUNTIFS(VentaID,A888)&lt;&gt;1,"Confira o ID da venda",IF(SUMIFS(VentaValida,VentaID,A888)&lt;=0,"Corrija a venda",IF(B888&lt;SUMIFS(VentaFecha,VentaID,A888),"Anterior à venda","OK"))))))))))))</f>
        <v/>
      </c>
      <c r="H888" s="34" t="n">
        <f aca="false">IF(G888="OK",C888,0)</f>
        <v>0</v>
      </c>
    </row>
    <row r="889" customFormat="false" ht="25" hidden="false" customHeight="true" outlineLevel="0" collapsed="false">
      <c r="A889" s="31"/>
      <c r="B889" s="32"/>
      <c r="C889" s="33"/>
      <c r="D889" s="31"/>
      <c r="E889" s="31"/>
      <c r="F889" s="31"/>
      <c r="G889" s="36" t="str">
        <f aca="false">IF(COUNTA(A889:F889)=0,"",IF(E889="","Falta o código",IF(E889&lt;&gt;TRIM(E889),"Confira o código",IF(COUNTIFS(CobroID,E889)&gt;1,"Código repetido",IF(NOT(ISNUMBER(B889)),"Confira a data",IF(OR(B889&lt;1,B889&gt;73415,INT(B889)&lt;&gt;B889),"Confira a data",IF(NOT(ISNUMBER(C889)),"Confira o valor",IF(C889&lt;=0,"Valor maior que zero",IF(COUNTIFS(Medios,D889)&lt;&gt;1,"Escolha um meio",IF(COUNTIFS(VentaID,A889)&lt;&gt;1,"Confira o ID da venda",IF(SUMIFS(VentaValida,VentaID,A889)&lt;=0,"Corrija a venda",IF(B889&lt;SUMIFS(VentaFecha,VentaID,A889),"Anterior à venda","OK"))))))))))))</f>
        <v/>
      </c>
      <c r="H889" s="34" t="n">
        <f aca="false">IF(G889="OK",C889,0)</f>
        <v>0</v>
      </c>
    </row>
    <row r="890" customFormat="false" ht="25" hidden="false" customHeight="true" outlineLevel="0" collapsed="false">
      <c r="A890" s="31"/>
      <c r="B890" s="32"/>
      <c r="C890" s="33"/>
      <c r="D890" s="31"/>
      <c r="E890" s="31"/>
      <c r="F890" s="31"/>
      <c r="G890" s="36" t="str">
        <f aca="false">IF(COUNTA(A890:F890)=0,"",IF(E890="","Falta o código",IF(E890&lt;&gt;TRIM(E890),"Confira o código",IF(COUNTIFS(CobroID,E890)&gt;1,"Código repetido",IF(NOT(ISNUMBER(B890)),"Confira a data",IF(OR(B890&lt;1,B890&gt;73415,INT(B890)&lt;&gt;B890),"Confira a data",IF(NOT(ISNUMBER(C890)),"Confira o valor",IF(C890&lt;=0,"Valor maior que zero",IF(COUNTIFS(Medios,D890)&lt;&gt;1,"Escolha um meio",IF(COUNTIFS(VentaID,A890)&lt;&gt;1,"Confira o ID da venda",IF(SUMIFS(VentaValida,VentaID,A890)&lt;=0,"Corrija a venda",IF(B890&lt;SUMIFS(VentaFecha,VentaID,A890),"Anterior à venda","OK"))))))))))))</f>
        <v/>
      </c>
      <c r="H890" s="34" t="n">
        <f aca="false">IF(G890="OK",C890,0)</f>
        <v>0</v>
      </c>
    </row>
    <row r="891" customFormat="false" ht="25" hidden="false" customHeight="true" outlineLevel="0" collapsed="false">
      <c r="A891" s="31"/>
      <c r="B891" s="32"/>
      <c r="C891" s="33"/>
      <c r="D891" s="31"/>
      <c r="E891" s="31"/>
      <c r="F891" s="31"/>
      <c r="G891" s="36" t="str">
        <f aca="false">IF(COUNTA(A891:F891)=0,"",IF(E891="","Falta o código",IF(E891&lt;&gt;TRIM(E891),"Confira o código",IF(COUNTIFS(CobroID,E891)&gt;1,"Código repetido",IF(NOT(ISNUMBER(B891)),"Confira a data",IF(OR(B891&lt;1,B891&gt;73415,INT(B891)&lt;&gt;B891),"Confira a data",IF(NOT(ISNUMBER(C891)),"Confira o valor",IF(C891&lt;=0,"Valor maior que zero",IF(COUNTIFS(Medios,D891)&lt;&gt;1,"Escolha um meio",IF(COUNTIFS(VentaID,A891)&lt;&gt;1,"Confira o ID da venda",IF(SUMIFS(VentaValida,VentaID,A891)&lt;=0,"Corrija a venda",IF(B891&lt;SUMIFS(VentaFecha,VentaID,A891),"Anterior à venda","OK"))))))))))))</f>
        <v/>
      </c>
      <c r="H891" s="34" t="n">
        <f aca="false">IF(G891="OK",C891,0)</f>
        <v>0</v>
      </c>
    </row>
    <row r="892" customFormat="false" ht="25" hidden="false" customHeight="true" outlineLevel="0" collapsed="false">
      <c r="A892" s="31"/>
      <c r="B892" s="32"/>
      <c r="C892" s="33"/>
      <c r="D892" s="31"/>
      <c r="E892" s="31"/>
      <c r="F892" s="31"/>
      <c r="G892" s="36" t="str">
        <f aca="false">IF(COUNTA(A892:F892)=0,"",IF(E892="","Falta o código",IF(E892&lt;&gt;TRIM(E892),"Confira o código",IF(COUNTIFS(CobroID,E892)&gt;1,"Código repetido",IF(NOT(ISNUMBER(B892)),"Confira a data",IF(OR(B892&lt;1,B892&gt;73415,INT(B892)&lt;&gt;B892),"Confira a data",IF(NOT(ISNUMBER(C892)),"Confira o valor",IF(C892&lt;=0,"Valor maior que zero",IF(COUNTIFS(Medios,D892)&lt;&gt;1,"Escolha um meio",IF(COUNTIFS(VentaID,A892)&lt;&gt;1,"Confira o ID da venda",IF(SUMIFS(VentaValida,VentaID,A892)&lt;=0,"Corrija a venda",IF(B892&lt;SUMIFS(VentaFecha,VentaID,A892),"Anterior à venda","OK"))))))))))))</f>
        <v/>
      </c>
      <c r="H892" s="34" t="n">
        <f aca="false">IF(G892="OK",C892,0)</f>
        <v>0</v>
      </c>
    </row>
    <row r="893" customFormat="false" ht="25" hidden="false" customHeight="true" outlineLevel="0" collapsed="false">
      <c r="A893" s="31"/>
      <c r="B893" s="32"/>
      <c r="C893" s="33"/>
      <c r="D893" s="31"/>
      <c r="E893" s="31"/>
      <c r="F893" s="31"/>
      <c r="G893" s="36" t="str">
        <f aca="false">IF(COUNTA(A893:F893)=0,"",IF(E893="","Falta o código",IF(E893&lt;&gt;TRIM(E893),"Confira o código",IF(COUNTIFS(CobroID,E893)&gt;1,"Código repetido",IF(NOT(ISNUMBER(B893)),"Confira a data",IF(OR(B893&lt;1,B893&gt;73415,INT(B893)&lt;&gt;B893),"Confira a data",IF(NOT(ISNUMBER(C893)),"Confira o valor",IF(C893&lt;=0,"Valor maior que zero",IF(COUNTIFS(Medios,D893)&lt;&gt;1,"Escolha um meio",IF(COUNTIFS(VentaID,A893)&lt;&gt;1,"Confira o ID da venda",IF(SUMIFS(VentaValida,VentaID,A893)&lt;=0,"Corrija a venda",IF(B893&lt;SUMIFS(VentaFecha,VentaID,A893),"Anterior à venda","OK"))))))))))))</f>
        <v/>
      </c>
      <c r="H893" s="34" t="n">
        <f aca="false">IF(G893="OK",C893,0)</f>
        <v>0</v>
      </c>
    </row>
    <row r="894" customFormat="false" ht="25" hidden="false" customHeight="true" outlineLevel="0" collapsed="false">
      <c r="A894" s="31"/>
      <c r="B894" s="32"/>
      <c r="C894" s="33"/>
      <c r="D894" s="31"/>
      <c r="E894" s="31"/>
      <c r="F894" s="31"/>
      <c r="G894" s="36" t="str">
        <f aca="false">IF(COUNTA(A894:F894)=0,"",IF(E894="","Falta o código",IF(E894&lt;&gt;TRIM(E894),"Confira o código",IF(COUNTIFS(CobroID,E894)&gt;1,"Código repetido",IF(NOT(ISNUMBER(B894)),"Confira a data",IF(OR(B894&lt;1,B894&gt;73415,INT(B894)&lt;&gt;B894),"Confira a data",IF(NOT(ISNUMBER(C894)),"Confira o valor",IF(C894&lt;=0,"Valor maior que zero",IF(COUNTIFS(Medios,D894)&lt;&gt;1,"Escolha um meio",IF(COUNTIFS(VentaID,A894)&lt;&gt;1,"Confira o ID da venda",IF(SUMIFS(VentaValida,VentaID,A894)&lt;=0,"Corrija a venda",IF(B894&lt;SUMIFS(VentaFecha,VentaID,A894),"Anterior à venda","OK"))))))))))))</f>
        <v/>
      </c>
      <c r="H894" s="34" t="n">
        <f aca="false">IF(G894="OK",C894,0)</f>
        <v>0</v>
      </c>
    </row>
    <row r="895" customFormat="false" ht="25" hidden="false" customHeight="true" outlineLevel="0" collapsed="false">
      <c r="A895" s="31"/>
      <c r="B895" s="32"/>
      <c r="C895" s="33"/>
      <c r="D895" s="31"/>
      <c r="E895" s="31"/>
      <c r="F895" s="31"/>
      <c r="G895" s="36" t="str">
        <f aca="false">IF(COUNTA(A895:F895)=0,"",IF(E895="","Falta o código",IF(E895&lt;&gt;TRIM(E895),"Confira o código",IF(COUNTIFS(CobroID,E895)&gt;1,"Código repetido",IF(NOT(ISNUMBER(B895)),"Confira a data",IF(OR(B895&lt;1,B895&gt;73415,INT(B895)&lt;&gt;B895),"Confira a data",IF(NOT(ISNUMBER(C895)),"Confira o valor",IF(C895&lt;=0,"Valor maior que zero",IF(COUNTIFS(Medios,D895)&lt;&gt;1,"Escolha um meio",IF(COUNTIFS(VentaID,A895)&lt;&gt;1,"Confira o ID da venda",IF(SUMIFS(VentaValida,VentaID,A895)&lt;=0,"Corrija a venda",IF(B895&lt;SUMIFS(VentaFecha,VentaID,A895),"Anterior à venda","OK"))))))))))))</f>
        <v/>
      </c>
      <c r="H895" s="34" t="n">
        <f aca="false">IF(G895="OK",C895,0)</f>
        <v>0</v>
      </c>
    </row>
    <row r="896" customFormat="false" ht="25" hidden="false" customHeight="true" outlineLevel="0" collapsed="false">
      <c r="A896" s="31"/>
      <c r="B896" s="32"/>
      <c r="C896" s="33"/>
      <c r="D896" s="31"/>
      <c r="E896" s="31"/>
      <c r="F896" s="31"/>
      <c r="G896" s="36" t="str">
        <f aca="false">IF(COUNTA(A896:F896)=0,"",IF(E896="","Falta o código",IF(E896&lt;&gt;TRIM(E896),"Confira o código",IF(COUNTIFS(CobroID,E896)&gt;1,"Código repetido",IF(NOT(ISNUMBER(B896)),"Confira a data",IF(OR(B896&lt;1,B896&gt;73415,INT(B896)&lt;&gt;B896),"Confira a data",IF(NOT(ISNUMBER(C896)),"Confira o valor",IF(C896&lt;=0,"Valor maior que zero",IF(COUNTIFS(Medios,D896)&lt;&gt;1,"Escolha um meio",IF(COUNTIFS(VentaID,A896)&lt;&gt;1,"Confira o ID da venda",IF(SUMIFS(VentaValida,VentaID,A896)&lt;=0,"Corrija a venda",IF(B896&lt;SUMIFS(VentaFecha,VentaID,A896),"Anterior à venda","OK"))))))))))))</f>
        <v/>
      </c>
      <c r="H896" s="34" t="n">
        <f aca="false">IF(G896="OK",C896,0)</f>
        <v>0</v>
      </c>
    </row>
    <row r="897" customFormat="false" ht="25" hidden="false" customHeight="true" outlineLevel="0" collapsed="false">
      <c r="A897" s="31"/>
      <c r="B897" s="32"/>
      <c r="C897" s="33"/>
      <c r="D897" s="31"/>
      <c r="E897" s="31"/>
      <c r="F897" s="31"/>
      <c r="G897" s="36" t="str">
        <f aca="false">IF(COUNTA(A897:F897)=0,"",IF(E897="","Falta o código",IF(E897&lt;&gt;TRIM(E897),"Confira o código",IF(COUNTIFS(CobroID,E897)&gt;1,"Código repetido",IF(NOT(ISNUMBER(B897)),"Confira a data",IF(OR(B897&lt;1,B897&gt;73415,INT(B897)&lt;&gt;B897),"Confira a data",IF(NOT(ISNUMBER(C897)),"Confira o valor",IF(C897&lt;=0,"Valor maior que zero",IF(COUNTIFS(Medios,D897)&lt;&gt;1,"Escolha um meio",IF(COUNTIFS(VentaID,A897)&lt;&gt;1,"Confira o ID da venda",IF(SUMIFS(VentaValida,VentaID,A897)&lt;=0,"Corrija a venda",IF(B897&lt;SUMIFS(VentaFecha,VentaID,A897),"Anterior à venda","OK"))))))))))))</f>
        <v/>
      </c>
      <c r="H897" s="34" t="n">
        <f aca="false">IF(G897="OK",C897,0)</f>
        <v>0</v>
      </c>
    </row>
    <row r="898" customFormat="false" ht="25" hidden="false" customHeight="true" outlineLevel="0" collapsed="false">
      <c r="A898" s="31"/>
      <c r="B898" s="32"/>
      <c r="C898" s="33"/>
      <c r="D898" s="31"/>
      <c r="E898" s="31"/>
      <c r="F898" s="31"/>
      <c r="G898" s="36" t="str">
        <f aca="false">IF(COUNTA(A898:F898)=0,"",IF(E898="","Falta o código",IF(E898&lt;&gt;TRIM(E898),"Confira o código",IF(COUNTIFS(CobroID,E898)&gt;1,"Código repetido",IF(NOT(ISNUMBER(B898)),"Confira a data",IF(OR(B898&lt;1,B898&gt;73415,INT(B898)&lt;&gt;B898),"Confira a data",IF(NOT(ISNUMBER(C898)),"Confira o valor",IF(C898&lt;=0,"Valor maior que zero",IF(COUNTIFS(Medios,D898)&lt;&gt;1,"Escolha um meio",IF(COUNTIFS(VentaID,A898)&lt;&gt;1,"Confira o ID da venda",IF(SUMIFS(VentaValida,VentaID,A898)&lt;=0,"Corrija a venda",IF(B898&lt;SUMIFS(VentaFecha,VentaID,A898),"Anterior à venda","OK"))))))))))))</f>
        <v/>
      </c>
      <c r="H898" s="34" t="n">
        <f aca="false">IF(G898="OK",C898,0)</f>
        <v>0</v>
      </c>
    </row>
    <row r="899" customFormat="false" ht="25" hidden="false" customHeight="true" outlineLevel="0" collapsed="false">
      <c r="A899" s="31"/>
      <c r="B899" s="32"/>
      <c r="C899" s="33"/>
      <c r="D899" s="31"/>
      <c r="E899" s="31"/>
      <c r="F899" s="31"/>
      <c r="G899" s="36" t="str">
        <f aca="false">IF(COUNTA(A899:F899)=0,"",IF(E899="","Falta o código",IF(E899&lt;&gt;TRIM(E899),"Confira o código",IF(COUNTIFS(CobroID,E899)&gt;1,"Código repetido",IF(NOT(ISNUMBER(B899)),"Confira a data",IF(OR(B899&lt;1,B899&gt;73415,INT(B899)&lt;&gt;B899),"Confira a data",IF(NOT(ISNUMBER(C899)),"Confira o valor",IF(C899&lt;=0,"Valor maior que zero",IF(COUNTIFS(Medios,D899)&lt;&gt;1,"Escolha um meio",IF(COUNTIFS(VentaID,A899)&lt;&gt;1,"Confira o ID da venda",IF(SUMIFS(VentaValida,VentaID,A899)&lt;=0,"Corrija a venda",IF(B899&lt;SUMIFS(VentaFecha,VentaID,A899),"Anterior à venda","OK"))))))))))))</f>
        <v/>
      </c>
      <c r="H899" s="34" t="n">
        <f aca="false">IF(G899="OK",C899,0)</f>
        <v>0</v>
      </c>
    </row>
    <row r="900" customFormat="false" ht="25" hidden="false" customHeight="true" outlineLevel="0" collapsed="false">
      <c r="A900" s="31"/>
      <c r="B900" s="32"/>
      <c r="C900" s="33"/>
      <c r="D900" s="31"/>
      <c r="E900" s="31"/>
      <c r="F900" s="31"/>
      <c r="G900" s="36" t="str">
        <f aca="false">IF(COUNTA(A900:F900)=0,"",IF(E900="","Falta o código",IF(E900&lt;&gt;TRIM(E900),"Confira o código",IF(COUNTIFS(CobroID,E900)&gt;1,"Código repetido",IF(NOT(ISNUMBER(B900)),"Confira a data",IF(OR(B900&lt;1,B900&gt;73415,INT(B900)&lt;&gt;B900),"Confira a data",IF(NOT(ISNUMBER(C900)),"Confira o valor",IF(C900&lt;=0,"Valor maior que zero",IF(COUNTIFS(Medios,D900)&lt;&gt;1,"Escolha um meio",IF(COUNTIFS(VentaID,A900)&lt;&gt;1,"Confira o ID da venda",IF(SUMIFS(VentaValida,VentaID,A900)&lt;=0,"Corrija a venda",IF(B900&lt;SUMIFS(VentaFecha,VentaID,A900),"Anterior à venda","OK"))))))))))))</f>
        <v/>
      </c>
      <c r="H900" s="34" t="n">
        <f aca="false">IF(G900="OK",C900,0)</f>
        <v>0</v>
      </c>
    </row>
    <row r="901" customFormat="false" ht="25" hidden="false" customHeight="true" outlineLevel="0" collapsed="false">
      <c r="A901" s="31"/>
      <c r="B901" s="32"/>
      <c r="C901" s="33"/>
      <c r="D901" s="31"/>
      <c r="E901" s="31"/>
      <c r="F901" s="31"/>
      <c r="G901" s="36" t="str">
        <f aca="false">IF(COUNTA(A901:F901)=0,"",IF(E901="","Falta o código",IF(E901&lt;&gt;TRIM(E901),"Confira o código",IF(COUNTIFS(CobroID,E901)&gt;1,"Código repetido",IF(NOT(ISNUMBER(B901)),"Confira a data",IF(OR(B901&lt;1,B901&gt;73415,INT(B901)&lt;&gt;B901),"Confira a data",IF(NOT(ISNUMBER(C901)),"Confira o valor",IF(C901&lt;=0,"Valor maior que zero",IF(COUNTIFS(Medios,D901)&lt;&gt;1,"Escolha um meio",IF(COUNTIFS(VentaID,A901)&lt;&gt;1,"Confira o ID da venda",IF(SUMIFS(VentaValida,VentaID,A901)&lt;=0,"Corrija a venda",IF(B901&lt;SUMIFS(VentaFecha,VentaID,A901),"Anterior à venda","OK"))))))))))))</f>
        <v/>
      </c>
      <c r="H901" s="34" t="n">
        <f aca="false">IF(G901="OK",C901,0)</f>
        <v>0</v>
      </c>
    </row>
    <row r="902" customFormat="false" ht="25" hidden="false" customHeight="true" outlineLevel="0" collapsed="false">
      <c r="A902" s="31"/>
      <c r="B902" s="32"/>
      <c r="C902" s="33"/>
      <c r="D902" s="31"/>
      <c r="E902" s="31"/>
      <c r="F902" s="31"/>
      <c r="G902" s="36" t="str">
        <f aca="false">IF(COUNTA(A902:F902)=0,"",IF(E902="","Falta o código",IF(E902&lt;&gt;TRIM(E902),"Confira o código",IF(COUNTIFS(CobroID,E902)&gt;1,"Código repetido",IF(NOT(ISNUMBER(B902)),"Confira a data",IF(OR(B902&lt;1,B902&gt;73415,INT(B902)&lt;&gt;B902),"Confira a data",IF(NOT(ISNUMBER(C902)),"Confira o valor",IF(C902&lt;=0,"Valor maior que zero",IF(COUNTIFS(Medios,D902)&lt;&gt;1,"Escolha um meio",IF(COUNTIFS(VentaID,A902)&lt;&gt;1,"Confira o ID da venda",IF(SUMIFS(VentaValida,VentaID,A902)&lt;=0,"Corrija a venda",IF(B902&lt;SUMIFS(VentaFecha,VentaID,A902),"Anterior à venda","OK"))))))))))))</f>
        <v/>
      </c>
      <c r="H902" s="34" t="n">
        <f aca="false">IF(G902="OK",C902,0)</f>
        <v>0</v>
      </c>
    </row>
    <row r="903" customFormat="false" ht="25" hidden="false" customHeight="true" outlineLevel="0" collapsed="false">
      <c r="A903" s="31"/>
      <c r="B903" s="32"/>
      <c r="C903" s="33"/>
      <c r="D903" s="31"/>
      <c r="E903" s="31"/>
      <c r="F903" s="31"/>
      <c r="G903" s="36" t="str">
        <f aca="false">IF(COUNTA(A903:F903)=0,"",IF(E903="","Falta o código",IF(E903&lt;&gt;TRIM(E903),"Confira o código",IF(COUNTIFS(CobroID,E903)&gt;1,"Código repetido",IF(NOT(ISNUMBER(B903)),"Confira a data",IF(OR(B903&lt;1,B903&gt;73415,INT(B903)&lt;&gt;B903),"Confira a data",IF(NOT(ISNUMBER(C903)),"Confira o valor",IF(C903&lt;=0,"Valor maior que zero",IF(COUNTIFS(Medios,D903)&lt;&gt;1,"Escolha um meio",IF(COUNTIFS(VentaID,A903)&lt;&gt;1,"Confira o ID da venda",IF(SUMIFS(VentaValida,VentaID,A903)&lt;=0,"Corrija a venda",IF(B903&lt;SUMIFS(VentaFecha,VentaID,A903),"Anterior à venda","OK"))))))))))))</f>
        <v/>
      </c>
      <c r="H903" s="34" t="n">
        <f aca="false">IF(G903="OK",C903,0)</f>
        <v>0</v>
      </c>
    </row>
    <row r="904" customFormat="false" ht="25" hidden="false" customHeight="true" outlineLevel="0" collapsed="false">
      <c r="A904" s="31"/>
      <c r="B904" s="32"/>
      <c r="C904" s="33"/>
      <c r="D904" s="31"/>
      <c r="E904" s="31"/>
      <c r="F904" s="31"/>
      <c r="G904" s="36" t="str">
        <f aca="false">IF(COUNTA(A904:F904)=0,"",IF(E904="","Falta o código",IF(E904&lt;&gt;TRIM(E904),"Confira o código",IF(COUNTIFS(CobroID,E904)&gt;1,"Código repetido",IF(NOT(ISNUMBER(B904)),"Confira a data",IF(OR(B904&lt;1,B904&gt;73415,INT(B904)&lt;&gt;B904),"Confira a data",IF(NOT(ISNUMBER(C904)),"Confira o valor",IF(C904&lt;=0,"Valor maior que zero",IF(COUNTIFS(Medios,D904)&lt;&gt;1,"Escolha um meio",IF(COUNTIFS(VentaID,A904)&lt;&gt;1,"Confira o ID da venda",IF(SUMIFS(VentaValida,VentaID,A904)&lt;=0,"Corrija a venda",IF(B904&lt;SUMIFS(VentaFecha,VentaID,A904),"Anterior à venda","OK"))))))))))))</f>
        <v/>
      </c>
      <c r="H904" s="34" t="n">
        <f aca="false">IF(G904="OK",C904,0)</f>
        <v>0</v>
      </c>
    </row>
    <row r="905" customFormat="false" ht="25" hidden="false" customHeight="true" outlineLevel="0" collapsed="false">
      <c r="A905" s="31"/>
      <c r="B905" s="32"/>
      <c r="C905" s="33"/>
      <c r="D905" s="31"/>
      <c r="E905" s="31"/>
      <c r="F905" s="31"/>
      <c r="G905" s="36" t="str">
        <f aca="false">IF(COUNTA(A905:F905)=0,"",IF(E905="","Falta o código",IF(E905&lt;&gt;TRIM(E905),"Confira o código",IF(COUNTIFS(CobroID,E905)&gt;1,"Código repetido",IF(NOT(ISNUMBER(B905)),"Confira a data",IF(OR(B905&lt;1,B905&gt;73415,INT(B905)&lt;&gt;B905),"Confira a data",IF(NOT(ISNUMBER(C905)),"Confira o valor",IF(C905&lt;=0,"Valor maior que zero",IF(COUNTIFS(Medios,D905)&lt;&gt;1,"Escolha um meio",IF(COUNTIFS(VentaID,A905)&lt;&gt;1,"Confira o ID da venda",IF(SUMIFS(VentaValida,VentaID,A905)&lt;=0,"Corrija a venda",IF(B905&lt;SUMIFS(VentaFecha,VentaID,A905),"Anterior à venda","OK"))))))))))))</f>
        <v/>
      </c>
      <c r="H905" s="34" t="n">
        <f aca="false">IF(G905="OK",C905,0)</f>
        <v>0</v>
      </c>
    </row>
    <row r="906" customFormat="false" ht="25" hidden="false" customHeight="true" outlineLevel="0" collapsed="false">
      <c r="A906" s="31"/>
      <c r="B906" s="32"/>
      <c r="C906" s="33"/>
      <c r="D906" s="31"/>
      <c r="E906" s="31"/>
      <c r="F906" s="31"/>
      <c r="G906" s="36" t="str">
        <f aca="false">IF(COUNTA(A906:F906)=0,"",IF(E906="","Falta o código",IF(E906&lt;&gt;TRIM(E906),"Confira o código",IF(COUNTIFS(CobroID,E906)&gt;1,"Código repetido",IF(NOT(ISNUMBER(B906)),"Confira a data",IF(OR(B906&lt;1,B906&gt;73415,INT(B906)&lt;&gt;B906),"Confira a data",IF(NOT(ISNUMBER(C906)),"Confira o valor",IF(C906&lt;=0,"Valor maior que zero",IF(COUNTIFS(Medios,D906)&lt;&gt;1,"Escolha um meio",IF(COUNTIFS(VentaID,A906)&lt;&gt;1,"Confira o ID da venda",IF(SUMIFS(VentaValida,VentaID,A906)&lt;=0,"Corrija a venda",IF(B906&lt;SUMIFS(VentaFecha,VentaID,A906),"Anterior à venda","OK"))))))))))))</f>
        <v/>
      </c>
      <c r="H906" s="34" t="n">
        <f aca="false">IF(G906="OK",C906,0)</f>
        <v>0</v>
      </c>
    </row>
    <row r="907" customFormat="false" ht="25" hidden="false" customHeight="true" outlineLevel="0" collapsed="false">
      <c r="A907" s="31"/>
      <c r="B907" s="32"/>
      <c r="C907" s="33"/>
      <c r="D907" s="31"/>
      <c r="E907" s="31"/>
      <c r="F907" s="31"/>
      <c r="G907" s="36" t="str">
        <f aca="false">IF(COUNTA(A907:F907)=0,"",IF(E907="","Falta o código",IF(E907&lt;&gt;TRIM(E907),"Confira o código",IF(COUNTIFS(CobroID,E907)&gt;1,"Código repetido",IF(NOT(ISNUMBER(B907)),"Confira a data",IF(OR(B907&lt;1,B907&gt;73415,INT(B907)&lt;&gt;B907),"Confira a data",IF(NOT(ISNUMBER(C907)),"Confira o valor",IF(C907&lt;=0,"Valor maior que zero",IF(COUNTIFS(Medios,D907)&lt;&gt;1,"Escolha um meio",IF(COUNTIFS(VentaID,A907)&lt;&gt;1,"Confira o ID da venda",IF(SUMIFS(VentaValida,VentaID,A907)&lt;=0,"Corrija a venda",IF(B907&lt;SUMIFS(VentaFecha,VentaID,A907),"Anterior à venda","OK"))))))))))))</f>
        <v/>
      </c>
      <c r="H907" s="34" t="n">
        <f aca="false">IF(G907="OK",C907,0)</f>
        <v>0</v>
      </c>
    </row>
    <row r="908" customFormat="false" ht="25" hidden="false" customHeight="true" outlineLevel="0" collapsed="false">
      <c r="A908" s="31"/>
      <c r="B908" s="32"/>
      <c r="C908" s="33"/>
      <c r="D908" s="31"/>
      <c r="E908" s="31"/>
      <c r="F908" s="31"/>
      <c r="G908" s="36" t="str">
        <f aca="false">IF(COUNTA(A908:F908)=0,"",IF(E908="","Falta o código",IF(E908&lt;&gt;TRIM(E908),"Confira o código",IF(COUNTIFS(CobroID,E908)&gt;1,"Código repetido",IF(NOT(ISNUMBER(B908)),"Confira a data",IF(OR(B908&lt;1,B908&gt;73415,INT(B908)&lt;&gt;B908),"Confira a data",IF(NOT(ISNUMBER(C908)),"Confira o valor",IF(C908&lt;=0,"Valor maior que zero",IF(COUNTIFS(Medios,D908)&lt;&gt;1,"Escolha um meio",IF(COUNTIFS(VentaID,A908)&lt;&gt;1,"Confira o ID da venda",IF(SUMIFS(VentaValida,VentaID,A908)&lt;=0,"Corrija a venda",IF(B908&lt;SUMIFS(VentaFecha,VentaID,A908),"Anterior à venda","OK"))))))))))))</f>
        <v/>
      </c>
      <c r="H908" s="34" t="n">
        <f aca="false">IF(G908="OK",C908,0)</f>
        <v>0</v>
      </c>
    </row>
    <row r="909" customFormat="false" ht="25" hidden="false" customHeight="true" outlineLevel="0" collapsed="false">
      <c r="A909" s="31"/>
      <c r="B909" s="32"/>
      <c r="C909" s="33"/>
      <c r="D909" s="31"/>
      <c r="E909" s="31"/>
      <c r="F909" s="31"/>
      <c r="G909" s="36" t="str">
        <f aca="false">IF(COUNTA(A909:F909)=0,"",IF(E909="","Falta o código",IF(E909&lt;&gt;TRIM(E909),"Confira o código",IF(COUNTIFS(CobroID,E909)&gt;1,"Código repetido",IF(NOT(ISNUMBER(B909)),"Confira a data",IF(OR(B909&lt;1,B909&gt;73415,INT(B909)&lt;&gt;B909),"Confira a data",IF(NOT(ISNUMBER(C909)),"Confira o valor",IF(C909&lt;=0,"Valor maior que zero",IF(COUNTIFS(Medios,D909)&lt;&gt;1,"Escolha um meio",IF(COUNTIFS(VentaID,A909)&lt;&gt;1,"Confira o ID da venda",IF(SUMIFS(VentaValida,VentaID,A909)&lt;=0,"Corrija a venda",IF(B909&lt;SUMIFS(VentaFecha,VentaID,A909),"Anterior à venda","OK"))))))))))))</f>
        <v/>
      </c>
      <c r="H909" s="34" t="n">
        <f aca="false">IF(G909="OK",C909,0)</f>
        <v>0</v>
      </c>
    </row>
    <row r="910" customFormat="false" ht="25" hidden="false" customHeight="true" outlineLevel="0" collapsed="false">
      <c r="A910" s="31"/>
      <c r="B910" s="32"/>
      <c r="C910" s="33"/>
      <c r="D910" s="31"/>
      <c r="E910" s="31"/>
      <c r="F910" s="31"/>
      <c r="G910" s="36" t="str">
        <f aca="false">IF(COUNTA(A910:F910)=0,"",IF(E910="","Falta o código",IF(E910&lt;&gt;TRIM(E910),"Confira o código",IF(COUNTIFS(CobroID,E910)&gt;1,"Código repetido",IF(NOT(ISNUMBER(B910)),"Confira a data",IF(OR(B910&lt;1,B910&gt;73415,INT(B910)&lt;&gt;B910),"Confira a data",IF(NOT(ISNUMBER(C910)),"Confira o valor",IF(C910&lt;=0,"Valor maior que zero",IF(COUNTIFS(Medios,D910)&lt;&gt;1,"Escolha um meio",IF(COUNTIFS(VentaID,A910)&lt;&gt;1,"Confira o ID da venda",IF(SUMIFS(VentaValida,VentaID,A910)&lt;=0,"Corrija a venda",IF(B910&lt;SUMIFS(VentaFecha,VentaID,A910),"Anterior à venda","OK"))))))))))))</f>
        <v/>
      </c>
      <c r="H910" s="34" t="n">
        <f aca="false">IF(G910="OK",C910,0)</f>
        <v>0</v>
      </c>
    </row>
    <row r="911" customFormat="false" ht="25" hidden="false" customHeight="true" outlineLevel="0" collapsed="false">
      <c r="A911" s="31"/>
      <c r="B911" s="32"/>
      <c r="C911" s="33"/>
      <c r="D911" s="31"/>
      <c r="E911" s="31"/>
      <c r="F911" s="31"/>
      <c r="G911" s="36" t="str">
        <f aca="false">IF(COUNTA(A911:F911)=0,"",IF(E911="","Falta o código",IF(E911&lt;&gt;TRIM(E911),"Confira o código",IF(COUNTIFS(CobroID,E911)&gt;1,"Código repetido",IF(NOT(ISNUMBER(B911)),"Confira a data",IF(OR(B911&lt;1,B911&gt;73415,INT(B911)&lt;&gt;B911),"Confira a data",IF(NOT(ISNUMBER(C911)),"Confira o valor",IF(C911&lt;=0,"Valor maior que zero",IF(COUNTIFS(Medios,D911)&lt;&gt;1,"Escolha um meio",IF(COUNTIFS(VentaID,A911)&lt;&gt;1,"Confira o ID da venda",IF(SUMIFS(VentaValida,VentaID,A911)&lt;=0,"Corrija a venda",IF(B911&lt;SUMIFS(VentaFecha,VentaID,A911),"Anterior à venda","OK"))))))))))))</f>
        <v/>
      </c>
      <c r="H911" s="34" t="n">
        <f aca="false">IF(G911="OK",C911,0)</f>
        <v>0</v>
      </c>
    </row>
    <row r="912" customFormat="false" ht="25" hidden="false" customHeight="true" outlineLevel="0" collapsed="false">
      <c r="A912" s="31"/>
      <c r="B912" s="32"/>
      <c r="C912" s="33"/>
      <c r="D912" s="31"/>
      <c r="E912" s="31"/>
      <c r="F912" s="31"/>
      <c r="G912" s="36" t="str">
        <f aca="false">IF(COUNTA(A912:F912)=0,"",IF(E912="","Falta o código",IF(E912&lt;&gt;TRIM(E912),"Confira o código",IF(COUNTIFS(CobroID,E912)&gt;1,"Código repetido",IF(NOT(ISNUMBER(B912)),"Confira a data",IF(OR(B912&lt;1,B912&gt;73415,INT(B912)&lt;&gt;B912),"Confira a data",IF(NOT(ISNUMBER(C912)),"Confira o valor",IF(C912&lt;=0,"Valor maior que zero",IF(COUNTIFS(Medios,D912)&lt;&gt;1,"Escolha um meio",IF(COUNTIFS(VentaID,A912)&lt;&gt;1,"Confira o ID da venda",IF(SUMIFS(VentaValida,VentaID,A912)&lt;=0,"Corrija a venda",IF(B912&lt;SUMIFS(VentaFecha,VentaID,A912),"Anterior à venda","OK"))))))))))))</f>
        <v/>
      </c>
      <c r="H912" s="34" t="n">
        <f aca="false">IF(G912="OK",C912,0)</f>
        <v>0</v>
      </c>
    </row>
    <row r="913" customFormat="false" ht="25" hidden="false" customHeight="true" outlineLevel="0" collapsed="false">
      <c r="A913" s="31"/>
      <c r="B913" s="32"/>
      <c r="C913" s="33"/>
      <c r="D913" s="31"/>
      <c r="E913" s="31"/>
      <c r="F913" s="31"/>
      <c r="G913" s="36" t="str">
        <f aca="false">IF(COUNTA(A913:F913)=0,"",IF(E913="","Falta o código",IF(E913&lt;&gt;TRIM(E913),"Confira o código",IF(COUNTIFS(CobroID,E913)&gt;1,"Código repetido",IF(NOT(ISNUMBER(B913)),"Confira a data",IF(OR(B913&lt;1,B913&gt;73415,INT(B913)&lt;&gt;B913),"Confira a data",IF(NOT(ISNUMBER(C913)),"Confira o valor",IF(C913&lt;=0,"Valor maior que zero",IF(COUNTIFS(Medios,D913)&lt;&gt;1,"Escolha um meio",IF(COUNTIFS(VentaID,A913)&lt;&gt;1,"Confira o ID da venda",IF(SUMIFS(VentaValida,VentaID,A913)&lt;=0,"Corrija a venda",IF(B913&lt;SUMIFS(VentaFecha,VentaID,A913),"Anterior à venda","OK"))))))))))))</f>
        <v/>
      </c>
      <c r="H913" s="34" t="n">
        <f aca="false">IF(G913="OK",C913,0)</f>
        <v>0</v>
      </c>
    </row>
    <row r="914" customFormat="false" ht="25" hidden="false" customHeight="true" outlineLevel="0" collapsed="false">
      <c r="A914" s="31"/>
      <c r="B914" s="32"/>
      <c r="C914" s="33"/>
      <c r="D914" s="31"/>
      <c r="E914" s="31"/>
      <c r="F914" s="31"/>
      <c r="G914" s="36" t="str">
        <f aca="false">IF(COUNTA(A914:F914)=0,"",IF(E914="","Falta o código",IF(E914&lt;&gt;TRIM(E914),"Confira o código",IF(COUNTIFS(CobroID,E914)&gt;1,"Código repetido",IF(NOT(ISNUMBER(B914)),"Confira a data",IF(OR(B914&lt;1,B914&gt;73415,INT(B914)&lt;&gt;B914),"Confira a data",IF(NOT(ISNUMBER(C914)),"Confira o valor",IF(C914&lt;=0,"Valor maior que zero",IF(COUNTIFS(Medios,D914)&lt;&gt;1,"Escolha um meio",IF(COUNTIFS(VentaID,A914)&lt;&gt;1,"Confira o ID da venda",IF(SUMIFS(VentaValida,VentaID,A914)&lt;=0,"Corrija a venda",IF(B914&lt;SUMIFS(VentaFecha,VentaID,A914),"Anterior à venda","OK"))))))))))))</f>
        <v/>
      </c>
      <c r="H914" s="34" t="n">
        <f aca="false">IF(G914="OK",C914,0)</f>
        <v>0</v>
      </c>
    </row>
    <row r="915" customFormat="false" ht="25" hidden="false" customHeight="true" outlineLevel="0" collapsed="false">
      <c r="A915" s="31"/>
      <c r="B915" s="32"/>
      <c r="C915" s="33"/>
      <c r="D915" s="31"/>
      <c r="E915" s="31"/>
      <c r="F915" s="31"/>
      <c r="G915" s="36" t="str">
        <f aca="false">IF(COUNTA(A915:F915)=0,"",IF(E915="","Falta o código",IF(E915&lt;&gt;TRIM(E915),"Confira o código",IF(COUNTIFS(CobroID,E915)&gt;1,"Código repetido",IF(NOT(ISNUMBER(B915)),"Confira a data",IF(OR(B915&lt;1,B915&gt;73415,INT(B915)&lt;&gt;B915),"Confira a data",IF(NOT(ISNUMBER(C915)),"Confira o valor",IF(C915&lt;=0,"Valor maior que zero",IF(COUNTIFS(Medios,D915)&lt;&gt;1,"Escolha um meio",IF(COUNTIFS(VentaID,A915)&lt;&gt;1,"Confira o ID da venda",IF(SUMIFS(VentaValida,VentaID,A915)&lt;=0,"Corrija a venda",IF(B915&lt;SUMIFS(VentaFecha,VentaID,A915),"Anterior à venda","OK"))))))))))))</f>
        <v/>
      </c>
      <c r="H915" s="34" t="n">
        <f aca="false">IF(G915="OK",C915,0)</f>
        <v>0</v>
      </c>
    </row>
    <row r="916" customFormat="false" ht="25" hidden="false" customHeight="true" outlineLevel="0" collapsed="false">
      <c r="A916" s="31"/>
      <c r="B916" s="32"/>
      <c r="C916" s="33"/>
      <c r="D916" s="31"/>
      <c r="E916" s="31"/>
      <c r="F916" s="31"/>
      <c r="G916" s="36" t="str">
        <f aca="false">IF(COUNTA(A916:F916)=0,"",IF(E916="","Falta o código",IF(E916&lt;&gt;TRIM(E916),"Confira o código",IF(COUNTIFS(CobroID,E916)&gt;1,"Código repetido",IF(NOT(ISNUMBER(B916)),"Confira a data",IF(OR(B916&lt;1,B916&gt;73415,INT(B916)&lt;&gt;B916),"Confira a data",IF(NOT(ISNUMBER(C916)),"Confira o valor",IF(C916&lt;=0,"Valor maior que zero",IF(COUNTIFS(Medios,D916)&lt;&gt;1,"Escolha um meio",IF(COUNTIFS(VentaID,A916)&lt;&gt;1,"Confira o ID da venda",IF(SUMIFS(VentaValida,VentaID,A916)&lt;=0,"Corrija a venda",IF(B916&lt;SUMIFS(VentaFecha,VentaID,A916),"Anterior à venda","OK"))))))))))))</f>
        <v/>
      </c>
      <c r="H916" s="34" t="n">
        <f aca="false">IF(G916="OK",C916,0)</f>
        <v>0</v>
      </c>
    </row>
    <row r="917" customFormat="false" ht="25" hidden="false" customHeight="true" outlineLevel="0" collapsed="false">
      <c r="A917" s="31"/>
      <c r="B917" s="32"/>
      <c r="C917" s="33"/>
      <c r="D917" s="31"/>
      <c r="E917" s="31"/>
      <c r="F917" s="31"/>
      <c r="G917" s="36" t="str">
        <f aca="false">IF(COUNTA(A917:F917)=0,"",IF(E917="","Falta o código",IF(E917&lt;&gt;TRIM(E917),"Confira o código",IF(COUNTIFS(CobroID,E917)&gt;1,"Código repetido",IF(NOT(ISNUMBER(B917)),"Confira a data",IF(OR(B917&lt;1,B917&gt;73415,INT(B917)&lt;&gt;B917),"Confira a data",IF(NOT(ISNUMBER(C917)),"Confira o valor",IF(C917&lt;=0,"Valor maior que zero",IF(COUNTIFS(Medios,D917)&lt;&gt;1,"Escolha um meio",IF(COUNTIFS(VentaID,A917)&lt;&gt;1,"Confira o ID da venda",IF(SUMIFS(VentaValida,VentaID,A917)&lt;=0,"Corrija a venda",IF(B917&lt;SUMIFS(VentaFecha,VentaID,A917),"Anterior à venda","OK"))))))))))))</f>
        <v/>
      </c>
      <c r="H917" s="34" t="n">
        <f aca="false">IF(G917="OK",C917,0)</f>
        <v>0</v>
      </c>
    </row>
    <row r="918" customFormat="false" ht="25" hidden="false" customHeight="true" outlineLevel="0" collapsed="false">
      <c r="A918" s="31"/>
      <c r="B918" s="32"/>
      <c r="C918" s="33"/>
      <c r="D918" s="31"/>
      <c r="E918" s="31"/>
      <c r="F918" s="31"/>
      <c r="G918" s="36" t="str">
        <f aca="false">IF(COUNTA(A918:F918)=0,"",IF(E918="","Falta o código",IF(E918&lt;&gt;TRIM(E918),"Confira o código",IF(COUNTIFS(CobroID,E918)&gt;1,"Código repetido",IF(NOT(ISNUMBER(B918)),"Confira a data",IF(OR(B918&lt;1,B918&gt;73415,INT(B918)&lt;&gt;B918),"Confira a data",IF(NOT(ISNUMBER(C918)),"Confira o valor",IF(C918&lt;=0,"Valor maior que zero",IF(COUNTIFS(Medios,D918)&lt;&gt;1,"Escolha um meio",IF(COUNTIFS(VentaID,A918)&lt;&gt;1,"Confira o ID da venda",IF(SUMIFS(VentaValida,VentaID,A918)&lt;=0,"Corrija a venda",IF(B918&lt;SUMIFS(VentaFecha,VentaID,A918),"Anterior à venda","OK"))))))))))))</f>
        <v/>
      </c>
      <c r="H918" s="34" t="n">
        <f aca="false">IF(G918="OK",C918,0)</f>
        <v>0</v>
      </c>
    </row>
    <row r="919" customFormat="false" ht="25" hidden="false" customHeight="true" outlineLevel="0" collapsed="false">
      <c r="A919" s="31"/>
      <c r="B919" s="32"/>
      <c r="C919" s="33"/>
      <c r="D919" s="31"/>
      <c r="E919" s="31"/>
      <c r="F919" s="31"/>
      <c r="G919" s="36" t="str">
        <f aca="false">IF(COUNTA(A919:F919)=0,"",IF(E919="","Falta o código",IF(E919&lt;&gt;TRIM(E919),"Confira o código",IF(COUNTIFS(CobroID,E919)&gt;1,"Código repetido",IF(NOT(ISNUMBER(B919)),"Confira a data",IF(OR(B919&lt;1,B919&gt;73415,INT(B919)&lt;&gt;B919),"Confira a data",IF(NOT(ISNUMBER(C919)),"Confira o valor",IF(C919&lt;=0,"Valor maior que zero",IF(COUNTIFS(Medios,D919)&lt;&gt;1,"Escolha um meio",IF(COUNTIFS(VentaID,A919)&lt;&gt;1,"Confira o ID da venda",IF(SUMIFS(VentaValida,VentaID,A919)&lt;=0,"Corrija a venda",IF(B919&lt;SUMIFS(VentaFecha,VentaID,A919),"Anterior à venda","OK"))))))))))))</f>
        <v/>
      </c>
      <c r="H919" s="34" t="n">
        <f aca="false">IF(G919="OK",C919,0)</f>
        <v>0</v>
      </c>
    </row>
    <row r="920" customFormat="false" ht="25" hidden="false" customHeight="true" outlineLevel="0" collapsed="false">
      <c r="A920" s="31"/>
      <c r="B920" s="32"/>
      <c r="C920" s="33"/>
      <c r="D920" s="31"/>
      <c r="E920" s="31"/>
      <c r="F920" s="31"/>
      <c r="G920" s="36" t="str">
        <f aca="false">IF(COUNTA(A920:F920)=0,"",IF(E920="","Falta o código",IF(E920&lt;&gt;TRIM(E920),"Confira o código",IF(COUNTIFS(CobroID,E920)&gt;1,"Código repetido",IF(NOT(ISNUMBER(B920)),"Confira a data",IF(OR(B920&lt;1,B920&gt;73415,INT(B920)&lt;&gt;B920),"Confira a data",IF(NOT(ISNUMBER(C920)),"Confira o valor",IF(C920&lt;=0,"Valor maior que zero",IF(COUNTIFS(Medios,D920)&lt;&gt;1,"Escolha um meio",IF(COUNTIFS(VentaID,A920)&lt;&gt;1,"Confira o ID da venda",IF(SUMIFS(VentaValida,VentaID,A920)&lt;=0,"Corrija a venda",IF(B920&lt;SUMIFS(VentaFecha,VentaID,A920),"Anterior à venda","OK"))))))))))))</f>
        <v/>
      </c>
      <c r="H920" s="34" t="n">
        <f aca="false">IF(G920="OK",C920,0)</f>
        <v>0</v>
      </c>
    </row>
    <row r="921" customFormat="false" ht="25" hidden="false" customHeight="true" outlineLevel="0" collapsed="false">
      <c r="A921" s="31"/>
      <c r="B921" s="32"/>
      <c r="C921" s="33"/>
      <c r="D921" s="31"/>
      <c r="E921" s="31"/>
      <c r="F921" s="31"/>
      <c r="G921" s="36" t="str">
        <f aca="false">IF(COUNTA(A921:F921)=0,"",IF(E921="","Falta o código",IF(E921&lt;&gt;TRIM(E921),"Confira o código",IF(COUNTIFS(CobroID,E921)&gt;1,"Código repetido",IF(NOT(ISNUMBER(B921)),"Confira a data",IF(OR(B921&lt;1,B921&gt;73415,INT(B921)&lt;&gt;B921),"Confira a data",IF(NOT(ISNUMBER(C921)),"Confira o valor",IF(C921&lt;=0,"Valor maior que zero",IF(COUNTIFS(Medios,D921)&lt;&gt;1,"Escolha um meio",IF(COUNTIFS(VentaID,A921)&lt;&gt;1,"Confira o ID da venda",IF(SUMIFS(VentaValida,VentaID,A921)&lt;=0,"Corrija a venda",IF(B921&lt;SUMIFS(VentaFecha,VentaID,A921),"Anterior à venda","OK"))))))))))))</f>
        <v/>
      </c>
      <c r="H921" s="34" t="n">
        <f aca="false">IF(G921="OK",C921,0)</f>
        <v>0</v>
      </c>
    </row>
    <row r="922" customFormat="false" ht="25" hidden="false" customHeight="true" outlineLevel="0" collapsed="false">
      <c r="A922" s="31"/>
      <c r="B922" s="32"/>
      <c r="C922" s="33"/>
      <c r="D922" s="31"/>
      <c r="E922" s="31"/>
      <c r="F922" s="31"/>
      <c r="G922" s="36" t="str">
        <f aca="false">IF(COUNTA(A922:F922)=0,"",IF(E922="","Falta o código",IF(E922&lt;&gt;TRIM(E922),"Confira o código",IF(COUNTIFS(CobroID,E922)&gt;1,"Código repetido",IF(NOT(ISNUMBER(B922)),"Confira a data",IF(OR(B922&lt;1,B922&gt;73415,INT(B922)&lt;&gt;B922),"Confira a data",IF(NOT(ISNUMBER(C922)),"Confira o valor",IF(C922&lt;=0,"Valor maior que zero",IF(COUNTIFS(Medios,D922)&lt;&gt;1,"Escolha um meio",IF(COUNTIFS(VentaID,A922)&lt;&gt;1,"Confira o ID da venda",IF(SUMIFS(VentaValida,VentaID,A922)&lt;=0,"Corrija a venda",IF(B922&lt;SUMIFS(VentaFecha,VentaID,A922),"Anterior à venda","OK"))))))))))))</f>
        <v/>
      </c>
      <c r="H922" s="34" t="n">
        <f aca="false">IF(G922="OK",C922,0)</f>
        <v>0</v>
      </c>
    </row>
    <row r="923" customFormat="false" ht="25" hidden="false" customHeight="true" outlineLevel="0" collapsed="false">
      <c r="A923" s="31"/>
      <c r="B923" s="32"/>
      <c r="C923" s="33"/>
      <c r="D923" s="31"/>
      <c r="E923" s="31"/>
      <c r="F923" s="31"/>
      <c r="G923" s="36" t="str">
        <f aca="false">IF(COUNTA(A923:F923)=0,"",IF(E923="","Falta o código",IF(E923&lt;&gt;TRIM(E923),"Confira o código",IF(COUNTIFS(CobroID,E923)&gt;1,"Código repetido",IF(NOT(ISNUMBER(B923)),"Confira a data",IF(OR(B923&lt;1,B923&gt;73415,INT(B923)&lt;&gt;B923),"Confira a data",IF(NOT(ISNUMBER(C923)),"Confira o valor",IF(C923&lt;=0,"Valor maior que zero",IF(COUNTIFS(Medios,D923)&lt;&gt;1,"Escolha um meio",IF(COUNTIFS(VentaID,A923)&lt;&gt;1,"Confira o ID da venda",IF(SUMIFS(VentaValida,VentaID,A923)&lt;=0,"Corrija a venda",IF(B923&lt;SUMIFS(VentaFecha,VentaID,A923),"Anterior à venda","OK"))))))))))))</f>
        <v/>
      </c>
      <c r="H923" s="34" t="n">
        <f aca="false">IF(G923="OK",C923,0)</f>
        <v>0</v>
      </c>
    </row>
    <row r="924" customFormat="false" ht="25" hidden="false" customHeight="true" outlineLevel="0" collapsed="false">
      <c r="A924" s="31"/>
      <c r="B924" s="32"/>
      <c r="C924" s="33"/>
      <c r="D924" s="31"/>
      <c r="E924" s="31"/>
      <c r="F924" s="31"/>
      <c r="G924" s="36" t="str">
        <f aca="false">IF(COUNTA(A924:F924)=0,"",IF(E924="","Falta o código",IF(E924&lt;&gt;TRIM(E924),"Confira o código",IF(COUNTIFS(CobroID,E924)&gt;1,"Código repetido",IF(NOT(ISNUMBER(B924)),"Confira a data",IF(OR(B924&lt;1,B924&gt;73415,INT(B924)&lt;&gt;B924),"Confira a data",IF(NOT(ISNUMBER(C924)),"Confira o valor",IF(C924&lt;=0,"Valor maior que zero",IF(COUNTIFS(Medios,D924)&lt;&gt;1,"Escolha um meio",IF(COUNTIFS(VentaID,A924)&lt;&gt;1,"Confira o ID da venda",IF(SUMIFS(VentaValida,VentaID,A924)&lt;=0,"Corrija a venda",IF(B924&lt;SUMIFS(VentaFecha,VentaID,A924),"Anterior à venda","OK"))))))))))))</f>
        <v/>
      </c>
      <c r="H924" s="34" t="n">
        <f aca="false">IF(G924="OK",C924,0)</f>
        <v>0</v>
      </c>
    </row>
    <row r="925" customFormat="false" ht="25" hidden="false" customHeight="true" outlineLevel="0" collapsed="false">
      <c r="A925" s="31"/>
      <c r="B925" s="32"/>
      <c r="C925" s="33"/>
      <c r="D925" s="31"/>
      <c r="E925" s="31"/>
      <c r="F925" s="31"/>
      <c r="G925" s="36" t="str">
        <f aca="false">IF(COUNTA(A925:F925)=0,"",IF(E925="","Falta o código",IF(E925&lt;&gt;TRIM(E925),"Confira o código",IF(COUNTIFS(CobroID,E925)&gt;1,"Código repetido",IF(NOT(ISNUMBER(B925)),"Confira a data",IF(OR(B925&lt;1,B925&gt;73415,INT(B925)&lt;&gt;B925),"Confira a data",IF(NOT(ISNUMBER(C925)),"Confira o valor",IF(C925&lt;=0,"Valor maior que zero",IF(COUNTIFS(Medios,D925)&lt;&gt;1,"Escolha um meio",IF(COUNTIFS(VentaID,A925)&lt;&gt;1,"Confira o ID da venda",IF(SUMIFS(VentaValida,VentaID,A925)&lt;=0,"Corrija a venda",IF(B925&lt;SUMIFS(VentaFecha,VentaID,A925),"Anterior à venda","OK"))))))))))))</f>
        <v/>
      </c>
      <c r="H925" s="34" t="n">
        <f aca="false">IF(G925="OK",C925,0)</f>
        <v>0</v>
      </c>
    </row>
    <row r="926" customFormat="false" ht="25" hidden="false" customHeight="true" outlineLevel="0" collapsed="false">
      <c r="A926" s="31"/>
      <c r="B926" s="32"/>
      <c r="C926" s="33"/>
      <c r="D926" s="31"/>
      <c r="E926" s="31"/>
      <c r="F926" s="31"/>
      <c r="G926" s="36" t="str">
        <f aca="false">IF(COUNTA(A926:F926)=0,"",IF(E926="","Falta o código",IF(E926&lt;&gt;TRIM(E926),"Confira o código",IF(COUNTIFS(CobroID,E926)&gt;1,"Código repetido",IF(NOT(ISNUMBER(B926)),"Confira a data",IF(OR(B926&lt;1,B926&gt;73415,INT(B926)&lt;&gt;B926),"Confira a data",IF(NOT(ISNUMBER(C926)),"Confira o valor",IF(C926&lt;=0,"Valor maior que zero",IF(COUNTIFS(Medios,D926)&lt;&gt;1,"Escolha um meio",IF(COUNTIFS(VentaID,A926)&lt;&gt;1,"Confira o ID da venda",IF(SUMIFS(VentaValida,VentaID,A926)&lt;=0,"Corrija a venda",IF(B926&lt;SUMIFS(VentaFecha,VentaID,A926),"Anterior à venda","OK"))))))))))))</f>
        <v/>
      </c>
      <c r="H926" s="34" t="n">
        <f aca="false">IF(G926="OK",C926,0)</f>
        <v>0</v>
      </c>
    </row>
    <row r="927" customFormat="false" ht="25" hidden="false" customHeight="true" outlineLevel="0" collapsed="false">
      <c r="A927" s="31"/>
      <c r="B927" s="32"/>
      <c r="C927" s="33"/>
      <c r="D927" s="31"/>
      <c r="E927" s="31"/>
      <c r="F927" s="31"/>
      <c r="G927" s="36" t="str">
        <f aca="false">IF(COUNTA(A927:F927)=0,"",IF(E927="","Falta o código",IF(E927&lt;&gt;TRIM(E927),"Confira o código",IF(COUNTIFS(CobroID,E927)&gt;1,"Código repetido",IF(NOT(ISNUMBER(B927)),"Confira a data",IF(OR(B927&lt;1,B927&gt;73415,INT(B927)&lt;&gt;B927),"Confira a data",IF(NOT(ISNUMBER(C927)),"Confira o valor",IF(C927&lt;=0,"Valor maior que zero",IF(COUNTIFS(Medios,D927)&lt;&gt;1,"Escolha um meio",IF(COUNTIFS(VentaID,A927)&lt;&gt;1,"Confira o ID da venda",IF(SUMIFS(VentaValida,VentaID,A927)&lt;=0,"Corrija a venda",IF(B927&lt;SUMIFS(VentaFecha,VentaID,A927),"Anterior à venda","OK"))))))))))))</f>
        <v/>
      </c>
      <c r="H927" s="34" t="n">
        <f aca="false">IF(G927="OK",C927,0)</f>
        <v>0</v>
      </c>
    </row>
    <row r="928" customFormat="false" ht="25" hidden="false" customHeight="true" outlineLevel="0" collapsed="false">
      <c r="A928" s="31"/>
      <c r="B928" s="32"/>
      <c r="C928" s="33"/>
      <c r="D928" s="31"/>
      <c r="E928" s="31"/>
      <c r="F928" s="31"/>
      <c r="G928" s="36" t="str">
        <f aca="false">IF(COUNTA(A928:F928)=0,"",IF(E928="","Falta o código",IF(E928&lt;&gt;TRIM(E928),"Confira o código",IF(COUNTIFS(CobroID,E928)&gt;1,"Código repetido",IF(NOT(ISNUMBER(B928)),"Confira a data",IF(OR(B928&lt;1,B928&gt;73415,INT(B928)&lt;&gt;B928),"Confira a data",IF(NOT(ISNUMBER(C928)),"Confira o valor",IF(C928&lt;=0,"Valor maior que zero",IF(COUNTIFS(Medios,D928)&lt;&gt;1,"Escolha um meio",IF(COUNTIFS(VentaID,A928)&lt;&gt;1,"Confira o ID da venda",IF(SUMIFS(VentaValida,VentaID,A928)&lt;=0,"Corrija a venda",IF(B928&lt;SUMIFS(VentaFecha,VentaID,A928),"Anterior à venda","OK"))))))))))))</f>
        <v/>
      </c>
      <c r="H928" s="34" t="n">
        <f aca="false">IF(G928="OK",C928,0)</f>
        <v>0</v>
      </c>
    </row>
    <row r="929" customFormat="false" ht="25" hidden="false" customHeight="true" outlineLevel="0" collapsed="false">
      <c r="A929" s="31"/>
      <c r="B929" s="32"/>
      <c r="C929" s="33"/>
      <c r="D929" s="31"/>
      <c r="E929" s="31"/>
      <c r="F929" s="31"/>
      <c r="G929" s="36" t="str">
        <f aca="false">IF(COUNTA(A929:F929)=0,"",IF(E929="","Falta o código",IF(E929&lt;&gt;TRIM(E929),"Confira o código",IF(COUNTIFS(CobroID,E929)&gt;1,"Código repetido",IF(NOT(ISNUMBER(B929)),"Confira a data",IF(OR(B929&lt;1,B929&gt;73415,INT(B929)&lt;&gt;B929),"Confira a data",IF(NOT(ISNUMBER(C929)),"Confira o valor",IF(C929&lt;=0,"Valor maior que zero",IF(COUNTIFS(Medios,D929)&lt;&gt;1,"Escolha um meio",IF(COUNTIFS(VentaID,A929)&lt;&gt;1,"Confira o ID da venda",IF(SUMIFS(VentaValida,VentaID,A929)&lt;=0,"Corrija a venda",IF(B929&lt;SUMIFS(VentaFecha,VentaID,A929),"Anterior à venda","OK"))))))))))))</f>
        <v/>
      </c>
      <c r="H929" s="34" t="n">
        <f aca="false">IF(G929="OK",C929,0)</f>
        <v>0</v>
      </c>
    </row>
    <row r="930" customFormat="false" ht="25" hidden="false" customHeight="true" outlineLevel="0" collapsed="false">
      <c r="A930" s="31"/>
      <c r="B930" s="32"/>
      <c r="C930" s="33"/>
      <c r="D930" s="31"/>
      <c r="E930" s="31"/>
      <c r="F930" s="31"/>
      <c r="G930" s="36" t="str">
        <f aca="false">IF(COUNTA(A930:F930)=0,"",IF(E930="","Falta o código",IF(E930&lt;&gt;TRIM(E930),"Confira o código",IF(COUNTIFS(CobroID,E930)&gt;1,"Código repetido",IF(NOT(ISNUMBER(B930)),"Confira a data",IF(OR(B930&lt;1,B930&gt;73415,INT(B930)&lt;&gt;B930),"Confira a data",IF(NOT(ISNUMBER(C930)),"Confira o valor",IF(C930&lt;=0,"Valor maior que zero",IF(COUNTIFS(Medios,D930)&lt;&gt;1,"Escolha um meio",IF(COUNTIFS(VentaID,A930)&lt;&gt;1,"Confira o ID da venda",IF(SUMIFS(VentaValida,VentaID,A930)&lt;=0,"Corrija a venda",IF(B930&lt;SUMIFS(VentaFecha,VentaID,A930),"Anterior à venda","OK"))))))))))))</f>
        <v/>
      </c>
      <c r="H930" s="34" t="n">
        <f aca="false">IF(G930="OK",C930,0)</f>
        <v>0</v>
      </c>
    </row>
    <row r="931" customFormat="false" ht="25" hidden="false" customHeight="true" outlineLevel="0" collapsed="false">
      <c r="A931" s="31"/>
      <c r="B931" s="32"/>
      <c r="C931" s="33"/>
      <c r="D931" s="31"/>
      <c r="E931" s="31"/>
      <c r="F931" s="31"/>
      <c r="G931" s="36" t="str">
        <f aca="false">IF(COUNTA(A931:F931)=0,"",IF(E931="","Falta o código",IF(E931&lt;&gt;TRIM(E931),"Confira o código",IF(COUNTIFS(CobroID,E931)&gt;1,"Código repetido",IF(NOT(ISNUMBER(B931)),"Confira a data",IF(OR(B931&lt;1,B931&gt;73415,INT(B931)&lt;&gt;B931),"Confira a data",IF(NOT(ISNUMBER(C931)),"Confira o valor",IF(C931&lt;=0,"Valor maior que zero",IF(COUNTIFS(Medios,D931)&lt;&gt;1,"Escolha um meio",IF(COUNTIFS(VentaID,A931)&lt;&gt;1,"Confira o ID da venda",IF(SUMIFS(VentaValida,VentaID,A931)&lt;=0,"Corrija a venda",IF(B931&lt;SUMIFS(VentaFecha,VentaID,A931),"Anterior à venda","OK"))))))))))))</f>
        <v/>
      </c>
      <c r="H931" s="34" t="n">
        <f aca="false">IF(G931="OK",C931,0)</f>
        <v>0</v>
      </c>
    </row>
    <row r="932" customFormat="false" ht="25" hidden="false" customHeight="true" outlineLevel="0" collapsed="false">
      <c r="A932" s="31"/>
      <c r="B932" s="32"/>
      <c r="C932" s="33"/>
      <c r="D932" s="31"/>
      <c r="E932" s="31"/>
      <c r="F932" s="31"/>
      <c r="G932" s="36" t="str">
        <f aca="false">IF(COUNTA(A932:F932)=0,"",IF(E932="","Falta o código",IF(E932&lt;&gt;TRIM(E932),"Confira o código",IF(COUNTIFS(CobroID,E932)&gt;1,"Código repetido",IF(NOT(ISNUMBER(B932)),"Confira a data",IF(OR(B932&lt;1,B932&gt;73415,INT(B932)&lt;&gt;B932),"Confira a data",IF(NOT(ISNUMBER(C932)),"Confira o valor",IF(C932&lt;=0,"Valor maior que zero",IF(COUNTIFS(Medios,D932)&lt;&gt;1,"Escolha um meio",IF(COUNTIFS(VentaID,A932)&lt;&gt;1,"Confira o ID da venda",IF(SUMIFS(VentaValida,VentaID,A932)&lt;=0,"Corrija a venda",IF(B932&lt;SUMIFS(VentaFecha,VentaID,A932),"Anterior à venda","OK"))))))))))))</f>
        <v/>
      </c>
      <c r="H932" s="34" t="n">
        <f aca="false">IF(G932="OK",C932,0)</f>
        <v>0</v>
      </c>
    </row>
    <row r="933" customFormat="false" ht="25" hidden="false" customHeight="true" outlineLevel="0" collapsed="false">
      <c r="A933" s="31"/>
      <c r="B933" s="32"/>
      <c r="C933" s="33"/>
      <c r="D933" s="31"/>
      <c r="E933" s="31"/>
      <c r="F933" s="31"/>
      <c r="G933" s="36" t="str">
        <f aca="false">IF(COUNTA(A933:F933)=0,"",IF(E933="","Falta o código",IF(E933&lt;&gt;TRIM(E933),"Confira o código",IF(COUNTIFS(CobroID,E933)&gt;1,"Código repetido",IF(NOT(ISNUMBER(B933)),"Confira a data",IF(OR(B933&lt;1,B933&gt;73415,INT(B933)&lt;&gt;B933),"Confira a data",IF(NOT(ISNUMBER(C933)),"Confira o valor",IF(C933&lt;=0,"Valor maior que zero",IF(COUNTIFS(Medios,D933)&lt;&gt;1,"Escolha um meio",IF(COUNTIFS(VentaID,A933)&lt;&gt;1,"Confira o ID da venda",IF(SUMIFS(VentaValida,VentaID,A933)&lt;=0,"Corrija a venda",IF(B933&lt;SUMIFS(VentaFecha,VentaID,A933),"Anterior à venda","OK"))))))))))))</f>
        <v/>
      </c>
      <c r="H933" s="34" t="n">
        <f aca="false">IF(G933="OK",C933,0)</f>
        <v>0</v>
      </c>
    </row>
    <row r="934" customFormat="false" ht="25" hidden="false" customHeight="true" outlineLevel="0" collapsed="false">
      <c r="A934" s="31"/>
      <c r="B934" s="32"/>
      <c r="C934" s="33"/>
      <c r="D934" s="31"/>
      <c r="E934" s="31"/>
      <c r="F934" s="31"/>
      <c r="G934" s="36" t="str">
        <f aca="false">IF(COUNTA(A934:F934)=0,"",IF(E934="","Falta o código",IF(E934&lt;&gt;TRIM(E934),"Confira o código",IF(COUNTIFS(CobroID,E934)&gt;1,"Código repetido",IF(NOT(ISNUMBER(B934)),"Confira a data",IF(OR(B934&lt;1,B934&gt;73415,INT(B934)&lt;&gt;B934),"Confira a data",IF(NOT(ISNUMBER(C934)),"Confira o valor",IF(C934&lt;=0,"Valor maior que zero",IF(COUNTIFS(Medios,D934)&lt;&gt;1,"Escolha um meio",IF(COUNTIFS(VentaID,A934)&lt;&gt;1,"Confira o ID da venda",IF(SUMIFS(VentaValida,VentaID,A934)&lt;=0,"Corrija a venda",IF(B934&lt;SUMIFS(VentaFecha,VentaID,A934),"Anterior à venda","OK"))))))))))))</f>
        <v/>
      </c>
      <c r="H934" s="34" t="n">
        <f aca="false">IF(G934="OK",C934,0)</f>
        <v>0</v>
      </c>
    </row>
    <row r="935" customFormat="false" ht="25" hidden="false" customHeight="true" outlineLevel="0" collapsed="false">
      <c r="A935" s="31"/>
      <c r="B935" s="32"/>
      <c r="C935" s="33"/>
      <c r="D935" s="31"/>
      <c r="E935" s="31"/>
      <c r="F935" s="31"/>
      <c r="G935" s="36" t="str">
        <f aca="false">IF(COUNTA(A935:F935)=0,"",IF(E935="","Falta o código",IF(E935&lt;&gt;TRIM(E935),"Confira o código",IF(COUNTIFS(CobroID,E935)&gt;1,"Código repetido",IF(NOT(ISNUMBER(B935)),"Confira a data",IF(OR(B935&lt;1,B935&gt;73415,INT(B935)&lt;&gt;B935),"Confira a data",IF(NOT(ISNUMBER(C935)),"Confira o valor",IF(C935&lt;=0,"Valor maior que zero",IF(COUNTIFS(Medios,D935)&lt;&gt;1,"Escolha um meio",IF(COUNTIFS(VentaID,A935)&lt;&gt;1,"Confira o ID da venda",IF(SUMIFS(VentaValida,VentaID,A935)&lt;=0,"Corrija a venda",IF(B935&lt;SUMIFS(VentaFecha,VentaID,A935),"Anterior à venda","OK"))))))))))))</f>
        <v/>
      </c>
      <c r="H935" s="34" t="n">
        <f aca="false">IF(G935="OK",C935,0)</f>
        <v>0</v>
      </c>
    </row>
    <row r="936" customFormat="false" ht="25" hidden="false" customHeight="true" outlineLevel="0" collapsed="false">
      <c r="A936" s="31"/>
      <c r="B936" s="32"/>
      <c r="C936" s="33"/>
      <c r="D936" s="31"/>
      <c r="E936" s="31"/>
      <c r="F936" s="31"/>
      <c r="G936" s="36" t="str">
        <f aca="false">IF(COUNTA(A936:F936)=0,"",IF(E936="","Falta o código",IF(E936&lt;&gt;TRIM(E936),"Confira o código",IF(COUNTIFS(CobroID,E936)&gt;1,"Código repetido",IF(NOT(ISNUMBER(B936)),"Confira a data",IF(OR(B936&lt;1,B936&gt;73415,INT(B936)&lt;&gt;B936),"Confira a data",IF(NOT(ISNUMBER(C936)),"Confira o valor",IF(C936&lt;=0,"Valor maior que zero",IF(COUNTIFS(Medios,D936)&lt;&gt;1,"Escolha um meio",IF(COUNTIFS(VentaID,A936)&lt;&gt;1,"Confira o ID da venda",IF(SUMIFS(VentaValida,VentaID,A936)&lt;=0,"Corrija a venda",IF(B936&lt;SUMIFS(VentaFecha,VentaID,A936),"Anterior à venda","OK"))))))))))))</f>
        <v/>
      </c>
      <c r="H936" s="34" t="n">
        <f aca="false">IF(G936="OK",C936,0)</f>
        <v>0</v>
      </c>
    </row>
    <row r="937" customFormat="false" ht="25" hidden="false" customHeight="true" outlineLevel="0" collapsed="false">
      <c r="A937" s="31"/>
      <c r="B937" s="32"/>
      <c r="C937" s="33"/>
      <c r="D937" s="31"/>
      <c r="E937" s="31"/>
      <c r="F937" s="31"/>
      <c r="G937" s="36" t="str">
        <f aca="false">IF(COUNTA(A937:F937)=0,"",IF(E937="","Falta o código",IF(E937&lt;&gt;TRIM(E937),"Confira o código",IF(COUNTIFS(CobroID,E937)&gt;1,"Código repetido",IF(NOT(ISNUMBER(B937)),"Confira a data",IF(OR(B937&lt;1,B937&gt;73415,INT(B937)&lt;&gt;B937),"Confira a data",IF(NOT(ISNUMBER(C937)),"Confira o valor",IF(C937&lt;=0,"Valor maior que zero",IF(COUNTIFS(Medios,D937)&lt;&gt;1,"Escolha um meio",IF(COUNTIFS(VentaID,A937)&lt;&gt;1,"Confira o ID da venda",IF(SUMIFS(VentaValida,VentaID,A937)&lt;=0,"Corrija a venda",IF(B937&lt;SUMIFS(VentaFecha,VentaID,A937),"Anterior à venda","OK"))))))))))))</f>
        <v/>
      </c>
      <c r="H937" s="34" t="n">
        <f aca="false">IF(G937="OK",C937,0)</f>
        <v>0</v>
      </c>
    </row>
    <row r="938" customFormat="false" ht="25" hidden="false" customHeight="true" outlineLevel="0" collapsed="false">
      <c r="A938" s="31"/>
      <c r="B938" s="32"/>
      <c r="C938" s="33"/>
      <c r="D938" s="31"/>
      <c r="E938" s="31"/>
      <c r="F938" s="31"/>
      <c r="G938" s="36" t="str">
        <f aca="false">IF(COUNTA(A938:F938)=0,"",IF(E938="","Falta o código",IF(E938&lt;&gt;TRIM(E938),"Confira o código",IF(COUNTIFS(CobroID,E938)&gt;1,"Código repetido",IF(NOT(ISNUMBER(B938)),"Confira a data",IF(OR(B938&lt;1,B938&gt;73415,INT(B938)&lt;&gt;B938),"Confira a data",IF(NOT(ISNUMBER(C938)),"Confira o valor",IF(C938&lt;=0,"Valor maior que zero",IF(COUNTIFS(Medios,D938)&lt;&gt;1,"Escolha um meio",IF(COUNTIFS(VentaID,A938)&lt;&gt;1,"Confira o ID da venda",IF(SUMIFS(VentaValida,VentaID,A938)&lt;=0,"Corrija a venda",IF(B938&lt;SUMIFS(VentaFecha,VentaID,A938),"Anterior à venda","OK"))))))))))))</f>
        <v/>
      </c>
      <c r="H938" s="34" t="n">
        <f aca="false">IF(G938="OK",C938,0)</f>
        <v>0</v>
      </c>
    </row>
    <row r="939" customFormat="false" ht="25" hidden="false" customHeight="true" outlineLevel="0" collapsed="false">
      <c r="A939" s="31"/>
      <c r="B939" s="32"/>
      <c r="C939" s="33"/>
      <c r="D939" s="31"/>
      <c r="E939" s="31"/>
      <c r="F939" s="31"/>
      <c r="G939" s="36" t="str">
        <f aca="false">IF(COUNTA(A939:F939)=0,"",IF(E939="","Falta o código",IF(E939&lt;&gt;TRIM(E939),"Confira o código",IF(COUNTIFS(CobroID,E939)&gt;1,"Código repetido",IF(NOT(ISNUMBER(B939)),"Confira a data",IF(OR(B939&lt;1,B939&gt;73415,INT(B939)&lt;&gt;B939),"Confira a data",IF(NOT(ISNUMBER(C939)),"Confira o valor",IF(C939&lt;=0,"Valor maior que zero",IF(COUNTIFS(Medios,D939)&lt;&gt;1,"Escolha um meio",IF(COUNTIFS(VentaID,A939)&lt;&gt;1,"Confira o ID da venda",IF(SUMIFS(VentaValida,VentaID,A939)&lt;=0,"Corrija a venda",IF(B939&lt;SUMIFS(VentaFecha,VentaID,A939),"Anterior à venda","OK"))))))))))))</f>
        <v/>
      </c>
      <c r="H939" s="34" t="n">
        <f aca="false">IF(G939="OK",C939,0)</f>
        <v>0</v>
      </c>
    </row>
    <row r="940" customFormat="false" ht="25" hidden="false" customHeight="true" outlineLevel="0" collapsed="false">
      <c r="A940" s="31"/>
      <c r="B940" s="32"/>
      <c r="C940" s="33"/>
      <c r="D940" s="31"/>
      <c r="E940" s="31"/>
      <c r="F940" s="31"/>
      <c r="G940" s="36" t="str">
        <f aca="false">IF(COUNTA(A940:F940)=0,"",IF(E940="","Falta o código",IF(E940&lt;&gt;TRIM(E940),"Confira o código",IF(COUNTIFS(CobroID,E940)&gt;1,"Código repetido",IF(NOT(ISNUMBER(B940)),"Confira a data",IF(OR(B940&lt;1,B940&gt;73415,INT(B940)&lt;&gt;B940),"Confira a data",IF(NOT(ISNUMBER(C940)),"Confira o valor",IF(C940&lt;=0,"Valor maior que zero",IF(COUNTIFS(Medios,D940)&lt;&gt;1,"Escolha um meio",IF(COUNTIFS(VentaID,A940)&lt;&gt;1,"Confira o ID da venda",IF(SUMIFS(VentaValida,VentaID,A940)&lt;=0,"Corrija a venda",IF(B940&lt;SUMIFS(VentaFecha,VentaID,A940),"Anterior à venda","OK"))))))))))))</f>
        <v/>
      </c>
      <c r="H940" s="34" t="n">
        <f aca="false">IF(G940="OK",C940,0)</f>
        <v>0</v>
      </c>
    </row>
    <row r="941" customFormat="false" ht="25" hidden="false" customHeight="true" outlineLevel="0" collapsed="false">
      <c r="A941" s="31"/>
      <c r="B941" s="32"/>
      <c r="C941" s="33"/>
      <c r="D941" s="31"/>
      <c r="E941" s="31"/>
      <c r="F941" s="31"/>
      <c r="G941" s="36" t="str">
        <f aca="false">IF(COUNTA(A941:F941)=0,"",IF(E941="","Falta o código",IF(E941&lt;&gt;TRIM(E941),"Confira o código",IF(COUNTIFS(CobroID,E941)&gt;1,"Código repetido",IF(NOT(ISNUMBER(B941)),"Confira a data",IF(OR(B941&lt;1,B941&gt;73415,INT(B941)&lt;&gt;B941),"Confira a data",IF(NOT(ISNUMBER(C941)),"Confira o valor",IF(C941&lt;=0,"Valor maior que zero",IF(COUNTIFS(Medios,D941)&lt;&gt;1,"Escolha um meio",IF(COUNTIFS(VentaID,A941)&lt;&gt;1,"Confira o ID da venda",IF(SUMIFS(VentaValida,VentaID,A941)&lt;=0,"Corrija a venda",IF(B941&lt;SUMIFS(VentaFecha,VentaID,A941),"Anterior à venda","OK"))))))))))))</f>
        <v/>
      </c>
      <c r="H941" s="34" t="n">
        <f aca="false">IF(G941="OK",C941,0)</f>
        <v>0</v>
      </c>
    </row>
    <row r="942" customFormat="false" ht="25" hidden="false" customHeight="true" outlineLevel="0" collapsed="false">
      <c r="A942" s="31"/>
      <c r="B942" s="32"/>
      <c r="C942" s="33"/>
      <c r="D942" s="31"/>
      <c r="E942" s="31"/>
      <c r="F942" s="31"/>
      <c r="G942" s="36" t="str">
        <f aca="false">IF(COUNTA(A942:F942)=0,"",IF(E942="","Falta o código",IF(E942&lt;&gt;TRIM(E942),"Confira o código",IF(COUNTIFS(CobroID,E942)&gt;1,"Código repetido",IF(NOT(ISNUMBER(B942)),"Confira a data",IF(OR(B942&lt;1,B942&gt;73415,INT(B942)&lt;&gt;B942),"Confira a data",IF(NOT(ISNUMBER(C942)),"Confira o valor",IF(C942&lt;=0,"Valor maior que zero",IF(COUNTIFS(Medios,D942)&lt;&gt;1,"Escolha um meio",IF(COUNTIFS(VentaID,A942)&lt;&gt;1,"Confira o ID da venda",IF(SUMIFS(VentaValida,VentaID,A942)&lt;=0,"Corrija a venda",IF(B942&lt;SUMIFS(VentaFecha,VentaID,A942),"Anterior à venda","OK"))))))))))))</f>
        <v/>
      </c>
      <c r="H942" s="34" t="n">
        <f aca="false">IF(G942="OK",C942,0)</f>
        <v>0</v>
      </c>
    </row>
    <row r="943" customFormat="false" ht="25" hidden="false" customHeight="true" outlineLevel="0" collapsed="false">
      <c r="A943" s="31"/>
      <c r="B943" s="32"/>
      <c r="C943" s="33"/>
      <c r="D943" s="31"/>
      <c r="E943" s="31"/>
      <c r="F943" s="31"/>
      <c r="G943" s="36" t="str">
        <f aca="false">IF(COUNTA(A943:F943)=0,"",IF(E943="","Falta o código",IF(E943&lt;&gt;TRIM(E943),"Confira o código",IF(COUNTIFS(CobroID,E943)&gt;1,"Código repetido",IF(NOT(ISNUMBER(B943)),"Confira a data",IF(OR(B943&lt;1,B943&gt;73415,INT(B943)&lt;&gt;B943),"Confira a data",IF(NOT(ISNUMBER(C943)),"Confira o valor",IF(C943&lt;=0,"Valor maior que zero",IF(COUNTIFS(Medios,D943)&lt;&gt;1,"Escolha um meio",IF(COUNTIFS(VentaID,A943)&lt;&gt;1,"Confira o ID da venda",IF(SUMIFS(VentaValida,VentaID,A943)&lt;=0,"Corrija a venda",IF(B943&lt;SUMIFS(VentaFecha,VentaID,A943),"Anterior à venda","OK"))))))))))))</f>
        <v/>
      </c>
      <c r="H943" s="34" t="n">
        <f aca="false">IF(G943="OK",C943,0)</f>
        <v>0</v>
      </c>
    </row>
    <row r="944" customFormat="false" ht="25" hidden="false" customHeight="true" outlineLevel="0" collapsed="false">
      <c r="A944" s="31"/>
      <c r="B944" s="32"/>
      <c r="C944" s="33"/>
      <c r="D944" s="31"/>
      <c r="E944" s="31"/>
      <c r="F944" s="31"/>
      <c r="G944" s="36" t="str">
        <f aca="false">IF(COUNTA(A944:F944)=0,"",IF(E944="","Falta o código",IF(E944&lt;&gt;TRIM(E944),"Confira o código",IF(COUNTIFS(CobroID,E944)&gt;1,"Código repetido",IF(NOT(ISNUMBER(B944)),"Confira a data",IF(OR(B944&lt;1,B944&gt;73415,INT(B944)&lt;&gt;B944),"Confira a data",IF(NOT(ISNUMBER(C944)),"Confira o valor",IF(C944&lt;=0,"Valor maior que zero",IF(COUNTIFS(Medios,D944)&lt;&gt;1,"Escolha um meio",IF(COUNTIFS(VentaID,A944)&lt;&gt;1,"Confira o ID da venda",IF(SUMIFS(VentaValida,VentaID,A944)&lt;=0,"Corrija a venda",IF(B944&lt;SUMIFS(VentaFecha,VentaID,A944),"Anterior à venda","OK"))))))))))))</f>
        <v/>
      </c>
      <c r="H944" s="34" t="n">
        <f aca="false">IF(G944="OK",C944,0)</f>
        <v>0</v>
      </c>
    </row>
    <row r="945" customFormat="false" ht="25" hidden="false" customHeight="true" outlineLevel="0" collapsed="false">
      <c r="A945" s="31"/>
      <c r="B945" s="32"/>
      <c r="C945" s="33"/>
      <c r="D945" s="31"/>
      <c r="E945" s="31"/>
      <c r="F945" s="31"/>
      <c r="G945" s="36" t="str">
        <f aca="false">IF(COUNTA(A945:F945)=0,"",IF(E945="","Falta o código",IF(E945&lt;&gt;TRIM(E945),"Confira o código",IF(COUNTIFS(CobroID,E945)&gt;1,"Código repetido",IF(NOT(ISNUMBER(B945)),"Confira a data",IF(OR(B945&lt;1,B945&gt;73415,INT(B945)&lt;&gt;B945),"Confira a data",IF(NOT(ISNUMBER(C945)),"Confira o valor",IF(C945&lt;=0,"Valor maior que zero",IF(COUNTIFS(Medios,D945)&lt;&gt;1,"Escolha um meio",IF(COUNTIFS(VentaID,A945)&lt;&gt;1,"Confira o ID da venda",IF(SUMIFS(VentaValida,VentaID,A945)&lt;=0,"Corrija a venda",IF(B945&lt;SUMIFS(VentaFecha,VentaID,A945),"Anterior à venda","OK"))))))))))))</f>
        <v/>
      </c>
      <c r="H945" s="34" t="n">
        <f aca="false">IF(G945="OK",C945,0)</f>
        <v>0</v>
      </c>
    </row>
    <row r="946" customFormat="false" ht="25" hidden="false" customHeight="true" outlineLevel="0" collapsed="false">
      <c r="A946" s="31"/>
      <c r="B946" s="32"/>
      <c r="C946" s="33"/>
      <c r="D946" s="31"/>
      <c r="E946" s="31"/>
      <c r="F946" s="31"/>
      <c r="G946" s="36" t="str">
        <f aca="false">IF(COUNTA(A946:F946)=0,"",IF(E946="","Falta o código",IF(E946&lt;&gt;TRIM(E946),"Confira o código",IF(COUNTIFS(CobroID,E946)&gt;1,"Código repetido",IF(NOT(ISNUMBER(B946)),"Confira a data",IF(OR(B946&lt;1,B946&gt;73415,INT(B946)&lt;&gt;B946),"Confira a data",IF(NOT(ISNUMBER(C946)),"Confira o valor",IF(C946&lt;=0,"Valor maior que zero",IF(COUNTIFS(Medios,D946)&lt;&gt;1,"Escolha um meio",IF(COUNTIFS(VentaID,A946)&lt;&gt;1,"Confira o ID da venda",IF(SUMIFS(VentaValida,VentaID,A946)&lt;=0,"Corrija a venda",IF(B946&lt;SUMIFS(VentaFecha,VentaID,A946),"Anterior à venda","OK"))))))))))))</f>
        <v/>
      </c>
      <c r="H946" s="34" t="n">
        <f aca="false">IF(G946="OK",C946,0)</f>
        <v>0</v>
      </c>
    </row>
    <row r="947" customFormat="false" ht="25" hidden="false" customHeight="true" outlineLevel="0" collapsed="false">
      <c r="A947" s="31"/>
      <c r="B947" s="32"/>
      <c r="C947" s="33"/>
      <c r="D947" s="31"/>
      <c r="E947" s="31"/>
      <c r="F947" s="31"/>
      <c r="G947" s="36" t="str">
        <f aca="false">IF(COUNTA(A947:F947)=0,"",IF(E947="","Falta o código",IF(E947&lt;&gt;TRIM(E947),"Confira o código",IF(COUNTIFS(CobroID,E947)&gt;1,"Código repetido",IF(NOT(ISNUMBER(B947)),"Confira a data",IF(OR(B947&lt;1,B947&gt;73415,INT(B947)&lt;&gt;B947),"Confira a data",IF(NOT(ISNUMBER(C947)),"Confira o valor",IF(C947&lt;=0,"Valor maior que zero",IF(COUNTIFS(Medios,D947)&lt;&gt;1,"Escolha um meio",IF(COUNTIFS(VentaID,A947)&lt;&gt;1,"Confira o ID da venda",IF(SUMIFS(VentaValida,VentaID,A947)&lt;=0,"Corrija a venda",IF(B947&lt;SUMIFS(VentaFecha,VentaID,A947),"Anterior à venda","OK"))))))))))))</f>
        <v/>
      </c>
      <c r="H947" s="34" t="n">
        <f aca="false">IF(G947="OK",C947,0)</f>
        <v>0</v>
      </c>
    </row>
    <row r="948" customFormat="false" ht="25" hidden="false" customHeight="true" outlineLevel="0" collapsed="false">
      <c r="A948" s="31"/>
      <c r="B948" s="32"/>
      <c r="C948" s="33"/>
      <c r="D948" s="31"/>
      <c r="E948" s="31"/>
      <c r="F948" s="31"/>
      <c r="G948" s="36" t="str">
        <f aca="false">IF(COUNTA(A948:F948)=0,"",IF(E948="","Falta o código",IF(E948&lt;&gt;TRIM(E948),"Confira o código",IF(COUNTIFS(CobroID,E948)&gt;1,"Código repetido",IF(NOT(ISNUMBER(B948)),"Confira a data",IF(OR(B948&lt;1,B948&gt;73415,INT(B948)&lt;&gt;B948),"Confira a data",IF(NOT(ISNUMBER(C948)),"Confira o valor",IF(C948&lt;=0,"Valor maior que zero",IF(COUNTIFS(Medios,D948)&lt;&gt;1,"Escolha um meio",IF(COUNTIFS(VentaID,A948)&lt;&gt;1,"Confira o ID da venda",IF(SUMIFS(VentaValida,VentaID,A948)&lt;=0,"Corrija a venda",IF(B948&lt;SUMIFS(VentaFecha,VentaID,A948),"Anterior à venda","OK"))))))))))))</f>
        <v/>
      </c>
      <c r="H948" s="34" t="n">
        <f aca="false">IF(G948="OK",C948,0)</f>
        <v>0</v>
      </c>
    </row>
    <row r="949" customFormat="false" ht="25" hidden="false" customHeight="true" outlineLevel="0" collapsed="false">
      <c r="A949" s="31"/>
      <c r="B949" s="32"/>
      <c r="C949" s="33"/>
      <c r="D949" s="31"/>
      <c r="E949" s="31"/>
      <c r="F949" s="31"/>
      <c r="G949" s="36" t="str">
        <f aca="false">IF(COUNTA(A949:F949)=0,"",IF(E949="","Falta o código",IF(E949&lt;&gt;TRIM(E949),"Confira o código",IF(COUNTIFS(CobroID,E949)&gt;1,"Código repetido",IF(NOT(ISNUMBER(B949)),"Confira a data",IF(OR(B949&lt;1,B949&gt;73415,INT(B949)&lt;&gt;B949),"Confira a data",IF(NOT(ISNUMBER(C949)),"Confira o valor",IF(C949&lt;=0,"Valor maior que zero",IF(COUNTIFS(Medios,D949)&lt;&gt;1,"Escolha um meio",IF(COUNTIFS(VentaID,A949)&lt;&gt;1,"Confira o ID da venda",IF(SUMIFS(VentaValida,VentaID,A949)&lt;=0,"Corrija a venda",IF(B949&lt;SUMIFS(VentaFecha,VentaID,A949),"Anterior à venda","OK"))))))))))))</f>
        <v/>
      </c>
      <c r="H949" s="34" t="n">
        <f aca="false">IF(G949="OK",C949,0)</f>
        <v>0</v>
      </c>
    </row>
    <row r="950" customFormat="false" ht="25" hidden="false" customHeight="true" outlineLevel="0" collapsed="false">
      <c r="A950" s="31"/>
      <c r="B950" s="32"/>
      <c r="C950" s="33"/>
      <c r="D950" s="31"/>
      <c r="E950" s="31"/>
      <c r="F950" s="31"/>
      <c r="G950" s="36" t="str">
        <f aca="false">IF(COUNTA(A950:F950)=0,"",IF(E950="","Falta o código",IF(E950&lt;&gt;TRIM(E950),"Confira o código",IF(COUNTIFS(CobroID,E950)&gt;1,"Código repetido",IF(NOT(ISNUMBER(B950)),"Confira a data",IF(OR(B950&lt;1,B950&gt;73415,INT(B950)&lt;&gt;B950),"Confira a data",IF(NOT(ISNUMBER(C950)),"Confira o valor",IF(C950&lt;=0,"Valor maior que zero",IF(COUNTIFS(Medios,D950)&lt;&gt;1,"Escolha um meio",IF(COUNTIFS(VentaID,A950)&lt;&gt;1,"Confira o ID da venda",IF(SUMIFS(VentaValida,VentaID,A950)&lt;=0,"Corrija a venda",IF(B950&lt;SUMIFS(VentaFecha,VentaID,A950),"Anterior à venda","OK"))))))))))))</f>
        <v/>
      </c>
      <c r="H950" s="34" t="n">
        <f aca="false">IF(G950="OK",C950,0)</f>
        <v>0</v>
      </c>
    </row>
    <row r="951" customFormat="false" ht="25" hidden="false" customHeight="true" outlineLevel="0" collapsed="false">
      <c r="A951" s="31"/>
      <c r="B951" s="32"/>
      <c r="C951" s="33"/>
      <c r="D951" s="31"/>
      <c r="E951" s="31"/>
      <c r="F951" s="31"/>
      <c r="G951" s="36" t="str">
        <f aca="false">IF(COUNTA(A951:F951)=0,"",IF(E951="","Falta o código",IF(E951&lt;&gt;TRIM(E951),"Confira o código",IF(COUNTIFS(CobroID,E951)&gt;1,"Código repetido",IF(NOT(ISNUMBER(B951)),"Confira a data",IF(OR(B951&lt;1,B951&gt;73415,INT(B951)&lt;&gt;B951),"Confira a data",IF(NOT(ISNUMBER(C951)),"Confira o valor",IF(C951&lt;=0,"Valor maior que zero",IF(COUNTIFS(Medios,D951)&lt;&gt;1,"Escolha um meio",IF(COUNTIFS(VentaID,A951)&lt;&gt;1,"Confira o ID da venda",IF(SUMIFS(VentaValida,VentaID,A951)&lt;=0,"Corrija a venda",IF(B951&lt;SUMIFS(VentaFecha,VentaID,A951),"Anterior à venda","OK"))))))))))))</f>
        <v/>
      </c>
      <c r="H951" s="34" t="n">
        <f aca="false">IF(G951="OK",C951,0)</f>
        <v>0</v>
      </c>
    </row>
    <row r="952" customFormat="false" ht="25" hidden="false" customHeight="true" outlineLevel="0" collapsed="false">
      <c r="A952" s="31"/>
      <c r="B952" s="32"/>
      <c r="C952" s="33"/>
      <c r="D952" s="31"/>
      <c r="E952" s="31"/>
      <c r="F952" s="31"/>
      <c r="G952" s="36" t="str">
        <f aca="false">IF(COUNTA(A952:F952)=0,"",IF(E952="","Falta o código",IF(E952&lt;&gt;TRIM(E952),"Confira o código",IF(COUNTIFS(CobroID,E952)&gt;1,"Código repetido",IF(NOT(ISNUMBER(B952)),"Confira a data",IF(OR(B952&lt;1,B952&gt;73415,INT(B952)&lt;&gt;B952),"Confira a data",IF(NOT(ISNUMBER(C952)),"Confira o valor",IF(C952&lt;=0,"Valor maior que zero",IF(COUNTIFS(Medios,D952)&lt;&gt;1,"Escolha um meio",IF(COUNTIFS(VentaID,A952)&lt;&gt;1,"Confira o ID da venda",IF(SUMIFS(VentaValida,VentaID,A952)&lt;=0,"Corrija a venda",IF(B952&lt;SUMIFS(VentaFecha,VentaID,A952),"Anterior à venda","OK"))))))))))))</f>
        <v/>
      </c>
      <c r="H952" s="34" t="n">
        <f aca="false">IF(G952="OK",C952,0)</f>
        <v>0</v>
      </c>
    </row>
    <row r="953" customFormat="false" ht="25" hidden="false" customHeight="true" outlineLevel="0" collapsed="false">
      <c r="A953" s="31"/>
      <c r="B953" s="32"/>
      <c r="C953" s="33"/>
      <c r="D953" s="31"/>
      <c r="E953" s="31"/>
      <c r="F953" s="31"/>
      <c r="G953" s="36" t="str">
        <f aca="false">IF(COUNTA(A953:F953)=0,"",IF(E953="","Falta o código",IF(E953&lt;&gt;TRIM(E953),"Confira o código",IF(COUNTIFS(CobroID,E953)&gt;1,"Código repetido",IF(NOT(ISNUMBER(B953)),"Confira a data",IF(OR(B953&lt;1,B953&gt;73415,INT(B953)&lt;&gt;B953),"Confira a data",IF(NOT(ISNUMBER(C953)),"Confira o valor",IF(C953&lt;=0,"Valor maior que zero",IF(COUNTIFS(Medios,D953)&lt;&gt;1,"Escolha um meio",IF(COUNTIFS(VentaID,A953)&lt;&gt;1,"Confira o ID da venda",IF(SUMIFS(VentaValida,VentaID,A953)&lt;=0,"Corrija a venda",IF(B953&lt;SUMIFS(VentaFecha,VentaID,A953),"Anterior à venda","OK"))))))))))))</f>
        <v/>
      </c>
      <c r="H953" s="34" t="n">
        <f aca="false">IF(G953="OK",C953,0)</f>
        <v>0</v>
      </c>
    </row>
    <row r="954" customFormat="false" ht="25" hidden="false" customHeight="true" outlineLevel="0" collapsed="false">
      <c r="A954" s="31"/>
      <c r="B954" s="32"/>
      <c r="C954" s="33"/>
      <c r="D954" s="31"/>
      <c r="E954" s="31"/>
      <c r="F954" s="31"/>
      <c r="G954" s="36" t="str">
        <f aca="false">IF(COUNTA(A954:F954)=0,"",IF(E954="","Falta o código",IF(E954&lt;&gt;TRIM(E954),"Confira o código",IF(COUNTIFS(CobroID,E954)&gt;1,"Código repetido",IF(NOT(ISNUMBER(B954)),"Confira a data",IF(OR(B954&lt;1,B954&gt;73415,INT(B954)&lt;&gt;B954),"Confira a data",IF(NOT(ISNUMBER(C954)),"Confira o valor",IF(C954&lt;=0,"Valor maior que zero",IF(COUNTIFS(Medios,D954)&lt;&gt;1,"Escolha um meio",IF(COUNTIFS(VentaID,A954)&lt;&gt;1,"Confira o ID da venda",IF(SUMIFS(VentaValida,VentaID,A954)&lt;=0,"Corrija a venda",IF(B954&lt;SUMIFS(VentaFecha,VentaID,A954),"Anterior à venda","OK"))))))))))))</f>
        <v/>
      </c>
      <c r="H954" s="34" t="n">
        <f aca="false">IF(G954="OK",C954,0)</f>
        <v>0</v>
      </c>
    </row>
    <row r="955" customFormat="false" ht="25" hidden="false" customHeight="true" outlineLevel="0" collapsed="false">
      <c r="A955" s="31"/>
      <c r="B955" s="32"/>
      <c r="C955" s="33"/>
      <c r="D955" s="31"/>
      <c r="E955" s="31"/>
      <c r="F955" s="31"/>
      <c r="G955" s="36" t="str">
        <f aca="false">IF(COUNTA(A955:F955)=0,"",IF(E955="","Falta o código",IF(E955&lt;&gt;TRIM(E955),"Confira o código",IF(COUNTIFS(CobroID,E955)&gt;1,"Código repetido",IF(NOT(ISNUMBER(B955)),"Confira a data",IF(OR(B955&lt;1,B955&gt;73415,INT(B955)&lt;&gt;B955),"Confira a data",IF(NOT(ISNUMBER(C955)),"Confira o valor",IF(C955&lt;=0,"Valor maior que zero",IF(COUNTIFS(Medios,D955)&lt;&gt;1,"Escolha um meio",IF(COUNTIFS(VentaID,A955)&lt;&gt;1,"Confira o ID da venda",IF(SUMIFS(VentaValida,VentaID,A955)&lt;=0,"Corrija a venda",IF(B955&lt;SUMIFS(VentaFecha,VentaID,A955),"Anterior à venda","OK"))))))))))))</f>
        <v/>
      </c>
      <c r="H955" s="34" t="n">
        <f aca="false">IF(G955="OK",C955,0)</f>
        <v>0</v>
      </c>
    </row>
    <row r="956" customFormat="false" ht="25" hidden="false" customHeight="true" outlineLevel="0" collapsed="false">
      <c r="A956" s="31"/>
      <c r="B956" s="32"/>
      <c r="C956" s="33"/>
      <c r="D956" s="31"/>
      <c r="E956" s="31"/>
      <c r="F956" s="31"/>
      <c r="G956" s="36" t="str">
        <f aca="false">IF(COUNTA(A956:F956)=0,"",IF(E956="","Falta o código",IF(E956&lt;&gt;TRIM(E956),"Confira o código",IF(COUNTIFS(CobroID,E956)&gt;1,"Código repetido",IF(NOT(ISNUMBER(B956)),"Confira a data",IF(OR(B956&lt;1,B956&gt;73415,INT(B956)&lt;&gt;B956),"Confira a data",IF(NOT(ISNUMBER(C956)),"Confira o valor",IF(C956&lt;=0,"Valor maior que zero",IF(COUNTIFS(Medios,D956)&lt;&gt;1,"Escolha um meio",IF(COUNTIFS(VentaID,A956)&lt;&gt;1,"Confira o ID da venda",IF(SUMIFS(VentaValida,VentaID,A956)&lt;=0,"Corrija a venda",IF(B956&lt;SUMIFS(VentaFecha,VentaID,A956),"Anterior à venda","OK"))))))))))))</f>
        <v/>
      </c>
      <c r="H956" s="34" t="n">
        <f aca="false">IF(G956="OK",C956,0)</f>
        <v>0</v>
      </c>
    </row>
    <row r="957" customFormat="false" ht="25" hidden="false" customHeight="true" outlineLevel="0" collapsed="false">
      <c r="A957" s="31"/>
      <c r="B957" s="32"/>
      <c r="C957" s="33"/>
      <c r="D957" s="31"/>
      <c r="E957" s="31"/>
      <c r="F957" s="31"/>
      <c r="G957" s="36" t="str">
        <f aca="false">IF(COUNTA(A957:F957)=0,"",IF(E957="","Falta o código",IF(E957&lt;&gt;TRIM(E957),"Confira o código",IF(COUNTIFS(CobroID,E957)&gt;1,"Código repetido",IF(NOT(ISNUMBER(B957)),"Confira a data",IF(OR(B957&lt;1,B957&gt;73415,INT(B957)&lt;&gt;B957),"Confira a data",IF(NOT(ISNUMBER(C957)),"Confira o valor",IF(C957&lt;=0,"Valor maior que zero",IF(COUNTIFS(Medios,D957)&lt;&gt;1,"Escolha um meio",IF(COUNTIFS(VentaID,A957)&lt;&gt;1,"Confira o ID da venda",IF(SUMIFS(VentaValida,VentaID,A957)&lt;=0,"Corrija a venda",IF(B957&lt;SUMIFS(VentaFecha,VentaID,A957),"Anterior à venda","OK"))))))))))))</f>
        <v/>
      </c>
      <c r="H957" s="34" t="n">
        <f aca="false">IF(G957="OK",C957,0)</f>
        <v>0</v>
      </c>
    </row>
    <row r="958" customFormat="false" ht="25" hidden="false" customHeight="true" outlineLevel="0" collapsed="false">
      <c r="A958" s="31"/>
      <c r="B958" s="32"/>
      <c r="C958" s="33"/>
      <c r="D958" s="31"/>
      <c r="E958" s="31"/>
      <c r="F958" s="31"/>
      <c r="G958" s="36" t="str">
        <f aca="false">IF(COUNTA(A958:F958)=0,"",IF(E958="","Falta o código",IF(E958&lt;&gt;TRIM(E958),"Confira o código",IF(COUNTIFS(CobroID,E958)&gt;1,"Código repetido",IF(NOT(ISNUMBER(B958)),"Confira a data",IF(OR(B958&lt;1,B958&gt;73415,INT(B958)&lt;&gt;B958),"Confira a data",IF(NOT(ISNUMBER(C958)),"Confira o valor",IF(C958&lt;=0,"Valor maior que zero",IF(COUNTIFS(Medios,D958)&lt;&gt;1,"Escolha um meio",IF(COUNTIFS(VentaID,A958)&lt;&gt;1,"Confira o ID da venda",IF(SUMIFS(VentaValida,VentaID,A958)&lt;=0,"Corrija a venda",IF(B958&lt;SUMIFS(VentaFecha,VentaID,A958),"Anterior à venda","OK"))))))))))))</f>
        <v/>
      </c>
      <c r="H958" s="34" t="n">
        <f aca="false">IF(G958="OK",C958,0)</f>
        <v>0</v>
      </c>
    </row>
    <row r="959" customFormat="false" ht="25" hidden="false" customHeight="true" outlineLevel="0" collapsed="false">
      <c r="A959" s="31"/>
      <c r="B959" s="32"/>
      <c r="C959" s="33"/>
      <c r="D959" s="31"/>
      <c r="E959" s="31"/>
      <c r="F959" s="31"/>
      <c r="G959" s="36" t="str">
        <f aca="false">IF(COUNTA(A959:F959)=0,"",IF(E959="","Falta o código",IF(E959&lt;&gt;TRIM(E959),"Confira o código",IF(COUNTIFS(CobroID,E959)&gt;1,"Código repetido",IF(NOT(ISNUMBER(B959)),"Confira a data",IF(OR(B959&lt;1,B959&gt;73415,INT(B959)&lt;&gt;B959),"Confira a data",IF(NOT(ISNUMBER(C959)),"Confira o valor",IF(C959&lt;=0,"Valor maior que zero",IF(COUNTIFS(Medios,D959)&lt;&gt;1,"Escolha um meio",IF(COUNTIFS(VentaID,A959)&lt;&gt;1,"Confira o ID da venda",IF(SUMIFS(VentaValida,VentaID,A959)&lt;=0,"Corrija a venda",IF(B959&lt;SUMIFS(VentaFecha,VentaID,A959),"Anterior à venda","OK"))))))))))))</f>
        <v/>
      </c>
      <c r="H959" s="34" t="n">
        <f aca="false">IF(G959="OK",C959,0)</f>
        <v>0</v>
      </c>
    </row>
    <row r="960" customFormat="false" ht="25" hidden="false" customHeight="true" outlineLevel="0" collapsed="false">
      <c r="A960" s="31"/>
      <c r="B960" s="32"/>
      <c r="C960" s="33"/>
      <c r="D960" s="31"/>
      <c r="E960" s="31"/>
      <c r="F960" s="31"/>
      <c r="G960" s="36" t="str">
        <f aca="false">IF(COUNTA(A960:F960)=0,"",IF(E960="","Falta o código",IF(E960&lt;&gt;TRIM(E960),"Confira o código",IF(COUNTIFS(CobroID,E960)&gt;1,"Código repetido",IF(NOT(ISNUMBER(B960)),"Confira a data",IF(OR(B960&lt;1,B960&gt;73415,INT(B960)&lt;&gt;B960),"Confira a data",IF(NOT(ISNUMBER(C960)),"Confira o valor",IF(C960&lt;=0,"Valor maior que zero",IF(COUNTIFS(Medios,D960)&lt;&gt;1,"Escolha um meio",IF(COUNTIFS(VentaID,A960)&lt;&gt;1,"Confira o ID da venda",IF(SUMIFS(VentaValida,VentaID,A960)&lt;=0,"Corrija a venda",IF(B960&lt;SUMIFS(VentaFecha,VentaID,A960),"Anterior à venda","OK"))))))))))))</f>
        <v/>
      </c>
      <c r="H960" s="34" t="n">
        <f aca="false">IF(G960="OK",C960,0)</f>
        <v>0</v>
      </c>
    </row>
    <row r="961" customFormat="false" ht="25" hidden="false" customHeight="true" outlineLevel="0" collapsed="false">
      <c r="A961" s="31"/>
      <c r="B961" s="32"/>
      <c r="C961" s="33"/>
      <c r="D961" s="31"/>
      <c r="E961" s="31"/>
      <c r="F961" s="31"/>
      <c r="G961" s="36" t="str">
        <f aca="false">IF(COUNTA(A961:F961)=0,"",IF(E961="","Falta o código",IF(E961&lt;&gt;TRIM(E961),"Confira o código",IF(COUNTIFS(CobroID,E961)&gt;1,"Código repetido",IF(NOT(ISNUMBER(B961)),"Confira a data",IF(OR(B961&lt;1,B961&gt;73415,INT(B961)&lt;&gt;B961),"Confira a data",IF(NOT(ISNUMBER(C961)),"Confira o valor",IF(C961&lt;=0,"Valor maior que zero",IF(COUNTIFS(Medios,D961)&lt;&gt;1,"Escolha um meio",IF(COUNTIFS(VentaID,A961)&lt;&gt;1,"Confira o ID da venda",IF(SUMIFS(VentaValida,VentaID,A961)&lt;=0,"Corrija a venda",IF(B961&lt;SUMIFS(VentaFecha,VentaID,A961),"Anterior à venda","OK"))))))))))))</f>
        <v/>
      </c>
      <c r="H961" s="34" t="n">
        <f aca="false">IF(G961="OK",C961,0)</f>
        <v>0</v>
      </c>
    </row>
    <row r="962" customFormat="false" ht="25" hidden="false" customHeight="true" outlineLevel="0" collapsed="false">
      <c r="A962" s="31"/>
      <c r="B962" s="32"/>
      <c r="C962" s="33"/>
      <c r="D962" s="31"/>
      <c r="E962" s="31"/>
      <c r="F962" s="31"/>
      <c r="G962" s="36" t="str">
        <f aca="false">IF(COUNTA(A962:F962)=0,"",IF(E962="","Falta o código",IF(E962&lt;&gt;TRIM(E962),"Confira o código",IF(COUNTIFS(CobroID,E962)&gt;1,"Código repetido",IF(NOT(ISNUMBER(B962)),"Confira a data",IF(OR(B962&lt;1,B962&gt;73415,INT(B962)&lt;&gt;B962),"Confira a data",IF(NOT(ISNUMBER(C962)),"Confira o valor",IF(C962&lt;=0,"Valor maior que zero",IF(COUNTIFS(Medios,D962)&lt;&gt;1,"Escolha um meio",IF(COUNTIFS(VentaID,A962)&lt;&gt;1,"Confira o ID da venda",IF(SUMIFS(VentaValida,VentaID,A962)&lt;=0,"Corrija a venda",IF(B962&lt;SUMIFS(VentaFecha,VentaID,A962),"Anterior à venda","OK"))))))))))))</f>
        <v/>
      </c>
      <c r="H962" s="34" t="n">
        <f aca="false">IF(G962="OK",C962,0)</f>
        <v>0</v>
      </c>
    </row>
    <row r="963" customFormat="false" ht="25" hidden="false" customHeight="true" outlineLevel="0" collapsed="false">
      <c r="A963" s="31"/>
      <c r="B963" s="32"/>
      <c r="C963" s="33"/>
      <c r="D963" s="31"/>
      <c r="E963" s="31"/>
      <c r="F963" s="31"/>
      <c r="G963" s="36" t="str">
        <f aca="false">IF(COUNTA(A963:F963)=0,"",IF(E963="","Falta o código",IF(E963&lt;&gt;TRIM(E963),"Confira o código",IF(COUNTIFS(CobroID,E963)&gt;1,"Código repetido",IF(NOT(ISNUMBER(B963)),"Confira a data",IF(OR(B963&lt;1,B963&gt;73415,INT(B963)&lt;&gt;B963),"Confira a data",IF(NOT(ISNUMBER(C963)),"Confira o valor",IF(C963&lt;=0,"Valor maior que zero",IF(COUNTIFS(Medios,D963)&lt;&gt;1,"Escolha um meio",IF(COUNTIFS(VentaID,A963)&lt;&gt;1,"Confira o ID da venda",IF(SUMIFS(VentaValida,VentaID,A963)&lt;=0,"Corrija a venda",IF(B963&lt;SUMIFS(VentaFecha,VentaID,A963),"Anterior à venda","OK"))))))))))))</f>
        <v/>
      </c>
      <c r="H963" s="34" t="n">
        <f aca="false">IF(G963="OK",C963,0)</f>
        <v>0</v>
      </c>
    </row>
    <row r="964" customFormat="false" ht="25" hidden="false" customHeight="true" outlineLevel="0" collapsed="false">
      <c r="A964" s="31"/>
      <c r="B964" s="32"/>
      <c r="C964" s="33"/>
      <c r="D964" s="31"/>
      <c r="E964" s="31"/>
      <c r="F964" s="31"/>
      <c r="G964" s="36" t="str">
        <f aca="false">IF(COUNTA(A964:F964)=0,"",IF(E964="","Falta o código",IF(E964&lt;&gt;TRIM(E964),"Confira o código",IF(COUNTIFS(CobroID,E964)&gt;1,"Código repetido",IF(NOT(ISNUMBER(B964)),"Confira a data",IF(OR(B964&lt;1,B964&gt;73415,INT(B964)&lt;&gt;B964),"Confira a data",IF(NOT(ISNUMBER(C964)),"Confira o valor",IF(C964&lt;=0,"Valor maior que zero",IF(COUNTIFS(Medios,D964)&lt;&gt;1,"Escolha um meio",IF(COUNTIFS(VentaID,A964)&lt;&gt;1,"Confira o ID da venda",IF(SUMIFS(VentaValida,VentaID,A964)&lt;=0,"Corrija a venda",IF(B964&lt;SUMIFS(VentaFecha,VentaID,A964),"Anterior à venda","OK"))))))))))))</f>
        <v/>
      </c>
      <c r="H964" s="34" t="n">
        <f aca="false">IF(G964="OK",C964,0)</f>
        <v>0</v>
      </c>
    </row>
    <row r="965" customFormat="false" ht="25" hidden="false" customHeight="true" outlineLevel="0" collapsed="false">
      <c r="A965" s="31"/>
      <c r="B965" s="32"/>
      <c r="C965" s="33"/>
      <c r="D965" s="31"/>
      <c r="E965" s="31"/>
      <c r="F965" s="31"/>
      <c r="G965" s="36" t="str">
        <f aca="false">IF(COUNTA(A965:F965)=0,"",IF(E965="","Falta o código",IF(E965&lt;&gt;TRIM(E965),"Confira o código",IF(COUNTIFS(CobroID,E965)&gt;1,"Código repetido",IF(NOT(ISNUMBER(B965)),"Confira a data",IF(OR(B965&lt;1,B965&gt;73415,INT(B965)&lt;&gt;B965),"Confira a data",IF(NOT(ISNUMBER(C965)),"Confira o valor",IF(C965&lt;=0,"Valor maior que zero",IF(COUNTIFS(Medios,D965)&lt;&gt;1,"Escolha um meio",IF(COUNTIFS(VentaID,A965)&lt;&gt;1,"Confira o ID da venda",IF(SUMIFS(VentaValida,VentaID,A965)&lt;=0,"Corrija a venda",IF(B965&lt;SUMIFS(VentaFecha,VentaID,A965),"Anterior à venda","OK"))))))))))))</f>
        <v/>
      </c>
      <c r="H965" s="34" t="n">
        <f aca="false">IF(G965="OK",C965,0)</f>
        <v>0</v>
      </c>
    </row>
    <row r="966" customFormat="false" ht="25" hidden="false" customHeight="true" outlineLevel="0" collapsed="false">
      <c r="A966" s="31"/>
      <c r="B966" s="32"/>
      <c r="C966" s="33"/>
      <c r="D966" s="31"/>
      <c r="E966" s="31"/>
      <c r="F966" s="31"/>
      <c r="G966" s="36" t="str">
        <f aca="false">IF(COUNTA(A966:F966)=0,"",IF(E966="","Falta o código",IF(E966&lt;&gt;TRIM(E966),"Confira o código",IF(COUNTIFS(CobroID,E966)&gt;1,"Código repetido",IF(NOT(ISNUMBER(B966)),"Confira a data",IF(OR(B966&lt;1,B966&gt;73415,INT(B966)&lt;&gt;B966),"Confira a data",IF(NOT(ISNUMBER(C966)),"Confira o valor",IF(C966&lt;=0,"Valor maior que zero",IF(COUNTIFS(Medios,D966)&lt;&gt;1,"Escolha um meio",IF(COUNTIFS(VentaID,A966)&lt;&gt;1,"Confira o ID da venda",IF(SUMIFS(VentaValida,VentaID,A966)&lt;=0,"Corrija a venda",IF(B966&lt;SUMIFS(VentaFecha,VentaID,A966),"Anterior à venda","OK"))))))))))))</f>
        <v/>
      </c>
      <c r="H966" s="34" t="n">
        <f aca="false">IF(G966="OK",C966,0)</f>
        <v>0</v>
      </c>
    </row>
    <row r="967" customFormat="false" ht="25" hidden="false" customHeight="true" outlineLevel="0" collapsed="false">
      <c r="A967" s="31"/>
      <c r="B967" s="32"/>
      <c r="C967" s="33"/>
      <c r="D967" s="31"/>
      <c r="E967" s="31"/>
      <c r="F967" s="31"/>
      <c r="G967" s="36" t="str">
        <f aca="false">IF(COUNTA(A967:F967)=0,"",IF(E967="","Falta o código",IF(E967&lt;&gt;TRIM(E967),"Confira o código",IF(COUNTIFS(CobroID,E967)&gt;1,"Código repetido",IF(NOT(ISNUMBER(B967)),"Confira a data",IF(OR(B967&lt;1,B967&gt;73415,INT(B967)&lt;&gt;B967),"Confira a data",IF(NOT(ISNUMBER(C967)),"Confira o valor",IF(C967&lt;=0,"Valor maior que zero",IF(COUNTIFS(Medios,D967)&lt;&gt;1,"Escolha um meio",IF(COUNTIFS(VentaID,A967)&lt;&gt;1,"Confira o ID da venda",IF(SUMIFS(VentaValida,VentaID,A967)&lt;=0,"Corrija a venda",IF(B967&lt;SUMIFS(VentaFecha,VentaID,A967),"Anterior à venda","OK"))))))))))))</f>
        <v/>
      </c>
      <c r="H967" s="34" t="n">
        <f aca="false">IF(G967="OK",C967,0)</f>
        <v>0</v>
      </c>
    </row>
    <row r="968" customFormat="false" ht="25" hidden="false" customHeight="true" outlineLevel="0" collapsed="false">
      <c r="A968" s="31"/>
      <c r="B968" s="32"/>
      <c r="C968" s="33"/>
      <c r="D968" s="31"/>
      <c r="E968" s="31"/>
      <c r="F968" s="31"/>
      <c r="G968" s="36" t="str">
        <f aca="false">IF(COUNTA(A968:F968)=0,"",IF(E968="","Falta o código",IF(E968&lt;&gt;TRIM(E968),"Confira o código",IF(COUNTIFS(CobroID,E968)&gt;1,"Código repetido",IF(NOT(ISNUMBER(B968)),"Confira a data",IF(OR(B968&lt;1,B968&gt;73415,INT(B968)&lt;&gt;B968),"Confira a data",IF(NOT(ISNUMBER(C968)),"Confira o valor",IF(C968&lt;=0,"Valor maior que zero",IF(COUNTIFS(Medios,D968)&lt;&gt;1,"Escolha um meio",IF(COUNTIFS(VentaID,A968)&lt;&gt;1,"Confira o ID da venda",IF(SUMIFS(VentaValida,VentaID,A968)&lt;=0,"Corrija a venda",IF(B968&lt;SUMIFS(VentaFecha,VentaID,A968),"Anterior à venda","OK"))))))))))))</f>
        <v/>
      </c>
      <c r="H968" s="34" t="n">
        <f aca="false">IF(G968="OK",C968,0)</f>
        <v>0</v>
      </c>
    </row>
    <row r="969" customFormat="false" ht="25" hidden="false" customHeight="true" outlineLevel="0" collapsed="false">
      <c r="A969" s="31"/>
      <c r="B969" s="32"/>
      <c r="C969" s="33"/>
      <c r="D969" s="31"/>
      <c r="E969" s="31"/>
      <c r="F969" s="31"/>
      <c r="G969" s="36" t="str">
        <f aca="false">IF(COUNTA(A969:F969)=0,"",IF(E969="","Falta o código",IF(E969&lt;&gt;TRIM(E969),"Confira o código",IF(COUNTIFS(CobroID,E969)&gt;1,"Código repetido",IF(NOT(ISNUMBER(B969)),"Confira a data",IF(OR(B969&lt;1,B969&gt;73415,INT(B969)&lt;&gt;B969),"Confira a data",IF(NOT(ISNUMBER(C969)),"Confira o valor",IF(C969&lt;=0,"Valor maior que zero",IF(COUNTIFS(Medios,D969)&lt;&gt;1,"Escolha um meio",IF(COUNTIFS(VentaID,A969)&lt;&gt;1,"Confira o ID da venda",IF(SUMIFS(VentaValida,VentaID,A969)&lt;=0,"Corrija a venda",IF(B969&lt;SUMIFS(VentaFecha,VentaID,A969),"Anterior à venda","OK"))))))))))))</f>
        <v/>
      </c>
      <c r="H969" s="34" t="n">
        <f aca="false">IF(G969="OK",C969,0)</f>
        <v>0</v>
      </c>
    </row>
    <row r="970" customFormat="false" ht="25" hidden="false" customHeight="true" outlineLevel="0" collapsed="false">
      <c r="A970" s="31"/>
      <c r="B970" s="32"/>
      <c r="C970" s="33"/>
      <c r="D970" s="31"/>
      <c r="E970" s="31"/>
      <c r="F970" s="31"/>
      <c r="G970" s="36" t="str">
        <f aca="false">IF(COUNTA(A970:F970)=0,"",IF(E970="","Falta o código",IF(E970&lt;&gt;TRIM(E970),"Confira o código",IF(COUNTIFS(CobroID,E970)&gt;1,"Código repetido",IF(NOT(ISNUMBER(B970)),"Confira a data",IF(OR(B970&lt;1,B970&gt;73415,INT(B970)&lt;&gt;B970),"Confira a data",IF(NOT(ISNUMBER(C970)),"Confira o valor",IF(C970&lt;=0,"Valor maior que zero",IF(COUNTIFS(Medios,D970)&lt;&gt;1,"Escolha um meio",IF(COUNTIFS(VentaID,A970)&lt;&gt;1,"Confira o ID da venda",IF(SUMIFS(VentaValida,VentaID,A970)&lt;=0,"Corrija a venda",IF(B970&lt;SUMIFS(VentaFecha,VentaID,A970),"Anterior à venda","OK"))))))))))))</f>
        <v/>
      </c>
      <c r="H970" s="34" t="n">
        <f aca="false">IF(G970="OK",C970,0)</f>
        <v>0</v>
      </c>
    </row>
    <row r="971" customFormat="false" ht="25" hidden="false" customHeight="true" outlineLevel="0" collapsed="false">
      <c r="A971" s="31"/>
      <c r="B971" s="32"/>
      <c r="C971" s="33"/>
      <c r="D971" s="31"/>
      <c r="E971" s="31"/>
      <c r="F971" s="31"/>
      <c r="G971" s="36" t="str">
        <f aca="false">IF(COUNTA(A971:F971)=0,"",IF(E971="","Falta o código",IF(E971&lt;&gt;TRIM(E971),"Confira o código",IF(COUNTIFS(CobroID,E971)&gt;1,"Código repetido",IF(NOT(ISNUMBER(B971)),"Confira a data",IF(OR(B971&lt;1,B971&gt;73415,INT(B971)&lt;&gt;B971),"Confira a data",IF(NOT(ISNUMBER(C971)),"Confira o valor",IF(C971&lt;=0,"Valor maior que zero",IF(COUNTIFS(Medios,D971)&lt;&gt;1,"Escolha um meio",IF(COUNTIFS(VentaID,A971)&lt;&gt;1,"Confira o ID da venda",IF(SUMIFS(VentaValida,VentaID,A971)&lt;=0,"Corrija a venda",IF(B971&lt;SUMIFS(VentaFecha,VentaID,A971),"Anterior à venda","OK"))))))))))))</f>
        <v/>
      </c>
      <c r="H971" s="34" t="n">
        <f aca="false">IF(G971="OK",C971,0)</f>
        <v>0</v>
      </c>
    </row>
    <row r="972" customFormat="false" ht="25" hidden="false" customHeight="true" outlineLevel="0" collapsed="false">
      <c r="A972" s="31"/>
      <c r="B972" s="32"/>
      <c r="C972" s="33"/>
      <c r="D972" s="31"/>
      <c r="E972" s="31"/>
      <c r="F972" s="31"/>
      <c r="G972" s="36" t="str">
        <f aca="false">IF(COUNTA(A972:F972)=0,"",IF(E972="","Falta o código",IF(E972&lt;&gt;TRIM(E972),"Confira o código",IF(COUNTIFS(CobroID,E972)&gt;1,"Código repetido",IF(NOT(ISNUMBER(B972)),"Confira a data",IF(OR(B972&lt;1,B972&gt;73415,INT(B972)&lt;&gt;B972),"Confira a data",IF(NOT(ISNUMBER(C972)),"Confira o valor",IF(C972&lt;=0,"Valor maior que zero",IF(COUNTIFS(Medios,D972)&lt;&gt;1,"Escolha um meio",IF(COUNTIFS(VentaID,A972)&lt;&gt;1,"Confira o ID da venda",IF(SUMIFS(VentaValida,VentaID,A972)&lt;=0,"Corrija a venda",IF(B972&lt;SUMIFS(VentaFecha,VentaID,A972),"Anterior à venda","OK"))))))))))))</f>
        <v/>
      </c>
      <c r="H972" s="34" t="n">
        <f aca="false">IF(G972="OK",C972,0)</f>
        <v>0</v>
      </c>
    </row>
    <row r="973" customFormat="false" ht="25" hidden="false" customHeight="true" outlineLevel="0" collapsed="false">
      <c r="A973" s="31"/>
      <c r="B973" s="32"/>
      <c r="C973" s="33"/>
      <c r="D973" s="31"/>
      <c r="E973" s="31"/>
      <c r="F973" s="31"/>
      <c r="G973" s="36" t="str">
        <f aca="false">IF(COUNTA(A973:F973)=0,"",IF(E973="","Falta o código",IF(E973&lt;&gt;TRIM(E973),"Confira o código",IF(COUNTIFS(CobroID,E973)&gt;1,"Código repetido",IF(NOT(ISNUMBER(B973)),"Confira a data",IF(OR(B973&lt;1,B973&gt;73415,INT(B973)&lt;&gt;B973),"Confira a data",IF(NOT(ISNUMBER(C973)),"Confira o valor",IF(C973&lt;=0,"Valor maior que zero",IF(COUNTIFS(Medios,D973)&lt;&gt;1,"Escolha um meio",IF(COUNTIFS(VentaID,A973)&lt;&gt;1,"Confira o ID da venda",IF(SUMIFS(VentaValida,VentaID,A973)&lt;=0,"Corrija a venda",IF(B973&lt;SUMIFS(VentaFecha,VentaID,A973),"Anterior à venda","OK"))))))))))))</f>
        <v/>
      </c>
      <c r="H973" s="34" t="n">
        <f aca="false">IF(G973="OK",C973,0)</f>
        <v>0</v>
      </c>
    </row>
    <row r="974" customFormat="false" ht="25" hidden="false" customHeight="true" outlineLevel="0" collapsed="false">
      <c r="A974" s="31"/>
      <c r="B974" s="32"/>
      <c r="C974" s="33"/>
      <c r="D974" s="31"/>
      <c r="E974" s="31"/>
      <c r="F974" s="31"/>
      <c r="G974" s="36" t="str">
        <f aca="false">IF(COUNTA(A974:F974)=0,"",IF(E974="","Falta o código",IF(E974&lt;&gt;TRIM(E974),"Confira o código",IF(COUNTIFS(CobroID,E974)&gt;1,"Código repetido",IF(NOT(ISNUMBER(B974)),"Confira a data",IF(OR(B974&lt;1,B974&gt;73415,INT(B974)&lt;&gt;B974),"Confira a data",IF(NOT(ISNUMBER(C974)),"Confira o valor",IF(C974&lt;=0,"Valor maior que zero",IF(COUNTIFS(Medios,D974)&lt;&gt;1,"Escolha um meio",IF(COUNTIFS(VentaID,A974)&lt;&gt;1,"Confira o ID da venda",IF(SUMIFS(VentaValida,VentaID,A974)&lt;=0,"Corrija a venda",IF(B974&lt;SUMIFS(VentaFecha,VentaID,A974),"Anterior à venda","OK"))))))))))))</f>
        <v/>
      </c>
      <c r="H974" s="34" t="n">
        <f aca="false">IF(G974="OK",C974,0)</f>
        <v>0</v>
      </c>
    </row>
    <row r="975" customFormat="false" ht="25" hidden="false" customHeight="true" outlineLevel="0" collapsed="false">
      <c r="A975" s="31"/>
      <c r="B975" s="32"/>
      <c r="C975" s="33"/>
      <c r="D975" s="31"/>
      <c r="E975" s="31"/>
      <c r="F975" s="31"/>
      <c r="G975" s="36" t="str">
        <f aca="false">IF(COUNTA(A975:F975)=0,"",IF(E975="","Falta o código",IF(E975&lt;&gt;TRIM(E975),"Confira o código",IF(COUNTIFS(CobroID,E975)&gt;1,"Código repetido",IF(NOT(ISNUMBER(B975)),"Confira a data",IF(OR(B975&lt;1,B975&gt;73415,INT(B975)&lt;&gt;B975),"Confira a data",IF(NOT(ISNUMBER(C975)),"Confira o valor",IF(C975&lt;=0,"Valor maior que zero",IF(COUNTIFS(Medios,D975)&lt;&gt;1,"Escolha um meio",IF(COUNTIFS(VentaID,A975)&lt;&gt;1,"Confira o ID da venda",IF(SUMIFS(VentaValida,VentaID,A975)&lt;=0,"Corrija a venda",IF(B975&lt;SUMIFS(VentaFecha,VentaID,A975),"Anterior à venda","OK"))))))))))))</f>
        <v/>
      </c>
      <c r="H975" s="34" t="n">
        <f aca="false">IF(G975="OK",C975,0)</f>
        <v>0</v>
      </c>
    </row>
    <row r="976" customFormat="false" ht="25" hidden="false" customHeight="true" outlineLevel="0" collapsed="false">
      <c r="A976" s="31"/>
      <c r="B976" s="32"/>
      <c r="C976" s="33"/>
      <c r="D976" s="31"/>
      <c r="E976" s="31"/>
      <c r="F976" s="31"/>
      <c r="G976" s="36" t="str">
        <f aca="false">IF(COUNTA(A976:F976)=0,"",IF(E976="","Falta o código",IF(E976&lt;&gt;TRIM(E976),"Confira o código",IF(COUNTIFS(CobroID,E976)&gt;1,"Código repetido",IF(NOT(ISNUMBER(B976)),"Confira a data",IF(OR(B976&lt;1,B976&gt;73415,INT(B976)&lt;&gt;B976),"Confira a data",IF(NOT(ISNUMBER(C976)),"Confira o valor",IF(C976&lt;=0,"Valor maior que zero",IF(COUNTIFS(Medios,D976)&lt;&gt;1,"Escolha um meio",IF(COUNTIFS(VentaID,A976)&lt;&gt;1,"Confira o ID da venda",IF(SUMIFS(VentaValida,VentaID,A976)&lt;=0,"Corrija a venda",IF(B976&lt;SUMIFS(VentaFecha,VentaID,A976),"Anterior à venda","OK"))))))))))))</f>
        <v/>
      </c>
      <c r="H976" s="34" t="n">
        <f aca="false">IF(G976="OK",C976,0)</f>
        <v>0</v>
      </c>
    </row>
    <row r="977" customFormat="false" ht="25" hidden="false" customHeight="true" outlineLevel="0" collapsed="false">
      <c r="A977" s="31"/>
      <c r="B977" s="32"/>
      <c r="C977" s="33"/>
      <c r="D977" s="31"/>
      <c r="E977" s="31"/>
      <c r="F977" s="31"/>
      <c r="G977" s="36" t="str">
        <f aca="false">IF(COUNTA(A977:F977)=0,"",IF(E977="","Falta o código",IF(E977&lt;&gt;TRIM(E977),"Confira o código",IF(COUNTIFS(CobroID,E977)&gt;1,"Código repetido",IF(NOT(ISNUMBER(B977)),"Confira a data",IF(OR(B977&lt;1,B977&gt;73415,INT(B977)&lt;&gt;B977),"Confira a data",IF(NOT(ISNUMBER(C977)),"Confira o valor",IF(C977&lt;=0,"Valor maior que zero",IF(COUNTIFS(Medios,D977)&lt;&gt;1,"Escolha um meio",IF(COUNTIFS(VentaID,A977)&lt;&gt;1,"Confira o ID da venda",IF(SUMIFS(VentaValida,VentaID,A977)&lt;=0,"Corrija a venda",IF(B977&lt;SUMIFS(VentaFecha,VentaID,A977),"Anterior à venda","OK"))))))))))))</f>
        <v/>
      </c>
      <c r="H977" s="34" t="n">
        <f aca="false">IF(G977="OK",C977,0)</f>
        <v>0</v>
      </c>
    </row>
    <row r="978" customFormat="false" ht="25" hidden="false" customHeight="true" outlineLevel="0" collapsed="false">
      <c r="A978" s="31"/>
      <c r="B978" s="32"/>
      <c r="C978" s="33"/>
      <c r="D978" s="31"/>
      <c r="E978" s="31"/>
      <c r="F978" s="31"/>
      <c r="G978" s="36" t="str">
        <f aca="false">IF(COUNTA(A978:F978)=0,"",IF(E978="","Falta o código",IF(E978&lt;&gt;TRIM(E978),"Confira o código",IF(COUNTIFS(CobroID,E978)&gt;1,"Código repetido",IF(NOT(ISNUMBER(B978)),"Confira a data",IF(OR(B978&lt;1,B978&gt;73415,INT(B978)&lt;&gt;B978),"Confira a data",IF(NOT(ISNUMBER(C978)),"Confira o valor",IF(C978&lt;=0,"Valor maior que zero",IF(COUNTIFS(Medios,D978)&lt;&gt;1,"Escolha um meio",IF(COUNTIFS(VentaID,A978)&lt;&gt;1,"Confira o ID da venda",IF(SUMIFS(VentaValida,VentaID,A978)&lt;=0,"Corrija a venda",IF(B978&lt;SUMIFS(VentaFecha,VentaID,A978),"Anterior à venda","OK"))))))))))))</f>
        <v/>
      </c>
      <c r="H978" s="34" t="n">
        <f aca="false">IF(G978="OK",C978,0)</f>
        <v>0</v>
      </c>
    </row>
    <row r="979" customFormat="false" ht="25" hidden="false" customHeight="true" outlineLevel="0" collapsed="false">
      <c r="A979" s="31"/>
      <c r="B979" s="32"/>
      <c r="C979" s="33"/>
      <c r="D979" s="31"/>
      <c r="E979" s="31"/>
      <c r="F979" s="31"/>
      <c r="G979" s="36" t="str">
        <f aca="false">IF(COUNTA(A979:F979)=0,"",IF(E979="","Falta o código",IF(E979&lt;&gt;TRIM(E979),"Confira o código",IF(COUNTIFS(CobroID,E979)&gt;1,"Código repetido",IF(NOT(ISNUMBER(B979)),"Confira a data",IF(OR(B979&lt;1,B979&gt;73415,INT(B979)&lt;&gt;B979),"Confira a data",IF(NOT(ISNUMBER(C979)),"Confira o valor",IF(C979&lt;=0,"Valor maior que zero",IF(COUNTIFS(Medios,D979)&lt;&gt;1,"Escolha um meio",IF(COUNTIFS(VentaID,A979)&lt;&gt;1,"Confira o ID da venda",IF(SUMIFS(VentaValida,VentaID,A979)&lt;=0,"Corrija a venda",IF(B979&lt;SUMIFS(VentaFecha,VentaID,A979),"Anterior à venda","OK"))))))))))))</f>
        <v/>
      </c>
      <c r="H979" s="34" t="n">
        <f aca="false">IF(G979="OK",C979,0)</f>
        <v>0</v>
      </c>
    </row>
    <row r="980" customFormat="false" ht="25" hidden="false" customHeight="true" outlineLevel="0" collapsed="false">
      <c r="A980" s="31"/>
      <c r="B980" s="32"/>
      <c r="C980" s="33"/>
      <c r="D980" s="31"/>
      <c r="E980" s="31"/>
      <c r="F980" s="31"/>
      <c r="G980" s="36" t="str">
        <f aca="false">IF(COUNTA(A980:F980)=0,"",IF(E980="","Falta o código",IF(E980&lt;&gt;TRIM(E980),"Confira o código",IF(COUNTIFS(CobroID,E980)&gt;1,"Código repetido",IF(NOT(ISNUMBER(B980)),"Confira a data",IF(OR(B980&lt;1,B980&gt;73415,INT(B980)&lt;&gt;B980),"Confira a data",IF(NOT(ISNUMBER(C980)),"Confira o valor",IF(C980&lt;=0,"Valor maior que zero",IF(COUNTIFS(Medios,D980)&lt;&gt;1,"Escolha um meio",IF(COUNTIFS(VentaID,A980)&lt;&gt;1,"Confira o ID da venda",IF(SUMIFS(VentaValida,VentaID,A980)&lt;=0,"Corrija a venda",IF(B980&lt;SUMIFS(VentaFecha,VentaID,A980),"Anterior à venda","OK"))))))))))))</f>
        <v/>
      </c>
      <c r="H980" s="34" t="n">
        <f aca="false">IF(G980="OK",C980,0)</f>
        <v>0</v>
      </c>
    </row>
    <row r="981" customFormat="false" ht="25" hidden="false" customHeight="true" outlineLevel="0" collapsed="false">
      <c r="A981" s="31"/>
      <c r="B981" s="32"/>
      <c r="C981" s="33"/>
      <c r="D981" s="31"/>
      <c r="E981" s="31"/>
      <c r="F981" s="31"/>
      <c r="G981" s="36" t="str">
        <f aca="false">IF(COUNTA(A981:F981)=0,"",IF(E981="","Falta o código",IF(E981&lt;&gt;TRIM(E981),"Confira o código",IF(COUNTIFS(CobroID,E981)&gt;1,"Código repetido",IF(NOT(ISNUMBER(B981)),"Confira a data",IF(OR(B981&lt;1,B981&gt;73415,INT(B981)&lt;&gt;B981),"Confira a data",IF(NOT(ISNUMBER(C981)),"Confira o valor",IF(C981&lt;=0,"Valor maior que zero",IF(COUNTIFS(Medios,D981)&lt;&gt;1,"Escolha um meio",IF(COUNTIFS(VentaID,A981)&lt;&gt;1,"Confira o ID da venda",IF(SUMIFS(VentaValida,VentaID,A981)&lt;=0,"Corrija a venda",IF(B981&lt;SUMIFS(VentaFecha,VentaID,A981),"Anterior à venda","OK"))))))))))))</f>
        <v/>
      </c>
      <c r="H981" s="34" t="n">
        <f aca="false">IF(G981="OK",C981,0)</f>
        <v>0</v>
      </c>
    </row>
    <row r="982" customFormat="false" ht="25" hidden="false" customHeight="true" outlineLevel="0" collapsed="false">
      <c r="A982" s="31"/>
      <c r="B982" s="32"/>
      <c r="C982" s="33"/>
      <c r="D982" s="31"/>
      <c r="E982" s="31"/>
      <c r="F982" s="31"/>
      <c r="G982" s="36" t="str">
        <f aca="false">IF(COUNTA(A982:F982)=0,"",IF(E982="","Falta o código",IF(E982&lt;&gt;TRIM(E982),"Confira o código",IF(COUNTIFS(CobroID,E982)&gt;1,"Código repetido",IF(NOT(ISNUMBER(B982)),"Confira a data",IF(OR(B982&lt;1,B982&gt;73415,INT(B982)&lt;&gt;B982),"Confira a data",IF(NOT(ISNUMBER(C982)),"Confira o valor",IF(C982&lt;=0,"Valor maior que zero",IF(COUNTIFS(Medios,D982)&lt;&gt;1,"Escolha um meio",IF(COUNTIFS(VentaID,A982)&lt;&gt;1,"Confira o ID da venda",IF(SUMIFS(VentaValida,VentaID,A982)&lt;=0,"Corrija a venda",IF(B982&lt;SUMIFS(VentaFecha,VentaID,A982),"Anterior à venda","OK"))))))))))))</f>
        <v/>
      </c>
      <c r="H982" s="34" t="n">
        <f aca="false">IF(G982="OK",C982,0)</f>
        <v>0</v>
      </c>
    </row>
    <row r="983" customFormat="false" ht="25" hidden="false" customHeight="true" outlineLevel="0" collapsed="false">
      <c r="A983" s="31"/>
      <c r="B983" s="32"/>
      <c r="C983" s="33"/>
      <c r="D983" s="31"/>
      <c r="E983" s="31"/>
      <c r="F983" s="31"/>
      <c r="G983" s="36" t="str">
        <f aca="false">IF(COUNTA(A983:F983)=0,"",IF(E983="","Falta o código",IF(E983&lt;&gt;TRIM(E983),"Confira o código",IF(COUNTIFS(CobroID,E983)&gt;1,"Código repetido",IF(NOT(ISNUMBER(B983)),"Confira a data",IF(OR(B983&lt;1,B983&gt;73415,INT(B983)&lt;&gt;B983),"Confira a data",IF(NOT(ISNUMBER(C983)),"Confira o valor",IF(C983&lt;=0,"Valor maior que zero",IF(COUNTIFS(Medios,D983)&lt;&gt;1,"Escolha um meio",IF(COUNTIFS(VentaID,A983)&lt;&gt;1,"Confira o ID da venda",IF(SUMIFS(VentaValida,VentaID,A983)&lt;=0,"Corrija a venda",IF(B983&lt;SUMIFS(VentaFecha,VentaID,A983),"Anterior à venda","OK"))))))))))))</f>
        <v/>
      </c>
      <c r="H983" s="34" t="n">
        <f aca="false">IF(G983="OK",C983,0)</f>
        <v>0</v>
      </c>
    </row>
    <row r="984" customFormat="false" ht="25" hidden="false" customHeight="true" outlineLevel="0" collapsed="false">
      <c r="A984" s="31"/>
      <c r="B984" s="32"/>
      <c r="C984" s="33"/>
      <c r="D984" s="31"/>
      <c r="E984" s="31"/>
      <c r="F984" s="31"/>
      <c r="G984" s="36" t="str">
        <f aca="false">IF(COUNTA(A984:F984)=0,"",IF(E984="","Falta o código",IF(E984&lt;&gt;TRIM(E984),"Confira o código",IF(COUNTIFS(CobroID,E984)&gt;1,"Código repetido",IF(NOT(ISNUMBER(B984)),"Confira a data",IF(OR(B984&lt;1,B984&gt;73415,INT(B984)&lt;&gt;B984),"Confira a data",IF(NOT(ISNUMBER(C984)),"Confira o valor",IF(C984&lt;=0,"Valor maior que zero",IF(COUNTIFS(Medios,D984)&lt;&gt;1,"Escolha um meio",IF(COUNTIFS(VentaID,A984)&lt;&gt;1,"Confira o ID da venda",IF(SUMIFS(VentaValida,VentaID,A984)&lt;=0,"Corrija a venda",IF(B984&lt;SUMIFS(VentaFecha,VentaID,A984),"Anterior à venda","OK"))))))))))))</f>
        <v/>
      </c>
      <c r="H984" s="34" t="n">
        <f aca="false">IF(G984="OK",C984,0)</f>
        <v>0</v>
      </c>
    </row>
    <row r="985" customFormat="false" ht="25" hidden="false" customHeight="true" outlineLevel="0" collapsed="false">
      <c r="A985" s="31"/>
      <c r="B985" s="32"/>
      <c r="C985" s="33"/>
      <c r="D985" s="31"/>
      <c r="E985" s="31"/>
      <c r="F985" s="31"/>
      <c r="G985" s="36" t="str">
        <f aca="false">IF(COUNTA(A985:F985)=0,"",IF(E985="","Falta o código",IF(E985&lt;&gt;TRIM(E985),"Confira o código",IF(COUNTIFS(CobroID,E985)&gt;1,"Código repetido",IF(NOT(ISNUMBER(B985)),"Confira a data",IF(OR(B985&lt;1,B985&gt;73415,INT(B985)&lt;&gt;B985),"Confira a data",IF(NOT(ISNUMBER(C985)),"Confira o valor",IF(C985&lt;=0,"Valor maior que zero",IF(COUNTIFS(Medios,D985)&lt;&gt;1,"Escolha um meio",IF(COUNTIFS(VentaID,A985)&lt;&gt;1,"Confira o ID da venda",IF(SUMIFS(VentaValida,VentaID,A985)&lt;=0,"Corrija a venda",IF(B985&lt;SUMIFS(VentaFecha,VentaID,A985),"Anterior à venda","OK"))))))))))))</f>
        <v/>
      </c>
      <c r="H985" s="34" t="n">
        <f aca="false">IF(G985="OK",C985,0)</f>
        <v>0</v>
      </c>
    </row>
    <row r="986" customFormat="false" ht="25" hidden="false" customHeight="true" outlineLevel="0" collapsed="false">
      <c r="A986" s="31"/>
      <c r="B986" s="32"/>
      <c r="C986" s="33"/>
      <c r="D986" s="31"/>
      <c r="E986" s="31"/>
      <c r="F986" s="31"/>
      <c r="G986" s="36" t="str">
        <f aca="false">IF(COUNTA(A986:F986)=0,"",IF(E986="","Falta o código",IF(E986&lt;&gt;TRIM(E986),"Confira o código",IF(COUNTIFS(CobroID,E986)&gt;1,"Código repetido",IF(NOT(ISNUMBER(B986)),"Confira a data",IF(OR(B986&lt;1,B986&gt;73415,INT(B986)&lt;&gt;B986),"Confira a data",IF(NOT(ISNUMBER(C986)),"Confira o valor",IF(C986&lt;=0,"Valor maior que zero",IF(COUNTIFS(Medios,D986)&lt;&gt;1,"Escolha um meio",IF(COUNTIFS(VentaID,A986)&lt;&gt;1,"Confira o ID da venda",IF(SUMIFS(VentaValida,VentaID,A986)&lt;=0,"Corrija a venda",IF(B986&lt;SUMIFS(VentaFecha,VentaID,A986),"Anterior à venda","OK"))))))))))))</f>
        <v/>
      </c>
      <c r="H986" s="34" t="n">
        <f aca="false">IF(G986="OK",C986,0)</f>
        <v>0</v>
      </c>
    </row>
    <row r="987" customFormat="false" ht="25" hidden="false" customHeight="true" outlineLevel="0" collapsed="false">
      <c r="A987" s="31"/>
      <c r="B987" s="32"/>
      <c r="C987" s="33"/>
      <c r="D987" s="31"/>
      <c r="E987" s="31"/>
      <c r="F987" s="31"/>
      <c r="G987" s="36" t="str">
        <f aca="false">IF(COUNTA(A987:F987)=0,"",IF(E987="","Falta o código",IF(E987&lt;&gt;TRIM(E987),"Confira o código",IF(COUNTIFS(CobroID,E987)&gt;1,"Código repetido",IF(NOT(ISNUMBER(B987)),"Confira a data",IF(OR(B987&lt;1,B987&gt;73415,INT(B987)&lt;&gt;B987),"Confira a data",IF(NOT(ISNUMBER(C987)),"Confira o valor",IF(C987&lt;=0,"Valor maior que zero",IF(COUNTIFS(Medios,D987)&lt;&gt;1,"Escolha um meio",IF(COUNTIFS(VentaID,A987)&lt;&gt;1,"Confira o ID da venda",IF(SUMIFS(VentaValida,VentaID,A987)&lt;=0,"Corrija a venda",IF(B987&lt;SUMIFS(VentaFecha,VentaID,A987),"Anterior à venda","OK"))))))))))))</f>
        <v/>
      </c>
      <c r="H987" s="34" t="n">
        <f aca="false">IF(G987="OK",C987,0)</f>
        <v>0</v>
      </c>
    </row>
    <row r="988" customFormat="false" ht="25" hidden="false" customHeight="true" outlineLevel="0" collapsed="false">
      <c r="A988" s="31"/>
      <c r="B988" s="32"/>
      <c r="C988" s="33"/>
      <c r="D988" s="31"/>
      <c r="E988" s="31"/>
      <c r="F988" s="31"/>
      <c r="G988" s="36" t="str">
        <f aca="false">IF(COUNTA(A988:F988)=0,"",IF(E988="","Falta o código",IF(E988&lt;&gt;TRIM(E988),"Confira o código",IF(COUNTIFS(CobroID,E988)&gt;1,"Código repetido",IF(NOT(ISNUMBER(B988)),"Confira a data",IF(OR(B988&lt;1,B988&gt;73415,INT(B988)&lt;&gt;B988),"Confira a data",IF(NOT(ISNUMBER(C988)),"Confira o valor",IF(C988&lt;=0,"Valor maior que zero",IF(COUNTIFS(Medios,D988)&lt;&gt;1,"Escolha um meio",IF(COUNTIFS(VentaID,A988)&lt;&gt;1,"Confira o ID da venda",IF(SUMIFS(VentaValida,VentaID,A988)&lt;=0,"Corrija a venda",IF(B988&lt;SUMIFS(VentaFecha,VentaID,A988),"Anterior à venda","OK"))))))))))))</f>
        <v/>
      </c>
      <c r="H988" s="34" t="n">
        <f aca="false">IF(G988="OK",C988,0)</f>
        <v>0</v>
      </c>
    </row>
    <row r="989" customFormat="false" ht="25" hidden="false" customHeight="true" outlineLevel="0" collapsed="false">
      <c r="A989" s="31"/>
      <c r="B989" s="32"/>
      <c r="C989" s="33"/>
      <c r="D989" s="31"/>
      <c r="E989" s="31"/>
      <c r="F989" s="31"/>
      <c r="G989" s="36" t="str">
        <f aca="false">IF(COUNTA(A989:F989)=0,"",IF(E989="","Falta o código",IF(E989&lt;&gt;TRIM(E989),"Confira o código",IF(COUNTIFS(CobroID,E989)&gt;1,"Código repetido",IF(NOT(ISNUMBER(B989)),"Confira a data",IF(OR(B989&lt;1,B989&gt;73415,INT(B989)&lt;&gt;B989),"Confira a data",IF(NOT(ISNUMBER(C989)),"Confira o valor",IF(C989&lt;=0,"Valor maior que zero",IF(COUNTIFS(Medios,D989)&lt;&gt;1,"Escolha um meio",IF(COUNTIFS(VentaID,A989)&lt;&gt;1,"Confira o ID da venda",IF(SUMIFS(VentaValida,VentaID,A989)&lt;=0,"Corrija a venda",IF(B989&lt;SUMIFS(VentaFecha,VentaID,A989),"Anterior à venda","OK"))))))))))))</f>
        <v/>
      </c>
      <c r="H989" s="34" t="n">
        <f aca="false">IF(G989="OK",C989,0)</f>
        <v>0</v>
      </c>
    </row>
    <row r="990" customFormat="false" ht="25" hidden="false" customHeight="true" outlineLevel="0" collapsed="false">
      <c r="A990" s="31"/>
      <c r="B990" s="32"/>
      <c r="C990" s="33"/>
      <c r="D990" s="31"/>
      <c r="E990" s="31"/>
      <c r="F990" s="31"/>
      <c r="G990" s="36" t="str">
        <f aca="false">IF(COUNTA(A990:F990)=0,"",IF(E990="","Falta o código",IF(E990&lt;&gt;TRIM(E990),"Confira o código",IF(COUNTIFS(CobroID,E990)&gt;1,"Código repetido",IF(NOT(ISNUMBER(B990)),"Confira a data",IF(OR(B990&lt;1,B990&gt;73415,INT(B990)&lt;&gt;B990),"Confira a data",IF(NOT(ISNUMBER(C990)),"Confira o valor",IF(C990&lt;=0,"Valor maior que zero",IF(COUNTIFS(Medios,D990)&lt;&gt;1,"Escolha um meio",IF(COUNTIFS(VentaID,A990)&lt;&gt;1,"Confira o ID da venda",IF(SUMIFS(VentaValida,VentaID,A990)&lt;=0,"Corrija a venda",IF(B990&lt;SUMIFS(VentaFecha,VentaID,A990),"Anterior à venda","OK"))))))))))))</f>
        <v/>
      </c>
      <c r="H990" s="34" t="n">
        <f aca="false">IF(G990="OK",C990,0)</f>
        <v>0</v>
      </c>
    </row>
    <row r="991" customFormat="false" ht="25" hidden="false" customHeight="true" outlineLevel="0" collapsed="false">
      <c r="A991" s="31"/>
      <c r="B991" s="32"/>
      <c r="C991" s="33"/>
      <c r="D991" s="31"/>
      <c r="E991" s="31"/>
      <c r="F991" s="31"/>
      <c r="G991" s="36" t="str">
        <f aca="false">IF(COUNTA(A991:F991)=0,"",IF(E991="","Falta o código",IF(E991&lt;&gt;TRIM(E991),"Confira o código",IF(COUNTIFS(CobroID,E991)&gt;1,"Código repetido",IF(NOT(ISNUMBER(B991)),"Confira a data",IF(OR(B991&lt;1,B991&gt;73415,INT(B991)&lt;&gt;B991),"Confira a data",IF(NOT(ISNUMBER(C991)),"Confira o valor",IF(C991&lt;=0,"Valor maior que zero",IF(COUNTIFS(Medios,D991)&lt;&gt;1,"Escolha um meio",IF(COUNTIFS(VentaID,A991)&lt;&gt;1,"Confira o ID da venda",IF(SUMIFS(VentaValida,VentaID,A991)&lt;=0,"Corrija a venda",IF(B991&lt;SUMIFS(VentaFecha,VentaID,A991),"Anterior à venda","OK"))))))))))))</f>
        <v/>
      </c>
      <c r="H991" s="34" t="n">
        <f aca="false">IF(G991="OK",C991,0)</f>
        <v>0</v>
      </c>
    </row>
    <row r="992" customFormat="false" ht="25" hidden="false" customHeight="true" outlineLevel="0" collapsed="false">
      <c r="A992" s="31"/>
      <c r="B992" s="32"/>
      <c r="C992" s="33"/>
      <c r="D992" s="31"/>
      <c r="E992" s="31"/>
      <c r="F992" s="31"/>
      <c r="G992" s="36" t="str">
        <f aca="false">IF(COUNTA(A992:F992)=0,"",IF(E992="","Falta o código",IF(E992&lt;&gt;TRIM(E992),"Confira o código",IF(COUNTIFS(CobroID,E992)&gt;1,"Código repetido",IF(NOT(ISNUMBER(B992)),"Confira a data",IF(OR(B992&lt;1,B992&gt;73415,INT(B992)&lt;&gt;B992),"Confira a data",IF(NOT(ISNUMBER(C992)),"Confira o valor",IF(C992&lt;=0,"Valor maior que zero",IF(COUNTIFS(Medios,D992)&lt;&gt;1,"Escolha um meio",IF(COUNTIFS(VentaID,A992)&lt;&gt;1,"Confira o ID da venda",IF(SUMIFS(VentaValida,VentaID,A992)&lt;=0,"Corrija a venda",IF(B992&lt;SUMIFS(VentaFecha,VentaID,A992),"Anterior à venda","OK"))))))))))))</f>
        <v/>
      </c>
      <c r="H992" s="34" t="n">
        <f aca="false">IF(G992="OK",C992,0)</f>
        <v>0</v>
      </c>
    </row>
    <row r="993" customFormat="false" ht="25" hidden="false" customHeight="true" outlineLevel="0" collapsed="false">
      <c r="A993" s="31"/>
      <c r="B993" s="32"/>
      <c r="C993" s="33"/>
      <c r="D993" s="31"/>
      <c r="E993" s="31"/>
      <c r="F993" s="31"/>
      <c r="G993" s="36" t="str">
        <f aca="false">IF(COUNTA(A993:F993)=0,"",IF(E993="","Falta o código",IF(E993&lt;&gt;TRIM(E993),"Confira o código",IF(COUNTIFS(CobroID,E993)&gt;1,"Código repetido",IF(NOT(ISNUMBER(B993)),"Confira a data",IF(OR(B993&lt;1,B993&gt;73415,INT(B993)&lt;&gt;B993),"Confira a data",IF(NOT(ISNUMBER(C993)),"Confira o valor",IF(C993&lt;=0,"Valor maior que zero",IF(COUNTIFS(Medios,D993)&lt;&gt;1,"Escolha um meio",IF(COUNTIFS(VentaID,A993)&lt;&gt;1,"Confira o ID da venda",IF(SUMIFS(VentaValida,VentaID,A993)&lt;=0,"Corrija a venda",IF(B993&lt;SUMIFS(VentaFecha,VentaID,A993),"Anterior à venda","OK"))))))))))))</f>
        <v/>
      </c>
      <c r="H993" s="34" t="n">
        <f aca="false">IF(G993="OK",C993,0)</f>
        <v>0</v>
      </c>
    </row>
    <row r="994" customFormat="false" ht="25" hidden="false" customHeight="true" outlineLevel="0" collapsed="false">
      <c r="A994" s="31"/>
      <c r="B994" s="32"/>
      <c r="C994" s="33"/>
      <c r="D994" s="31"/>
      <c r="E994" s="31"/>
      <c r="F994" s="31"/>
      <c r="G994" s="36" t="str">
        <f aca="false">IF(COUNTA(A994:F994)=0,"",IF(E994="","Falta o código",IF(E994&lt;&gt;TRIM(E994),"Confira o código",IF(COUNTIFS(CobroID,E994)&gt;1,"Código repetido",IF(NOT(ISNUMBER(B994)),"Confira a data",IF(OR(B994&lt;1,B994&gt;73415,INT(B994)&lt;&gt;B994),"Confira a data",IF(NOT(ISNUMBER(C994)),"Confira o valor",IF(C994&lt;=0,"Valor maior que zero",IF(COUNTIFS(Medios,D994)&lt;&gt;1,"Escolha um meio",IF(COUNTIFS(VentaID,A994)&lt;&gt;1,"Confira o ID da venda",IF(SUMIFS(VentaValida,VentaID,A994)&lt;=0,"Corrija a venda",IF(B994&lt;SUMIFS(VentaFecha,VentaID,A994),"Anterior à venda","OK"))))))))))))</f>
        <v/>
      </c>
      <c r="H994" s="34" t="n">
        <f aca="false">IF(G994="OK",C994,0)</f>
        <v>0</v>
      </c>
    </row>
    <row r="995" customFormat="false" ht="25" hidden="false" customHeight="true" outlineLevel="0" collapsed="false">
      <c r="A995" s="31"/>
      <c r="B995" s="32"/>
      <c r="C995" s="33"/>
      <c r="D995" s="31"/>
      <c r="E995" s="31"/>
      <c r="F995" s="31"/>
      <c r="G995" s="36" t="str">
        <f aca="false">IF(COUNTA(A995:F995)=0,"",IF(E995="","Falta o código",IF(E995&lt;&gt;TRIM(E995),"Confira o código",IF(COUNTIFS(CobroID,E995)&gt;1,"Código repetido",IF(NOT(ISNUMBER(B995)),"Confira a data",IF(OR(B995&lt;1,B995&gt;73415,INT(B995)&lt;&gt;B995),"Confira a data",IF(NOT(ISNUMBER(C995)),"Confira o valor",IF(C995&lt;=0,"Valor maior que zero",IF(COUNTIFS(Medios,D995)&lt;&gt;1,"Escolha um meio",IF(COUNTIFS(VentaID,A995)&lt;&gt;1,"Confira o ID da venda",IF(SUMIFS(VentaValida,VentaID,A995)&lt;=0,"Corrija a venda",IF(B995&lt;SUMIFS(VentaFecha,VentaID,A995),"Anterior à venda","OK"))))))))))))</f>
        <v/>
      </c>
      <c r="H995" s="34" t="n">
        <f aca="false">IF(G995="OK",C995,0)</f>
        <v>0</v>
      </c>
    </row>
    <row r="996" customFormat="false" ht="25" hidden="false" customHeight="true" outlineLevel="0" collapsed="false">
      <c r="A996" s="31"/>
      <c r="B996" s="32"/>
      <c r="C996" s="33"/>
      <c r="D996" s="31"/>
      <c r="E996" s="31"/>
      <c r="F996" s="31"/>
      <c r="G996" s="36" t="str">
        <f aca="false">IF(COUNTA(A996:F996)=0,"",IF(E996="","Falta o código",IF(E996&lt;&gt;TRIM(E996),"Confira o código",IF(COUNTIFS(CobroID,E996)&gt;1,"Código repetido",IF(NOT(ISNUMBER(B996)),"Confira a data",IF(OR(B996&lt;1,B996&gt;73415,INT(B996)&lt;&gt;B996),"Confira a data",IF(NOT(ISNUMBER(C996)),"Confira o valor",IF(C996&lt;=0,"Valor maior que zero",IF(COUNTIFS(Medios,D996)&lt;&gt;1,"Escolha um meio",IF(COUNTIFS(VentaID,A996)&lt;&gt;1,"Confira o ID da venda",IF(SUMIFS(VentaValida,VentaID,A996)&lt;=0,"Corrija a venda",IF(B996&lt;SUMIFS(VentaFecha,VentaID,A996),"Anterior à venda","OK"))))))))))))</f>
        <v/>
      </c>
      <c r="H996" s="34" t="n">
        <f aca="false">IF(G996="OK",C996,0)</f>
        <v>0</v>
      </c>
    </row>
    <row r="997" customFormat="false" ht="25" hidden="false" customHeight="true" outlineLevel="0" collapsed="false">
      <c r="A997" s="31"/>
      <c r="B997" s="32"/>
      <c r="C997" s="33"/>
      <c r="D997" s="31"/>
      <c r="E997" s="31"/>
      <c r="F997" s="31"/>
      <c r="G997" s="36" t="str">
        <f aca="false">IF(COUNTA(A997:F997)=0,"",IF(E997="","Falta o código",IF(E997&lt;&gt;TRIM(E997),"Confira o código",IF(COUNTIFS(CobroID,E997)&gt;1,"Código repetido",IF(NOT(ISNUMBER(B997)),"Confira a data",IF(OR(B997&lt;1,B997&gt;73415,INT(B997)&lt;&gt;B997),"Confira a data",IF(NOT(ISNUMBER(C997)),"Confira o valor",IF(C997&lt;=0,"Valor maior que zero",IF(COUNTIFS(Medios,D997)&lt;&gt;1,"Escolha um meio",IF(COUNTIFS(VentaID,A997)&lt;&gt;1,"Confira o ID da venda",IF(SUMIFS(VentaValida,VentaID,A997)&lt;=0,"Corrija a venda",IF(B997&lt;SUMIFS(VentaFecha,VentaID,A997),"Anterior à venda","OK"))))))))))))</f>
        <v/>
      </c>
      <c r="H997" s="34" t="n">
        <f aca="false">IF(G997="OK",C997,0)</f>
        <v>0</v>
      </c>
    </row>
    <row r="998" customFormat="false" ht="25" hidden="false" customHeight="true" outlineLevel="0" collapsed="false">
      <c r="A998" s="31"/>
      <c r="B998" s="32"/>
      <c r="C998" s="33"/>
      <c r="D998" s="31"/>
      <c r="E998" s="31"/>
      <c r="F998" s="31"/>
      <c r="G998" s="36" t="str">
        <f aca="false">IF(COUNTA(A998:F998)=0,"",IF(E998="","Falta o código",IF(E998&lt;&gt;TRIM(E998),"Confira o código",IF(COUNTIFS(CobroID,E998)&gt;1,"Código repetido",IF(NOT(ISNUMBER(B998)),"Confira a data",IF(OR(B998&lt;1,B998&gt;73415,INT(B998)&lt;&gt;B998),"Confira a data",IF(NOT(ISNUMBER(C998)),"Confira o valor",IF(C998&lt;=0,"Valor maior que zero",IF(COUNTIFS(Medios,D998)&lt;&gt;1,"Escolha um meio",IF(COUNTIFS(VentaID,A998)&lt;&gt;1,"Confira o ID da venda",IF(SUMIFS(VentaValida,VentaID,A998)&lt;=0,"Corrija a venda",IF(B998&lt;SUMIFS(VentaFecha,VentaID,A998),"Anterior à venda","OK"))))))))))))</f>
        <v/>
      </c>
      <c r="H998" s="34" t="n">
        <f aca="false">IF(G998="OK",C998,0)</f>
        <v>0</v>
      </c>
    </row>
    <row r="999" customFormat="false" ht="25" hidden="false" customHeight="true" outlineLevel="0" collapsed="false">
      <c r="A999" s="31"/>
      <c r="B999" s="32"/>
      <c r="C999" s="33"/>
      <c r="D999" s="31"/>
      <c r="E999" s="31"/>
      <c r="F999" s="31"/>
      <c r="G999" s="36" t="str">
        <f aca="false">IF(COUNTA(A999:F999)=0,"",IF(E999="","Falta o código",IF(E999&lt;&gt;TRIM(E999),"Confira o código",IF(COUNTIFS(CobroID,E999)&gt;1,"Código repetido",IF(NOT(ISNUMBER(B999)),"Confira a data",IF(OR(B999&lt;1,B999&gt;73415,INT(B999)&lt;&gt;B999),"Confira a data",IF(NOT(ISNUMBER(C999)),"Confira o valor",IF(C999&lt;=0,"Valor maior que zero",IF(COUNTIFS(Medios,D999)&lt;&gt;1,"Escolha um meio",IF(COUNTIFS(VentaID,A999)&lt;&gt;1,"Confira o ID da venda",IF(SUMIFS(VentaValida,VentaID,A999)&lt;=0,"Corrija a venda",IF(B999&lt;SUMIFS(VentaFecha,VentaID,A999),"Anterior à venda","OK"))))))))))))</f>
        <v/>
      </c>
      <c r="H999" s="34" t="n">
        <f aca="false">IF(G999="OK",C999,0)</f>
        <v>0</v>
      </c>
    </row>
    <row r="1000" customFormat="false" ht="25" hidden="false" customHeight="true" outlineLevel="0" collapsed="false">
      <c r="A1000" s="31"/>
      <c r="B1000" s="32"/>
      <c r="C1000" s="33"/>
      <c r="D1000" s="31"/>
      <c r="E1000" s="31"/>
      <c r="F1000" s="31"/>
      <c r="G1000" s="36" t="str">
        <f aca="false">IF(COUNTA(A1000:F1000)=0,"",IF(E1000="","Falta o código",IF(E1000&lt;&gt;TRIM(E1000),"Confira o código",IF(COUNTIFS(CobroID,E1000)&gt;1,"Código repetido",IF(NOT(ISNUMBER(B1000)),"Confira a data",IF(OR(B1000&lt;1,B1000&gt;73415,INT(B1000)&lt;&gt;B1000),"Confira a data",IF(NOT(ISNUMBER(C1000)),"Confira o valor",IF(C1000&lt;=0,"Valor maior que zero",IF(COUNTIFS(Medios,D1000)&lt;&gt;1,"Escolha um meio",IF(COUNTIFS(VentaID,A1000)&lt;&gt;1,"Confira o ID da venda",IF(SUMIFS(VentaValida,VentaID,A1000)&lt;=0,"Corrija a venda",IF(B1000&lt;SUMIFS(VentaFecha,VentaID,A1000),"Anterior à venda","OK"))))))))))))</f>
        <v/>
      </c>
      <c r="H1000" s="34" t="n">
        <f aca="false">IF(G1000="OK",C1000,0)</f>
        <v>0</v>
      </c>
    </row>
    <row r="1001" customFormat="false" ht="25" hidden="false" customHeight="true" outlineLevel="0" collapsed="false">
      <c r="A1001" s="31"/>
      <c r="B1001" s="32"/>
      <c r="C1001" s="33"/>
      <c r="D1001" s="31"/>
      <c r="E1001" s="31"/>
      <c r="F1001" s="31"/>
      <c r="G1001" s="36" t="str">
        <f aca="false">IF(COUNTA(A1001:F1001)=0,"",IF(E1001="","Falta o código",IF(E1001&lt;&gt;TRIM(E1001),"Confira o código",IF(COUNTIFS(CobroID,E1001)&gt;1,"Código repetido",IF(NOT(ISNUMBER(B1001)),"Confira a data",IF(OR(B1001&lt;1,B1001&gt;73415,INT(B1001)&lt;&gt;B1001),"Confira a data",IF(NOT(ISNUMBER(C1001)),"Confira o valor",IF(C1001&lt;=0,"Valor maior que zero",IF(COUNTIFS(Medios,D1001)&lt;&gt;1,"Escolha um meio",IF(COUNTIFS(VentaID,A1001)&lt;&gt;1,"Confira o ID da venda",IF(SUMIFS(VentaValida,VentaID,A1001)&lt;=0,"Corrija a venda",IF(B1001&lt;SUMIFS(VentaFecha,VentaID,A1001),"Anterior à venda","OK"))))))))))))</f>
        <v/>
      </c>
      <c r="H1001" s="34" t="n">
        <f aca="false">IF(G1001="OK",C1001,0)</f>
        <v>0</v>
      </c>
    </row>
    <row r="1002" customFormat="false" ht="25" hidden="false" customHeight="true" outlineLevel="0" collapsed="false">
      <c r="A1002" s="31"/>
      <c r="B1002" s="32"/>
      <c r="C1002" s="33"/>
      <c r="D1002" s="31"/>
      <c r="E1002" s="31"/>
      <c r="F1002" s="31"/>
      <c r="G1002" s="36" t="str">
        <f aca="false">IF(COUNTA(A1002:F1002)=0,"",IF(E1002="","Falta o código",IF(E1002&lt;&gt;TRIM(E1002),"Confira o código",IF(COUNTIFS(CobroID,E1002)&gt;1,"Código repetido",IF(NOT(ISNUMBER(B1002)),"Confira a data",IF(OR(B1002&lt;1,B1002&gt;73415,INT(B1002)&lt;&gt;B1002),"Confira a data",IF(NOT(ISNUMBER(C1002)),"Confira o valor",IF(C1002&lt;=0,"Valor maior que zero",IF(COUNTIFS(Medios,D1002)&lt;&gt;1,"Escolha um meio",IF(COUNTIFS(VentaID,A1002)&lt;&gt;1,"Confira o ID da venda",IF(SUMIFS(VentaValida,VentaID,A1002)&lt;=0,"Corrija a venda",IF(B1002&lt;SUMIFS(VentaFecha,VentaID,A1002),"Anterior à venda","OK"))))))))))))</f>
        <v/>
      </c>
      <c r="H1002" s="34" t="n">
        <f aca="false">IF(G1002="OK",C1002,0)</f>
        <v>0</v>
      </c>
    </row>
    <row r="1003" customFormat="false" ht="25" hidden="false" customHeight="true" outlineLevel="0" collapsed="false">
      <c r="A1003" s="31"/>
      <c r="B1003" s="32"/>
      <c r="C1003" s="33"/>
      <c r="D1003" s="31"/>
      <c r="E1003" s="31"/>
      <c r="F1003" s="31"/>
      <c r="G1003" s="36" t="str">
        <f aca="false">IF(COUNTA(A1003:F1003)=0,"",IF(E1003="","Falta o código",IF(E1003&lt;&gt;TRIM(E1003),"Confira o código",IF(COUNTIFS(CobroID,E1003)&gt;1,"Código repetido",IF(NOT(ISNUMBER(B1003)),"Confira a data",IF(OR(B1003&lt;1,B1003&gt;73415,INT(B1003)&lt;&gt;B1003),"Confira a data",IF(NOT(ISNUMBER(C1003)),"Confira o valor",IF(C1003&lt;=0,"Valor maior que zero",IF(COUNTIFS(Medios,D1003)&lt;&gt;1,"Escolha um meio",IF(COUNTIFS(VentaID,A1003)&lt;&gt;1,"Confira o ID da venda",IF(SUMIFS(VentaValida,VentaID,A1003)&lt;=0,"Corrija a venda",IF(B1003&lt;SUMIFS(VentaFecha,VentaID,A1003),"Anterior à venda","OK"))))))))))))</f>
        <v/>
      </c>
      <c r="H1003" s="34" t="n">
        <f aca="false">IF(G1003="OK",C1003,0)</f>
        <v>0</v>
      </c>
    </row>
    <row r="1004" customFormat="false" ht="25" hidden="false" customHeight="true" outlineLevel="0" collapsed="false">
      <c r="A1004" s="31"/>
      <c r="B1004" s="32"/>
      <c r="C1004" s="33"/>
      <c r="D1004" s="31"/>
      <c r="E1004" s="31"/>
      <c r="F1004" s="31"/>
      <c r="G1004" s="36" t="str">
        <f aca="false">IF(COUNTA(A1004:F1004)=0,"",IF(E1004="","Falta o código",IF(E1004&lt;&gt;TRIM(E1004),"Confira o código",IF(COUNTIFS(CobroID,E1004)&gt;1,"Código repetido",IF(NOT(ISNUMBER(B1004)),"Confira a data",IF(OR(B1004&lt;1,B1004&gt;73415,INT(B1004)&lt;&gt;B1004),"Confira a data",IF(NOT(ISNUMBER(C1004)),"Confira o valor",IF(C1004&lt;=0,"Valor maior que zero",IF(COUNTIFS(Medios,D1004)&lt;&gt;1,"Escolha um meio",IF(COUNTIFS(VentaID,A1004)&lt;&gt;1,"Confira o ID da venda",IF(SUMIFS(VentaValida,VentaID,A1004)&lt;=0,"Corrija a venda",IF(B1004&lt;SUMIFS(VentaFecha,VentaID,A1004),"Anterior à venda","OK"))))))))))))</f>
        <v/>
      </c>
      <c r="H1004" s="34" t="n">
        <f aca="false">IF(G1004="OK",C1004,0)</f>
        <v>0</v>
      </c>
    </row>
    <row r="1005" customFormat="false" ht="25" hidden="false" customHeight="true" outlineLevel="0" collapsed="false">
      <c r="A1005" s="31"/>
      <c r="B1005" s="32"/>
      <c r="C1005" s="33"/>
      <c r="D1005" s="31"/>
      <c r="E1005" s="31"/>
      <c r="F1005" s="31"/>
      <c r="G1005" s="36" t="str">
        <f aca="false">IF(COUNTA(A1005:F1005)=0,"",IF(E1005="","Falta o código",IF(E1005&lt;&gt;TRIM(E1005),"Confira o código",IF(COUNTIFS(CobroID,E1005)&gt;1,"Código repetido",IF(NOT(ISNUMBER(B1005)),"Confira a data",IF(OR(B1005&lt;1,B1005&gt;73415,INT(B1005)&lt;&gt;B1005),"Confira a data",IF(NOT(ISNUMBER(C1005)),"Confira o valor",IF(C1005&lt;=0,"Valor maior que zero",IF(COUNTIFS(Medios,D1005)&lt;&gt;1,"Escolha um meio",IF(COUNTIFS(VentaID,A1005)&lt;&gt;1,"Confira o ID da venda",IF(SUMIFS(VentaValida,VentaID,A1005)&lt;=0,"Corrija a venda",IF(B1005&lt;SUMIFS(VentaFecha,VentaID,A1005),"Anterior à venda","OK"))))))))))))</f>
        <v/>
      </c>
      <c r="H1005" s="34" t="n">
        <f aca="false">IF(G1005="OK",C1005,0)</f>
        <v>0</v>
      </c>
    </row>
    <row r="1006" customFormat="false" ht="25" hidden="false" customHeight="true" outlineLevel="0" collapsed="false">
      <c r="A1006" s="31"/>
      <c r="B1006" s="32"/>
      <c r="C1006" s="33"/>
      <c r="D1006" s="31"/>
      <c r="E1006" s="31"/>
      <c r="F1006" s="31"/>
      <c r="G1006" s="36" t="str">
        <f aca="false">IF(COUNTA(A1006:F1006)=0,"",IF(E1006="","Falta o código",IF(E1006&lt;&gt;TRIM(E1006),"Confira o código",IF(COUNTIFS(CobroID,E1006)&gt;1,"Código repetido",IF(NOT(ISNUMBER(B1006)),"Confira a data",IF(OR(B1006&lt;1,B1006&gt;73415,INT(B1006)&lt;&gt;B1006),"Confira a data",IF(NOT(ISNUMBER(C1006)),"Confira o valor",IF(C1006&lt;=0,"Valor maior que zero",IF(COUNTIFS(Medios,D1006)&lt;&gt;1,"Escolha um meio",IF(COUNTIFS(VentaID,A1006)&lt;&gt;1,"Confira o ID da venda",IF(SUMIFS(VentaValida,VentaID,A1006)&lt;=0,"Corrija a venda",IF(B1006&lt;SUMIFS(VentaFecha,VentaID,A1006),"Anterior à venda","OK"))))))))))))</f>
        <v/>
      </c>
      <c r="H1006" s="34" t="n">
        <f aca="false">IF(G1006="OK",C1006,0)</f>
        <v>0</v>
      </c>
    </row>
    <row r="1007" customFormat="false" ht="25" hidden="false" customHeight="true" outlineLevel="0" collapsed="false">
      <c r="A1007" s="31"/>
      <c r="B1007" s="32"/>
      <c r="C1007" s="33"/>
      <c r="D1007" s="31"/>
      <c r="E1007" s="31"/>
      <c r="F1007" s="31"/>
      <c r="G1007" s="36" t="str">
        <f aca="false">IF(COUNTA(A1007:F1007)=0,"",IF(E1007="","Falta o código",IF(E1007&lt;&gt;TRIM(E1007),"Confira o código",IF(COUNTIFS(CobroID,E1007)&gt;1,"Código repetido",IF(NOT(ISNUMBER(B1007)),"Confira a data",IF(OR(B1007&lt;1,B1007&gt;73415,INT(B1007)&lt;&gt;B1007),"Confira a data",IF(NOT(ISNUMBER(C1007)),"Confira o valor",IF(C1007&lt;=0,"Valor maior que zero",IF(COUNTIFS(Medios,D1007)&lt;&gt;1,"Escolha um meio",IF(COUNTIFS(VentaID,A1007)&lt;&gt;1,"Confira o ID da venda",IF(SUMIFS(VentaValida,VentaID,A1007)&lt;=0,"Corrija a venda",IF(B1007&lt;SUMIFS(VentaFecha,VentaID,A1007),"Anterior à venda","OK"))))))))))))</f>
        <v/>
      </c>
      <c r="H1007" s="34" t="n">
        <f aca="false">IF(G1007="OK",C1007,0)</f>
        <v>0</v>
      </c>
    </row>
    <row r="1008" customFormat="false" ht="25" hidden="false" customHeight="true" outlineLevel="0" collapsed="false">
      <c r="A1008" s="31"/>
      <c r="B1008" s="32"/>
      <c r="C1008" s="33"/>
      <c r="D1008" s="31"/>
      <c r="E1008" s="31"/>
      <c r="F1008" s="31"/>
      <c r="G1008" s="36" t="str">
        <f aca="false">IF(COUNTA(A1008:F1008)=0,"",IF(E1008="","Falta o código",IF(E1008&lt;&gt;TRIM(E1008),"Confira o código",IF(COUNTIFS(CobroID,E1008)&gt;1,"Código repetido",IF(NOT(ISNUMBER(B1008)),"Confira a data",IF(OR(B1008&lt;1,B1008&gt;73415,INT(B1008)&lt;&gt;B1008),"Confira a data",IF(NOT(ISNUMBER(C1008)),"Confira o valor",IF(C1008&lt;=0,"Valor maior que zero",IF(COUNTIFS(Medios,D1008)&lt;&gt;1,"Escolha um meio",IF(COUNTIFS(VentaID,A1008)&lt;&gt;1,"Confira o ID da venda",IF(SUMIFS(VentaValida,VentaID,A1008)&lt;=0,"Corrija a venda",IF(B1008&lt;SUMIFS(VentaFecha,VentaID,A1008),"Anterior à venda","OK"))))))))))))</f>
        <v/>
      </c>
      <c r="H1008" s="34" t="n">
        <f aca="false">IF(G1008="OK",C1008,0)</f>
        <v>0</v>
      </c>
    </row>
    <row r="1009" customFormat="false" ht="25" hidden="false" customHeight="true" outlineLevel="0" collapsed="false">
      <c r="A1009" s="31"/>
      <c r="B1009" s="32"/>
      <c r="C1009" s="33"/>
      <c r="D1009" s="31"/>
      <c r="E1009" s="31"/>
      <c r="F1009" s="31"/>
      <c r="G1009" s="36" t="str">
        <f aca="false">IF(COUNTA(A1009:F1009)=0,"",IF(E1009="","Falta o código",IF(E1009&lt;&gt;TRIM(E1009),"Confira o código",IF(COUNTIFS(CobroID,E1009)&gt;1,"Código repetido",IF(NOT(ISNUMBER(B1009)),"Confira a data",IF(OR(B1009&lt;1,B1009&gt;73415,INT(B1009)&lt;&gt;B1009),"Confira a data",IF(NOT(ISNUMBER(C1009)),"Confira o valor",IF(C1009&lt;=0,"Valor maior que zero",IF(COUNTIFS(Medios,D1009)&lt;&gt;1,"Escolha um meio",IF(COUNTIFS(VentaID,A1009)&lt;&gt;1,"Confira o ID da venda",IF(SUMIFS(VentaValida,VentaID,A1009)&lt;=0,"Corrija a venda",IF(B1009&lt;SUMIFS(VentaFecha,VentaID,A1009),"Anterior à venda","OK"))))))))))))</f>
        <v/>
      </c>
      <c r="H1009" s="34" t="n">
        <f aca="false">IF(G1009="OK",C1009,0)</f>
        <v>0</v>
      </c>
    </row>
    <row r="1010" customFormat="false" ht="25" hidden="false" customHeight="true" outlineLevel="0" collapsed="false">
      <c r="A1010" s="31"/>
      <c r="B1010" s="32"/>
      <c r="C1010" s="33"/>
      <c r="D1010" s="31"/>
      <c r="E1010" s="31"/>
      <c r="F1010" s="31"/>
      <c r="G1010" s="36" t="str">
        <f aca="false">IF(COUNTA(A1010:F1010)=0,"",IF(E1010="","Falta o código",IF(E1010&lt;&gt;TRIM(E1010),"Confira o código",IF(COUNTIFS(CobroID,E1010)&gt;1,"Código repetido",IF(NOT(ISNUMBER(B1010)),"Confira a data",IF(OR(B1010&lt;1,B1010&gt;73415,INT(B1010)&lt;&gt;B1010),"Confira a data",IF(NOT(ISNUMBER(C1010)),"Confira o valor",IF(C1010&lt;=0,"Valor maior que zero",IF(COUNTIFS(Medios,D1010)&lt;&gt;1,"Escolha um meio",IF(COUNTIFS(VentaID,A1010)&lt;&gt;1,"Confira o ID da venda",IF(SUMIFS(VentaValida,VentaID,A1010)&lt;=0,"Corrija a venda",IF(B1010&lt;SUMIFS(VentaFecha,VentaID,A1010),"Anterior à venda","OK"))))))))))))</f>
        <v/>
      </c>
      <c r="H1010" s="34" t="n">
        <f aca="false">IF(G1010="OK",C1010,0)</f>
        <v>0</v>
      </c>
    </row>
    <row r="1011" customFormat="false" ht="25" hidden="false" customHeight="true" outlineLevel="0" collapsed="false">
      <c r="A1011" s="31"/>
      <c r="B1011" s="32"/>
      <c r="C1011" s="33"/>
      <c r="D1011" s="31"/>
      <c r="E1011" s="31"/>
      <c r="F1011" s="31"/>
      <c r="G1011" s="36" t="str">
        <f aca="false">IF(COUNTA(A1011:F1011)=0,"",IF(E1011="","Falta o código",IF(E1011&lt;&gt;TRIM(E1011),"Confira o código",IF(COUNTIFS(CobroID,E1011)&gt;1,"Código repetido",IF(NOT(ISNUMBER(B1011)),"Confira a data",IF(OR(B1011&lt;1,B1011&gt;73415,INT(B1011)&lt;&gt;B1011),"Confira a data",IF(NOT(ISNUMBER(C1011)),"Confira o valor",IF(C1011&lt;=0,"Valor maior que zero",IF(COUNTIFS(Medios,D1011)&lt;&gt;1,"Escolha um meio",IF(COUNTIFS(VentaID,A1011)&lt;&gt;1,"Confira o ID da venda",IF(SUMIFS(VentaValida,VentaID,A1011)&lt;=0,"Corrija a venda",IF(B1011&lt;SUMIFS(VentaFecha,VentaID,A1011),"Anterior à venda","OK"))))))))))))</f>
        <v/>
      </c>
      <c r="H1011" s="34" t="n">
        <f aca="false">IF(G1011="OK",C1011,0)</f>
        <v>0</v>
      </c>
    </row>
    <row r="1012" customFormat="false" ht="25" hidden="false" customHeight="true" outlineLevel="0" collapsed="false">
      <c r="A1012" s="31"/>
      <c r="B1012" s="32"/>
      <c r="C1012" s="33"/>
      <c r="D1012" s="31"/>
      <c r="E1012" s="31"/>
      <c r="F1012" s="31"/>
      <c r="G1012" s="36" t="str">
        <f aca="false">IF(COUNTA(A1012:F1012)=0,"",IF(E1012="","Falta o código",IF(E1012&lt;&gt;TRIM(E1012),"Confira o código",IF(COUNTIFS(CobroID,E1012)&gt;1,"Código repetido",IF(NOT(ISNUMBER(B1012)),"Confira a data",IF(OR(B1012&lt;1,B1012&gt;73415,INT(B1012)&lt;&gt;B1012),"Confira a data",IF(NOT(ISNUMBER(C1012)),"Confira o valor",IF(C1012&lt;=0,"Valor maior que zero",IF(COUNTIFS(Medios,D1012)&lt;&gt;1,"Escolha um meio",IF(COUNTIFS(VentaID,A1012)&lt;&gt;1,"Confira o ID da venda",IF(SUMIFS(VentaValida,VentaID,A1012)&lt;=0,"Corrija a venda",IF(B1012&lt;SUMIFS(VentaFecha,VentaID,A1012),"Anterior à venda","OK"))))))))))))</f>
        <v/>
      </c>
      <c r="H1012" s="34" t="n">
        <f aca="false">IF(G1012="OK",C1012,0)</f>
        <v>0</v>
      </c>
    </row>
    <row r="1013" customFormat="false" ht="25" hidden="false" customHeight="true" outlineLevel="0" collapsed="false">
      <c r="A1013" s="31"/>
      <c r="B1013" s="32"/>
      <c r="C1013" s="33"/>
      <c r="D1013" s="31"/>
      <c r="E1013" s="31"/>
      <c r="F1013" s="31"/>
      <c r="G1013" s="36" t="str">
        <f aca="false">IF(COUNTA(A1013:F1013)=0,"",IF(E1013="","Falta o código",IF(E1013&lt;&gt;TRIM(E1013),"Confira o código",IF(COUNTIFS(CobroID,E1013)&gt;1,"Código repetido",IF(NOT(ISNUMBER(B1013)),"Confira a data",IF(OR(B1013&lt;1,B1013&gt;73415,INT(B1013)&lt;&gt;B1013),"Confira a data",IF(NOT(ISNUMBER(C1013)),"Confira o valor",IF(C1013&lt;=0,"Valor maior que zero",IF(COUNTIFS(Medios,D1013)&lt;&gt;1,"Escolha um meio",IF(COUNTIFS(VentaID,A1013)&lt;&gt;1,"Confira o ID da venda",IF(SUMIFS(VentaValida,VentaID,A1013)&lt;=0,"Corrija a venda",IF(B1013&lt;SUMIFS(VentaFecha,VentaID,A1013),"Anterior à venda","OK"))))))))))))</f>
        <v/>
      </c>
      <c r="H1013" s="34" t="n">
        <f aca="false">IF(G1013="OK",C1013,0)</f>
        <v>0</v>
      </c>
    </row>
    <row r="1014" customFormat="false" ht="25" hidden="false" customHeight="true" outlineLevel="0" collapsed="false">
      <c r="A1014" s="31"/>
      <c r="B1014" s="32"/>
      <c r="C1014" s="33"/>
      <c r="D1014" s="31"/>
      <c r="E1014" s="31"/>
      <c r="F1014" s="31"/>
      <c r="G1014" s="36" t="str">
        <f aca="false">IF(COUNTA(A1014:F1014)=0,"",IF(E1014="","Falta o código",IF(E1014&lt;&gt;TRIM(E1014),"Confira o código",IF(COUNTIFS(CobroID,E1014)&gt;1,"Código repetido",IF(NOT(ISNUMBER(B1014)),"Confira a data",IF(OR(B1014&lt;1,B1014&gt;73415,INT(B1014)&lt;&gt;B1014),"Confira a data",IF(NOT(ISNUMBER(C1014)),"Confira o valor",IF(C1014&lt;=0,"Valor maior que zero",IF(COUNTIFS(Medios,D1014)&lt;&gt;1,"Escolha um meio",IF(COUNTIFS(VentaID,A1014)&lt;&gt;1,"Confira o ID da venda",IF(SUMIFS(VentaValida,VentaID,A1014)&lt;=0,"Corrija a venda",IF(B1014&lt;SUMIFS(VentaFecha,VentaID,A1014),"Anterior à venda","OK"))))))))))))</f>
        <v/>
      </c>
      <c r="H1014" s="34" t="n">
        <f aca="false">IF(G1014="OK",C1014,0)</f>
        <v>0</v>
      </c>
    </row>
    <row r="1015" customFormat="false" ht="25" hidden="false" customHeight="true" outlineLevel="0" collapsed="false">
      <c r="A1015" s="31"/>
      <c r="B1015" s="32"/>
      <c r="C1015" s="33"/>
      <c r="D1015" s="31"/>
      <c r="E1015" s="31"/>
      <c r="F1015" s="31"/>
      <c r="G1015" s="36" t="str">
        <f aca="false">IF(COUNTA(A1015:F1015)=0,"",IF(E1015="","Falta o código",IF(E1015&lt;&gt;TRIM(E1015),"Confira o código",IF(COUNTIFS(CobroID,E1015)&gt;1,"Código repetido",IF(NOT(ISNUMBER(B1015)),"Confira a data",IF(OR(B1015&lt;1,B1015&gt;73415,INT(B1015)&lt;&gt;B1015),"Confira a data",IF(NOT(ISNUMBER(C1015)),"Confira o valor",IF(C1015&lt;=0,"Valor maior que zero",IF(COUNTIFS(Medios,D1015)&lt;&gt;1,"Escolha um meio",IF(COUNTIFS(VentaID,A1015)&lt;&gt;1,"Confira o ID da venda",IF(SUMIFS(VentaValida,VentaID,A1015)&lt;=0,"Corrija a venda",IF(B1015&lt;SUMIFS(VentaFecha,VentaID,A1015),"Anterior à venda","OK"))))))))))))</f>
        <v/>
      </c>
      <c r="H1015" s="34" t="n">
        <f aca="false">IF(G1015="OK",C1015,0)</f>
        <v>0</v>
      </c>
    </row>
    <row r="1016" customFormat="false" ht="25" hidden="false" customHeight="true" outlineLevel="0" collapsed="false">
      <c r="A1016" s="31"/>
      <c r="B1016" s="32"/>
      <c r="C1016" s="33"/>
      <c r="D1016" s="31"/>
      <c r="E1016" s="31"/>
      <c r="F1016" s="31"/>
      <c r="G1016" s="36" t="str">
        <f aca="false">IF(COUNTA(A1016:F1016)=0,"",IF(E1016="","Falta o código",IF(E1016&lt;&gt;TRIM(E1016),"Confira o código",IF(COUNTIFS(CobroID,E1016)&gt;1,"Código repetido",IF(NOT(ISNUMBER(B1016)),"Confira a data",IF(OR(B1016&lt;1,B1016&gt;73415,INT(B1016)&lt;&gt;B1016),"Confira a data",IF(NOT(ISNUMBER(C1016)),"Confira o valor",IF(C1016&lt;=0,"Valor maior que zero",IF(COUNTIFS(Medios,D1016)&lt;&gt;1,"Escolha um meio",IF(COUNTIFS(VentaID,A1016)&lt;&gt;1,"Confira o ID da venda",IF(SUMIFS(VentaValida,VentaID,A1016)&lt;=0,"Corrija a venda",IF(B1016&lt;SUMIFS(VentaFecha,VentaID,A1016),"Anterior à venda","OK"))))))))))))</f>
        <v/>
      </c>
      <c r="H1016" s="34" t="n">
        <f aca="false">IF(G1016="OK",C1016,0)</f>
        <v>0</v>
      </c>
    </row>
    <row r="1017" customFormat="false" ht="25" hidden="false" customHeight="true" outlineLevel="0" collapsed="false">
      <c r="A1017" s="31"/>
      <c r="B1017" s="32"/>
      <c r="C1017" s="33"/>
      <c r="D1017" s="31"/>
      <c r="E1017" s="31"/>
      <c r="F1017" s="31"/>
      <c r="G1017" s="36" t="str">
        <f aca="false">IF(COUNTA(A1017:F1017)=0,"",IF(E1017="","Falta o código",IF(E1017&lt;&gt;TRIM(E1017),"Confira o código",IF(COUNTIFS(CobroID,E1017)&gt;1,"Código repetido",IF(NOT(ISNUMBER(B1017)),"Confira a data",IF(OR(B1017&lt;1,B1017&gt;73415,INT(B1017)&lt;&gt;B1017),"Confira a data",IF(NOT(ISNUMBER(C1017)),"Confira o valor",IF(C1017&lt;=0,"Valor maior que zero",IF(COUNTIFS(Medios,D1017)&lt;&gt;1,"Escolha um meio",IF(COUNTIFS(VentaID,A1017)&lt;&gt;1,"Confira o ID da venda",IF(SUMIFS(VentaValida,VentaID,A1017)&lt;=0,"Corrija a venda",IF(B1017&lt;SUMIFS(VentaFecha,VentaID,A1017),"Anterior à venda","OK"))))))))))))</f>
        <v/>
      </c>
      <c r="H1017" s="34" t="n">
        <f aca="false">IF(G1017="OK",C1017,0)</f>
        <v>0</v>
      </c>
    </row>
    <row r="1018" customFormat="false" ht="25" hidden="false" customHeight="true" outlineLevel="0" collapsed="false">
      <c r="A1018" s="31"/>
      <c r="B1018" s="32"/>
      <c r="C1018" s="33"/>
      <c r="D1018" s="31"/>
      <c r="E1018" s="31"/>
      <c r="F1018" s="31"/>
      <c r="G1018" s="36" t="str">
        <f aca="false">IF(COUNTA(A1018:F1018)=0,"",IF(E1018="","Falta o código",IF(E1018&lt;&gt;TRIM(E1018),"Confira o código",IF(COUNTIFS(CobroID,E1018)&gt;1,"Código repetido",IF(NOT(ISNUMBER(B1018)),"Confira a data",IF(OR(B1018&lt;1,B1018&gt;73415,INT(B1018)&lt;&gt;B1018),"Confira a data",IF(NOT(ISNUMBER(C1018)),"Confira o valor",IF(C1018&lt;=0,"Valor maior que zero",IF(COUNTIFS(Medios,D1018)&lt;&gt;1,"Escolha um meio",IF(COUNTIFS(VentaID,A1018)&lt;&gt;1,"Confira o ID da venda",IF(SUMIFS(VentaValida,VentaID,A1018)&lt;=0,"Corrija a venda",IF(B1018&lt;SUMIFS(VentaFecha,VentaID,A1018),"Anterior à venda","OK"))))))))))))</f>
        <v/>
      </c>
      <c r="H1018" s="34" t="n">
        <f aca="false">IF(G1018="OK",C1018,0)</f>
        <v>0</v>
      </c>
    </row>
    <row r="1019" customFormat="false" ht="25" hidden="false" customHeight="true" outlineLevel="0" collapsed="false">
      <c r="A1019" s="31"/>
      <c r="B1019" s="32"/>
      <c r="C1019" s="33"/>
      <c r="D1019" s="31"/>
      <c r="E1019" s="31"/>
      <c r="F1019" s="31"/>
      <c r="G1019" s="36" t="str">
        <f aca="false">IF(COUNTA(A1019:F1019)=0,"",IF(E1019="","Falta o código",IF(E1019&lt;&gt;TRIM(E1019),"Confira o código",IF(COUNTIFS(CobroID,E1019)&gt;1,"Código repetido",IF(NOT(ISNUMBER(B1019)),"Confira a data",IF(OR(B1019&lt;1,B1019&gt;73415,INT(B1019)&lt;&gt;B1019),"Confira a data",IF(NOT(ISNUMBER(C1019)),"Confira o valor",IF(C1019&lt;=0,"Valor maior que zero",IF(COUNTIFS(Medios,D1019)&lt;&gt;1,"Escolha um meio",IF(COUNTIFS(VentaID,A1019)&lt;&gt;1,"Confira o ID da venda",IF(SUMIFS(VentaValida,VentaID,A1019)&lt;=0,"Corrija a venda",IF(B1019&lt;SUMIFS(VentaFecha,VentaID,A1019),"Anterior à venda","OK"))))))))))))</f>
        <v/>
      </c>
      <c r="H1019" s="34" t="n">
        <f aca="false">IF(G1019="OK",C1019,0)</f>
        <v>0</v>
      </c>
    </row>
    <row r="1020" customFormat="false" ht="25" hidden="false" customHeight="true" outlineLevel="0" collapsed="false">
      <c r="A1020" s="31"/>
      <c r="B1020" s="32"/>
      <c r="C1020" s="33"/>
      <c r="D1020" s="31"/>
      <c r="E1020" s="31"/>
      <c r="F1020" s="31"/>
      <c r="G1020" s="36" t="str">
        <f aca="false">IF(COUNTA(A1020:F1020)=0,"",IF(E1020="","Falta o código",IF(E1020&lt;&gt;TRIM(E1020),"Confira o código",IF(COUNTIFS(CobroID,E1020)&gt;1,"Código repetido",IF(NOT(ISNUMBER(B1020)),"Confira a data",IF(OR(B1020&lt;1,B1020&gt;73415,INT(B1020)&lt;&gt;B1020),"Confira a data",IF(NOT(ISNUMBER(C1020)),"Confira o valor",IF(C1020&lt;=0,"Valor maior que zero",IF(COUNTIFS(Medios,D1020)&lt;&gt;1,"Escolha um meio",IF(COUNTIFS(VentaID,A1020)&lt;&gt;1,"Confira o ID da venda",IF(SUMIFS(VentaValida,VentaID,A1020)&lt;=0,"Corrija a venda",IF(B1020&lt;SUMIFS(VentaFecha,VentaID,A1020),"Anterior à venda","OK"))))))))))))</f>
        <v/>
      </c>
      <c r="H1020" s="34" t="n">
        <f aca="false">IF(G1020="OK",C1020,0)</f>
        <v>0</v>
      </c>
    </row>
    <row r="1021" customFormat="false" ht="25" hidden="false" customHeight="true" outlineLevel="0" collapsed="false">
      <c r="A1021" s="31"/>
      <c r="B1021" s="32"/>
      <c r="C1021" s="33"/>
      <c r="D1021" s="31"/>
      <c r="E1021" s="31"/>
      <c r="F1021" s="31"/>
      <c r="G1021" s="36" t="str">
        <f aca="false">IF(COUNTA(A1021:F1021)=0,"",IF(E1021="","Falta o código",IF(E1021&lt;&gt;TRIM(E1021),"Confira o código",IF(COUNTIFS(CobroID,E1021)&gt;1,"Código repetido",IF(NOT(ISNUMBER(B1021)),"Confira a data",IF(OR(B1021&lt;1,B1021&gt;73415,INT(B1021)&lt;&gt;B1021),"Confira a data",IF(NOT(ISNUMBER(C1021)),"Confira o valor",IF(C1021&lt;=0,"Valor maior que zero",IF(COUNTIFS(Medios,D1021)&lt;&gt;1,"Escolha um meio",IF(COUNTIFS(VentaID,A1021)&lt;&gt;1,"Confira o ID da venda",IF(SUMIFS(VentaValida,VentaID,A1021)&lt;=0,"Corrija a venda",IF(B1021&lt;SUMIFS(VentaFecha,VentaID,A1021),"Anterior à venda","OK"))))))))))))</f>
        <v/>
      </c>
      <c r="H1021" s="34" t="n">
        <f aca="false">IF(G1021="OK",C1021,0)</f>
        <v>0</v>
      </c>
    </row>
    <row r="1022" customFormat="false" ht="25" hidden="false" customHeight="true" outlineLevel="0" collapsed="false">
      <c r="A1022" s="31"/>
      <c r="B1022" s="32"/>
      <c r="C1022" s="33"/>
      <c r="D1022" s="31"/>
      <c r="E1022" s="31"/>
      <c r="F1022" s="31"/>
      <c r="G1022" s="36" t="str">
        <f aca="false">IF(COUNTA(A1022:F1022)=0,"",IF(E1022="","Falta o código",IF(E1022&lt;&gt;TRIM(E1022),"Confira o código",IF(COUNTIFS(CobroID,E1022)&gt;1,"Código repetido",IF(NOT(ISNUMBER(B1022)),"Confira a data",IF(OR(B1022&lt;1,B1022&gt;73415,INT(B1022)&lt;&gt;B1022),"Confira a data",IF(NOT(ISNUMBER(C1022)),"Confira o valor",IF(C1022&lt;=0,"Valor maior que zero",IF(COUNTIFS(Medios,D1022)&lt;&gt;1,"Escolha um meio",IF(COUNTIFS(VentaID,A1022)&lt;&gt;1,"Confira o ID da venda",IF(SUMIFS(VentaValida,VentaID,A1022)&lt;=0,"Corrija a venda",IF(B1022&lt;SUMIFS(VentaFecha,VentaID,A1022),"Anterior à venda","OK"))))))))))))</f>
        <v/>
      </c>
      <c r="H1022" s="34" t="n">
        <f aca="false">IF(G1022="OK",C1022,0)</f>
        <v>0</v>
      </c>
    </row>
    <row r="1023" customFormat="false" ht="25" hidden="false" customHeight="true" outlineLevel="0" collapsed="false">
      <c r="A1023" s="31"/>
      <c r="B1023" s="32"/>
      <c r="C1023" s="33"/>
      <c r="D1023" s="31"/>
      <c r="E1023" s="31"/>
      <c r="F1023" s="31"/>
      <c r="G1023" s="36" t="str">
        <f aca="false">IF(COUNTA(A1023:F1023)=0,"",IF(E1023="","Falta o código",IF(E1023&lt;&gt;TRIM(E1023),"Confira o código",IF(COUNTIFS(CobroID,E1023)&gt;1,"Código repetido",IF(NOT(ISNUMBER(B1023)),"Confira a data",IF(OR(B1023&lt;1,B1023&gt;73415,INT(B1023)&lt;&gt;B1023),"Confira a data",IF(NOT(ISNUMBER(C1023)),"Confira o valor",IF(C1023&lt;=0,"Valor maior que zero",IF(COUNTIFS(Medios,D1023)&lt;&gt;1,"Escolha um meio",IF(COUNTIFS(VentaID,A1023)&lt;&gt;1,"Confira o ID da venda",IF(SUMIFS(VentaValida,VentaID,A1023)&lt;=0,"Corrija a venda",IF(B1023&lt;SUMIFS(VentaFecha,VentaID,A1023),"Anterior à venda","OK"))))))))))))</f>
        <v/>
      </c>
      <c r="H1023" s="34" t="n">
        <f aca="false">IF(G1023="OK",C1023,0)</f>
        <v>0</v>
      </c>
    </row>
    <row r="1024" customFormat="false" ht="25" hidden="false" customHeight="true" outlineLevel="0" collapsed="false">
      <c r="A1024" s="31"/>
      <c r="B1024" s="32"/>
      <c r="C1024" s="33"/>
      <c r="D1024" s="31"/>
      <c r="E1024" s="31"/>
      <c r="F1024" s="31"/>
      <c r="G1024" s="36" t="str">
        <f aca="false">IF(COUNTA(A1024:F1024)=0,"",IF(E1024="","Falta o código",IF(E1024&lt;&gt;TRIM(E1024),"Confira o código",IF(COUNTIFS(CobroID,E1024)&gt;1,"Código repetido",IF(NOT(ISNUMBER(B1024)),"Confira a data",IF(OR(B1024&lt;1,B1024&gt;73415,INT(B1024)&lt;&gt;B1024),"Confira a data",IF(NOT(ISNUMBER(C1024)),"Confira o valor",IF(C1024&lt;=0,"Valor maior que zero",IF(COUNTIFS(Medios,D1024)&lt;&gt;1,"Escolha um meio",IF(COUNTIFS(VentaID,A1024)&lt;&gt;1,"Confira o ID da venda",IF(SUMIFS(VentaValida,VentaID,A1024)&lt;=0,"Corrija a venda",IF(B1024&lt;SUMIFS(VentaFecha,VentaID,A1024),"Anterior à venda","OK"))))))))))))</f>
        <v/>
      </c>
      <c r="H1024" s="34" t="n">
        <f aca="false">IF(G1024="OK",C1024,0)</f>
        <v>0</v>
      </c>
    </row>
    <row r="1025" customFormat="false" ht="25" hidden="false" customHeight="true" outlineLevel="0" collapsed="false">
      <c r="A1025" s="31"/>
      <c r="B1025" s="32"/>
      <c r="C1025" s="33"/>
      <c r="D1025" s="31"/>
      <c r="E1025" s="31"/>
      <c r="F1025" s="31"/>
      <c r="G1025" s="36" t="str">
        <f aca="false">IF(COUNTA(A1025:F1025)=0,"",IF(E1025="","Falta o código",IF(E1025&lt;&gt;TRIM(E1025),"Confira o código",IF(COUNTIFS(CobroID,E1025)&gt;1,"Código repetido",IF(NOT(ISNUMBER(B1025)),"Confira a data",IF(OR(B1025&lt;1,B1025&gt;73415,INT(B1025)&lt;&gt;B1025),"Confira a data",IF(NOT(ISNUMBER(C1025)),"Confira o valor",IF(C1025&lt;=0,"Valor maior que zero",IF(COUNTIFS(Medios,D1025)&lt;&gt;1,"Escolha um meio",IF(COUNTIFS(VentaID,A1025)&lt;&gt;1,"Confira o ID da venda",IF(SUMIFS(VentaValida,VentaID,A1025)&lt;=0,"Corrija a venda",IF(B1025&lt;SUMIFS(VentaFecha,VentaID,A1025),"Anterior à venda","OK"))))))))))))</f>
        <v/>
      </c>
      <c r="H1025" s="34" t="n">
        <f aca="false">IF(G1025="OK",C1025,0)</f>
        <v>0</v>
      </c>
    </row>
    <row r="1026" customFormat="false" ht="25" hidden="false" customHeight="true" outlineLevel="0" collapsed="false">
      <c r="A1026" s="31"/>
      <c r="B1026" s="32"/>
      <c r="C1026" s="33"/>
      <c r="D1026" s="31"/>
      <c r="E1026" s="31"/>
      <c r="F1026" s="31"/>
      <c r="G1026" s="36" t="str">
        <f aca="false">IF(COUNTA(A1026:F1026)=0,"",IF(E1026="","Falta o código",IF(E1026&lt;&gt;TRIM(E1026),"Confira o código",IF(COUNTIFS(CobroID,E1026)&gt;1,"Código repetido",IF(NOT(ISNUMBER(B1026)),"Confira a data",IF(OR(B1026&lt;1,B1026&gt;73415,INT(B1026)&lt;&gt;B1026),"Confira a data",IF(NOT(ISNUMBER(C1026)),"Confira o valor",IF(C1026&lt;=0,"Valor maior que zero",IF(COUNTIFS(Medios,D1026)&lt;&gt;1,"Escolha um meio",IF(COUNTIFS(VentaID,A1026)&lt;&gt;1,"Confira o ID da venda",IF(SUMIFS(VentaValida,VentaID,A1026)&lt;=0,"Corrija a venda",IF(B1026&lt;SUMIFS(VentaFecha,VentaID,A1026),"Anterior à venda","OK"))))))))))))</f>
        <v/>
      </c>
      <c r="H1026" s="34" t="n">
        <f aca="false">IF(G1026="OK",C1026,0)</f>
        <v>0</v>
      </c>
    </row>
    <row r="1027" customFormat="false" ht="25" hidden="false" customHeight="true" outlineLevel="0" collapsed="false">
      <c r="A1027" s="31"/>
      <c r="B1027" s="32"/>
      <c r="C1027" s="33"/>
      <c r="D1027" s="31"/>
      <c r="E1027" s="31"/>
      <c r="F1027" s="31"/>
      <c r="G1027" s="36" t="str">
        <f aca="false">IF(COUNTA(A1027:F1027)=0,"",IF(E1027="","Falta o código",IF(E1027&lt;&gt;TRIM(E1027),"Confira o código",IF(COUNTIFS(CobroID,E1027)&gt;1,"Código repetido",IF(NOT(ISNUMBER(B1027)),"Confira a data",IF(OR(B1027&lt;1,B1027&gt;73415,INT(B1027)&lt;&gt;B1027),"Confira a data",IF(NOT(ISNUMBER(C1027)),"Confira o valor",IF(C1027&lt;=0,"Valor maior que zero",IF(COUNTIFS(Medios,D1027)&lt;&gt;1,"Escolha um meio",IF(COUNTIFS(VentaID,A1027)&lt;&gt;1,"Confira o ID da venda",IF(SUMIFS(VentaValida,VentaID,A1027)&lt;=0,"Corrija a venda",IF(B1027&lt;SUMIFS(VentaFecha,VentaID,A1027),"Anterior à venda","OK"))))))))))))</f>
        <v/>
      </c>
      <c r="H1027" s="34" t="n">
        <f aca="false">IF(G1027="OK",C1027,0)</f>
        <v>0</v>
      </c>
    </row>
    <row r="1028" customFormat="false" ht="25" hidden="false" customHeight="true" outlineLevel="0" collapsed="false">
      <c r="A1028" s="31"/>
      <c r="B1028" s="32"/>
      <c r="C1028" s="33"/>
      <c r="D1028" s="31"/>
      <c r="E1028" s="31"/>
      <c r="F1028" s="31"/>
      <c r="G1028" s="36" t="str">
        <f aca="false">IF(COUNTA(A1028:F1028)=0,"",IF(E1028="","Falta o código",IF(E1028&lt;&gt;TRIM(E1028),"Confira o código",IF(COUNTIFS(CobroID,E1028)&gt;1,"Código repetido",IF(NOT(ISNUMBER(B1028)),"Confira a data",IF(OR(B1028&lt;1,B1028&gt;73415,INT(B1028)&lt;&gt;B1028),"Confira a data",IF(NOT(ISNUMBER(C1028)),"Confira o valor",IF(C1028&lt;=0,"Valor maior que zero",IF(COUNTIFS(Medios,D1028)&lt;&gt;1,"Escolha um meio",IF(COUNTIFS(VentaID,A1028)&lt;&gt;1,"Confira o ID da venda",IF(SUMIFS(VentaValida,VentaID,A1028)&lt;=0,"Corrija a venda",IF(B1028&lt;SUMIFS(VentaFecha,VentaID,A1028),"Anterior à venda","OK"))))))))))))</f>
        <v/>
      </c>
      <c r="H1028" s="34" t="n">
        <f aca="false">IF(G1028="OK",C1028,0)</f>
        <v>0</v>
      </c>
    </row>
    <row r="1029" customFormat="false" ht="25" hidden="false" customHeight="true" outlineLevel="0" collapsed="false">
      <c r="A1029" s="31"/>
      <c r="B1029" s="32"/>
      <c r="C1029" s="33"/>
      <c r="D1029" s="31"/>
      <c r="E1029" s="31"/>
      <c r="F1029" s="31"/>
      <c r="G1029" s="36" t="str">
        <f aca="false">IF(COUNTA(A1029:F1029)=0,"",IF(E1029="","Falta o código",IF(E1029&lt;&gt;TRIM(E1029),"Confira o código",IF(COUNTIFS(CobroID,E1029)&gt;1,"Código repetido",IF(NOT(ISNUMBER(B1029)),"Confira a data",IF(OR(B1029&lt;1,B1029&gt;73415,INT(B1029)&lt;&gt;B1029),"Confira a data",IF(NOT(ISNUMBER(C1029)),"Confira o valor",IF(C1029&lt;=0,"Valor maior que zero",IF(COUNTIFS(Medios,D1029)&lt;&gt;1,"Escolha um meio",IF(COUNTIFS(VentaID,A1029)&lt;&gt;1,"Confira o ID da venda",IF(SUMIFS(VentaValida,VentaID,A1029)&lt;=0,"Corrija a venda",IF(B1029&lt;SUMIFS(VentaFecha,VentaID,A1029),"Anterior à venda","OK"))))))))))))</f>
        <v/>
      </c>
      <c r="H1029" s="34" t="n">
        <f aca="false">IF(G1029="OK",C1029,0)</f>
        <v>0</v>
      </c>
    </row>
    <row r="1030" customFormat="false" ht="25" hidden="false" customHeight="true" outlineLevel="0" collapsed="false">
      <c r="A1030" s="31"/>
      <c r="B1030" s="32"/>
      <c r="C1030" s="33"/>
      <c r="D1030" s="31"/>
      <c r="E1030" s="31"/>
      <c r="F1030" s="31"/>
      <c r="G1030" s="36" t="str">
        <f aca="false">IF(COUNTA(A1030:F1030)=0,"",IF(E1030="","Falta o código",IF(E1030&lt;&gt;TRIM(E1030),"Confira o código",IF(COUNTIFS(CobroID,E1030)&gt;1,"Código repetido",IF(NOT(ISNUMBER(B1030)),"Confira a data",IF(OR(B1030&lt;1,B1030&gt;73415,INT(B1030)&lt;&gt;B1030),"Confira a data",IF(NOT(ISNUMBER(C1030)),"Confira o valor",IF(C1030&lt;=0,"Valor maior que zero",IF(COUNTIFS(Medios,D1030)&lt;&gt;1,"Escolha um meio",IF(COUNTIFS(VentaID,A1030)&lt;&gt;1,"Confira o ID da venda",IF(SUMIFS(VentaValida,VentaID,A1030)&lt;=0,"Corrija a venda",IF(B1030&lt;SUMIFS(VentaFecha,VentaID,A1030),"Anterior à venda","OK"))))))))))))</f>
        <v/>
      </c>
      <c r="H1030" s="34" t="n">
        <f aca="false">IF(G1030="OK",C1030,0)</f>
        <v>0</v>
      </c>
    </row>
    <row r="1031" customFormat="false" ht="25" hidden="false" customHeight="true" outlineLevel="0" collapsed="false">
      <c r="A1031" s="31"/>
      <c r="B1031" s="32"/>
      <c r="C1031" s="33"/>
      <c r="D1031" s="31"/>
      <c r="E1031" s="31"/>
      <c r="F1031" s="31"/>
      <c r="G1031" s="36" t="str">
        <f aca="false">IF(COUNTA(A1031:F1031)=0,"",IF(E1031="","Falta o código",IF(E1031&lt;&gt;TRIM(E1031),"Confira o código",IF(COUNTIFS(CobroID,E1031)&gt;1,"Código repetido",IF(NOT(ISNUMBER(B1031)),"Confira a data",IF(OR(B1031&lt;1,B1031&gt;73415,INT(B1031)&lt;&gt;B1031),"Confira a data",IF(NOT(ISNUMBER(C1031)),"Confira o valor",IF(C1031&lt;=0,"Valor maior que zero",IF(COUNTIFS(Medios,D1031)&lt;&gt;1,"Escolha um meio",IF(COUNTIFS(VentaID,A1031)&lt;&gt;1,"Confira o ID da venda",IF(SUMIFS(VentaValida,VentaID,A1031)&lt;=0,"Corrija a venda",IF(B1031&lt;SUMIFS(VentaFecha,VentaID,A1031),"Anterior à venda","OK"))))))))))))</f>
        <v/>
      </c>
      <c r="H1031" s="34" t="n">
        <f aca="false">IF(G1031="OK",C1031,0)</f>
        <v>0</v>
      </c>
    </row>
    <row r="1032" customFormat="false" ht="25" hidden="false" customHeight="true" outlineLevel="0" collapsed="false">
      <c r="A1032" s="31"/>
      <c r="B1032" s="32"/>
      <c r="C1032" s="33"/>
      <c r="D1032" s="31"/>
      <c r="E1032" s="31"/>
      <c r="F1032" s="31"/>
      <c r="G1032" s="36" t="str">
        <f aca="false">IF(COUNTA(A1032:F1032)=0,"",IF(E1032="","Falta o código",IF(E1032&lt;&gt;TRIM(E1032),"Confira o código",IF(COUNTIFS(CobroID,E1032)&gt;1,"Código repetido",IF(NOT(ISNUMBER(B1032)),"Confira a data",IF(OR(B1032&lt;1,B1032&gt;73415,INT(B1032)&lt;&gt;B1032),"Confira a data",IF(NOT(ISNUMBER(C1032)),"Confira o valor",IF(C1032&lt;=0,"Valor maior que zero",IF(COUNTIFS(Medios,D1032)&lt;&gt;1,"Escolha um meio",IF(COUNTIFS(VentaID,A1032)&lt;&gt;1,"Confira o ID da venda",IF(SUMIFS(VentaValida,VentaID,A1032)&lt;=0,"Corrija a venda",IF(B1032&lt;SUMIFS(VentaFecha,VentaID,A1032),"Anterior à venda","OK"))))))))))))</f>
        <v/>
      </c>
      <c r="H1032" s="34" t="n">
        <f aca="false">IF(G1032="OK",C1032,0)</f>
        <v>0</v>
      </c>
    </row>
    <row r="1033" customFormat="false" ht="25" hidden="false" customHeight="true" outlineLevel="0" collapsed="false">
      <c r="A1033" s="31"/>
      <c r="B1033" s="32"/>
      <c r="C1033" s="33"/>
      <c r="D1033" s="31"/>
      <c r="E1033" s="31"/>
      <c r="F1033" s="31"/>
      <c r="G1033" s="36" t="str">
        <f aca="false">IF(COUNTA(A1033:F1033)=0,"",IF(E1033="","Falta o código",IF(E1033&lt;&gt;TRIM(E1033),"Confira o código",IF(COUNTIFS(CobroID,E1033)&gt;1,"Código repetido",IF(NOT(ISNUMBER(B1033)),"Confira a data",IF(OR(B1033&lt;1,B1033&gt;73415,INT(B1033)&lt;&gt;B1033),"Confira a data",IF(NOT(ISNUMBER(C1033)),"Confira o valor",IF(C1033&lt;=0,"Valor maior que zero",IF(COUNTIFS(Medios,D1033)&lt;&gt;1,"Escolha um meio",IF(COUNTIFS(VentaID,A1033)&lt;&gt;1,"Confira o ID da venda",IF(SUMIFS(VentaValida,VentaID,A1033)&lt;=0,"Corrija a venda",IF(B1033&lt;SUMIFS(VentaFecha,VentaID,A1033),"Anterior à venda","OK"))))))))))))</f>
        <v/>
      </c>
      <c r="H1033" s="34" t="n">
        <f aca="false">IF(G1033="OK",C1033,0)</f>
        <v>0</v>
      </c>
    </row>
    <row r="1034" customFormat="false" ht="25" hidden="false" customHeight="true" outlineLevel="0" collapsed="false">
      <c r="A1034" s="31"/>
      <c r="B1034" s="32"/>
      <c r="C1034" s="33"/>
      <c r="D1034" s="31"/>
      <c r="E1034" s="31"/>
      <c r="F1034" s="31"/>
      <c r="G1034" s="36" t="str">
        <f aca="false">IF(COUNTA(A1034:F1034)=0,"",IF(E1034="","Falta o código",IF(E1034&lt;&gt;TRIM(E1034),"Confira o código",IF(COUNTIFS(CobroID,E1034)&gt;1,"Código repetido",IF(NOT(ISNUMBER(B1034)),"Confira a data",IF(OR(B1034&lt;1,B1034&gt;73415,INT(B1034)&lt;&gt;B1034),"Confira a data",IF(NOT(ISNUMBER(C1034)),"Confira o valor",IF(C1034&lt;=0,"Valor maior que zero",IF(COUNTIFS(Medios,D1034)&lt;&gt;1,"Escolha um meio",IF(COUNTIFS(VentaID,A1034)&lt;&gt;1,"Confira o ID da venda",IF(SUMIFS(VentaValida,VentaID,A1034)&lt;=0,"Corrija a venda",IF(B1034&lt;SUMIFS(VentaFecha,VentaID,A1034),"Anterior à venda","OK"))))))))))))</f>
        <v/>
      </c>
      <c r="H1034" s="34" t="n">
        <f aca="false">IF(G1034="OK",C1034,0)</f>
        <v>0</v>
      </c>
    </row>
    <row r="1035" customFormat="false" ht="25" hidden="false" customHeight="true" outlineLevel="0" collapsed="false">
      <c r="A1035" s="31"/>
      <c r="B1035" s="32"/>
      <c r="C1035" s="33"/>
      <c r="D1035" s="31"/>
      <c r="E1035" s="31"/>
      <c r="F1035" s="31"/>
      <c r="G1035" s="36" t="str">
        <f aca="false">IF(COUNTA(A1035:F1035)=0,"",IF(E1035="","Falta o código",IF(E1035&lt;&gt;TRIM(E1035),"Confira o código",IF(COUNTIFS(CobroID,E1035)&gt;1,"Código repetido",IF(NOT(ISNUMBER(B1035)),"Confira a data",IF(OR(B1035&lt;1,B1035&gt;73415,INT(B1035)&lt;&gt;B1035),"Confira a data",IF(NOT(ISNUMBER(C1035)),"Confira o valor",IF(C1035&lt;=0,"Valor maior que zero",IF(COUNTIFS(Medios,D1035)&lt;&gt;1,"Escolha um meio",IF(COUNTIFS(VentaID,A1035)&lt;&gt;1,"Confira o ID da venda",IF(SUMIFS(VentaValida,VentaID,A1035)&lt;=0,"Corrija a venda",IF(B1035&lt;SUMIFS(VentaFecha,VentaID,A1035),"Anterior à venda","OK"))))))))))))</f>
        <v/>
      </c>
      <c r="H1035" s="34" t="n">
        <f aca="false">IF(G1035="OK",C1035,0)</f>
        <v>0</v>
      </c>
    </row>
    <row r="1036" customFormat="false" ht="25" hidden="false" customHeight="true" outlineLevel="0" collapsed="false">
      <c r="A1036" s="31"/>
      <c r="B1036" s="32"/>
      <c r="C1036" s="33"/>
      <c r="D1036" s="31"/>
      <c r="E1036" s="31"/>
      <c r="F1036" s="31"/>
      <c r="G1036" s="36" t="str">
        <f aca="false">IF(COUNTA(A1036:F1036)=0,"",IF(E1036="","Falta o código",IF(E1036&lt;&gt;TRIM(E1036),"Confira o código",IF(COUNTIFS(CobroID,E1036)&gt;1,"Código repetido",IF(NOT(ISNUMBER(B1036)),"Confira a data",IF(OR(B1036&lt;1,B1036&gt;73415,INT(B1036)&lt;&gt;B1036),"Confira a data",IF(NOT(ISNUMBER(C1036)),"Confira o valor",IF(C1036&lt;=0,"Valor maior que zero",IF(COUNTIFS(Medios,D1036)&lt;&gt;1,"Escolha um meio",IF(COUNTIFS(VentaID,A1036)&lt;&gt;1,"Confira o ID da venda",IF(SUMIFS(VentaValida,VentaID,A1036)&lt;=0,"Corrija a venda",IF(B1036&lt;SUMIFS(VentaFecha,VentaID,A1036),"Anterior à venda","OK"))))))))))))</f>
        <v/>
      </c>
      <c r="H1036" s="34" t="n">
        <f aca="false">IF(G1036="OK",C1036,0)</f>
        <v>0</v>
      </c>
    </row>
    <row r="1037" customFormat="false" ht="25" hidden="false" customHeight="true" outlineLevel="0" collapsed="false">
      <c r="A1037" s="31"/>
      <c r="B1037" s="32"/>
      <c r="C1037" s="33"/>
      <c r="D1037" s="31"/>
      <c r="E1037" s="31"/>
      <c r="F1037" s="31"/>
      <c r="G1037" s="36" t="str">
        <f aca="false">IF(COUNTA(A1037:F1037)=0,"",IF(E1037="","Falta o código",IF(E1037&lt;&gt;TRIM(E1037),"Confira o código",IF(COUNTIFS(CobroID,E1037)&gt;1,"Código repetido",IF(NOT(ISNUMBER(B1037)),"Confira a data",IF(OR(B1037&lt;1,B1037&gt;73415,INT(B1037)&lt;&gt;B1037),"Confira a data",IF(NOT(ISNUMBER(C1037)),"Confira o valor",IF(C1037&lt;=0,"Valor maior que zero",IF(COUNTIFS(Medios,D1037)&lt;&gt;1,"Escolha um meio",IF(COUNTIFS(VentaID,A1037)&lt;&gt;1,"Confira o ID da venda",IF(SUMIFS(VentaValida,VentaID,A1037)&lt;=0,"Corrija a venda",IF(B1037&lt;SUMIFS(VentaFecha,VentaID,A1037),"Anterior à venda","OK"))))))))))))</f>
        <v/>
      </c>
      <c r="H1037" s="34" t="n">
        <f aca="false">IF(G1037="OK",C1037,0)</f>
        <v>0</v>
      </c>
    </row>
    <row r="1038" customFormat="false" ht="25" hidden="false" customHeight="true" outlineLevel="0" collapsed="false">
      <c r="A1038" s="31"/>
      <c r="B1038" s="32"/>
      <c r="C1038" s="33"/>
      <c r="D1038" s="31"/>
      <c r="E1038" s="31"/>
      <c r="F1038" s="31"/>
      <c r="G1038" s="36" t="str">
        <f aca="false">IF(COUNTA(A1038:F1038)=0,"",IF(E1038="","Falta o código",IF(E1038&lt;&gt;TRIM(E1038),"Confira o código",IF(COUNTIFS(CobroID,E1038)&gt;1,"Código repetido",IF(NOT(ISNUMBER(B1038)),"Confira a data",IF(OR(B1038&lt;1,B1038&gt;73415,INT(B1038)&lt;&gt;B1038),"Confira a data",IF(NOT(ISNUMBER(C1038)),"Confira o valor",IF(C1038&lt;=0,"Valor maior que zero",IF(COUNTIFS(Medios,D1038)&lt;&gt;1,"Escolha um meio",IF(COUNTIFS(VentaID,A1038)&lt;&gt;1,"Confira o ID da venda",IF(SUMIFS(VentaValida,VentaID,A1038)&lt;=0,"Corrija a venda",IF(B1038&lt;SUMIFS(VentaFecha,VentaID,A1038),"Anterior à venda","OK"))))))))))))</f>
        <v/>
      </c>
      <c r="H1038" s="34" t="n">
        <f aca="false">IF(G1038="OK",C1038,0)</f>
        <v>0</v>
      </c>
    </row>
    <row r="1039" customFormat="false" ht="25" hidden="false" customHeight="true" outlineLevel="0" collapsed="false">
      <c r="A1039" s="31"/>
      <c r="B1039" s="32"/>
      <c r="C1039" s="33"/>
      <c r="D1039" s="31"/>
      <c r="E1039" s="31"/>
      <c r="F1039" s="31"/>
      <c r="G1039" s="36" t="str">
        <f aca="false">IF(COUNTA(A1039:F1039)=0,"",IF(E1039="","Falta o código",IF(E1039&lt;&gt;TRIM(E1039),"Confira o código",IF(COUNTIFS(CobroID,E1039)&gt;1,"Código repetido",IF(NOT(ISNUMBER(B1039)),"Confira a data",IF(OR(B1039&lt;1,B1039&gt;73415,INT(B1039)&lt;&gt;B1039),"Confira a data",IF(NOT(ISNUMBER(C1039)),"Confira o valor",IF(C1039&lt;=0,"Valor maior que zero",IF(COUNTIFS(Medios,D1039)&lt;&gt;1,"Escolha um meio",IF(COUNTIFS(VentaID,A1039)&lt;&gt;1,"Confira o ID da venda",IF(SUMIFS(VentaValida,VentaID,A1039)&lt;=0,"Corrija a venda",IF(B1039&lt;SUMIFS(VentaFecha,VentaID,A1039),"Anterior à venda","OK"))))))))))))</f>
        <v/>
      </c>
      <c r="H1039" s="34" t="n">
        <f aca="false">IF(G1039="OK",C1039,0)</f>
        <v>0</v>
      </c>
    </row>
    <row r="1040" customFormat="false" ht="25" hidden="false" customHeight="true" outlineLevel="0" collapsed="false">
      <c r="A1040" s="31"/>
      <c r="B1040" s="32"/>
      <c r="C1040" s="33"/>
      <c r="D1040" s="31"/>
      <c r="E1040" s="31"/>
      <c r="F1040" s="31"/>
      <c r="G1040" s="36" t="str">
        <f aca="false">IF(COUNTA(A1040:F1040)=0,"",IF(E1040="","Falta o código",IF(E1040&lt;&gt;TRIM(E1040),"Confira o código",IF(COUNTIFS(CobroID,E1040)&gt;1,"Código repetido",IF(NOT(ISNUMBER(B1040)),"Confira a data",IF(OR(B1040&lt;1,B1040&gt;73415,INT(B1040)&lt;&gt;B1040),"Confira a data",IF(NOT(ISNUMBER(C1040)),"Confira o valor",IF(C1040&lt;=0,"Valor maior que zero",IF(COUNTIFS(Medios,D1040)&lt;&gt;1,"Escolha um meio",IF(COUNTIFS(VentaID,A1040)&lt;&gt;1,"Confira o ID da venda",IF(SUMIFS(VentaValida,VentaID,A1040)&lt;=0,"Corrija a venda",IF(B1040&lt;SUMIFS(VentaFecha,VentaID,A1040),"Anterior à venda","OK"))))))))))))</f>
        <v/>
      </c>
      <c r="H1040" s="34" t="n">
        <f aca="false">IF(G1040="OK",C1040,0)</f>
        <v>0</v>
      </c>
    </row>
    <row r="1041" customFormat="false" ht="25" hidden="false" customHeight="true" outlineLevel="0" collapsed="false">
      <c r="A1041" s="31"/>
      <c r="B1041" s="32"/>
      <c r="C1041" s="33"/>
      <c r="D1041" s="31"/>
      <c r="E1041" s="31"/>
      <c r="F1041" s="31"/>
      <c r="G1041" s="36" t="str">
        <f aca="false">IF(COUNTA(A1041:F1041)=0,"",IF(E1041="","Falta o código",IF(E1041&lt;&gt;TRIM(E1041),"Confira o código",IF(COUNTIFS(CobroID,E1041)&gt;1,"Código repetido",IF(NOT(ISNUMBER(B1041)),"Confira a data",IF(OR(B1041&lt;1,B1041&gt;73415,INT(B1041)&lt;&gt;B1041),"Confira a data",IF(NOT(ISNUMBER(C1041)),"Confira o valor",IF(C1041&lt;=0,"Valor maior que zero",IF(COUNTIFS(Medios,D1041)&lt;&gt;1,"Escolha um meio",IF(COUNTIFS(VentaID,A1041)&lt;&gt;1,"Confira o ID da venda",IF(SUMIFS(VentaValida,VentaID,A1041)&lt;=0,"Corrija a venda",IF(B1041&lt;SUMIFS(VentaFecha,VentaID,A1041),"Anterior à venda","OK"))))))))))))</f>
        <v/>
      </c>
      <c r="H1041" s="34" t="n">
        <f aca="false">IF(G1041="OK",C1041,0)</f>
        <v>0</v>
      </c>
    </row>
    <row r="1042" customFormat="false" ht="25" hidden="false" customHeight="true" outlineLevel="0" collapsed="false">
      <c r="A1042" s="31"/>
      <c r="B1042" s="32"/>
      <c r="C1042" s="33"/>
      <c r="D1042" s="31"/>
      <c r="E1042" s="31"/>
      <c r="F1042" s="31"/>
      <c r="G1042" s="36" t="str">
        <f aca="false">IF(COUNTA(A1042:F1042)=0,"",IF(E1042="","Falta o código",IF(E1042&lt;&gt;TRIM(E1042),"Confira o código",IF(COUNTIFS(CobroID,E1042)&gt;1,"Código repetido",IF(NOT(ISNUMBER(B1042)),"Confira a data",IF(OR(B1042&lt;1,B1042&gt;73415,INT(B1042)&lt;&gt;B1042),"Confira a data",IF(NOT(ISNUMBER(C1042)),"Confira o valor",IF(C1042&lt;=0,"Valor maior que zero",IF(COUNTIFS(Medios,D1042)&lt;&gt;1,"Escolha um meio",IF(COUNTIFS(VentaID,A1042)&lt;&gt;1,"Confira o ID da venda",IF(SUMIFS(VentaValida,VentaID,A1042)&lt;=0,"Corrija a venda",IF(B1042&lt;SUMIFS(VentaFecha,VentaID,A1042),"Anterior à venda","OK"))))))))))))</f>
        <v/>
      </c>
      <c r="H1042" s="34" t="n">
        <f aca="false">IF(G1042="OK",C1042,0)</f>
        <v>0</v>
      </c>
    </row>
    <row r="1043" customFormat="false" ht="25" hidden="false" customHeight="true" outlineLevel="0" collapsed="false">
      <c r="A1043" s="31"/>
      <c r="B1043" s="32"/>
      <c r="C1043" s="33"/>
      <c r="D1043" s="31"/>
      <c r="E1043" s="31"/>
      <c r="F1043" s="31"/>
      <c r="G1043" s="36" t="str">
        <f aca="false">IF(COUNTA(A1043:F1043)=0,"",IF(E1043="","Falta o código",IF(E1043&lt;&gt;TRIM(E1043),"Confira o código",IF(COUNTIFS(CobroID,E1043)&gt;1,"Código repetido",IF(NOT(ISNUMBER(B1043)),"Confira a data",IF(OR(B1043&lt;1,B1043&gt;73415,INT(B1043)&lt;&gt;B1043),"Confira a data",IF(NOT(ISNUMBER(C1043)),"Confira o valor",IF(C1043&lt;=0,"Valor maior que zero",IF(COUNTIFS(Medios,D1043)&lt;&gt;1,"Escolha um meio",IF(COUNTIFS(VentaID,A1043)&lt;&gt;1,"Confira o ID da venda",IF(SUMIFS(VentaValida,VentaID,A1043)&lt;=0,"Corrija a venda",IF(B1043&lt;SUMIFS(VentaFecha,VentaID,A1043),"Anterior à venda","OK"))))))))))))</f>
        <v/>
      </c>
      <c r="H1043" s="34" t="n">
        <f aca="false">IF(G1043="OK",C1043,0)</f>
        <v>0</v>
      </c>
    </row>
    <row r="1044" customFormat="false" ht="25" hidden="false" customHeight="true" outlineLevel="0" collapsed="false">
      <c r="A1044" s="31"/>
      <c r="B1044" s="32"/>
      <c r="C1044" s="33"/>
      <c r="D1044" s="31"/>
      <c r="E1044" s="31"/>
      <c r="F1044" s="31"/>
      <c r="G1044" s="36" t="str">
        <f aca="false">IF(COUNTA(A1044:F1044)=0,"",IF(E1044="","Falta o código",IF(E1044&lt;&gt;TRIM(E1044),"Confira o código",IF(COUNTIFS(CobroID,E1044)&gt;1,"Código repetido",IF(NOT(ISNUMBER(B1044)),"Confira a data",IF(OR(B1044&lt;1,B1044&gt;73415,INT(B1044)&lt;&gt;B1044),"Confira a data",IF(NOT(ISNUMBER(C1044)),"Confira o valor",IF(C1044&lt;=0,"Valor maior que zero",IF(COUNTIFS(Medios,D1044)&lt;&gt;1,"Escolha um meio",IF(COUNTIFS(VentaID,A1044)&lt;&gt;1,"Confira o ID da venda",IF(SUMIFS(VentaValida,VentaID,A1044)&lt;=0,"Corrija a venda",IF(B1044&lt;SUMIFS(VentaFecha,VentaID,A1044),"Anterior à venda","OK"))))))))))))</f>
        <v/>
      </c>
      <c r="H1044" s="34" t="n">
        <f aca="false">IF(G1044="OK",C1044,0)</f>
        <v>0</v>
      </c>
    </row>
    <row r="1045" customFormat="false" ht="25" hidden="false" customHeight="true" outlineLevel="0" collapsed="false">
      <c r="A1045" s="31"/>
      <c r="B1045" s="32"/>
      <c r="C1045" s="33"/>
      <c r="D1045" s="31"/>
      <c r="E1045" s="31"/>
      <c r="F1045" s="31"/>
      <c r="G1045" s="36" t="str">
        <f aca="false">IF(COUNTA(A1045:F1045)=0,"",IF(E1045="","Falta o código",IF(E1045&lt;&gt;TRIM(E1045),"Confira o código",IF(COUNTIFS(CobroID,E1045)&gt;1,"Código repetido",IF(NOT(ISNUMBER(B1045)),"Confira a data",IF(OR(B1045&lt;1,B1045&gt;73415,INT(B1045)&lt;&gt;B1045),"Confira a data",IF(NOT(ISNUMBER(C1045)),"Confira o valor",IF(C1045&lt;=0,"Valor maior que zero",IF(COUNTIFS(Medios,D1045)&lt;&gt;1,"Escolha um meio",IF(COUNTIFS(VentaID,A1045)&lt;&gt;1,"Confira o ID da venda",IF(SUMIFS(VentaValida,VentaID,A1045)&lt;=0,"Corrija a venda",IF(B1045&lt;SUMIFS(VentaFecha,VentaID,A1045),"Anterior à venda","OK"))))))))))))</f>
        <v/>
      </c>
      <c r="H1045" s="34" t="n">
        <f aca="false">IF(G1045="OK",C1045,0)</f>
        <v>0</v>
      </c>
    </row>
    <row r="1046" customFormat="false" ht="25" hidden="false" customHeight="true" outlineLevel="0" collapsed="false">
      <c r="A1046" s="31"/>
      <c r="B1046" s="32"/>
      <c r="C1046" s="33"/>
      <c r="D1046" s="31"/>
      <c r="E1046" s="31"/>
      <c r="F1046" s="31"/>
      <c r="G1046" s="36" t="str">
        <f aca="false">IF(COUNTA(A1046:F1046)=0,"",IF(E1046="","Falta o código",IF(E1046&lt;&gt;TRIM(E1046),"Confira o código",IF(COUNTIFS(CobroID,E1046)&gt;1,"Código repetido",IF(NOT(ISNUMBER(B1046)),"Confira a data",IF(OR(B1046&lt;1,B1046&gt;73415,INT(B1046)&lt;&gt;B1046),"Confira a data",IF(NOT(ISNUMBER(C1046)),"Confira o valor",IF(C1046&lt;=0,"Valor maior que zero",IF(COUNTIFS(Medios,D1046)&lt;&gt;1,"Escolha um meio",IF(COUNTIFS(VentaID,A1046)&lt;&gt;1,"Confira o ID da venda",IF(SUMIFS(VentaValida,VentaID,A1046)&lt;=0,"Corrija a venda",IF(B1046&lt;SUMIFS(VentaFecha,VentaID,A1046),"Anterior à venda","OK"))))))))))))</f>
        <v/>
      </c>
      <c r="H1046" s="34" t="n">
        <f aca="false">IF(G1046="OK",C1046,0)</f>
        <v>0</v>
      </c>
    </row>
    <row r="1047" customFormat="false" ht="25" hidden="false" customHeight="true" outlineLevel="0" collapsed="false">
      <c r="A1047" s="31"/>
      <c r="B1047" s="32"/>
      <c r="C1047" s="33"/>
      <c r="D1047" s="31"/>
      <c r="E1047" s="31"/>
      <c r="F1047" s="31"/>
      <c r="G1047" s="36" t="str">
        <f aca="false">IF(COUNTA(A1047:F1047)=0,"",IF(E1047="","Falta o código",IF(E1047&lt;&gt;TRIM(E1047),"Confira o código",IF(COUNTIFS(CobroID,E1047)&gt;1,"Código repetido",IF(NOT(ISNUMBER(B1047)),"Confira a data",IF(OR(B1047&lt;1,B1047&gt;73415,INT(B1047)&lt;&gt;B1047),"Confira a data",IF(NOT(ISNUMBER(C1047)),"Confira o valor",IF(C1047&lt;=0,"Valor maior que zero",IF(COUNTIFS(Medios,D1047)&lt;&gt;1,"Escolha um meio",IF(COUNTIFS(VentaID,A1047)&lt;&gt;1,"Confira o ID da venda",IF(SUMIFS(VentaValida,VentaID,A1047)&lt;=0,"Corrija a venda",IF(B1047&lt;SUMIFS(VentaFecha,VentaID,A1047),"Anterior à venda","OK"))))))))))))</f>
        <v/>
      </c>
      <c r="H1047" s="34" t="n">
        <f aca="false">IF(G1047="OK",C1047,0)</f>
        <v>0</v>
      </c>
    </row>
    <row r="1048" customFormat="false" ht="25" hidden="false" customHeight="true" outlineLevel="0" collapsed="false">
      <c r="A1048" s="31"/>
      <c r="B1048" s="32"/>
      <c r="C1048" s="33"/>
      <c r="D1048" s="31"/>
      <c r="E1048" s="31"/>
      <c r="F1048" s="31"/>
      <c r="G1048" s="36" t="str">
        <f aca="false">IF(COUNTA(A1048:F1048)=0,"",IF(E1048="","Falta o código",IF(E1048&lt;&gt;TRIM(E1048),"Confira o código",IF(COUNTIFS(CobroID,E1048)&gt;1,"Código repetido",IF(NOT(ISNUMBER(B1048)),"Confira a data",IF(OR(B1048&lt;1,B1048&gt;73415,INT(B1048)&lt;&gt;B1048),"Confira a data",IF(NOT(ISNUMBER(C1048)),"Confira o valor",IF(C1048&lt;=0,"Valor maior que zero",IF(COUNTIFS(Medios,D1048)&lt;&gt;1,"Escolha um meio",IF(COUNTIFS(VentaID,A1048)&lt;&gt;1,"Confira o ID da venda",IF(SUMIFS(VentaValida,VentaID,A1048)&lt;=0,"Corrija a venda",IF(B1048&lt;SUMIFS(VentaFecha,VentaID,A1048),"Anterior à venda","OK"))))))))))))</f>
        <v/>
      </c>
      <c r="H1048" s="34" t="n">
        <f aca="false">IF(G1048="OK",C1048,0)</f>
        <v>0</v>
      </c>
    </row>
    <row r="1049" customFormat="false" ht="25" hidden="false" customHeight="true" outlineLevel="0" collapsed="false">
      <c r="A1049" s="31"/>
      <c r="B1049" s="32"/>
      <c r="C1049" s="33"/>
      <c r="D1049" s="31"/>
      <c r="E1049" s="31"/>
      <c r="F1049" s="31"/>
      <c r="G1049" s="36" t="str">
        <f aca="false">IF(COUNTA(A1049:F1049)=0,"",IF(E1049="","Falta o código",IF(E1049&lt;&gt;TRIM(E1049),"Confira o código",IF(COUNTIFS(CobroID,E1049)&gt;1,"Código repetido",IF(NOT(ISNUMBER(B1049)),"Confira a data",IF(OR(B1049&lt;1,B1049&gt;73415,INT(B1049)&lt;&gt;B1049),"Confira a data",IF(NOT(ISNUMBER(C1049)),"Confira o valor",IF(C1049&lt;=0,"Valor maior que zero",IF(COUNTIFS(Medios,D1049)&lt;&gt;1,"Escolha um meio",IF(COUNTIFS(VentaID,A1049)&lt;&gt;1,"Confira o ID da venda",IF(SUMIFS(VentaValida,VentaID,A1049)&lt;=0,"Corrija a venda",IF(B1049&lt;SUMIFS(VentaFecha,VentaID,A1049),"Anterior à venda","OK"))))))))))))</f>
        <v/>
      </c>
      <c r="H1049" s="34" t="n">
        <f aca="false">IF(G1049="OK",C1049,0)</f>
        <v>0</v>
      </c>
    </row>
    <row r="1050" customFormat="false" ht="25" hidden="false" customHeight="true" outlineLevel="0" collapsed="false">
      <c r="A1050" s="31"/>
      <c r="B1050" s="32"/>
      <c r="C1050" s="33"/>
      <c r="D1050" s="31"/>
      <c r="E1050" s="31"/>
      <c r="F1050" s="31"/>
      <c r="G1050" s="36" t="str">
        <f aca="false">IF(COUNTA(A1050:F1050)=0,"",IF(E1050="","Falta o código",IF(E1050&lt;&gt;TRIM(E1050),"Confira o código",IF(COUNTIFS(CobroID,E1050)&gt;1,"Código repetido",IF(NOT(ISNUMBER(B1050)),"Confira a data",IF(OR(B1050&lt;1,B1050&gt;73415,INT(B1050)&lt;&gt;B1050),"Confira a data",IF(NOT(ISNUMBER(C1050)),"Confira o valor",IF(C1050&lt;=0,"Valor maior que zero",IF(COUNTIFS(Medios,D1050)&lt;&gt;1,"Escolha um meio",IF(COUNTIFS(VentaID,A1050)&lt;&gt;1,"Confira o ID da venda",IF(SUMIFS(VentaValida,VentaID,A1050)&lt;=0,"Corrija a venda",IF(B1050&lt;SUMIFS(VentaFecha,VentaID,A1050),"Anterior à venda","OK"))))))))))))</f>
        <v/>
      </c>
      <c r="H1050" s="34" t="n">
        <f aca="false">IF(G1050="OK",C1050,0)</f>
        <v>0</v>
      </c>
    </row>
    <row r="1051" customFormat="false" ht="25" hidden="false" customHeight="true" outlineLevel="0" collapsed="false">
      <c r="A1051" s="31"/>
      <c r="B1051" s="32"/>
      <c r="C1051" s="33"/>
      <c r="D1051" s="31"/>
      <c r="E1051" s="31"/>
      <c r="F1051" s="31"/>
      <c r="G1051" s="36" t="str">
        <f aca="false">IF(COUNTA(A1051:F1051)=0,"",IF(E1051="","Falta o código",IF(E1051&lt;&gt;TRIM(E1051),"Confira o código",IF(COUNTIFS(CobroID,E1051)&gt;1,"Código repetido",IF(NOT(ISNUMBER(B1051)),"Confira a data",IF(OR(B1051&lt;1,B1051&gt;73415,INT(B1051)&lt;&gt;B1051),"Confira a data",IF(NOT(ISNUMBER(C1051)),"Confira o valor",IF(C1051&lt;=0,"Valor maior que zero",IF(COUNTIFS(Medios,D1051)&lt;&gt;1,"Escolha um meio",IF(COUNTIFS(VentaID,A1051)&lt;&gt;1,"Confira o ID da venda",IF(SUMIFS(VentaValida,VentaID,A1051)&lt;=0,"Corrija a venda",IF(B1051&lt;SUMIFS(VentaFecha,VentaID,A1051),"Anterior à venda","OK"))))))))))))</f>
        <v/>
      </c>
      <c r="H1051" s="34" t="n">
        <f aca="false">IF(G1051="OK",C1051,0)</f>
        <v>0</v>
      </c>
    </row>
    <row r="1052" customFormat="false" ht="25" hidden="false" customHeight="true" outlineLevel="0" collapsed="false">
      <c r="A1052" s="31"/>
      <c r="B1052" s="32"/>
      <c r="C1052" s="33"/>
      <c r="D1052" s="31"/>
      <c r="E1052" s="31"/>
      <c r="F1052" s="31"/>
      <c r="G1052" s="36" t="str">
        <f aca="false">IF(COUNTA(A1052:F1052)=0,"",IF(E1052="","Falta o código",IF(E1052&lt;&gt;TRIM(E1052),"Confira o código",IF(COUNTIFS(CobroID,E1052)&gt;1,"Código repetido",IF(NOT(ISNUMBER(B1052)),"Confira a data",IF(OR(B1052&lt;1,B1052&gt;73415,INT(B1052)&lt;&gt;B1052),"Confira a data",IF(NOT(ISNUMBER(C1052)),"Confira o valor",IF(C1052&lt;=0,"Valor maior que zero",IF(COUNTIFS(Medios,D1052)&lt;&gt;1,"Escolha um meio",IF(COUNTIFS(VentaID,A1052)&lt;&gt;1,"Confira o ID da venda",IF(SUMIFS(VentaValida,VentaID,A1052)&lt;=0,"Corrija a venda",IF(B1052&lt;SUMIFS(VentaFecha,VentaID,A1052),"Anterior à venda","OK"))))))))))))</f>
        <v/>
      </c>
      <c r="H1052" s="34" t="n">
        <f aca="false">IF(G1052="OK",C1052,0)</f>
        <v>0</v>
      </c>
    </row>
    <row r="1053" customFormat="false" ht="25" hidden="false" customHeight="true" outlineLevel="0" collapsed="false">
      <c r="A1053" s="31"/>
      <c r="B1053" s="32"/>
      <c r="C1053" s="33"/>
      <c r="D1053" s="31"/>
      <c r="E1053" s="31"/>
      <c r="F1053" s="31"/>
      <c r="G1053" s="36" t="str">
        <f aca="false">IF(COUNTA(A1053:F1053)=0,"",IF(E1053="","Falta o código",IF(E1053&lt;&gt;TRIM(E1053),"Confira o código",IF(COUNTIFS(CobroID,E1053)&gt;1,"Código repetido",IF(NOT(ISNUMBER(B1053)),"Confira a data",IF(OR(B1053&lt;1,B1053&gt;73415,INT(B1053)&lt;&gt;B1053),"Confira a data",IF(NOT(ISNUMBER(C1053)),"Confira o valor",IF(C1053&lt;=0,"Valor maior que zero",IF(COUNTIFS(Medios,D1053)&lt;&gt;1,"Escolha um meio",IF(COUNTIFS(VentaID,A1053)&lt;&gt;1,"Confira o ID da venda",IF(SUMIFS(VentaValida,VentaID,A1053)&lt;=0,"Corrija a venda",IF(B1053&lt;SUMIFS(VentaFecha,VentaID,A1053),"Anterior à venda","OK"))))))))))))</f>
        <v/>
      </c>
      <c r="H1053" s="34" t="n">
        <f aca="false">IF(G1053="OK",C1053,0)</f>
        <v>0</v>
      </c>
    </row>
    <row r="1054" customFormat="false" ht="25" hidden="false" customHeight="true" outlineLevel="0" collapsed="false">
      <c r="A1054" s="31"/>
      <c r="B1054" s="32"/>
      <c r="C1054" s="33"/>
      <c r="D1054" s="31"/>
      <c r="E1054" s="31"/>
      <c r="F1054" s="31"/>
      <c r="G1054" s="36" t="str">
        <f aca="false">IF(COUNTA(A1054:F1054)=0,"",IF(E1054="","Falta o código",IF(E1054&lt;&gt;TRIM(E1054),"Confira o código",IF(COUNTIFS(CobroID,E1054)&gt;1,"Código repetido",IF(NOT(ISNUMBER(B1054)),"Confira a data",IF(OR(B1054&lt;1,B1054&gt;73415,INT(B1054)&lt;&gt;B1054),"Confira a data",IF(NOT(ISNUMBER(C1054)),"Confira o valor",IF(C1054&lt;=0,"Valor maior que zero",IF(COUNTIFS(Medios,D1054)&lt;&gt;1,"Escolha um meio",IF(COUNTIFS(VentaID,A1054)&lt;&gt;1,"Confira o ID da venda",IF(SUMIFS(VentaValida,VentaID,A1054)&lt;=0,"Corrija a venda",IF(B1054&lt;SUMIFS(VentaFecha,VentaID,A1054),"Anterior à venda","OK"))))))))))))</f>
        <v/>
      </c>
      <c r="H1054" s="34" t="n">
        <f aca="false">IF(G1054="OK",C1054,0)</f>
        <v>0</v>
      </c>
    </row>
    <row r="1055" customFormat="false" ht="25" hidden="false" customHeight="true" outlineLevel="0" collapsed="false">
      <c r="A1055" s="31"/>
      <c r="B1055" s="32"/>
      <c r="C1055" s="33"/>
      <c r="D1055" s="31"/>
      <c r="E1055" s="31"/>
      <c r="F1055" s="31"/>
      <c r="G1055" s="36" t="str">
        <f aca="false">IF(COUNTA(A1055:F1055)=0,"",IF(E1055="","Falta o código",IF(E1055&lt;&gt;TRIM(E1055),"Confira o código",IF(COUNTIFS(CobroID,E1055)&gt;1,"Código repetido",IF(NOT(ISNUMBER(B1055)),"Confira a data",IF(OR(B1055&lt;1,B1055&gt;73415,INT(B1055)&lt;&gt;B1055),"Confira a data",IF(NOT(ISNUMBER(C1055)),"Confira o valor",IF(C1055&lt;=0,"Valor maior que zero",IF(COUNTIFS(Medios,D1055)&lt;&gt;1,"Escolha um meio",IF(COUNTIFS(VentaID,A1055)&lt;&gt;1,"Confira o ID da venda",IF(SUMIFS(VentaValida,VentaID,A1055)&lt;=0,"Corrija a venda",IF(B1055&lt;SUMIFS(VentaFecha,VentaID,A1055),"Anterior à venda","OK"))))))))))))</f>
        <v/>
      </c>
      <c r="H1055" s="34" t="n">
        <f aca="false">IF(G1055="OK",C1055,0)</f>
        <v>0</v>
      </c>
    </row>
    <row r="1056" customFormat="false" ht="25" hidden="false" customHeight="true" outlineLevel="0" collapsed="false">
      <c r="A1056" s="31"/>
      <c r="B1056" s="32"/>
      <c r="C1056" s="33"/>
      <c r="D1056" s="31"/>
      <c r="E1056" s="31"/>
      <c r="F1056" s="31"/>
      <c r="G1056" s="36" t="str">
        <f aca="false">IF(COUNTA(A1056:F1056)=0,"",IF(E1056="","Falta o código",IF(E1056&lt;&gt;TRIM(E1056),"Confira o código",IF(COUNTIFS(CobroID,E1056)&gt;1,"Código repetido",IF(NOT(ISNUMBER(B1056)),"Confira a data",IF(OR(B1056&lt;1,B1056&gt;73415,INT(B1056)&lt;&gt;B1056),"Confira a data",IF(NOT(ISNUMBER(C1056)),"Confira o valor",IF(C1056&lt;=0,"Valor maior que zero",IF(COUNTIFS(Medios,D1056)&lt;&gt;1,"Escolha um meio",IF(COUNTIFS(VentaID,A1056)&lt;&gt;1,"Confira o ID da venda",IF(SUMIFS(VentaValida,VentaID,A1056)&lt;=0,"Corrija a venda",IF(B1056&lt;SUMIFS(VentaFecha,VentaID,A1056),"Anterior à venda","OK"))))))))))))</f>
        <v/>
      </c>
      <c r="H1056" s="34" t="n">
        <f aca="false">IF(G1056="OK",C1056,0)</f>
        <v>0</v>
      </c>
    </row>
    <row r="1057" customFormat="false" ht="25" hidden="false" customHeight="true" outlineLevel="0" collapsed="false">
      <c r="A1057" s="31"/>
      <c r="B1057" s="32"/>
      <c r="C1057" s="33"/>
      <c r="D1057" s="31"/>
      <c r="E1057" s="31"/>
      <c r="F1057" s="31"/>
      <c r="G1057" s="36" t="str">
        <f aca="false">IF(COUNTA(A1057:F1057)=0,"",IF(E1057="","Falta o código",IF(E1057&lt;&gt;TRIM(E1057),"Confira o código",IF(COUNTIFS(CobroID,E1057)&gt;1,"Código repetido",IF(NOT(ISNUMBER(B1057)),"Confira a data",IF(OR(B1057&lt;1,B1057&gt;73415,INT(B1057)&lt;&gt;B1057),"Confira a data",IF(NOT(ISNUMBER(C1057)),"Confira o valor",IF(C1057&lt;=0,"Valor maior que zero",IF(COUNTIFS(Medios,D1057)&lt;&gt;1,"Escolha um meio",IF(COUNTIFS(VentaID,A1057)&lt;&gt;1,"Confira o ID da venda",IF(SUMIFS(VentaValida,VentaID,A1057)&lt;=0,"Corrija a venda",IF(B1057&lt;SUMIFS(VentaFecha,VentaID,A1057),"Anterior à venda","OK"))))))))))))</f>
        <v/>
      </c>
      <c r="H1057" s="34" t="n">
        <f aca="false">IF(G1057="OK",C1057,0)</f>
        <v>0</v>
      </c>
    </row>
    <row r="1058" customFormat="false" ht="25" hidden="false" customHeight="true" outlineLevel="0" collapsed="false">
      <c r="A1058" s="31"/>
      <c r="B1058" s="32"/>
      <c r="C1058" s="33"/>
      <c r="D1058" s="31"/>
      <c r="E1058" s="31"/>
      <c r="F1058" s="31"/>
      <c r="G1058" s="36" t="str">
        <f aca="false">IF(COUNTA(A1058:F1058)=0,"",IF(E1058="","Falta o código",IF(E1058&lt;&gt;TRIM(E1058),"Confira o código",IF(COUNTIFS(CobroID,E1058)&gt;1,"Código repetido",IF(NOT(ISNUMBER(B1058)),"Confira a data",IF(OR(B1058&lt;1,B1058&gt;73415,INT(B1058)&lt;&gt;B1058),"Confira a data",IF(NOT(ISNUMBER(C1058)),"Confira o valor",IF(C1058&lt;=0,"Valor maior que zero",IF(COUNTIFS(Medios,D1058)&lt;&gt;1,"Escolha um meio",IF(COUNTIFS(VentaID,A1058)&lt;&gt;1,"Confira o ID da venda",IF(SUMIFS(VentaValida,VentaID,A1058)&lt;=0,"Corrija a venda",IF(B1058&lt;SUMIFS(VentaFecha,VentaID,A1058),"Anterior à venda","OK"))))))))))))</f>
        <v/>
      </c>
      <c r="H1058" s="34" t="n">
        <f aca="false">IF(G1058="OK",C1058,0)</f>
        <v>0</v>
      </c>
    </row>
    <row r="1059" customFormat="false" ht="25" hidden="false" customHeight="true" outlineLevel="0" collapsed="false">
      <c r="A1059" s="31"/>
      <c r="B1059" s="32"/>
      <c r="C1059" s="33"/>
      <c r="D1059" s="31"/>
      <c r="E1059" s="31"/>
      <c r="F1059" s="31"/>
      <c r="G1059" s="36" t="str">
        <f aca="false">IF(COUNTA(A1059:F1059)=0,"",IF(E1059="","Falta o código",IF(E1059&lt;&gt;TRIM(E1059),"Confira o código",IF(COUNTIFS(CobroID,E1059)&gt;1,"Código repetido",IF(NOT(ISNUMBER(B1059)),"Confira a data",IF(OR(B1059&lt;1,B1059&gt;73415,INT(B1059)&lt;&gt;B1059),"Confira a data",IF(NOT(ISNUMBER(C1059)),"Confira o valor",IF(C1059&lt;=0,"Valor maior que zero",IF(COUNTIFS(Medios,D1059)&lt;&gt;1,"Escolha um meio",IF(COUNTIFS(VentaID,A1059)&lt;&gt;1,"Confira o ID da venda",IF(SUMIFS(VentaValida,VentaID,A1059)&lt;=0,"Corrija a venda",IF(B1059&lt;SUMIFS(VentaFecha,VentaID,A1059),"Anterior à venda","OK"))))))))))))</f>
        <v/>
      </c>
      <c r="H1059" s="34" t="n">
        <f aca="false">IF(G1059="OK",C1059,0)</f>
        <v>0</v>
      </c>
    </row>
    <row r="1060" customFormat="false" ht="25" hidden="false" customHeight="true" outlineLevel="0" collapsed="false">
      <c r="A1060" s="31"/>
      <c r="B1060" s="32"/>
      <c r="C1060" s="33"/>
      <c r="D1060" s="31"/>
      <c r="E1060" s="31"/>
      <c r="F1060" s="31"/>
      <c r="G1060" s="36" t="str">
        <f aca="false">IF(COUNTA(A1060:F1060)=0,"",IF(E1060="","Falta o código",IF(E1060&lt;&gt;TRIM(E1060),"Confira o código",IF(COUNTIFS(CobroID,E1060)&gt;1,"Código repetido",IF(NOT(ISNUMBER(B1060)),"Confira a data",IF(OR(B1060&lt;1,B1060&gt;73415,INT(B1060)&lt;&gt;B1060),"Confira a data",IF(NOT(ISNUMBER(C1060)),"Confira o valor",IF(C1060&lt;=0,"Valor maior que zero",IF(COUNTIFS(Medios,D1060)&lt;&gt;1,"Escolha um meio",IF(COUNTIFS(VentaID,A1060)&lt;&gt;1,"Confira o ID da venda",IF(SUMIFS(VentaValida,VentaID,A1060)&lt;=0,"Corrija a venda",IF(B1060&lt;SUMIFS(VentaFecha,VentaID,A1060),"Anterior à venda","OK"))))))))))))</f>
        <v/>
      </c>
      <c r="H1060" s="34" t="n">
        <f aca="false">IF(G1060="OK",C1060,0)</f>
        <v>0</v>
      </c>
    </row>
    <row r="1061" customFormat="false" ht="25" hidden="false" customHeight="true" outlineLevel="0" collapsed="false">
      <c r="A1061" s="31"/>
      <c r="B1061" s="32"/>
      <c r="C1061" s="33"/>
      <c r="D1061" s="31"/>
      <c r="E1061" s="31"/>
      <c r="F1061" s="31"/>
      <c r="G1061" s="36" t="str">
        <f aca="false">IF(COUNTA(A1061:F1061)=0,"",IF(E1061="","Falta o código",IF(E1061&lt;&gt;TRIM(E1061),"Confira o código",IF(COUNTIFS(CobroID,E1061)&gt;1,"Código repetido",IF(NOT(ISNUMBER(B1061)),"Confira a data",IF(OR(B1061&lt;1,B1061&gt;73415,INT(B1061)&lt;&gt;B1061),"Confira a data",IF(NOT(ISNUMBER(C1061)),"Confira o valor",IF(C1061&lt;=0,"Valor maior que zero",IF(COUNTIFS(Medios,D1061)&lt;&gt;1,"Escolha um meio",IF(COUNTIFS(VentaID,A1061)&lt;&gt;1,"Confira o ID da venda",IF(SUMIFS(VentaValida,VentaID,A1061)&lt;=0,"Corrija a venda",IF(B1061&lt;SUMIFS(VentaFecha,VentaID,A1061),"Anterior à venda","OK"))))))))))))</f>
        <v/>
      </c>
      <c r="H1061" s="34" t="n">
        <f aca="false">IF(G1061="OK",C1061,0)</f>
        <v>0</v>
      </c>
    </row>
    <row r="1062" customFormat="false" ht="25" hidden="false" customHeight="true" outlineLevel="0" collapsed="false">
      <c r="A1062" s="31"/>
      <c r="B1062" s="32"/>
      <c r="C1062" s="33"/>
      <c r="D1062" s="31"/>
      <c r="E1062" s="31"/>
      <c r="F1062" s="31"/>
      <c r="G1062" s="36" t="str">
        <f aca="false">IF(COUNTA(A1062:F1062)=0,"",IF(E1062="","Falta o código",IF(E1062&lt;&gt;TRIM(E1062),"Confira o código",IF(COUNTIFS(CobroID,E1062)&gt;1,"Código repetido",IF(NOT(ISNUMBER(B1062)),"Confira a data",IF(OR(B1062&lt;1,B1062&gt;73415,INT(B1062)&lt;&gt;B1062),"Confira a data",IF(NOT(ISNUMBER(C1062)),"Confira o valor",IF(C1062&lt;=0,"Valor maior que zero",IF(COUNTIFS(Medios,D1062)&lt;&gt;1,"Escolha um meio",IF(COUNTIFS(VentaID,A1062)&lt;&gt;1,"Confira o ID da venda",IF(SUMIFS(VentaValida,VentaID,A1062)&lt;=0,"Corrija a venda",IF(B1062&lt;SUMIFS(VentaFecha,VentaID,A1062),"Anterior à venda","OK"))))))))))))</f>
        <v/>
      </c>
      <c r="H1062" s="34" t="n">
        <f aca="false">IF(G1062="OK",C1062,0)</f>
        <v>0</v>
      </c>
    </row>
    <row r="1063" customFormat="false" ht="25" hidden="false" customHeight="true" outlineLevel="0" collapsed="false">
      <c r="A1063" s="31"/>
      <c r="B1063" s="32"/>
      <c r="C1063" s="33"/>
      <c r="D1063" s="31"/>
      <c r="E1063" s="31"/>
      <c r="F1063" s="31"/>
      <c r="G1063" s="36" t="str">
        <f aca="false">IF(COUNTA(A1063:F1063)=0,"",IF(E1063="","Falta o código",IF(E1063&lt;&gt;TRIM(E1063),"Confira o código",IF(COUNTIFS(CobroID,E1063)&gt;1,"Código repetido",IF(NOT(ISNUMBER(B1063)),"Confira a data",IF(OR(B1063&lt;1,B1063&gt;73415,INT(B1063)&lt;&gt;B1063),"Confira a data",IF(NOT(ISNUMBER(C1063)),"Confira o valor",IF(C1063&lt;=0,"Valor maior que zero",IF(COUNTIFS(Medios,D1063)&lt;&gt;1,"Escolha um meio",IF(COUNTIFS(VentaID,A1063)&lt;&gt;1,"Confira o ID da venda",IF(SUMIFS(VentaValida,VentaID,A1063)&lt;=0,"Corrija a venda",IF(B1063&lt;SUMIFS(VentaFecha,VentaID,A1063),"Anterior à venda","OK"))))))))))))</f>
        <v/>
      </c>
      <c r="H1063" s="34" t="n">
        <f aca="false">IF(G1063="OK",C1063,0)</f>
        <v>0</v>
      </c>
    </row>
    <row r="1064" customFormat="false" ht="25" hidden="false" customHeight="true" outlineLevel="0" collapsed="false">
      <c r="A1064" s="31"/>
      <c r="B1064" s="32"/>
      <c r="C1064" s="33"/>
      <c r="D1064" s="31"/>
      <c r="E1064" s="31"/>
      <c r="F1064" s="31"/>
      <c r="G1064" s="36" t="str">
        <f aca="false">IF(COUNTA(A1064:F1064)=0,"",IF(E1064="","Falta o código",IF(E1064&lt;&gt;TRIM(E1064),"Confira o código",IF(COUNTIFS(CobroID,E1064)&gt;1,"Código repetido",IF(NOT(ISNUMBER(B1064)),"Confira a data",IF(OR(B1064&lt;1,B1064&gt;73415,INT(B1064)&lt;&gt;B1064),"Confira a data",IF(NOT(ISNUMBER(C1064)),"Confira o valor",IF(C1064&lt;=0,"Valor maior que zero",IF(COUNTIFS(Medios,D1064)&lt;&gt;1,"Escolha um meio",IF(COUNTIFS(VentaID,A1064)&lt;&gt;1,"Confira o ID da venda",IF(SUMIFS(VentaValida,VentaID,A1064)&lt;=0,"Corrija a venda",IF(B1064&lt;SUMIFS(VentaFecha,VentaID,A1064),"Anterior à venda","OK"))))))))))))</f>
        <v/>
      </c>
      <c r="H1064" s="34" t="n">
        <f aca="false">IF(G1064="OK",C1064,0)</f>
        <v>0</v>
      </c>
    </row>
    <row r="1065" customFormat="false" ht="25" hidden="false" customHeight="true" outlineLevel="0" collapsed="false">
      <c r="A1065" s="31"/>
      <c r="B1065" s="32"/>
      <c r="C1065" s="33"/>
      <c r="D1065" s="31"/>
      <c r="E1065" s="31"/>
      <c r="F1065" s="31"/>
      <c r="G1065" s="36" t="str">
        <f aca="false">IF(COUNTA(A1065:F1065)=0,"",IF(E1065="","Falta o código",IF(E1065&lt;&gt;TRIM(E1065),"Confira o código",IF(COUNTIFS(CobroID,E1065)&gt;1,"Código repetido",IF(NOT(ISNUMBER(B1065)),"Confira a data",IF(OR(B1065&lt;1,B1065&gt;73415,INT(B1065)&lt;&gt;B1065),"Confira a data",IF(NOT(ISNUMBER(C1065)),"Confira o valor",IF(C1065&lt;=0,"Valor maior que zero",IF(COUNTIFS(Medios,D1065)&lt;&gt;1,"Escolha um meio",IF(COUNTIFS(VentaID,A1065)&lt;&gt;1,"Confira o ID da venda",IF(SUMIFS(VentaValida,VentaID,A1065)&lt;=0,"Corrija a venda",IF(B1065&lt;SUMIFS(VentaFecha,VentaID,A1065),"Anterior à venda","OK"))))))))))))</f>
        <v/>
      </c>
      <c r="H1065" s="34" t="n">
        <f aca="false">IF(G1065="OK",C1065,0)</f>
        <v>0</v>
      </c>
    </row>
    <row r="1066" customFormat="false" ht="25" hidden="false" customHeight="true" outlineLevel="0" collapsed="false">
      <c r="A1066" s="31"/>
      <c r="B1066" s="32"/>
      <c r="C1066" s="33"/>
      <c r="D1066" s="31"/>
      <c r="E1066" s="31"/>
      <c r="F1066" s="31"/>
      <c r="G1066" s="36" t="str">
        <f aca="false">IF(COUNTA(A1066:F1066)=0,"",IF(E1066="","Falta o código",IF(E1066&lt;&gt;TRIM(E1066),"Confira o código",IF(COUNTIFS(CobroID,E1066)&gt;1,"Código repetido",IF(NOT(ISNUMBER(B1066)),"Confira a data",IF(OR(B1066&lt;1,B1066&gt;73415,INT(B1066)&lt;&gt;B1066),"Confira a data",IF(NOT(ISNUMBER(C1066)),"Confira o valor",IF(C1066&lt;=0,"Valor maior que zero",IF(COUNTIFS(Medios,D1066)&lt;&gt;1,"Escolha um meio",IF(COUNTIFS(VentaID,A1066)&lt;&gt;1,"Confira o ID da venda",IF(SUMIFS(VentaValida,VentaID,A1066)&lt;=0,"Corrija a venda",IF(B1066&lt;SUMIFS(VentaFecha,VentaID,A1066),"Anterior à venda","OK"))))))))))))</f>
        <v/>
      </c>
      <c r="H1066" s="34" t="n">
        <f aca="false">IF(G1066="OK",C1066,0)</f>
        <v>0</v>
      </c>
    </row>
    <row r="1067" customFormat="false" ht="25" hidden="false" customHeight="true" outlineLevel="0" collapsed="false">
      <c r="A1067" s="31"/>
      <c r="B1067" s="32"/>
      <c r="C1067" s="33"/>
      <c r="D1067" s="31"/>
      <c r="E1067" s="31"/>
      <c r="F1067" s="31"/>
      <c r="G1067" s="36" t="str">
        <f aca="false">IF(COUNTA(A1067:F1067)=0,"",IF(E1067="","Falta o código",IF(E1067&lt;&gt;TRIM(E1067),"Confira o código",IF(COUNTIFS(CobroID,E1067)&gt;1,"Código repetido",IF(NOT(ISNUMBER(B1067)),"Confira a data",IF(OR(B1067&lt;1,B1067&gt;73415,INT(B1067)&lt;&gt;B1067),"Confira a data",IF(NOT(ISNUMBER(C1067)),"Confira o valor",IF(C1067&lt;=0,"Valor maior que zero",IF(COUNTIFS(Medios,D1067)&lt;&gt;1,"Escolha um meio",IF(COUNTIFS(VentaID,A1067)&lt;&gt;1,"Confira o ID da venda",IF(SUMIFS(VentaValida,VentaID,A1067)&lt;=0,"Corrija a venda",IF(B1067&lt;SUMIFS(VentaFecha,VentaID,A1067),"Anterior à venda","OK"))))))))))))</f>
        <v/>
      </c>
      <c r="H1067" s="34" t="n">
        <f aca="false">IF(G1067="OK",C1067,0)</f>
        <v>0</v>
      </c>
    </row>
    <row r="1068" customFormat="false" ht="25" hidden="false" customHeight="true" outlineLevel="0" collapsed="false">
      <c r="A1068" s="31"/>
      <c r="B1068" s="32"/>
      <c r="C1068" s="33"/>
      <c r="D1068" s="31"/>
      <c r="E1068" s="31"/>
      <c r="F1068" s="31"/>
      <c r="G1068" s="36" t="str">
        <f aca="false">IF(COUNTA(A1068:F1068)=0,"",IF(E1068="","Falta o código",IF(E1068&lt;&gt;TRIM(E1068),"Confira o código",IF(COUNTIFS(CobroID,E1068)&gt;1,"Código repetido",IF(NOT(ISNUMBER(B1068)),"Confira a data",IF(OR(B1068&lt;1,B1068&gt;73415,INT(B1068)&lt;&gt;B1068),"Confira a data",IF(NOT(ISNUMBER(C1068)),"Confira o valor",IF(C1068&lt;=0,"Valor maior que zero",IF(COUNTIFS(Medios,D1068)&lt;&gt;1,"Escolha um meio",IF(COUNTIFS(VentaID,A1068)&lt;&gt;1,"Confira o ID da venda",IF(SUMIFS(VentaValida,VentaID,A1068)&lt;=0,"Corrija a venda",IF(B1068&lt;SUMIFS(VentaFecha,VentaID,A1068),"Anterior à venda","OK"))))))))))))</f>
        <v/>
      </c>
      <c r="H1068" s="34" t="n">
        <f aca="false">IF(G1068="OK",C1068,0)</f>
        <v>0</v>
      </c>
    </row>
    <row r="1069" customFormat="false" ht="25" hidden="false" customHeight="true" outlineLevel="0" collapsed="false">
      <c r="A1069" s="31"/>
      <c r="B1069" s="32"/>
      <c r="C1069" s="33"/>
      <c r="D1069" s="31"/>
      <c r="E1069" s="31"/>
      <c r="F1069" s="31"/>
      <c r="G1069" s="36" t="str">
        <f aca="false">IF(COUNTA(A1069:F1069)=0,"",IF(E1069="","Falta o código",IF(E1069&lt;&gt;TRIM(E1069),"Confira o código",IF(COUNTIFS(CobroID,E1069)&gt;1,"Código repetido",IF(NOT(ISNUMBER(B1069)),"Confira a data",IF(OR(B1069&lt;1,B1069&gt;73415,INT(B1069)&lt;&gt;B1069),"Confira a data",IF(NOT(ISNUMBER(C1069)),"Confira o valor",IF(C1069&lt;=0,"Valor maior que zero",IF(COUNTIFS(Medios,D1069)&lt;&gt;1,"Escolha um meio",IF(COUNTIFS(VentaID,A1069)&lt;&gt;1,"Confira o ID da venda",IF(SUMIFS(VentaValida,VentaID,A1069)&lt;=0,"Corrija a venda",IF(B1069&lt;SUMIFS(VentaFecha,VentaID,A1069),"Anterior à venda","OK"))))))))))))</f>
        <v/>
      </c>
      <c r="H1069" s="34" t="n">
        <f aca="false">IF(G1069="OK",C1069,0)</f>
        <v>0</v>
      </c>
    </row>
    <row r="1070" customFormat="false" ht="25" hidden="false" customHeight="true" outlineLevel="0" collapsed="false">
      <c r="A1070" s="31"/>
      <c r="B1070" s="32"/>
      <c r="C1070" s="33"/>
      <c r="D1070" s="31"/>
      <c r="E1070" s="31"/>
      <c r="F1070" s="31"/>
      <c r="G1070" s="36" t="str">
        <f aca="false">IF(COUNTA(A1070:F1070)=0,"",IF(E1070="","Falta o código",IF(E1070&lt;&gt;TRIM(E1070),"Confira o código",IF(COUNTIFS(CobroID,E1070)&gt;1,"Código repetido",IF(NOT(ISNUMBER(B1070)),"Confira a data",IF(OR(B1070&lt;1,B1070&gt;73415,INT(B1070)&lt;&gt;B1070),"Confira a data",IF(NOT(ISNUMBER(C1070)),"Confira o valor",IF(C1070&lt;=0,"Valor maior que zero",IF(COUNTIFS(Medios,D1070)&lt;&gt;1,"Escolha um meio",IF(COUNTIFS(VentaID,A1070)&lt;&gt;1,"Confira o ID da venda",IF(SUMIFS(VentaValida,VentaID,A1070)&lt;=0,"Corrija a venda",IF(B1070&lt;SUMIFS(VentaFecha,VentaID,A1070),"Anterior à venda","OK"))))))))))))</f>
        <v/>
      </c>
      <c r="H1070" s="34" t="n">
        <f aca="false">IF(G1070="OK",C1070,0)</f>
        <v>0</v>
      </c>
    </row>
    <row r="1071" customFormat="false" ht="25" hidden="false" customHeight="true" outlineLevel="0" collapsed="false">
      <c r="A1071" s="31"/>
      <c r="B1071" s="32"/>
      <c r="C1071" s="33"/>
      <c r="D1071" s="31"/>
      <c r="E1071" s="31"/>
      <c r="F1071" s="31"/>
      <c r="G1071" s="36" t="str">
        <f aca="false">IF(COUNTA(A1071:F1071)=0,"",IF(E1071="","Falta o código",IF(E1071&lt;&gt;TRIM(E1071),"Confira o código",IF(COUNTIFS(CobroID,E1071)&gt;1,"Código repetido",IF(NOT(ISNUMBER(B1071)),"Confira a data",IF(OR(B1071&lt;1,B1071&gt;73415,INT(B1071)&lt;&gt;B1071),"Confira a data",IF(NOT(ISNUMBER(C1071)),"Confira o valor",IF(C1071&lt;=0,"Valor maior que zero",IF(COUNTIFS(Medios,D1071)&lt;&gt;1,"Escolha um meio",IF(COUNTIFS(VentaID,A1071)&lt;&gt;1,"Confira o ID da venda",IF(SUMIFS(VentaValida,VentaID,A1071)&lt;=0,"Corrija a venda",IF(B1071&lt;SUMIFS(VentaFecha,VentaID,A1071),"Anterior à venda","OK"))))))))))))</f>
        <v/>
      </c>
      <c r="H1071" s="34" t="n">
        <f aca="false">IF(G1071="OK",C1071,0)</f>
        <v>0</v>
      </c>
    </row>
    <row r="1072" customFormat="false" ht="25" hidden="false" customHeight="true" outlineLevel="0" collapsed="false">
      <c r="A1072" s="31"/>
      <c r="B1072" s="32"/>
      <c r="C1072" s="33"/>
      <c r="D1072" s="31"/>
      <c r="E1072" s="31"/>
      <c r="F1072" s="31"/>
      <c r="G1072" s="36" t="str">
        <f aca="false">IF(COUNTA(A1072:F1072)=0,"",IF(E1072="","Falta o código",IF(E1072&lt;&gt;TRIM(E1072),"Confira o código",IF(COUNTIFS(CobroID,E1072)&gt;1,"Código repetido",IF(NOT(ISNUMBER(B1072)),"Confira a data",IF(OR(B1072&lt;1,B1072&gt;73415,INT(B1072)&lt;&gt;B1072),"Confira a data",IF(NOT(ISNUMBER(C1072)),"Confira o valor",IF(C1072&lt;=0,"Valor maior que zero",IF(COUNTIFS(Medios,D1072)&lt;&gt;1,"Escolha um meio",IF(COUNTIFS(VentaID,A1072)&lt;&gt;1,"Confira o ID da venda",IF(SUMIFS(VentaValida,VentaID,A1072)&lt;=0,"Corrija a venda",IF(B1072&lt;SUMIFS(VentaFecha,VentaID,A1072),"Anterior à venda","OK"))))))))))))</f>
        <v/>
      </c>
      <c r="H1072" s="34" t="n">
        <f aca="false">IF(G1072="OK",C1072,0)</f>
        <v>0</v>
      </c>
    </row>
    <row r="1073" customFormat="false" ht="25" hidden="false" customHeight="true" outlineLevel="0" collapsed="false">
      <c r="A1073" s="31"/>
      <c r="B1073" s="32"/>
      <c r="C1073" s="33"/>
      <c r="D1073" s="31"/>
      <c r="E1073" s="31"/>
      <c r="F1073" s="31"/>
      <c r="G1073" s="36" t="str">
        <f aca="false">IF(COUNTA(A1073:F1073)=0,"",IF(E1073="","Falta o código",IF(E1073&lt;&gt;TRIM(E1073),"Confira o código",IF(COUNTIFS(CobroID,E1073)&gt;1,"Código repetido",IF(NOT(ISNUMBER(B1073)),"Confira a data",IF(OR(B1073&lt;1,B1073&gt;73415,INT(B1073)&lt;&gt;B1073),"Confira a data",IF(NOT(ISNUMBER(C1073)),"Confira o valor",IF(C1073&lt;=0,"Valor maior que zero",IF(COUNTIFS(Medios,D1073)&lt;&gt;1,"Escolha um meio",IF(COUNTIFS(VentaID,A1073)&lt;&gt;1,"Confira o ID da venda",IF(SUMIFS(VentaValida,VentaID,A1073)&lt;=0,"Corrija a venda",IF(B1073&lt;SUMIFS(VentaFecha,VentaID,A1073),"Anterior à venda","OK"))))))))))))</f>
        <v/>
      </c>
      <c r="H1073" s="34" t="n">
        <f aca="false">IF(G1073="OK",C1073,0)</f>
        <v>0</v>
      </c>
    </row>
    <row r="1074" customFormat="false" ht="25" hidden="false" customHeight="true" outlineLevel="0" collapsed="false">
      <c r="A1074" s="31"/>
      <c r="B1074" s="32"/>
      <c r="C1074" s="33"/>
      <c r="D1074" s="31"/>
      <c r="E1074" s="31"/>
      <c r="F1074" s="31"/>
      <c r="G1074" s="36" t="str">
        <f aca="false">IF(COUNTA(A1074:F1074)=0,"",IF(E1074="","Falta o código",IF(E1074&lt;&gt;TRIM(E1074),"Confira o código",IF(COUNTIFS(CobroID,E1074)&gt;1,"Código repetido",IF(NOT(ISNUMBER(B1074)),"Confira a data",IF(OR(B1074&lt;1,B1074&gt;73415,INT(B1074)&lt;&gt;B1074),"Confira a data",IF(NOT(ISNUMBER(C1074)),"Confira o valor",IF(C1074&lt;=0,"Valor maior que zero",IF(COUNTIFS(Medios,D1074)&lt;&gt;1,"Escolha um meio",IF(COUNTIFS(VentaID,A1074)&lt;&gt;1,"Confira o ID da venda",IF(SUMIFS(VentaValida,VentaID,A1074)&lt;=0,"Corrija a venda",IF(B1074&lt;SUMIFS(VentaFecha,VentaID,A1074),"Anterior à venda","OK"))))))))))))</f>
        <v/>
      </c>
      <c r="H1074" s="34" t="n">
        <f aca="false">IF(G1074="OK",C1074,0)</f>
        <v>0</v>
      </c>
    </row>
    <row r="1075" customFormat="false" ht="25" hidden="false" customHeight="true" outlineLevel="0" collapsed="false">
      <c r="A1075" s="31"/>
      <c r="B1075" s="32"/>
      <c r="C1075" s="33"/>
      <c r="D1075" s="31"/>
      <c r="E1075" s="31"/>
      <c r="F1075" s="31"/>
      <c r="G1075" s="36" t="str">
        <f aca="false">IF(COUNTA(A1075:F1075)=0,"",IF(E1075="","Falta o código",IF(E1075&lt;&gt;TRIM(E1075),"Confira o código",IF(COUNTIFS(CobroID,E1075)&gt;1,"Código repetido",IF(NOT(ISNUMBER(B1075)),"Confira a data",IF(OR(B1075&lt;1,B1075&gt;73415,INT(B1075)&lt;&gt;B1075),"Confira a data",IF(NOT(ISNUMBER(C1075)),"Confira o valor",IF(C1075&lt;=0,"Valor maior que zero",IF(COUNTIFS(Medios,D1075)&lt;&gt;1,"Escolha um meio",IF(COUNTIFS(VentaID,A1075)&lt;&gt;1,"Confira o ID da venda",IF(SUMIFS(VentaValida,VentaID,A1075)&lt;=0,"Corrija a venda",IF(B1075&lt;SUMIFS(VentaFecha,VentaID,A1075),"Anterior à venda","OK"))))))))))))</f>
        <v/>
      </c>
      <c r="H1075" s="34" t="n">
        <f aca="false">IF(G1075="OK",C1075,0)</f>
        <v>0</v>
      </c>
    </row>
    <row r="1076" customFormat="false" ht="25" hidden="false" customHeight="true" outlineLevel="0" collapsed="false">
      <c r="A1076" s="31"/>
      <c r="B1076" s="32"/>
      <c r="C1076" s="33"/>
      <c r="D1076" s="31"/>
      <c r="E1076" s="31"/>
      <c r="F1076" s="31"/>
      <c r="G1076" s="36" t="str">
        <f aca="false">IF(COUNTA(A1076:F1076)=0,"",IF(E1076="","Falta o código",IF(E1076&lt;&gt;TRIM(E1076),"Confira o código",IF(COUNTIFS(CobroID,E1076)&gt;1,"Código repetido",IF(NOT(ISNUMBER(B1076)),"Confira a data",IF(OR(B1076&lt;1,B1076&gt;73415,INT(B1076)&lt;&gt;B1076),"Confira a data",IF(NOT(ISNUMBER(C1076)),"Confira o valor",IF(C1076&lt;=0,"Valor maior que zero",IF(COUNTIFS(Medios,D1076)&lt;&gt;1,"Escolha um meio",IF(COUNTIFS(VentaID,A1076)&lt;&gt;1,"Confira o ID da venda",IF(SUMIFS(VentaValida,VentaID,A1076)&lt;=0,"Corrija a venda",IF(B1076&lt;SUMIFS(VentaFecha,VentaID,A1076),"Anterior à venda","OK"))))))))))))</f>
        <v/>
      </c>
      <c r="H1076" s="34" t="n">
        <f aca="false">IF(G1076="OK",C1076,0)</f>
        <v>0</v>
      </c>
    </row>
    <row r="1077" customFormat="false" ht="25" hidden="false" customHeight="true" outlineLevel="0" collapsed="false">
      <c r="A1077" s="31"/>
      <c r="B1077" s="32"/>
      <c r="C1077" s="33"/>
      <c r="D1077" s="31"/>
      <c r="E1077" s="31"/>
      <c r="F1077" s="31"/>
      <c r="G1077" s="36" t="str">
        <f aca="false">IF(COUNTA(A1077:F1077)=0,"",IF(E1077="","Falta o código",IF(E1077&lt;&gt;TRIM(E1077),"Confira o código",IF(COUNTIFS(CobroID,E1077)&gt;1,"Código repetido",IF(NOT(ISNUMBER(B1077)),"Confira a data",IF(OR(B1077&lt;1,B1077&gt;73415,INT(B1077)&lt;&gt;B1077),"Confira a data",IF(NOT(ISNUMBER(C1077)),"Confira o valor",IF(C1077&lt;=0,"Valor maior que zero",IF(COUNTIFS(Medios,D1077)&lt;&gt;1,"Escolha um meio",IF(COUNTIFS(VentaID,A1077)&lt;&gt;1,"Confira o ID da venda",IF(SUMIFS(VentaValida,VentaID,A1077)&lt;=0,"Corrija a venda",IF(B1077&lt;SUMIFS(VentaFecha,VentaID,A1077),"Anterior à venda","OK"))))))))))))</f>
        <v/>
      </c>
      <c r="H1077" s="34" t="n">
        <f aca="false">IF(G1077="OK",C1077,0)</f>
        <v>0</v>
      </c>
    </row>
    <row r="1078" customFormat="false" ht="25" hidden="false" customHeight="true" outlineLevel="0" collapsed="false">
      <c r="A1078" s="31"/>
      <c r="B1078" s="32"/>
      <c r="C1078" s="33"/>
      <c r="D1078" s="31"/>
      <c r="E1078" s="31"/>
      <c r="F1078" s="31"/>
      <c r="G1078" s="36" t="str">
        <f aca="false">IF(COUNTA(A1078:F1078)=0,"",IF(E1078="","Falta o código",IF(E1078&lt;&gt;TRIM(E1078),"Confira o código",IF(COUNTIFS(CobroID,E1078)&gt;1,"Código repetido",IF(NOT(ISNUMBER(B1078)),"Confira a data",IF(OR(B1078&lt;1,B1078&gt;73415,INT(B1078)&lt;&gt;B1078),"Confira a data",IF(NOT(ISNUMBER(C1078)),"Confira o valor",IF(C1078&lt;=0,"Valor maior que zero",IF(COUNTIFS(Medios,D1078)&lt;&gt;1,"Escolha um meio",IF(COUNTIFS(VentaID,A1078)&lt;&gt;1,"Confira o ID da venda",IF(SUMIFS(VentaValida,VentaID,A1078)&lt;=0,"Corrija a venda",IF(B1078&lt;SUMIFS(VentaFecha,VentaID,A1078),"Anterior à venda","OK"))))))))))))</f>
        <v/>
      </c>
      <c r="H1078" s="34" t="n">
        <f aca="false">IF(G1078="OK",C1078,0)</f>
        <v>0</v>
      </c>
    </row>
    <row r="1079" customFormat="false" ht="25" hidden="false" customHeight="true" outlineLevel="0" collapsed="false">
      <c r="A1079" s="31"/>
      <c r="B1079" s="32"/>
      <c r="C1079" s="33"/>
      <c r="D1079" s="31"/>
      <c r="E1079" s="31"/>
      <c r="F1079" s="31"/>
      <c r="G1079" s="36" t="str">
        <f aca="false">IF(COUNTA(A1079:F1079)=0,"",IF(E1079="","Falta o código",IF(E1079&lt;&gt;TRIM(E1079),"Confira o código",IF(COUNTIFS(CobroID,E1079)&gt;1,"Código repetido",IF(NOT(ISNUMBER(B1079)),"Confira a data",IF(OR(B1079&lt;1,B1079&gt;73415,INT(B1079)&lt;&gt;B1079),"Confira a data",IF(NOT(ISNUMBER(C1079)),"Confira o valor",IF(C1079&lt;=0,"Valor maior que zero",IF(COUNTIFS(Medios,D1079)&lt;&gt;1,"Escolha um meio",IF(COUNTIFS(VentaID,A1079)&lt;&gt;1,"Confira o ID da venda",IF(SUMIFS(VentaValida,VentaID,A1079)&lt;=0,"Corrija a venda",IF(B1079&lt;SUMIFS(VentaFecha,VentaID,A1079),"Anterior à venda","OK"))))))))))))</f>
        <v/>
      </c>
      <c r="H1079" s="34" t="n">
        <f aca="false">IF(G1079="OK",C1079,0)</f>
        <v>0</v>
      </c>
    </row>
    <row r="1080" customFormat="false" ht="25" hidden="false" customHeight="true" outlineLevel="0" collapsed="false">
      <c r="A1080" s="31"/>
      <c r="B1080" s="32"/>
      <c r="C1080" s="33"/>
      <c r="D1080" s="31"/>
      <c r="E1080" s="31"/>
      <c r="F1080" s="31"/>
      <c r="G1080" s="36" t="str">
        <f aca="false">IF(COUNTA(A1080:F1080)=0,"",IF(E1080="","Falta o código",IF(E1080&lt;&gt;TRIM(E1080),"Confira o código",IF(COUNTIFS(CobroID,E1080)&gt;1,"Código repetido",IF(NOT(ISNUMBER(B1080)),"Confira a data",IF(OR(B1080&lt;1,B1080&gt;73415,INT(B1080)&lt;&gt;B1080),"Confira a data",IF(NOT(ISNUMBER(C1080)),"Confira o valor",IF(C1080&lt;=0,"Valor maior que zero",IF(COUNTIFS(Medios,D1080)&lt;&gt;1,"Escolha um meio",IF(COUNTIFS(VentaID,A1080)&lt;&gt;1,"Confira o ID da venda",IF(SUMIFS(VentaValida,VentaID,A1080)&lt;=0,"Corrija a venda",IF(B1080&lt;SUMIFS(VentaFecha,VentaID,A1080),"Anterior à venda","OK"))))))))))))</f>
        <v/>
      </c>
      <c r="H1080" s="34" t="n">
        <f aca="false">IF(G1080="OK",C1080,0)</f>
        <v>0</v>
      </c>
    </row>
    <row r="1081" customFormat="false" ht="25" hidden="false" customHeight="true" outlineLevel="0" collapsed="false">
      <c r="A1081" s="31"/>
      <c r="B1081" s="32"/>
      <c r="C1081" s="33"/>
      <c r="D1081" s="31"/>
      <c r="E1081" s="31"/>
      <c r="F1081" s="31"/>
      <c r="G1081" s="36" t="str">
        <f aca="false">IF(COUNTA(A1081:F1081)=0,"",IF(E1081="","Falta o código",IF(E1081&lt;&gt;TRIM(E1081),"Confira o código",IF(COUNTIFS(CobroID,E1081)&gt;1,"Código repetido",IF(NOT(ISNUMBER(B1081)),"Confira a data",IF(OR(B1081&lt;1,B1081&gt;73415,INT(B1081)&lt;&gt;B1081),"Confira a data",IF(NOT(ISNUMBER(C1081)),"Confira o valor",IF(C1081&lt;=0,"Valor maior que zero",IF(COUNTIFS(Medios,D1081)&lt;&gt;1,"Escolha um meio",IF(COUNTIFS(VentaID,A1081)&lt;&gt;1,"Confira o ID da venda",IF(SUMIFS(VentaValida,VentaID,A1081)&lt;=0,"Corrija a venda",IF(B1081&lt;SUMIFS(VentaFecha,VentaID,A1081),"Anterior à venda","OK"))))))))))))</f>
        <v/>
      </c>
      <c r="H1081" s="34" t="n">
        <f aca="false">IF(G1081="OK",C1081,0)</f>
        <v>0</v>
      </c>
    </row>
    <row r="1082" customFormat="false" ht="25" hidden="false" customHeight="true" outlineLevel="0" collapsed="false">
      <c r="A1082" s="31"/>
      <c r="B1082" s="32"/>
      <c r="C1082" s="33"/>
      <c r="D1082" s="31"/>
      <c r="E1082" s="31"/>
      <c r="F1082" s="31"/>
      <c r="G1082" s="36" t="str">
        <f aca="false">IF(COUNTA(A1082:F1082)=0,"",IF(E1082="","Falta o código",IF(E1082&lt;&gt;TRIM(E1082),"Confira o código",IF(COUNTIFS(CobroID,E1082)&gt;1,"Código repetido",IF(NOT(ISNUMBER(B1082)),"Confira a data",IF(OR(B1082&lt;1,B1082&gt;73415,INT(B1082)&lt;&gt;B1082),"Confira a data",IF(NOT(ISNUMBER(C1082)),"Confira o valor",IF(C1082&lt;=0,"Valor maior que zero",IF(COUNTIFS(Medios,D1082)&lt;&gt;1,"Escolha um meio",IF(COUNTIFS(VentaID,A1082)&lt;&gt;1,"Confira o ID da venda",IF(SUMIFS(VentaValida,VentaID,A1082)&lt;=0,"Corrija a venda",IF(B1082&lt;SUMIFS(VentaFecha,VentaID,A1082),"Anterior à venda","OK"))))))))))))</f>
        <v/>
      </c>
      <c r="H1082" s="34" t="n">
        <f aca="false">IF(G1082="OK",C1082,0)</f>
        <v>0</v>
      </c>
    </row>
    <row r="1083" customFormat="false" ht="25" hidden="false" customHeight="true" outlineLevel="0" collapsed="false">
      <c r="A1083" s="31"/>
      <c r="B1083" s="32"/>
      <c r="C1083" s="33"/>
      <c r="D1083" s="31"/>
      <c r="E1083" s="31"/>
      <c r="F1083" s="31"/>
      <c r="G1083" s="36" t="str">
        <f aca="false">IF(COUNTA(A1083:F1083)=0,"",IF(E1083="","Falta o código",IF(E1083&lt;&gt;TRIM(E1083),"Confira o código",IF(COUNTIFS(CobroID,E1083)&gt;1,"Código repetido",IF(NOT(ISNUMBER(B1083)),"Confira a data",IF(OR(B1083&lt;1,B1083&gt;73415,INT(B1083)&lt;&gt;B1083),"Confira a data",IF(NOT(ISNUMBER(C1083)),"Confira o valor",IF(C1083&lt;=0,"Valor maior que zero",IF(COUNTIFS(Medios,D1083)&lt;&gt;1,"Escolha um meio",IF(COUNTIFS(VentaID,A1083)&lt;&gt;1,"Confira o ID da venda",IF(SUMIFS(VentaValida,VentaID,A1083)&lt;=0,"Corrija a venda",IF(B1083&lt;SUMIFS(VentaFecha,VentaID,A1083),"Anterior à venda","OK"))))))))))))</f>
        <v/>
      </c>
      <c r="H1083" s="34" t="n">
        <f aca="false">IF(G1083="OK",C1083,0)</f>
        <v>0</v>
      </c>
    </row>
    <row r="1084" customFormat="false" ht="25" hidden="false" customHeight="true" outlineLevel="0" collapsed="false">
      <c r="A1084" s="31"/>
      <c r="B1084" s="32"/>
      <c r="C1084" s="33"/>
      <c r="D1084" s="31"/>
      <c r="E1084" s="31"/>
      <c r="F1084" s="31"/>
      <c r="G1084" s="36" t="str">
        <f aca="false">IF(COUNTA(A1084:F1084)=0,"",IF(E1084="","Falta o código",IF(E1084&lt;&gt;TRIM(E1084),"Confira o código",IF(COUNTIFS(CobroID,E1084)&gt;1,"Código repetido",IF(NOT(ISNUMBER(B1084)),"Confira a data",IF(OR(B1084&lt;1,B1084&gt;73415,INT(B1084)&lt;&gt;B1084),"Confira a data",IF(NOT(ISNUMBER(C1084)),"Confira o valor",IF(C1084&lt;=0,"Valor maior que zero",IF(COUNTIFS(Medios,D1084)&lt;&gt;1,"Escolha um meio",IF(COUNTIFS(VentaID,A1084)&lt;&gt;1,"Confira o ID da venda",IF(SUMIFS(VentaValida,VentaID,A1084)&lt;=0,"Corrija a venda",IF(B1084&lt;SUMIFS(VentaFecha,VentaID,A1084),"Anterior à venda","OK"))))))))))))</f>
        <v/>
      </c>
      <c r="H1084" s="34" t="n">
        <f aca="false">IF(G1084="OK",C1084,0)</f>
        <v>0</v>
      </c>
    </row>
    <row r="1085" customFormat="false" ht="25" hidden="false" customHeight="true" outlineLevel="0" collapsed="false">
      <c r="A1085" s="31"/>
      <c r="B1085" s="32"/>
      <c r="C1085" s="33"/>
      <c r="D1085" s="31"/>
      <c r="E1085" s="31"/>
      <c r="F1085" s="31"/>
      <c r="G1085" s="36" t="str">
        <f aca="false">IF(COUNTA(A1085:F1085)=0,"",IF(E1085="","Falta o código",IF(E1085&lt;&gt;TRIM(E1085),"Confira o código",IF(COUNTIFS(CobroID,E1085)&gt;1,"Código repetido",IF(NOT(ISNUMBER(B1085)),"Confira a data",IF(OR(B1085&lt;1,B1085&gt;73415,INT(B1085)&lt;&gt;B1085),"Confira a data",IF(NOT(ISNUMBER(C1085)),"Confira o valor",IF(C1085&lt;=0,"Valor maior que zero",IF(COUNTIFS(Medios,D1085)&lt;&gt;1,"Escolha um meio",IF(COUNTIFS(VentaID,A1085)&lt;&gt;1,"Confira o ID da venda",IF(SUMIFS(VentaValida,VentaID,A1085)&lt;=0,"Corrija a venda",IF(B1085&lt;SUMIFS(VentaFecha,VentaID,A1085),"Anterior à venda","OK"))))))))))))</f>
        <v/>
      </c>
      <c r="H1085" s="34" t="n">
        <f aca="false">IF(G1085="OK",C1085,0)</f>
        <v>0</v>
      </c>
    </row>
    <row r="1086" customFormat="false" ht="25" hidden="false" customHeight="true" outlineLevel="0" collapsed="false">
      <c r="A1086" s="31"/>
      <c r="B1086" s="32"/>
      <c r="C1086" s="33"/>
      <c r="D1086" s="31"/>
      <c r="E1086" s="31"/>
      <c r="F1086" s="31"/>
      <c r="G1086" s="36" t="str">
        <f aca="false">IF(COUNTA(A1086:F1086)=0,"",IF(E1086="","Falta o código",IF(E1086&lt;&gt;TRIM(E1086),"Confira o código",IF(COUNTIFS(CobroID,E1086)&gt;1,"Código repetido",IF(NOT(ISNUMBER(B1086)),"Confira a data",IF(OR(B1086&lt;1,B1086&gt;73415,INT(B1086)&lt;&gt;B1086),"Confira a data",IF(NOT(ISNUMBER(C1086)),"Confira o valor",IF(C1086&lt;=0,"Valor maior que zero",IF(COUNTIFS(Medios,D1086)&lt;&gt;1,"Escolha um meio",IF(COUNTIFS(VentaID,A1086)&lt;&gt;1,"Confira o ID da venda",IF(SUMIFS(VentaValida,VentaID,A1086)&lt;=0,"Corrija a venda",IF(B1086&lt;SUMIFS(VentaFecha,VentaID,A1086),"Anterior à venda","OK"))))))))))))</f>
        <v/>
      </c>
      <c r="H1086" s="34" t="n">
        <f aca="false">IF(G1086="OK",C1086,0)</f>
        <v>0</v>
      </c>
    </row>
    <row r="1087" customFormat="false" ht="25" hidden="false" customHeight="true" outlineLevel="0" collapsed="false">
      <c r="A1087" s="31"/>
      <c r="B1087" s="32"/>
      <c r="C1087" s="33"/>
      <c r="D1087" s="31"/>
      <c r="E1087" s="31"/>
      <c r="F1087" s="31"/>
      <c r="G1087" s="36" t="str">
        <f aca="false">IF(COUNTA(A1087:F1087)=0,"",IF(E1087="","Falta o código",IF(E1087&lt;&gt;TRIM(E1087),"Confira o código",IF(COUNTIFS(CobroID,E1087)&gt;1,"Código repetido",IF(NOT(ISNUMBER(B1087)),"Confira a data",IF(OR(B1087&lt;1,B1087&gt;73415,INT(B1087)&lt;&gt;B1087),"Confira a data",IF(NOT(ISNUMBER(C1087)),"Confira o valor",IF(C1087&lt;=0,"Valor maior que zero",IF(COUNTIFS(Medios,D1087)&lt;&gt;1,"Escolha um meio",IF(COUNTIFS(VentaID,A1087)&lt;&gt;1,"Confira o ID da venda",IF(SUMIFS(VentaValida,VentaID,A1087)&lt;=0,"Corrija a venda",IF(B1087&lt;SUMIFS(VentaFecha,VentaID,A1087),"Anterior à venda","OK"))))))))))))</f>
        <v/>
      </c>
      <c r="H1087" s="34" t="n">
        <f aca="false">IF(G1087="OK",C1087,0)</f>
        <v>0</v>
      </c>
    </row>
    <row r="1088" customFormat="false" ht="25" hidden="false" customHeight="true" outlineLevel="0" collapsed="false">
      <c r="A1088" s="31"/>
      <c r="B1088" s="32"/>
      <c r="C1088" s="33"/>
      <c r="D1088" s="31"/>
      <c r="E1088" s="31"/>
      <c r="F1088" s="31"/>
      <c r="G1088" s="36" t="str">
        <f aca="false">IF(COUNTA(A1088:F1088)=0,"",IF(E1088="","Falta o código",IF(E1088&lt;&gt;TRIM(E1088),"Confira o código",IF(COUNTIFS(CobroID,E1088)&gt;1,"Código repetido",IF(NOT(ISNUMBER(B1088)),"Confira a data",IF(OR(B1088&lt;1,B1088&gt;73415,INT(B1088)&lt;&gt;B1088),"Confira a data",IF(NOT(ISNUMBER(C1088)),"Confira o valor",IF(C1088&lt;=0,"Valor maior que zero",IF(COUNTIFS(Medios,D1088)&lt;&gt;1,"Escolha um meio",IF(COUNTIFS(VentaID,A1088)&lt;&gt;1,"Confira o ID da venda",IF(SUMIFS(VentaValida,VentaID,A1088)&lt;=0,"Corrija a venda",IF(B1088&lt;SUMIFS(VentaFecha,VentaID,A1088),"Anterior à venda","OK"))))))))))))</f>
        <v/>
      </c>
      <c r="H1088" s="34" t="n">
        <f aca="false">IF(G1088="OK",C1088,0)</f>
        <v>0</v>
      </c>
    </row>
    <row r="1089" customFormat="false" ht="25" hidden="false" customHeight="true" outlineLevel="0" collapsed="false">
      <c r="A1089" s="31"/>
      <c r="B1089" s="32"/>
      <c r="C1089" s="33"/>
      <c r="D1089" s="31"/>
      <c r="E1089" s="31"/>
      <c r="F1089" s="31"/>
      <c r="G1089" s="36" t="str">
        <f aca="false">IF(COUNTA(A1089:F1089)=0,"",IF(E1089="","Falta o código",IF(E1089&lt;&gt;TRIM(E1089),"Confira o código",IF(COUNTIFS(CobroID,E1089)&gt;1,"Código repetido",IF(NOT(ISNUMBER(B1089)),"Confira a data",IF(OR(B1089&lt;1,B1089&gt;73415,INT(B1089)&lt;&gt;B1089),"Confira a data",IF(NOT(ISNUMBER(C1089)),"Confira o valor",IF(C1089&lt;=0,"Valor maior que zero",IF(COUNTIFS(Medios,D1089)&lt;&gt;1,"Escolha um meio",IF(COUNTIFS(VentaID,A1089)&lt;&gt;1,"Confira o ID da venda",IF(SUMIFS(VentaValida,VentaID,A1089)&lt;=0,"Corrija a venda",IF(B1089&lt;SUMIFS(VentaFecha,VentaID,A1089),"Anterior à venda","OK"))))))))))))</f>
        <v/>
      </c>
      <c r="H1089" s="34" t="n">
        <f aca="false">IF(G1089="OK",C1089,0)</f>
        <v>0</v>
      </c>
    </row>
    <row r="1090" customFormat="false" ht="25" hidden="false" customHeight="true" outlineLevel="0" collapsed="false">
      <c r="A1090" s="31"/>
      <c r="B1090" s="32"/>
      <c r="C1090" s="33"/>
      <c r="D1090" s="31"/>
      <c r="E1090" s="31"/>
      <c r="F1090" s="31"/>
      <c r="G1090" s="36" t="str">
        <f aca="false">IF(COUNTA(A1090:F1090)=0,"",IF(E1090="","Falta o código",IF(E1090&lt;&gt;TRIM(E1090),"Confira o código",IF(COUNTIFS(CobroID,E1090)&gt;1,"Código repetido",IF(NOT(ISNUMBER(B1090)),"Confira a data",IF(OR(B1090&lt;1,B1090&gt;73415,INT(B1090)&lt;&gt;B1090),"Confira a data",IF(NOT(ISNUMBER(C1090)),"Confira o valor",IF(C1090&lt;=0,"Valor maior que zero",IF(COUNTIFS(Medios,D1090)&lt;&gt;1,"Escolha um meio",IF(COUNTIFS(VentaID,A1090)&lt;&gt;1,"Confira o ID da venda",IF(SUMIFS(VentaValida,VentaID,A1090)&lt;=0,"Corrija a venda",IF(B1090&lt;SUMIFS(VentaFecha,VentaID,A1090),"Anterior à venda","OK"))))))))))))</f>
        <v/>
      </c>
      <c r="H1090" s="34" t="n">
        <f aca="false">IF(G1090="OK",C1090,0)</f>
        <v>0</v>
      </c>
    </row>
    <row r="1091" customFormat="false" ht="25" hidden="false" customHeight="true" outlineLevel="0" collapsed="false">
      <c r="A1091" s="31"/>
      <c r="B1091" s="32"/>
      <c r="C1091" s="33"/>
      <c r="D1091" s="31"/>
      <c r="E1091" s="31"/>
      <c r="F1091" s="31"/>
      <c r="G1091" s="36" t="str">
        <f aca="false">IF(COUNTA(A1091:F1091)=0,"",IF(E1091="","Falta o código",IF(E1091&lt;&gt;TRIM(E1091),"Confira o código",IF(COUNTIFS(CobroID,E1091)&gt;1,"Código repetido",IF(NOT(ISNUMBER(B1091)),"Confira a data",IF(OR(B1091&lt;1,B1091&gt;73415,INT(B1091)&lt;&gt;B1091),"Confira a data",IF(NOT(ISNUMBER(C1091)),"Confira o valor",IF(C1091&lt;=0,"Valor maior que zero",IF(COUNTIFS(Medios,D1091)&lt;&gt;1,"Escolha um meio",IF(COUNTIFS(VentaID,A1091)&lt;&gt;1,"Confira o ID da venda",IF(SUMIFS(VentaValida,VentaID,A1091)&lt;=0,"Corrija a venda",IF(B1091&lt;SUMIFS(VentaFecha,VentaID,A1091),"Anterior à venda","OK"))))))))))))</f>
        <v/>
      </c>
      <c r="H1091" s="34" t="n">
        <f aca="false">IF(G1091="OK",C1091,0)</f>
        <v>0</v>
      </c>
    </row>
    <row r="1092" customFormat="false" ht="25" hidden="false" customHeight="true" outlineLevel="0" collapsed="false">
      <c r="A1092" s="31"/>
      <c r="B1092" s="32"/>
      <c r="C1092" s="33"/>
      <c r="D1092" s="31"/>
      <c r="E1092" s="31"/>
      <c r="F1092" s="31"/>
      <c r="G1092" s="36" t="str">
        <f aca="false">IF(COUNTA(A1092:F1092)=0,"",IF(E1092="","Falta o código",IF(E1092&lt;&gt;TRIM(E1092),"Confira o código",IF(COUNTIFS(CobroID,E1092)&gt;1,"Código repetido",IF(NOT(ISNUMBER(B1092)),"Confira a data",IF(OR(B1092&lt;1,B1092&gt;73415,INT(B1092)&lt;&gt;B1092),"Confira a data",IF(NOT(ISNUMBER(C1092)),"Confira o valor",IF(C1092&lt;=0,"Valor maior que zero",IF(COUNTIFS(Medios,D1092)&lt;&gt;1,"Escolha um meio",IF(COUNTIFS(VentaID,A1092)&lt;&gt;1,"Confira o ID da venda",IF(SUMIFS(VentaValida,VentaID,A1092)&lt;=0,"Corrija a venda",IF(B1092&lt;SUMIFS(VentaFecha,VentaID,A1092),"Anterior à venda","OK"))))))))))))</f>
        <v/>
      </c>
      <c r="H1092" s="34" t="n">
        <f aca="false">IF(G1092="OK",C1092,0)</f>
        <v>0</v>
      </c>
    </row>
    <row r="1093" customFormat="false" ht="25" hidden="false" customHeight="true" outlineLevel="0" collapsed="false">
      <c r="A1093" s="31"/>
      <c r="B1093" s="32"/>
      <c r="C1093" s="33"/>
      <c r="D1093" s="31"/>
      <c r="E1093" s="31"/>
      <c r="F1093" s="31"/>
      <c r="G1093" s="36" t="str">
        <f aca="false">IF(COUNTA(A1093:F1093)=0,"",IF(E1093="","Falta o código",IF(E1093&lt;&gt;TRIM(E1093),"Confira o código",IF(COUNTIFS(CobroID,E1093)&gt;1,"Código repetido",IF(NOT(ISNUMBER(B1093)),"Confira a data",IF(OR(B1093&lt;1,B1093&gt;73415,INT(B1093)&lt;&gt;B1093),"Confira a data",IF(NOT(ISNUMBER(C1093)),"Confira o valor",IF(C1093&lt;=0,"Valor maior que zero",IF(COUNTIFS(Medios,D1093)&lt;&gt;1,"Escolha um meio",IF(COUNTIFS(VentaID,A1093)&lt;&gt;1,"Confira o ID da venda",IF(SUMIFS(VentaValida,VentaID,A1093)&lt;=0,"Corrija a venda",IF(B1093&lt;SUMIFS(VentaFecha,VentaID,A1093),"Anterior à venda","OK"))))))))))))</f>
        <v/>
      </c>
      <c r="H1093" s="34" t="n">
        <f aca="false">IF(G1093="OK",C1093,0)</f>
        <v>0</v>
      </c>
    </row>
    <row r="1094" customFormat="false" ht="25" hidden="false" customHeight="true" outlineLevel="0" collapsed="false">
      <c r="A1094" s="31"/>
      <c r="B1094" s="32"/>
      <c r="C1094" s="33"/>
      <c r="D1094" s="31"/>
      <c r="E1094" s="31"/>
      <c r="F1094" s="31"/>
      <c r="G1094" s="36" t="str">
        <f aca="false">IF(COUNTA(A1094:F1094)=0,"",IF(E1094="","Falta o código",IF(E1094&lt;&gt;TRIM(E1094),"Confira o código",IF(COUNTIFS(CobroID,E1094)&gt;1,"Código repetido",IF(NOT(ISNUMBER(B1094)),"Confira a data",IF(OR(B1094&lt;1,B1094&gt;73415,INT(B1094)&lt;&gt;B1094),"Confira a data",IF(NOT(ISNUMBER(C1094)),"Confira o valor",IF(C1094&lt;=0,"Valor maior que zero",IF(COUNTIFS(Medios,D1094)&lt;&gt;1,"Escolha um meio",IF(COUNTIFS(VentaID,A1094)&lt;&gt;1,"Confira o ID da venda",IF(SUMIFS(VentaValida,VentaID,A1094)&lt;=0,"Corrija a venda",IF(B1094&lt;SUMIFS(VentaFecha,VentaID,A1094),"Anterior à venda","OK"))))))))))))</f>
        <v/>
      </c>
      <c r="H1094" s="34" t="n">
        <f aca="false">IF(G1094="OK",C1094,0)</f>
        <v>0</v>
      </c>
    </row>
    <row r="1095" customFormat="false" ht="25" hidden="false" customHeight="true" outlineLevel="0" collapsed="false">
      <c r="A1095" s="31"/>
      <c r="B1095" s="32"/>
      <c r="C1095" s="33"/>
      <c r="D1095" s="31"/>
      <c r="E1095" s="31"/>
      <c r="F1095" s="31"/>
      <c r="G1095" s="36" t="str">
        <f aca="false">IF(COUNTA(A1095:F1095)=0,"",IF(E1095="","Falta o código",IF(E1095&lt;&gt;TRIM(E1095),"Confira o código",IF(COUNTIFS(CobroID,E1095)&gt;1,"Código repetido",IF(NOT(ISNUMBER(B1095)),"Confira a data",IF(OR(B1095&lt;1,B1095&gt;73415,INT(B1095)&lt;&gt;B1095),"Confira a data",IF(NOT(ISNUMBER(C1095)),"Confira o valor",IF(C1095&lt;=0,"Valor maior que zero",IF(COUNTIFS(Medios,D1095)&lt;&gt;1,"Escolha um meio",IF(COUNTIFS(VentaID,A1095)&lt;&gt;1,"Confira o ID da venda",IF(SUMIFS(VentaValida,VentaID,A1095)&lt;=0,"Corrija a venda",IF(B1095&lt;SUMIFS(VentaFecha,VentaID,A1095),"Anterior à venda","OK"))))))))))))</f>
        <v/>
      </c>
      <c r="H1095" s="34" t="n">
        <f aca="false">IF(G1095="OK",C1095,0)</f>
        <v>0</v>
      </c>
    </row>
    <row r="1096" customFormat="false" ht="25" hidden="false" customHeight="true" outlineLevel="0" collapsed="false">
      <c r="A1096" s="31"/>
      <c r="B1096" s="32"/>
      <c r="C1096" s="33"/>
      <c r="D1096" s="31"/>
      <c r="E1096" s="31"/>
      <c r="F1096" s="31"/>
      <c r="G1096" s="36" t="str">
        <f aca="false">IF(COUNTA(A1096:F1096)=0,"",IF(E1096="","Falta o código",IF(E1096&lt;&gt;TRIM(E1096),"Confira o código",IF(COUNTIFS(CobroID,E1096)&gt;1,"Código repetido",IF(NOT(ISNUMBER(B1096)),"Confira a data",IF(OR(B1096&lt;1,B1096&gt;73415,INT(B1096)&lt;&gt;B1096),"Confira a data",IF(NOT(ISNUMBER(C1096)),"Confira o valor",IF(C1096&lt;=0,"Valor maior que zero",IF(COUNTIFS(Medios,D1096)&lt;&gt;1,"Escolha um meio",IF(COUNTIFS(VentaID,A1096)&lt;&gt;1,"Confira o ID da venda",IF(SUMIFS(VentaValida,VentaID,A1096)&lt;=0,"Corrija a venda",IF(B1096&lt;SUMIFS(VentaFecha,VentaID,A1096),"Anterior à venda","OK"))))))))))))</f>
        <v/>
      </c>
      <c r="H1096" s="34" t="n">
        <f aca="false">IF(G1096="OK",C1096,0)</f>
        <v>0</v>
      </c>
    </row>
    <row r="1097" customFormat="false" ht="25" hidden="false" customHeight="true" outlineLevel="0" collapsed="false">
      <c r="A1097" s="31"/>
      <c r="B1097" s="32"/>
      <c r="C1097" s="33"/>
      <c r="D1097" s="31"/>
      <c r="E1097" s="31"/>
      <c r="F1097" s="31"/>
      <c r="G1097" s="36" t="str">
        <f aca="false">IF(COUNTA(A1097:F1097)=0,"",IF(E1097="","Falta o código",IF(E1097&lt;&gt;TRIM(E1097),"Confira o código",IF(COUNTIFS(CobroID,E1097)&gt;1,"Código repetido",IF(NOT(ISNUMBER(B1097)),"Confira a data",IF(OR(B1097&lt;1,B1097&gt;73415,INT(B1097)&lt;&gt;B1097),"Confira a data",IF(NOT(ISNUMBER(C1097)),"Confira o valor",IF(C1097&lt;=0,"Valor maior que zero",IF(COUNTIFS(Medios,D1097)&lt;&gt;1,"Escolha um meio",IF(COUNTIFS(VentaID,A1097)&lt;&gt;1,"Confira o ID da venda",IF(SUMIFS(VentaValida,VentaID,A1097)&lt;=0,"Corrija a venda",IF(B1097&lt;SUMIFS(VentaFecha,VentaID,A1097),"Anterior à venda","OK"))))))))))))</f>
        <v/>
      </c>
      <c r="H1097" s="34" t="n">
        <f aca="false">IF(G1097="OK",C1097,0)</f>
        <v>0</v>
      </c>
    </row>
    <row r="1098" customFormat="false" ht="25" hidden="false" customHeight="true" outlineLevel="0" collapsed="false">
      <c r="A1098" s="31"/>
      <c r="B1098" s="32"/>
      <c r="C1098" s="33"/>
      <c r="D1098" s="31"/>
      <c r="E1098" s="31"/>
      <c r="F1098" s="31"/>
      <c r="G1098" s="36" t="str">
        <f aca="false">IF(COUNTA(A1098:F1098)=0,"",IF(E1098="","Falta o código",IF(E1098&lt;&gt;TRIM(E1098),"Confira o código",IF(COUNTIFS(CobroID,E1098)&gt;1,"Código repetido",IF(NOT(ISNUMBER(B1098)),"Confira a data",IF(OR(B1098&lt;1,B1098&gt;73415,INT(B1098)&lt;&gt;B1098),"Confira a data",IF(NOT(ISNUMBER(C1098)),"Confira o valor",IF(C1098&lt;=0,"Valor maior que zero",IF(COUNTIFS(Medios,D1098)&lt;&gt;1,"Escolha um meio",IF(COUNTIFS(VentaID,A1098)&lt;&gt;1,"Confira o ID da venda",IF(SUMIFS(VentaValida,VentaID,A1098)&lt;=0,"Corrija a venda",IF(B1098&lt;SUMIFS(VentaFecha,VentaID,A1098),"Anterior à venda","OK"))))))))))))</f>
        <v/>
      </c>
      <c r="H1098" s="34" t="n">
        <f aca="false">IF(G1098="OK",C1098,0)</f>
        <v>0</v>
      </c>
    </row>
    <row r="1099" customFormat="false" ht="25" hidden="false" customHeight="true" outlineLevel="0" collapsed="false">
      <c r="A1099" s="31"/>
      <c r="B1099" s="32"/>
      <c r="C1099" s="33"/>
      <c r="D1099" s="31"/>
      <c r="E1099" s="31"/>
      <c r="F1099" s="31"/>
      <c r="G1099" s="36" t="str">
        <f aca="false">IF(COUNTA(A1099:F1099)=0,"",IF(E1099="","Falta o código",IF(E1099&lt;&gt;TRIM(E1099),"Confira o código",IF(COUNTIFS(CobroID,E1099)&gt;1,"Código repetido",IF(NOT(ISNUMBER(B1099)),"Confira a data",IF(OR(B1099&lt;1,B1099&gt;73415,INT(B1099)&lt;&gt;B1099),"Confira a data",IF(NOT(ISNUMBER(C1099)),"Confira o valor",IF(C1099&lt;=0,"Valor maior que zero",IF(COUNTIFS(Medios,D1099)&lt;&gt;1,"Escolha um meio",IF(COUNTIFS(VentaID,A1099)&lt;&gt;1,"Confira o ID da venda",IF(SUMIFS(VentaValida,VentaID,A1099)&lt;=0,"Corrija a venda",IF(B1099&lt;SUMIFS(VentaFecha,VentaID,A1099),"Anterior à venda","OK"))))))))))))</f>
        <v/>
      </c>
      <c r="H1099" s="34" t="n">
        <f aca="false">IF(G1099="OK",C1099,0)</f>
        <v>0</v>
      </c>
    </row>
    <row r="1100" customFormat="false" ht="25" hidden="false" customHeight="true" outlineLevel="0" collapsed="false">
      <c r="A1100" s="31"/>
      <c r="B1100" s="32"/>
      <c r="C1100" s="33"/>
      <c r="D1100" s="31"/>
      <c r="E1100" s="31"/>
      <c r="F1100" s="31"/>
      <c r="G1100" s="36" t="str">
        <f aca="false">IF(COUNTA(A1100:F1100)=0,"",IF(E1100="","Falta o código",IF(E1100&lt;&gt;TRIM(E1100),"Confira o código",IF(COUNTIFS(CobroID,E1100)&gt;1,"Código repetido",IF(NOT(ISNUMBER(B1100)),"Confira a data",IF(OR(B1100&lt;1,B1100&gt;73415,INT(B1100)&lt;&gt;B1100),"Confira a data",IF(NOT(ISNUMBER(C1100)),"Confira o valor",IF(C1100&lt;=0,"Valor maior que zero",IF(COUNTIFS(Medios,D1100)&lt;&gt;1,"Escolha um meio",IF(COUNTIFS(VentaID,A1100)&lt;&gt;1,"Confira o ID da venda",IF(SUMIFS(VentaValida,VentaID,A1100)&lt;=0,"Corrija a venda",IF(B1100&lt;SUMIFS(VentaFecha,VentaID,A1100),"Anterior à venda","OK"))))))))))))</f>
        <v/>
      </c>
      <c r="H1100" s="34" t="n">
        <f aca="false">IF(G1100="OK",C1100,0)</f>
        <v>0</v>
      </c>
    </row>
    <row r="1101" customFormat="false" ht="25" hidden="false" customHeight="true" outlineLevel="0" collapsed="false">
      <c r="A1101" s="31"/>
      <c r="B1101" s="32"/>
      <c r="C1101" s="33"/>
      <c r="D1101" s="31"/>
      <c r="E1101" s="31"/>
      <c r="F1101" s="31"/>
      <c r="G1101" s="36" t="str">
        <f aca="false">IF(COUNTA(A1101:F1101)=0,"",IF(E1101="","Falta o código",IF(E1101&lt;&gt;TRIM(E1101),"Confira o código",IF(COUNTIFS(CobroID,E1101)&gt;1,"Código repetido",IF(NOT(ISNUMBER(B1101)),"Confira a data",IF(OR(B1101&lt;1,B1101&gt;73415,INT(B1101)&lt;&gt;B1101),"Confira a data",IF(NOT(ISNUMBER(C1101)),"Confira o valor",IF(C1101&lt;=0,"Valor maior que zero",IF(COUNTIFS(Medios,D1101)&lt;&gt;1,"Escolha um meio",IF(COUNTIFS(VentaID,A1101)&lt;&gt;1,"Confira o ID da venda",IF(SUMIFS(VentaValida,VentaID,A1101)&lt;=0,"Corrija a venda",IF(B1101&lt;SUMIFS(VentaFecha,VentaID,A1101),"Anterior à venda","OK"))))))))))))</f>
        <v/>
      </c>
      <c r="H1101" s="34" t="n">
        <f aca="false">IF(G1101="OK",C1101,0)</f>
        <v>0</v>
      </c>
    </row>
    <row r="1102" customFormat="false" ht="25" hidden="false" customHeight="true" outlineLevel="0" collapsed="false">
      <c r="A1102" s="31"/>
      <c r="B1102" s="32"/>
      <c r="C1102" s="33"/>
      <c r="D1102" s="31"/>
      <c r="E1102" s="31"/>
      <c r="F1102" s="31"/>
      <c r="G1102" s="36" t="str">
        <f aca="false">IF(COUNTA(A1102:F1102)=0,"",IF(E1102="","Falta o código",IF(E1102&lt;&gt;TRIM(E1102),"Confira o código",IF(COUNTIFS(CobroID,E1102)&gt;1,"Código repetido",IF(NOT(ISNUMBER(B1102)),"Confira a data",IF(OR(B1102&lt;1,B1102&gt;73415,INT(B1102)&lt;&gt;B1102),"Confira a data",IF(NOT(ISNUMBER(C1102)),"Confira o valor",IF(C1102&lt;=0,"Valor maior que zero",IF(COUNTIFS(Medios,D1102)&lt;&gt;1,"Escolha um meio",IF(COUNTIFS(VentaID,A1102)&lt;&gt;1,"Confira o ID da venda",IF(SUMIFS(VentaValida,VentaID,A1102)&lt;=0,"Corrija a venda",IF(B1102&lt;SUMIFS(VentaFecha,VentaID,A1102),"Anterior à venda","OK"))))))))))))</f>
        <v/>
      </c>
      <c r="H1102" s="34" t="n">
        <f aca="false">IF(G1102="OK",C1102,0)</f>
        <v>0</v>
      </c>
    </row>
    <row r="1103" customFormat="false" ht="25" hidden="false" customHeight="true" outlineLevel="0" collapsed="false">
      <c r="A1103" s="31"/>
      <c r="B1103" s="32"/>
      <c r="C1103" s="33"/>
      <c r="D1103" s="31"/>
      <c r="E1103" s="31"/>
      <c r="F1103" s="31"/>
      <c r="G1103" s="36" t="str">
        <f aca="false">IF(COUNTA(A1103:F1103)=0,"",IF(E1103="","Falta o código",IF(E1103&lt;&gt;TRIM(E1103),"Confira o código",IF(COUNTIFS(CobroID,E1103)&gt;1,"Código repetido",IF(NOT(ISNUMBER(B1103)),"Confira a data",IF(OR(B1103&lt;1,B1103&gt;73415,INT(B1103)&lt;&gt;B1103),"Confira a data",IF(NOT(ISNUMBER(C1103)),"Confira o valor",IF(C1103&lt;=0,"Valor maior que zero",IF(COUNTIFS(Medios,D1103)&lt;&gt;1,"Escolha um meio",IF(COUNTIFS(VentaID,A1103)&lt;&gt;1,"Confira o ID da venda",IF(SUMIFS(VentaValida,VentaID,A1103)&lt;=0,"Corrija a venda",IF(B1103&lt;SUMIFS(VentaFecha,VentaID,A1103),"Anterior à venda","OK"))))))))))))</f>
        <v/>
      </c>
      <c r="H1103" s="34" t="n">
        <f aca="false">IF(G1103="OK",C1103,0)</f>
        <v>0</v>
      </c>
    </row>
    <row r="1104" customFormat="false" ht="25" hidden="false" customHeight="true" outlineLevel="0" collapsed="false">
      <c r="A1104" s="31"/>
      <c r="B1104" s="32"/>
      <c r="C1104" s="33"/>
      <c r="D1104" s="31"/>
      <c r="E1104" s="31"/>
      <c r="F1104" s="31"/>
      <c r="G1104" s="36" t="str">
        <f aca="false">IF(COUNTA(A1104:F1104)=0,"",IF(E1104="","Falta o código",IF(E1104&lt;&gt;TRIM(E1104),"Confira o código",IF(COUNTIFS(CobroID,E1104)&gt;1,"Código repetido",IF(NOT(ISNUMBER(B1104)),"Confira a data",IF(OR(B1104&lt;1,B1104&gt;73415,INT(B1104)&lt;&gt;B1104),"Confira a data",IF(NOT(ISNUMBER(C1104)),"Confira o valor",IF(C1104&lt;=0,"Valor maior que zero",IF(COUNTIFS(Medios,D1104)&lt;&gt;1,"Escolha um meio",IF(COUNTIFS(VentaID,A1104)&lt;&gt;1,"Confira o ID da venda",IF(SUMIFS(VentaValida,VentaID,A1104)&lt;=0,"Corrija a venda",IF(B1104&lt;SUMIFS(VentaFecha,VentaID,A1104),"Anterior à venda","OK"))))))))))))</f>
        <v/>
      </c>
      <c r="H1104" s="34" t="n">
        <f aca="false">IF(G1104="OK",C1104,0)</f>
        <v>0</v>
      </c>
    </row>
    <row r="1105" customFormat="false" ht="25" hidden="false" customHeight="true" outlineLevel="0" collapsed="false">
      <c r="A1105" s="31"/>
      <c r="B1105" s="32"/>
      <c r="C1105" s="33"/>
      <c r="D1105" s="31"/>
      <c r="E1105" s="31"/>
      <c r="F1105" s="31"/>
      <c r="G1105" s="36" t="str">
        <f aca="false">IF(COUNTA(A1105:F1105)=0,"",IF(E1105="","Falta o código",IF(E1105&lt;&gt;TRIM(E1105),"Confira o código",IF(COUNTIFS(CobroID,E1105)&gt;1,"Código repetido",IF(NOT(ISNUMBER(B1105)),"Confira a data",IF(OR(B1105&lt;1,B1105&gt;73415,INT(B1105)&lt;&gt;B1105),"Confira a data",IF(NOT(ISNUMBER(C1105)),"Confira o valor",IF(C1105&lt;=0,"Valor maior que zero",IF(COUNTIFS(Medios,D1105)&lt;&gt;1,"Escolha um meio",IF(COUNTIFS(VentaID,A1105)&lt;&gt;1,"Confira o ID da venda",IF(SUMIFS(VentaValida,VentaID,A1105)&lt;=0,"Corrija a venda",IF(B1105&lt;SUMIFS(VentaFecha,VentaID,A1105),"Anterior à venda","OK"))))))))))))</f>
        <v/>
      </c>
      <c r="H1105" s="34" t="n">
        <f aca="false">IF(G1105="OK",C1105,0)</f>
        <v>0</v>
      </c>
    </row>
    <row r="1106" customFormat="false" ht="25" hidden="false" customHeight="true" outlineLevel="0" collapsed="false">
      <c r="A1106" s="31"/>
      <c r="B1106" s="32"/>
      <c r="C1106" s="33"/>
      <c r="D1106" s="31"/>
      <c r="E1106" s="31"/>
      <c r="F1106" s="31"/>
      <c r="G1106" s="36" t="str">
        <f aca="false">IF(COUNTA(A1106:F1106)=0,"",IF(E1106="","Falta o código",IF(E1106&lt;&gt;TRIM(E1106),"Confira o código",IF(COUNTIFS(CobroID,E1106)&gt;1,"Código repetido",IF(NOT(ISNUMBER(B1106)),"Confira a data",IF(OR(B1106&lt;1,B1106&gt;73415,INT(B1106)&lt;&gt;B1106),"Confira a data",IF(NOT(ISNUMBER(C1106)),"Confira o valor",IF(C1106&lt;=0,"Valor maior que zero",IF(COUNTIFS(Medios,D1106)&lt;&gt;1,"Escolha um meio",IF(COUNTIFS(VentaID,A1106)&lt;&gt;1,"Confira o ID da venda",IF(SUMIFS(VentaValida,VentaID,A1106)&lt;=0,"Corrija a venda",IF(B1106&lt;SUMIFS(VentaFecha,VentaID,A1106),"Anterior à venda","OK"))))))))))))</f>
        <v/>
      </c>
      <c r="H1106" s="34" t="n">
        <f aca="false">IF(G1106="OK",C1106,0)</f>
        <v>0</v>
      </c>
    </row>
    <row r="1107" customFormat="false" ht="25" hidden="false" customHeight="true" outlineLevel="0" collapsed="false">
      <c r="A1107" s="31"/>
      <c r="B1107" s="32"/>
      <c r="C1107" s="33"/>
      <c r="D1107" s="31"/>
      <c r="E1107" s="31"/>
      <c r="F1107" s="31"/>
      <c r="G1107" s="36" t="str">
        <f aca="false">IF(COUNTA(A1107:F1107)=0,"",IF(E1107="","Falta o código",IF(E1107&lt;&gt;TRIM(E1107),"Confira o código",IF(COUNTIFS(CobroID,E1107)&gt;1,"Código repetido",IF(NOT(ISNUMBER(B1107)),"Confira a data",IF(OR(B1107&lt;1,B1107&gt;73415,INT(B1107)&lt;&gt;B1107),"Confira a data",IF(NOT(ISNUMBER(C1107)),"Confira o valor",IF(C1107&lt;=0,"Valor maior que zero",IF(COUNTIFS(Medios,D1107)&lt;&gt;1,"Escolha um meio",IF(COUNTIFS(VentaID,A1107)&lt;&gt;1,"Confira o ID da venda",IF(SUMIFS(VentaValida,VentaID,A1107)&lt;=0,"Corrija a venda",IF(B1107&lt;SUMIFS(VentaFecha,VentaID,A1107),"Anterior à venda","OK"))))))))))))</f>
        <v/>
      </c>
      <c r="H1107" s="34" t="n">
        <f aca="false">IF(G1107="OK",C1107,0)</f>
        <v>0</v>
      </c>
    </row>
    <row r="1108" customFormat="false" ht="25" hidden="false" customHeight="true" outlineLevel="0" collapsed="false">
      <c r="A1108" s="31"/>
      <c r="B1108" s="32"/>
      <c r="C1108" s="33"/>
      <c r="D1108" s="31"/>
      <c r="E1108" s="31"/>
      <c r="F1108" s="31"/>
      <c r="G1108" s="36" t="str">
        <f aca="false">IF(COUNTA(A1108:F1108)=0,"",IF(E1108="","Falta o código",IF(E1108&lt;&gt;TRIM(E1108),"Confira o código",IF(COUNTIFS(CobroID,E1108)&gt;1,"Código repetido",IF(NOT(ISNUMBER(B1108)),"Confira a data",IF(OR(B1108&lt;1,B1108&gt;73415,INT(B1108)&lt;&gt;B1108),"Confira a data",IF(NOT(ISNUMBER(C1108)),"Confira o valor",IF(C1108&lt;=0,"Valor maior que zero",IF(COUNTIFS(Medios,D1108)&lt;&gt;1,"Escolha um meio",IF(COUNTIFS(VentaID,A1108)&lt;&gt;1,"Confira o ID da venda",IF(SUMIFS(VentaValida,VentaID,A1108)&lt;=0,"Corrija a venda",IF(B1108&lt;SUMIFS(VentaFecha,VentaID,A1108),"Anterior à venda","OK"))))))))))))</f>
        <v/>
      </c>
      <c r="H1108" s="34" t="n">
        <f aca="false">IF(G1108="OK",C1108,0)</f>
        <v>0</v>
      </c>
    </row>
    <row r="1109" customFormat="false" ht="25" hidden="false" customHeight="true" outlineLevel="0" collapsed="false">
      <c r="A1109" s="31"/>
      <c r="B1109" s="32"/>
      <c r="C1109" s="33"/>
      <c r="D1109" s="31"/>
      <c r="E1109" s="31"/>
      <c r="F1109" s="31"/>
      <c r="G1109" s="36" t="str">
        <f aca="false">IF(COUNTA(A1109:F1109)=0,"",IF(E1109="","Falta o código",IF(E1109&lt;&gt;TRIM(E1109),"Confira o código",IF(COUNTIFS(CobroID,E1109)&gt;1,"Código repetido",IF(NOT(ISNUMBER(B1109)),"Confira a data",IF(OR(B1109&lt;1,B1109&gt;73415,INT(B1109)&lt;&gt;B1109),"Confira a data",IF(NOT(ISNUMBER(C1109)),"Confira o valor",IF(C1109&lt;=0,"Valor maior que zero",IF(COUNTIFS(Medios,D1109)&lt;&gt;1,"Escolha um meio",IF(COUNTIFS(VentaID,A1109)&lt;&gt;1,"Confira o ID da venda",IF(SUMIFS(VentaValida,VentaID,A1109)&lt;=0,"Corrija a venda",IF(B1109&lt;SUMIFS(VentaFecha,VentaID,A1109),"Anterior à venda","OK"))))))))))))</f>
        <v/>
      </c>
      <c r="H1109" s="34" t="n">
        <f aca="false">IF(G1109="OK",C1109,0)</f>
        <v>0</v>
      </c>
    </row>
    <row r="1110" customFormat="false" ht="25" hidden="false" customHeight="true" outlineLevel="0" collapsed="false">
      <c r="A1110" s="31"/>
      <c r="B1110" s="32"/>
      <c r="C1110" s="33"/>
      <c r="D1110" s="31"/>
      <c r="E1110" s="31"/>
      <c r="F1110" s="31"/>
      <c r="G1110" s="36" t="str">
        <f aca="false">IF(COUNTA(A1110:F1110)=0,"",IF(E1110="","Falta o código",IF(E1110&lt;&gt;TRIM(E1110),"Confira o código",IF(COUNTIFS(CobroID,E1110)&gt;1,"Código repetido",IF(NOT(ISNUMBER(B1110)),"Confira a data",IF(OR(B1110&lt;1,B1110&gt;73415,INT(B1110)&lt;&gt;B1110),"Confira a data",IF(NOT(ISNUMBER(C1110)),"Confira o valor",IF(C1110&lt;=0,"Valor maior que zero",IF(COUNTIFS(Medios,D1110)&lt;&gt;1,"Escolha um meio",IF(COUNTIFS(VentaID,A1110)&lt;&gt;1,"Confira o ID da venda",IF(SUMIFS(VentaValida,VentaID,A1110)&lt;=0,"Corrija a venda",IF(B1110&lt;SUMIFS(VentaFecha,VentaID,A1110),"Anterior à venda","OK"))))))))))))</f>
        <v/>
      </c>
      <c r="H1110" s="34" t="n">
        <f aca="false">IF(G1110="OK",C1110,0)</f>
        <v>0</v>
      </c>
    </row>
    <row r="1111" customFormat="false" ht="25" hidden="false" customHeight="true" outlineLevel="0" collapsed="false">
      <c r="A1111" s="31"/>
      <c r="B1111" s="32"/>
      <c r="C1111" s="33"/>
      <c r="D1111" s="31"/>
      <c r="E1111" s="31"/>
      <c r="F1111" s="31"/>
      <c r="G1111" s="36" t="str">
        <f aca="false">IF(COUNTA(A1111:F1111)=0,"",IF(E1111="","Falta o código",IF(E1111&lt;&gt;TRIM(E1111),"Confira o código",IF(COUNTIFS(CobroID,E1111)&gt;1,"Código repetido",IF(NOT(ISNUMBER(B1111)),"Confira a data",IF(OR(B1111&lt;1,B1111&gt;73415,INT(B1111)&lt;&gt;B1111),"Confira a data",IF(NOT(ISNUMBER(C1111)),"Confira o valor",IF(C1111&lt;=0,"Valor maior que zero",IF(COUNTIFS(Medios,D1111)&lt;&gt;1,"Escolha um meio",IF(COUNTIFS(VentaID,A1111)&lt;&gt;1,"Confira o ID da venda",IF(SUMIFS(VentaValida,VentaID,A1111)&lt;=0,"Corrija a venda",IF(B1111&lt;SUMIFS(VentaFecha,VentaID,A1111),"Anterior à venda","OK"))))))))))))</f>
        <v/>
      </c>
      <c r="H1111" s="34" t="n">
        <f aca="false">IF(G1111="OK",C1111,0)</f>
        <v>0</v>
      </c>
    </row>
    <row r="1112" customFormat="false" ht="25" hidden="false" customHeight="true" outlineLevel="0" collapsed="false">
      <c r="A1112" s="31"/>
      <c r="B1112" s="32"/>
      <c r="C1112" s="33"/>
      <c r="D1112" s="31"/>
      <c r="E1112" s="31"/>
      <c r="F1112" s="31"/>
      <c r="G1112" s="36" t="str">
        <f aca="false">IF(COUNTA(A1112:F1112)=0,"",IF(E1112="","Falta o código",IF(E1112&lt;&gt;TRIM(E1112),"Confira o código",IF(COUNTIFS(CobroID,E1112)&gt;1,"Código repetido",IF(NOT(ISNUMBER(B1112)),"Confira a data",IF(OR(B1112&lt;1,B1112&gt;73415,INT(B1112)&lt;&gt;B1112),"Confira a data",IF(NOT(ISNUMBER(C1112)),"Confira o valor",IF(C1112&lt;=0,"Valor maior que zero",IF(COUNTIFS(Medios,D1112)&lt;&gt;1,"Escolha um meio",IF(COUNTIFS(VentaID,A1112)&lt;&gt;1,"Confira o ID da venda",IF(SUMIFS(VentaValida,VentaID,A1112)&lt;=0,"Corrija a venda",IF(B1112&lt;SUMIFS(VentaFecha,VentaID,A1112),"Anterior à venda","OK"))))))))))))</f>
        <v/>
      </c>
      <c r="H1112" s="34" t="n">
        <f aca="false">IF(G1112="OK",C1112,0)</f>
        <v>0</v>
      </c>
    </row>
    <row r="1113" customFormat="false" ht="25" hidden="false" customHeight="true" outlineLevel="0" collapsed="false">
      <c r="A1113" s="31"/>
      <c r="B1113" s="32"/>
      <c r="C1113" s="33"/>
      <c r="D1113" s="31"/>
      <c r="E1113" s="31"/>
      <c r="F1113" s="31"/>
      <c r="G1113" s="36" t="str">
        <f aca="false">IF(COUNTA(A1113:F1113)=0,"",IF(E1113="","Falta o código",IF(E1113&lt;&gt;TRIM(E1113),"Confira o código",IF(COUNTIFS(CobroID,E1113)&gt;1,"Código repetido",IF(NOT(ISNUMBER(B1113)),"Confira a data",IF(OR(B1113&lt;1,B1113&gt;73415,INT(B1113)&lt;&gt;B1113),"Confira a data",IF(NOT(ISNUMBER(C1113)),"Confira o valor",IF(C1113&lt;=0,"Valor maior que zero",IF(COUNTIFS(Medios,D1113)&lt;&gt;1,"Escolha um meio",IF(COUNTIFS(VentaID,A1113)&lt;&gt;1,"Confira o ID da venda",IF(SUMIFS(VentaValida,VentaID,A1113)&lt;=0,"Corrija a venda",IF(B1113&lt;SUMIFS(VentaFecha,VentaID,A1113),"Anterior à venda","OK"))))))))))))</f>
        <v/>
      </c>
      <c r="H1113" s="34" t="n">
        <f aca="false">IF(G1113="OK",C1113,0)</f>
        <v>0</v>
      </c>
    </row>
    <row r="1114" customFormat="false" ht="25" hidden="false" customHeight="true" outlineLevel="0" collapsed="false">
      <c r="A1114" s="31"/>
      <c r="B1114" s="32"/>
      <c r="C1114" s="33"/>
      <c r="D1114" s="31"/>
      <c r="E1114" s="31"/>
      <c r="F1114" s="31"/>
      <c r="G1114" s="36" t="str">
        <f aca="false">IF(COUNTA(A1114:F1114)=0,"",IF(E1114="","Falta o código",IF(E1114&lt;&gt;TRIM(E1114),"Confira o código",IF(COUNTIFS(CobroID,E1114)&gt;1,"Código repetido",IF(NOT(ISNUMBER(B1114)),"Confira a data",IF(OR(B1114&lt;1,B1114&gt;73415,INT(B1114)&lt;&gt;B1114),"Confira a data",IF(NOT(ISNUMBER(C1114)),"Confira o valor",IF(C1114&lt;=0,"Valor maior que zero",IF(COUNTIFS(Medios,D1114)&lt;&gt;1,"Escolha um meio",IF(COUNTIFS(VentaID,A1114)&lt;&gt;1,"Confira o ID da venda",IF(SUMIFS(VentaValida,VentaID,A1114)&lt;=0,"Corrija a venda",IF(B1114&lt;SUMIFS(VentaFecha,VentaID,A1114),"Anterior à venda","OK"))))))))))))</f>
        <v/>
      </c>
      <c r="H1114" s="34" t="n">
        <f aca="false">IF(G1114="OK",C1114,0)</f>
        <v>0</v>
      </c>
    </row>
    <row r="1115" customFormat="false" ht="25" hidden="false" customHeight="true" outlineLevel="0" collapsed="false">
      <c r="A1115" s="31"/>
      <c r="B1115" s="32"/>
      <c r="C1115" s="33"/>
      <c r="D1115" s="31"/>
      <c r="E1115" s="31"/>
      <c r="F1115" s="31"/>
      <c r="G1115" s="36" t="str">
        <f aca="false">IF(COUNTA(A1115:F1115)=0,"",IF(E1115="","Falta o código",IF(E1115&lt;&gt;TRIM(E1115),"Confira o código",IF(COUNTIFS(CobroID,E1115)&gt;1,"Código repetido",IF(NOT(ISNUMBER(B1115)),"Confira a data",IF(OR(B1115&lt;1,B1115&gt;73415,INT(B1115)&lt;&gt;B1115),"Confira a data",IF(NOT(ISNUMBER(C1115)),"Confira o valor",IF(C1115&lt;=0,"Valor maior que zero",IF(COUNTIFS(Medios,D1115)&lt;&gt;1,"Escolha um meio",IF(COUNTIFS(VentaID,A1115)&lt;&gt;1,"Confira o ID da venda",IF(SUMIFS(VentaValida,VentaID,A1115)&lt;=0,"Corrija a venda",IF(B1115&lt;SUMIFS(VentaFecha,VentaID,A1115),"Anterior à venda","OK"))))))))))))</f>
        <v/>
      </c>
      <c r="H1115" s="34" t="n">
        <f aca="false">IF(G1115="OK",C1115,0)</f>
        <v>0</v>
      </c>
    </row>
    <row r="1116" customFormat="false" ht="25" hidden="false" customHeight="true" outlineLevel="0" collapsed="false">
      <c r="A1116" s="31"/>
      <c r="B1116" s="32"/>
      <c r="C1116" s="33"/>
      <c r="D1116" s="31"/>
      <c r="E1116" s="31"/>
      <c r="F1116" s="31"/>
      <c r="G1116" s="36" t="str">
        <f aca="false">IF(COUNTA(A1116:F1116)=0,"",IF(E1116="","Falta o código",IF(E1116&lt;&gt;TRIM(E1116),"Confira o código",IF(COUNTIFS(CobroID,E1116)&gt;1,"Código repetido",IF(NOT(ISNUMBER(B1116)),"Confira a data",IF(OR(B1116&lt;1,B1116&gt;73415,INT(B1116)&lt;&gt;B1116),"Confira a data",IF(NOT(ISNUMBER(C1116)),"Confira o valor",IF(C1116&lt;=0,"Valor maior que zero",IF(COUNTIFS(Medios,D1116)&lt;&gt;1,"Escolha um meio",IF(COUNTIFS(VentaID,A1116)&lt;&gt;1,"Confira o ID da venda",IF(SUMIFS(VentaValida,VentaID,A1116)&lt;=0,"Corrija a venda",IF(B1116&lt;SUMIFS(VentaFecha,VentaID,A1116),"Anterior à venda","OK"))))))))))))</f>
        <v/>
      </c>
      <c r="H1116" s="34" t="n">
        <f aca="false">IF(G1116="OK",C1116,0)</f>
        <v>0</v>
      </c>
    </row>
    <row r="1117" customFormat="false" ht="25" hidden="false" customHeight="true" outlineLevel="0" collapsed="false">
      <c r="A1117" s="31"/>
      <c r="B1117" s="32"/>
      <c r="C1117" s="33"/>
      <c r="D1117" s="31"/>
      <c r="E1117" s="31"/>
      <c r="F1117" s="31"/>
      <c r="G1117" s="36" t="str">
        <f aca="false">IF(COUNTA(A1117:F1117)=0,"",IF(E1117="","Falta o código",IF(E1117&lt;&gt;TRIM(E1117),"Confira o código",IF(COUNTIFS(CobroID,E1117)&gt;1,"Código repetido",IF(NOT(ISNUMBER(B1117)),"Confira a data",IF(OR(B1117&lt;1,B1117&gt;73415,INT(B1117)&lt;&gt;B1117),"Confira a data",IF(NOT(ISNUMBER(C1117)),"Confira o valor",IF(C1117&lt;=0,"Valor maior que zero",IF(COUNTIFS(Medios,D1117)&lt;&gt;1,"Escolha um meio",IF(COUNTIFS(VentaID,A1117)&lt;&gt;1,"Confira o ID da venda",IF(SUMIFS(VentaValida,VentaID,A1117)&lt;=0,"Corrija a venda",IF(B1117&lt;SUMIFS(VentaFecha,VentaID,A1117),"Anterior à venda","OK"))))))))))))</f>
        <v/>
      </c>
      <c r="H1117" s="34" t="n">
        <f aca="false">IF(G1117="OK",C1117,0)</f>
        <v>0</v>
      </c>
    </row>
    <row r="1118" customFormat="false" ht="25" hidden="false" customHeight="true" outlineLevel="0" collapsed="false">
      <c r="A1118" s="31"/>
      <c r="B1118" s="32"/>
      <c r="C1118" s="33"/>
      <c r="D1118" s="31"/>
      <c r="E1118" s="31"/>
      <c r="F1118" s="31"/>
      <c r="G1118" s="36" t="str">
        <f aca="false">IF(COUNTA(A1118:F1118)=0,"",IF(E1118="","Falta o código",IF(E1118&lt;&gt;TRIM(E1118),"Confira o código",IF(COUNTIFS(CobroID,E1118)&gt;1,"Código repetido",IF(NOT(ISNUMBER(B1118)),"Confira a data",IF(OR(B1118&lt;1,B1118&gt;73415,INT(B1118)&lt;&gt;B1118),"Confira a data",IF(NOT(ISNUMBER(C1118)),"Confira o valor",IF(C1118&lt;=0,"Valor maior que zero",IF(COUNTIFS(Medios,D1118)&lt;&gt;1,"Escolha um meio",IF(COUNTIFS(VentaID,A1118)&lt;&gt;1,"Confira o ID da venda",IF(SUMIFS(VentaValida,VentaID,A1118)&lt;=0,"Corrija a venda",IF(B1118&lt;SUMIFS(VentaFecha,VentaID,A1118),"Anterior à venda","OK"))))))))))))</f>
        <v/>
      </c>
      <c r="H1118" s="34" t="n">
        <f aca="false">IF(G1118="OK",C1118,0)</f>
        <v>0</v>
      </c>
    </row>
    <row r="1119" customFormat="false" ht="25" hidden="false" customHeight="true" outlineLevel="0" collapsed="false">
      <c r="A1119" s="31"/>
      <c r="B1119" s="32"/>
      <c r="C1119" s="33"/>
      <c r="D1119" s="31"/>
      <c r="E1119" s="31"/>
      <c r="F1119" s="31"/>
      <c r="G1119" s="36" t="str">
        <f aca="false">IF(COUNTA(A1119:F1119)=0,"",IF(E1119="","Falta o código",IF(E1119&lt;&gt;TRIM(E1119),"Confira o código",IF(COUNTIFS(CobroID,E1119)&gt;1,"Código repetido",IF(NOT(ISNUMBER(B1119)),"Confira a data",IF(OR(B1119&lt;1,B1119&gt;73415,INT(B1119)&lt;&gt;B1119),"Confira a data",IF(NOT(ISNUMBER(C1119)),"Confira o valor",IF(C1119&lt;=0,"Valor maior que zero",IF(COUNTIFS(Medios,D1119)&lt;&gt;1,"Escolha um meio",IF(COUNTIFS(VentaID,A1119)&lt;&gt;1,"Confira o ID da venda",IF(SUMIFS(VentaValida,VentaID,A1119)&lt;=0,"Corrija a venda",IF(B1119&lt;SUMIFS(VentaFecha,VentaID,A1119),"Anterior à venda","OK"))))))))))))</f>
        <v/>
      </c>
      <c r="H1119" s="34" t="n">
        <f aca="false">IF(G1119="OK",C1119,0)</f>
        <v>0</v>
      </c>
    </row>
    <row r="1120" customFormat="false" ht="25" hidden="false" customHeight="true" outlineLevel="0" collapsed="false">
      <c r="A1120" s="31"/>
      <c r="B1120" s="32"/>
      <c r="C1120" s="33"/>
      <c r="D1120" s="31"/>
      <c r="E1120" s="31"/>
      <c r="F1120" s="31"/>
      <c r="G1120" s="36" t="str">
        <f aca="false">IF(COUNTA(A1120:F1120)=0,"",IF(E1120="","Falta o código",IF(E1120&lt;&gt;TRIM(E1120),"Confira o código",IF(COUNTIFS(CobroID,E1120)&gt;1,"Código repetido",IF(NOT(ISNUMBER(B1120)),"Confira a data",IF(OR(B1120&lt;1,B1120&gt;73415,INT(B1120)&lt;&gt;B1120),"Confira a data",IF(NOT(ISNUMBER(C1120)),"Confira o valor",IF(C1120&lt;=0,"Valor maior que zero",IF(COUNTIFS(Medios,D1120)&lt;&gt;1,"Escolha um meio",IF(COUNTIFS(VentaID,A1120)&lt;&gt;1,"Confira o ID da venda",IF(SUMIFS(VentaValida,VentaID,A1120)&lt;=0,"Corrija a venda",IF(B1120&lt;SUMIFS(VentaFecha,VentaID,A1120),"Anterior à venda","OK"))))))))))))</f>
        <v/>
      </c>
      <c r="H1120" s="34" t="n">
        <f aca="false">IF(G1120="OK",C1120,0)</f>
        <v>0</v>
      </c>
    </row>
    <row r="1121" customFormat="false" ht="25" hidden="false" customHeight="true" outlineLevel="0" collapsed="false">
      <c r="A1121" s="31"/>
      <c r="B1121" s="32"/>
      <c r="C1121" s="33"/>
      <c r="D1121" s="31"/>
      <c r="E1121" s="31"/>
      <c r="F1121" s="31"/>
      <c r="G1121" s="36" t="str">
        <f aca="false">IF(COUNTA(A1121:F1121)=0,"",IF(E1121="","Falta o código",IF(E1121&lt;&gt;TRIM(E1121),"Confira o código",IF(COUNTIFS(CobroID,E1121)&gt;1,"Código repetido",IF(NOT(ISNUMBER(B1121)),"Confira a data",IF(OR(B1121&lt;1,B1121&gt;73415,INT(B1121)&lt;&gt;B1121),"Confira a data",IF(NOT(ISNUMBER(C1121)),"Confira o valor",IF(C1121&lt;=0,"Valor maior que zero",IF(COUNTIFS(Medios,D1121)&lt;&gt;1,"Escolha um meio",IF(COUNTIFS(VentaID,A1121)&lt;&gt;1,"Confira o ID da venda",IF(SUMIFS(VentaValida,VentaID,A1121)&lt;=0,"Corrija a venda",IF(B1121&lt;SUMIFS(VentaFecha,VentaID,A1121),"Anterior à venda","OK"))))))))))))</f>
        <v/>
      </c>
      <c r="H1121" s="34" t="n">
        <f aca="false">IF(G1121="OK",C1121,0)</f>
        <v>0</v>
      </c>
    </row>
    <row r="1122" customFormat="false" ht="25" hidden="false" customHeight="true" outlineLevel="0" collapsed="false">
      <c r="A1122" s="31"/>
      <c r="B1122" s="32"/>
      <c r="C1122" s="33"/>
      <c r="D1122" s="31"/>
      <c r="E1122" s="31"/>
      <c r="F1122" s="31"/>
      <c r="G1122" s="36" t="str">
        <f aca="false">IF(COUNTA(A1122:F1122)=0,"",IF(E1122="","Falta o código",IF(E1122&lt;&gt;TRIM(E1122),"Confira o código",IF(COUNTIFS(CobroID,E1122)&gt;1,"Código repetido",IF(NOT(ISNUMBER(B1122)),"Confira a data",IF(OR(B1122&lt;1,B1122&gt;73415,INT(B1122)&lt;&gt;B1122),"Confira a data",IF(NOT(ISNUMBER(C1122)),"Confira o valor",IF(C1122&lt;=0,"Valor maior que zero",IF(COUNTIFS(Medios,D1122)&lt;&gt;1,"Escolha um meio",IF(COUNTIFS(VentaID,A1122)&lt;&gt;1,"Confira o ID da venda",IF(SUMIFS(VentaValida,VentaID,A1122)&lt;=0,"Corrija a venda",IF(B1122&lt;SUMIFS(VentaFecha,VentaID,A1122),"Anterior à venda","OK"))))))))))))</f>
        <v/>
      </c>
      <c r="H1122" s="34" t="n">
        <f aca="false">IF(G1122="OK",C1122,0)</f>
        <v>0</v>
      </c>
    </row>
    <row r="1123" customFormat="false" ht="25" hidden="false" customHeight="true" outlineLevel="0" collapsed="false">
      <c r="A1123" s="31"/>
      <c r="B1123" s="32"/>
      <c r="C1123" s="33"/>
      <c r="D1123" s="31"/>
      <c r="E1123" s="31"/>
      <c r="F1123" s="31"/>
      <c r="G1123" s="36" t="str">
        <f aca="false">IF(COUNTA(A1123:F1123)=0,"",IF(E1123="","Falta o código",IF(E1123&lt;&gt;TRIM(E1123),"Confira o código",IF(COUNTIFS(CobroID,E1123)&gt;1,"Código repetido",IF(NOT(ISNUMBER(B1123)),"Confira a data",IF(OR(B1123&lt;1,B1123&gt;73415,INT(B1123)&lt;&gt;B1123),"Confira a data",IF(NOT(ISNUMBER(C1123)),"Confira o valor",IF(C1123&lt;=0,"Valor maior que zero",IF(COUNTIFS(Medios,D1123)&lt;&gt;1,"Escolha um meio",IF(COUNTIFS(VentaID,A1123)&lt;&gt;1,"Confira o ID da venda",IF(SUMIFS(VentaValida,VentaID,A1123)&lt;=0,"Corrija a venda",IF(B1123&lt;SUMIFS(VentaFecha,VentaID,A1123),"Anterior à venda","OK"))))))))))))</f>
        <v/>
      </c>
      <c r="H1123" s="34" t="n">
        <f aca="false">IF(G1123="OK",C1123,0)</f>
        <v>0</v>
      </c>
    </row>
    <row r="1124" customFormat="false" ht="25" hidden="false" customHeight="true" outlineLevel="0" collapsed="false">
      <c r="A1124" s="31"/>
      <c r="B1124" s="32"/>
      <c r="C1124" s="33"/>
      <c r="D1124" s="31"/>
      <c r="E1124" s="31"/>
      <c r="F1124" s="31"/>
      <c r="G1124" s="36" t="str">
        <f aca="false">IF(COUNTA(A1124:F1124)=0,"",IF(E1124="","Falta o código",IF(E1124&lt;&gt;TRIM(E1124),"Confira o código",IF(COUNTIFS(CobroID,E1124)&gt;1,"Código repetido",IF(NOT(ISNUMBER(B1124)),"Confira a data",IF(OR(B1124&lt;1,B1124&gt;73415,INT(B1124)&lt;&gt;B1124),"Confira a data",IF(NOT(ISNUMBER(C1124)),"Confira o valor",IF(C1124&lt;=0,"Valor maior que zero",IF(COUNTIFS(Medios,D1124)&lt;&gt;1,"Escolha um meio",IF(COUNTIFS(VentaID,A1124)&lt;&gt;1,"Confira o ID da venda",IF(SUMIFS(VentaValida,VentaID,A1124)&lt;=0,"Corrija a venda",IF(B1124&lt;SUMIFS(VentaFecha,VentaID,A1124),"Anterior à venda","OK"))))))))))))</f>
        <v/>
      </c>
      <c r="H1124" s="34" t="n">
        <f aca="false">IF(G1124="OK",C1124,0)</f>
        <v>0</v>
      </c>
    </row>
    <row r="1125" customFormat="false" ht="25" hidden="false" customHeight="true" outlineLevel="0" collapsed="false">
      <c r="A1125" s="31"/>
      <c r="B1125" s="32"/>
      <c r="C1125" s="33"/>
      <c r="D1125" s="31"/>
      <c r="E1125" s="31"/>
      <c r="F1125" s="31"/>
      <c r="G1125" s="36" t="str">
        <f aca="false">IF(COUNTA(A1125:F1125)=0,"",IF(E1125="","Falta o código",IF(E1125&lt;&gt;TRIM(E1125),"Confira o código",IF(COUNTIFS(CobroID,E1125)&gt;1,"Código repetido",IF(NOT(ISNUMBER(B1125)),"Confira a data",IF(OR(B1125&lt;1,B1125&gt;73415,INT(B1125)&lt;&gt;B1125),"Confira a data",IF(NOT(ISNUMBER(C1125)),"Confira o valor",IF(C1125&lt;=0,"Valor maior que zero",IF(COUNTIFS(Medios,D1125)&lt;&gt;1,"Escolha um meio",IF(COUNTIFS(VentaID,A1125)&lt;&gt;1,"Confira o ID da venda",IF(SUMIFS(VentaValida,VentaID,A1125)&lt;=0,"Corrija a venda",IF(B1125&lt;SUMIFS(VentaFecha,VentaID,A1125),"Anterior à venda","OK"))))))))))))</f>
        <v/>
      </c>
      <c r="H1125" s="34" t="n">
        <f aca="false">IF(G1125="OK",C1125,0)</f>
        <v>0</v>
      </c>
    </row>
    <row r="1126" customFormat="false" ht="25" hidden="false" customHeight="true" outlineLevel="0" collapsed="false">
      <c r="A1126" s="31"/>
      <c r="B1126" s="32"/>
      <c r="C1126" s="33"/>
      <c r="D1126" s="31"/>
      <c r="E1126" s="31"/>
      <c r="F1126" s="31"/>
      <c r="G1126" s="36" t="str">
        <f aca="false">IF(COUNTA(A1126:F1126)=0,"",IF(E1126="","Falta o código",IF(E1126&lt;&gt;TRIM(E1126),"Confira o código",IF(COUNTIFS(CobroID,E1126)&gt;1,"Código repetido",IF(NOT(ISNUMBER(B1126)),"Confira a data",IF(OR(B1126&lt;1,B1126&gt;73415,INT(B1126)&lt;&gt;B1126),"Confira a data",IF(NOT(ISNUMBER(C1126)),"Confira o valor",IF(C1126&lt;=0,"Valor maior que zero",IF(COUNTIFS(Medios,D1126)&lt;&gt;1,"Escolha um meio",IF(COUNTIFS(VentaID,A1126)&lt;&gt;1,"Confira o ID da venda",IF(SUMIFS(VentaValida,VentaID,A1126)&lt;=0,"Corrija a venda",IF(B1126&lt;SUMIFS(VentaFecha,VentaID,A1126),"Anterior à venda","OK"))))))))))))</f>
        <v/>
      </c>
      <c r="H1126" s="34" t="n">
        <f aca="false">IF(G1126="OK",C1126,0)</f>
        <v>0</v>
      </c>
    </row>
    <row r="1127" customFormat="false" ht="25" hidden="false" customHeight="true" outlineLevel="0" collapsed="false">
      <c r="A1127" s="31"/>
      <c r="B1127" s="32"/>
      <c r="C1127" s="33"/>
      <c r="D1127" s="31"/>
      <c r="E1127" s="31"/>
      <c r="F1127" s="31"/>
      <c r="G1127" s="36" t="str">
        <f aca="false">IF(COUNTA(A1127:F1127)=0,"",IF(E1127="","Falta o código",IF(E1127&lt;&gt;TRIM(E1127),"Confira o código",IF(COUNTIFS(CobroID,E1127)&gt;1,"Código repetido",IF(NOT(ISNUMBER(B1127)),"Confira a data",IF(OR(B1127&lt;1,B1127&gt;73415,INT(B1127)&lt;&gt;B1127),"Confira a data",IF(NOT(ISNUMBER(C1127)),"Confira o valor",IF(C1127&lt;=0,"Valor maior que zero",IF(COUNTIFS(Medios,D1127)&lt;&gt;1,"Escolha um meio",IF(COUNTIFS(VentaID,A1127)&lt;&gt;1,"Confira o ID da venda",IF(SUMIFS(VentaValida,VentaID,A1127)&lt;=0,"Corrija a venda",IF(B1127&lt;SUMIFS(VentaFecha,VentaID,A1127),"Anterior à venda","OK"))))))))))))</f>
        <v/>
      </c>
      <c r="H1127" s="34" t="n">
        <f aca="false">IF(G1127="OK",C1127,0)</f>
        <v>0</v>
      </c>
    </row>
    <row r="1128" customFormat="false" ht="25" hidden="false" customHeight="true" outlineLevel="0" collapsed="false">
      <c r="A1128" s="31"/>
      <c r="B1128" s="32"/>
      <c r="C1128" s="33"/>
      <c r="D1128" s="31"/>
      <c r="E1128" s="31"/>
      <c r="F1128" s="31"/>
      <c r="G1128" s="36" t="str">
        <f aca="false">IF(COUNTA(A1128:F1128)=0,"",IF(E1128="","Falta o código",IF(E1128&lt;&gt;TRIM(E1128),"Confira o código",IF(COUNTIFS(CobroID,E1128)&gt;1,"Código repetido",IF(NOT(ISNUMBER(B1128)),"Confira a data",IF(OR(B1128&lt;1,B1128&gt;73415,INT(B1128)&lt;&gt;B1128),"Confira a data",IF(NOT(ISNUMBER(C1128)),"Confira o valor",IF(C1128&lt;=0,"Valor maior que zero",IF(COUNTIFS(Medios,D1128)&lt;&gt;1,"Escolha um meio",IF(COUNTIFS(VentaID,A1128)&lt;&gt;1,"Confira o ID da venda",IF(SUMIFS(VentaValida,VentaID,A1128)&lt;=0,"Corrija a venda",IF(B1128&lt;SUMIFS(VentaFecha,VentaID,A1128),"Anterior à venda","OK"))))))))))))</f>
        <v/>
      </c>
      <c r="H1128" s="34" t="n">
        <f aca="false">IF(G1128="OK",C1128,0)</f>
        <v>0</v>
      </c>
    </row>
    <row r="1129" customFormat="false" ht="25" hidden="false" customHeight="true" outlineLevel="0" collapsed="false">
      <c r="A1129" s="31"/>
      <c r="B1129" s="32"/>
      <c r="C1129" s="33"/>
      <c r="D1129" s="31"/>
      <c r="E1129" s="31"/>
      <c r="F1129" s="31"/>
      <c r="G1129" s="36" t="str">
        <f aca="false">IF(COUNTA(A1129:F1129)=0,"",IF(E1129="","Falta o código",IF(E1129&lt;&gt;TRIM(E1129),"Confira o código",IF(COUNTIFS(CobroID,E1129)&gt;1,"Código repetido",IF(NOT(ISNUMBER(B1129)),"Confira a data",IF(OR(B1129&lt;1,B1129&gt;73415,INT(B1129)&lt;&gt;B1129),"Confira a data",IF(NOT(ISNUMBER(C1129)),"Confira o valor",IF(C1129&lt;=0,"Valor maior que zero",IF(COUNTIFS(Medios,D1129)&lt;&gt;1,"Escolha um meio",IF(COUNTIFS(VentaID,A1129)&lt;&gt;1,"Confira o ID da venda",IF(SUMIFS(VentaValida,VentaID,A1129)&lt;=0,"Corrija a venda",IF(B1129&lt;SUMIFS(VentaFecha,VentaID,A1129),"Anterior à venda","OK"))))))))))))</f>
        <v/>
      </c>
      <c r="H1129" s="34" t="n">
        <f aca="false">IF(G1129="OK",C1129,0)</f>
        <v>0</v>
      </c>
    </row>
    <row r="1130" customFormat="false" ht="25" hidden="false" customHeight="true" outlineLevel="0" collapsed="false">
      <c r="A1130" s="31"/>
      <c r="B1130" s="32"/>
      <c r="C1130" s="33"/>
      <c r="D1130" s="31"/>
      <c r="E1130" s="31"/>
      <c r="F1130" s="31"/>
      <c r="G1130" s="36" t="str">
        <f aca="false">IF(COUNTA(A1130:F1130)=0,"",IF(E1130="","Falta o código",IF(E1130&lt;&gt;TRIM(E1130),"Confira o código",IF(COUNTIFS(CobroID,E1130)&gt;1,"Código repetido",IF(NOT(ISNUMBER(B1130)),"Confira a data",IF(OR(B1130&lt;1,B1130&gt;73415,INT(B1130)&lt;&gt;B1130),"Confira a data",IF(NOT(ISNUMBER(C1130)),"Confira o valor",IF(C1130&lt;=0,"Valor maior que zero",IF(COUNTIFS(Medios,D1130)&lt;&gt;1,"Escolha um meio",IF(COUNTIFS(VentaID,A1130)&lt;&gt;1,"Confira o ID da venda",IF(SUMIFS(VentaValida,VentaID,A1130)&lt;=0,"Corrija a venda",IF(B1130&lt;SUMIFS(VentaFecha,VentaID,A1130),"Anterior à venda","OK"))))))))))))</f>
        <v/>
      </c>
      <c r="H1130" s="34" t="n">
        <f aca="false">IF(G1130="OK",C1130,0)</f>
        <v>0</v>
      </c>
    </row>
    <row r="1131" customFormat="false" ht="25" hidden="false" customHeight="true" outlineLevel="0" collapsed="false">
      <c r="A1131" s="31"/>
      <c r="B1131" s="32"/>
      <c r="C1131" s="33"/>
      <c r="D1131" s="31"/>
      <c r="E1131" s="31"/>
      <c r="F1131" s="31"/>
      <c r="G1131" s="36" t="str">
        <f aca="false">IF(COUNTA(A1131:F1131)=0,"",IF(E1131="","Falta o código",IF(E1131&lt;&gt;TRIM(E1131),"Confira o código",IF(COUNTIFS(CobroID,E1131)&gt;1,"Código repetido",IF(NOT(ISNUMBER(B1131)),"Confira a data",IF(OR(B1131&lt;1,B1131&gt;73415,INT(B1131)&lt;&gt;B1131),"Confira a data",IF(NOT(ISNUMBER(C1131)),"Confira o valor",IF(C1131&lt;=0,"Valor maior que zero",IF(COUNTIFS(Medios,D1131)&lt;&gt;1,"Escolha um meio",IF(COUNTIFS(VentaID,A1131)&lt;&gt;1,"Confira o ID da venda",IF(SUMIFS(VentaValida,VentaID,A1131)&lt;=0,"Corrija a venda",IF(B1131&lt;SUMIFS(VentaFecha,VentaID,A1131),"Anterior à venda","OK"))))))))))))</f>
        <v/>
      </c>
      <c r="H1131" s="34" t="n">
        <f aca="false">IF(G1131="OK",C1131,0)</f>
        <v>0</v>
      </c>
    </row>
    <row r="1132" customFormat="false" ht="25" hidden="false" customHeight="true" outlineLevel="0" collapsed="false">
      <c r="A1132" s="31"/>
      <c r="B1132" s="32"/>
      <c r="C1132" s="33"/>
      <c r="D1132" s="31"/>
      <c r="E1132" s="31"/>
      <c r="F1132" s="31"/>
      <c r="G1132" s="36" t="str">
        <f aca="false">IF(COUNTA(A1132:F1132)=0,"",IF(E1132="","Falta o código",IF(E1132&lt;&gt;TRIM(E1132),"Confira o código",IF(COUNTIFS(CobroID,E1132)&gt;1,"Código repetido",IF(NOT(ISNUMBER(B1132)),"Confira a data",IF(OR(B1132&lt;1,B1132&gt;73415,INT(B1132)&lt;&gt;B1132),"Confira a data",IF(NOT(ISNUMBER(C1132)),"Confira o valor",IF(C1132&lt;=0,"Valor maior que zero",IF(COUNTIFS(Medios,D1132)&lt;&gt;1,"Escolha um meio",IF(COUNTIFS(VentaID,A1132)&lt;&gt;1,"Confira o ID da venda",IF(SUMIFS(VentaValida,VentaID,A1132)&lt;=0,"Corrija a venda",IF(B1132&lt;SUMIFS(VentaFecha,VentaID,A1132),"Anterior à venda","OK"))))))))))))</f>
        <v/>
      </c>
      <c r="H1132" s="34" t="n">
        <f aca="false">IF(G1132="OK",C1132,0)</f>
        <v>0</v>
      </c>
    </row>
    <row r="1133" customFormat="false" ht="25" hidden="false" customHeight="true" outlineLevel="0" collapsed="false">
      <c r="A1133" s="31"/>
      <c r="B1133" s="32"/>
      <c r="C1133" s="33"/>
      <c r="D1133" s="31"/>
      <c r="E1133" s="31"/>
      <c r="F1133" s="31"/>
      <c r="G1133" s="36" t="str">
        <f aca="false">IF(COUNTA(A1133:F1133)=0,"",IF(E1133="","Falta o código",IF(E1133&lt;&gt;TRIM(E1133),"Confira o código",IF(COUNTIFS(CobroID,E1133)&gt;1,"Código repetido",IF(NOT(ISNUMBER(B1133)),"Confira a data",IF(OR(B1133&lt;1,B1133&gt;73415,INT(B1133)&lt;&gt;B1133),"Confira a data",IF(NOT(ISNUMBER(C1133)),"Confira o valor",IF(C1133&lt;=0,"Valor maior que zero",IF(COUNTIFS(Medios,D1133)&lt;&gt;1,"Escolha um meio",IF(COUNTIFS(VentaID,A1133)&lt;&gt;1,"Confira o ID da venda",IF(SUMIFS(VentaValida,VentaID,A1133)&lt;=0,"Corrija a venda",IF(B1133&lt;SUMIFS(VentaFecha,VentaID,A1133),"Anterior à venda","OK"))))))))))))</f>
        <v/>
      </c>
      <c r="H1133" s="34" t="n">
        <f aca="false">IF(G1133="OK",C1133,0)</f>
        <v>0</v>
      </c>
    </row>
    <row r="1134" customFormat="false" ht="25" hidden="false" customHeight="true" outlineLevel="0" collapsed="false">
      <c r="A1134" s="31"/>
      <c r="B1134" s="32"/>
      <c r="C1134" s="33"/>
      <c r="D1134" s="31"/>
      <c r="E1134" s="31"/>
      <c r="F1134" s="31"/>
      <c r="G1134" s="36" t="str">
        <f aca="false">IF(COUNTA(A1134:F1134)=0,"",IF(E1134="","Falta o código",IF(E1134&lt;&gt;TRIM(E1134),"Confira o código",IF(COUNTIFS(CobroID,E1134)&gt;1,"Código repetido",IF(NOT(ISNUMBER(B1134)),"Confira a data",IF(OR(B1134&lt;1,B1134&gt;73415,INT(B1134)&lt;&gt;B1134),"Confira a data",IF(NOT(ISNUMBER(C1134)),"Confira o valor",IF(C1134&lt;=0,"Valor maior que zero",IF(COUNTIFS(Medios,D1134)&lt;&gt;1,"Escolha um meio",IF(COUNTIFS(VentaID,A1134)&lt;&gt;1,"Confira o ID da venda",IF(SUMIFS(VentaValida,VentaID,A1134)&lt;=0,"Corrija a venda",IF(B1134&lt;SUMIFS(VentaFecha,VentaID,A1134),"Anterior à venda","OK"))))))))))))</f>
        <v/>
      </c>
      <c r="H1134" s="34" t="n">
        <f aca="false">IF(G1134="OK",C1134,0)</f>
        <v>0</v>
      </c>
    </row>
    <row r="1135" customFormat="false" ht="25" hidden="false" customHeight="true" outlineLevel="0" collapsed="false">
      <c r="A1135" s="31"/>
      <c r="B1135" s="32"/>
      <c r="C1135" s="33"/>
      <c r="D1135" s="31"/>
      <c r="E1135" s="31"/>
      <c r="F1135" s="31"/>
      <c r="G1135" s="36" t="str">
        <f aca="false">IF(COUNTA(A1135:F1135)=0,"",IF(E1135="","Falta o código",IF(E1135&lt;&gt;TRIM(E1135),"Confira o código",IF(COUNTIFS(CobroID,E1135)&gt;1,"Código repetido",IF(NOT(ISNUMBER(B1135)),"Confira a data",IF(OR(B1135&lt;1,B1135&gt;73415,INT(B1135)&lt;&gt;B1135),"Confira a data",IF(NOT(ISNUMBER(C1135)),"Confira o valor",IF(C1135&lt;=0,"Valor maior que zero",IF(COUNTIFS(Medios,D1135)&lt;&gt;1,"Escolha um meio",IF(COUNTIFS(VentaID,A1135)&lt;&gt;1,"Confira o ID da venda",IF(SUMIFS(VentaValida,VentaID,A1135)&lt;=0,"Corrija a venda",IF(B1135&lt;SUMIFS(VentaFecha,VentaID,A1135),"Anterior à venda","OK"))))))))))))</f>
        <v/>
      </c>
      <c r="H1135" s="34" t="n">
        <f aca="false">IF(G1135="OK",C1135,0)</f>
        <v>0</v>
      </c>
    </row>
    <row r="1136" customFormat="false" ht="25" hidden="false" customHeight="true" outlineLevel="0" collapsed="false">
      <c r="A1136" s="31"/>
      <c r="B1136" s="32"/>
      <c r="C1136" s="33"/>
      <c r="D1136" s="31"/>
      <c r="E1136" s="31"/>
      <c r="F1136" s="31"/>
      <c r="G1136" s="36" t="str">
        <f aca="false">IF(COUNTA(A1136:F1136)=0,"",IF(E1136="","Falta o código",IF(E1136&lt;&gt;TRIM(E1136),"Confira o código",IF(COUNTIFS(CobroID,E1136)&gt;1,"Código repetido",IF(NOT(ISNUMBER(B1136)),"Confira a data",IF(OR(B1136&lt;1,B1136&gt;73415,INT(B1136)&lt;&gt;B1136),"Confira a data",IF(NOT(ISNUMBER(C1136)),"Confira o valor",IF(C1136&lt;=0,"Valor maior que zero",IF(COUNTIFS(Medios,D1136)&lt;&gt;1,"Escolha um meio",IF(COUNTIFS(VentaID,A1136)&lt;&gt;1,"Confira o ID da venda",IF(SUMIFS(VentaValida,VentaID,A1136)&lt;=0,"Corrija a venda",IF(B1136&lt;SUMIFS(VentaFecha,VentaID,A1136),"Anterior à venda","OK"))))))))))))</f>
        <v/>
      </c>
      <c r="H1136" s="34" t="n">
        <f aca="false">IF(G1136="OK",C1136,0)</f>
        <v>0</v>
      </c>
    </row>
    <row r="1137" customFormat="false" ht="25" hidden="false" customHeight="true" outlineLevel="0" collapsed="false">
      <c r="A1137" s="31"/>
      <c r="B1137" s="32"/>
      <c r="C1137" s="33"/>
      <c r="D1137" s="31"/>
      <c r="E1137" s="31"/>
      <c r="F1137" s="31"/>
      <c r="G1137" s="36" t="str">
        <f aca="false">IF(COUNTA(A1137:F1137)=0,"",IF(E1137="","Falta o código",IF(E1137&lt;&gt;TRIM(E1137),"Confira o código",IF(COUNTIFS(CobroID,E1137)&gt;1,"Código repetido",IF(NOT(ISNUMBER(B1137)),"Confira a data",IF(OR(B1137&lt;1,B1137&gt;73415,INT(B1137)&lt;&gt;B1137),"Confira a data",IF(NOT(ISNUMBER(C1137)),"Confira o valor",IF(C1137&lt;=0,"Valor maior que zero",IF(COUNTIFS(Medios,D1137)&lt;&gt;1,"Escolha um meio",IF(COUNTIFS(VentaID,A1137)&lt;&gt;1,"Confira o ID da venda",IF(SUMIFS(VentaValida,VentaID,A1137)&lt;=0,"Corrija a venda",IF(B1137&lt;SUMIFS(VentaFecha,VentaID,A1137),"Anterior à venda","OK"))))))))))))</f>
        <v/>
      </c>
      <c r="H1137" s="34" t="n">
        <f aca="false">IF(G1137="OK",C1137,0)</f>
        <v>0</v>
      </c>
    </row>
    <row r="1138" customFormat="false" ht="25" hidden="false" customHeight="true" outlineLevel="0" collapsed="false">
      <c r="A1138" s="31"/>
      <c r="B1138" s="32"/>
      <c r="C1138" s="33"/>
      <c r="D1138" s="31"/>
      <c r="E1138" s="31"/>
      <c r="F1138" s="31"/>
      <c r="G1138" s="36" t="str">
        <f aca="false">IF(COUNTA(A1138:F1138)=0,"",IF(E1138="","Falta o código",IF(E1138&lt;&gt;TRIM(E1138),"Confira o código",IF(COUNTIFS(CobroID,E1138)&gt;1,"Código repetido",IF(NOT(ISNUMBER(B1138)),"Confira a data",IF(OR(B1138&lt;1,B1138&gt;73415,INT(B1138)&lt;&gt;B1138),"Confira a data",IF(NOT(ISNUMBER(C1138)),"Confira o valor",IF(C1138&lt;=0,"Valor maior que zero",IF(COUNTIFS(Medios,D1138)&lt;&gt;1,"Escolha um meio",IF(COUNTIFS(VentaID,A1138)&lt;&gt;1,"Confira o ID da venda",IF(SUMIFS(VentaValida,VentaID,A1138)&lt;=0,"Corrija a venda",IF(B1138&lt;SUMIFS(VentaFecha,VentaID,A1138),"Anterior à venda","OK"))))))))))))</f>
        <v/>
      </c>
      <c r="H1138" s="34" t="n">
        <f aca="false">IF(G1138="OK",C1138,0)</f>
        <v>0</v>
      </c>
    </row>
    <row r="1139" customFormat="false" ht="25" hidden="false" customHeight="true" outlineLevel="0" collapsed="false">
      <c r="A1139" s="31"/>
      <c r="B1139" s="32"/>
      <c r="C1139" s="33"/>
      <c r="D1139" s="31"/>
      <c r="E1139" s="31"/>
      <c r="F1139" s="31"/>
      <c r="G1139" s="36" t="str">
        <f aca="false">IF(COUNTA(A1139:F1139)=0,"",IF(E1139="","Falta o código",IF(E1139&lt;&gt;TRIM(E1139),"Confira o código",IF(COUNTIFS(CobroID,E1139)&gt;1,"Código repetido",IF(NOT(ISNUMBER(B1139)),"Confira a data",IF(OR(B1139&lt;1,B1139&gt;73415,INT(B1139)&lt;&gt;B1139),"Confira a data",IF(NOT(ISNUMBER(C1139)),"Confira o valor",IF(C1139&lt;=0,"Valor maior que zero",IF(COUNTIFS(Medios,D1139)&lt;&gt;1,"Escolha um meio",IF(COUNTIFS(VentaID,A1139)&lt;&gt;1,"Confira o ID da venda",IF(SUMIFS(VentaValida,VentaID,A1139)&lt;=0,"Corrija a venda",IF(B1139&lt;SUMIFS(VentaFecha,VentaID,A1139),"Anterior à venda","OK"))))))))))))</f>
        <v/>
      </c>
      <c r="H1139" s="34" t="n">
        <f aca="false">IF(G1139="OK",C1139,0)</f>
        <v>0</v>
      </c>
    </row>
    <row r="1140" customFormat="false" ht="25" hidden="false" customHeight="true" outlineLevel="0" collapsed="false">
      <c r="A1140" s="31"/>
      <c r="B1140" s="32"/>
      <c r="C1140" s="33"/>
      <c r="D1140" s="31"/>
      <c r="E1140" s="31"/>
      <c r="F1140" s="31"/>
      <c r="G1140" s="36" t="str">
        <f aca="false">IF(COUNTA(A1140:F1140)=0,"",IF(E1140="","Falta o código",IF(E1140&lt;&gt;TRIM(E1140),"Confira o código",IF(COUNTIFS(CobroID,E1140)&gt;1,"Código repetido",IF(NOT(ISNUMBER(B1140)),"Confira a data",IF(OR(B1140&lt;1,B1140&gt;73415,INT(B1140)&lt;&gt;B1140),"Confira a data",IF(NOT(ISNUMBER(C1140)),"Confira o valor",IF(C1140&lt;=0,"Valor maior que zero",IF(COUNTIFS(Medios,D1140)&lt;&gt;1,"Escolha um meio",IF(COUNTIFS(VentaID,A1140)&lt;&gt;1,"Confira o ID da venda",IF(SUMIFS(VentaValida,VentaID,A1140)&lt;=0,"Corrija a venda",IF(B1140&lt;SUMIFS(VentaFecha,VentaID,A1140),"Anterior à venda","OK"))))))))))))</f>
        <v/>
      </c>
      <c r="H1140" s="34" t="n">
        <f aca="false">IF(G1140="OK",C1140,0)</f>
        <v>0</v>
      </c>
    </row>
    <row r="1141" customFormat="false" ht="25" hidden="false" customHeight="true" outlineLevel="0" collapsed="false">
      <c r="A1141" s="31"/>
      <c r="B1141" s="32"/>
      <c r="C1141" s="33"/>
      <c r="D1141" s="31"/>
      <c r="E1141" s="31"/>
      <c r="F1141" s="31"/>
      <c r="G1141" s="36" t="str">
        <f aca="false">IF(COUNTA(A1141:F1141)=0,"",IF(E1141="","Falta o código",IF(E1141&lt;&gt;TRIM(E1141),"Confira o código",IF(COUNTIFS(CobroID,E1141)&gt;1,"Código repetido",IF(NOT(ISNUMBER(B1141)),"Confira a data",IF(OR(B1141&lt;1,B1141&gt;73415,INT(B1141)&lt;&gt;B1141),"Confira a data",IF(NOT(ISNUMBER(C1141)),"Confira o valor",IF(C1141&lt;=0,"Valor maior que zero",IF(COUNTIFS(Medios,D1141)&lt;&gt;1,"Escolha um meio",IF(COUNTIFS(VentaID,A1141)&lt;&gt;1,"Confira o ID da venda",IF(SUMIFS(VentaValida,VentaID,A1141)&lt;=0,"Corrija a venda",IF(B1141&lt;SUMIFS(VentaFecha,VentaID,A1141),"Anterior à venda","OK"))))))))))))</f>
        <v/>
      </c>
      <c r="H1141" s="34" t="n">
        <f aca="false">IF(G1141="OK",C1141,0)</f>
        <v>0</v>
      </c>
    </row>
    <row r="1142" customFormat="false" ht="25" hidden="false" customHeight="true" outlineLevel="0" collapsed="false">
      <c r="A1142" s="31"/>
      <c r="B1142" s="32"/>
      <c r="C1142" s="33"/>
      <c r="D1142" s="31"/>
      <c r="E1142" s="31"/>
      <c r="F1142" s="31"/>
      <c r="G1142" s="36" t="str">
        <f aca="false">IF(COUNTA(A1142:F1142)=0,"",IF(E1142="","Falta o código",IF(E1142&lt;&gt;TRIM(E1142),"Confira o código",IF(COUNTIFS(CobroID,E1142)&gt;1,"Código repetido",IF(NOT(ISNUMBER(B1142)),"Confira a data",IF(OR(B1142&lt;1,B1142&gt;73415,INT(B1142)&lt;&gt;B1142),"Confira a data",IF(NOT(ISNUMBER(C1142)),"Confira o valor",IF(C1142&lt;=0,"Valor maior que zero",IF(COUNTIFS(Medios,D1142)&lt;&gt;1,"Escolha um meio",IF(COUNTIFS(VentaID,A1142)&lt;&gt;1,"Confira o ID da venda",IF(SUMIFS(VentaValida,VentaID,A1142)&lt;=0,"Corrija a venda",IF(B1142&lt;SUMIFS(VentaFecha,VentaID,A1142),"Anterior à venda","OK"))))))))))))</f>
        <v/>
      </c>
      <c r="H1142" s="34" t="n">
        <f aca="false">IF(G1142="OK",C1142,0)</f>
        <v>0</v>
      </c>
    </row>
    <row r="1143" customFormat="false" ht="25" hidden="false" customHeight="true" outlineLevel="0" collapsed="false">
      <c r="A1143" s="31"/>
      <c r="B1143" s="32"/>
      <c r="C1143" s="33"/>
      <c r="D1143" s="31"/>
      <c r="E1143" s="31"/>
      <c r="F1143" s="31"/>
      <c r="G1143" s="36" t="str">
        <f aca="false">IF(COUNTA(A1143:F1143)=0,"",IF(E1143="","Falta o código",IF(E1143&lt;&gt;TRIM(E1143),"Confira o código",IF(COUNTIFS(CobroID,E1143)&gt;1,"Código repetido",IF(NOT(ISNUMBER(B1143)),"Confira a data",IF(OR(B1143&lt;1,B1143&gt;73415,INT(B1143)&lt;&gt;B1143),"Confira a data",IF(NOT(ISNUMBER(C1143)),"Confira o valor",IF(C1143&lt;=0,"Valor maior que zero",IF(COUNTIFS(Medios,D1143)&lt;&gt;1,"Escolha um meio",IF(COUNTIFS(VentaID,A1143)&lt;&gt;1,"Confira o ID da venda",IF(SUMIFS(VentaValida,VentaID,A1143)&lt;=0,"Corrija a venda",IF(B1143&lt;SUMIFS(VentaFecha,VentaID,A1143),"Anterior à venda","OK"))))))))))))</f>
        <v/>
      </c>
      <c r="H1143" s="34" t="n">
        <f aca="false">IF(G1143="OK",C1143,0)</f>
        <v>0</v>
      </c>
    </row>
    <row r="1144" customFormat="false" ht="25" hidden="false" customHeight="true" outlineLevel="0" collapsed="false">
      <c r="A1144" s="31"/>
      <c r="B1144" s="32"/>
      <c r="C1144" s="33"/>
      <c r="D1144" s="31"/>
      <c r="E1144" s="31"/>
      <c r="F1144" s="31"/>
      <c r="G1144" s="36" t="str">
        <f aca="false">IF(COUNTA(A1144:F1144)=0,"",IF(E1144="","Falta o código",IF(E1144&lt;&gt;TRIM(E1144),"Confira o código",IF(COUNTIFS(CobroID,E1144)&gt;1,"Código repetido",IF(NOT(ISNUMBER(B1144)),"Confira a data",IF(OR(B1144&lt;1,B1144&gt;73415,INT(B1144)&lt;&gt;B1144),"Confira a data",IF(NOT(ISNUMBER(C1144)),"Confira o valor",IF(C1144&lt;=0,"Valor maior que zero",IF(COUNTIFS(Medios,D1144)&lt;&gt;1,"Escolha um meio",IF(COUNTIFS(VentaID,A1144)&lt;&gt;1,"Confira o ID da venda",IF(SUMIFS(VentaValida,VentaID,A1144)&lt;=0,"Corrija a venda",IF(B1144&lt;SUMIFS(VentaFecha,VentaID,A1144),"Anterior à venda","OK"))))))))))))</f>
        <v/>
      </c>
      <c r="H1144" s="34" t="n">
        <f aca="false">IF(G1144="OK",C1144,0)</f>
        <v>0</v>
      </c>
    </row>
    <row r="1145" customFormat="false" ht="25" hidden="false" customHeight="true" outlineLevel="0" collapsed="false">
      <c r="A1145" s="31"/>
      <c r="B1145" s="32"/>
      <c r="C1145" s="33"/>
      <c r="D1145" s="31"/>
      <c r="E1145" s="31"/>
      <c r="F1145" s="31"/>
      <c r="G1145" s="36" t="str">
        <f aca="false">IF(COUNTA(A1145:F1145)=0,"",IF(E1145="","Falta o código",IF(E1145&lt;&gt;TRIM(E1145),"Confira o código",IF(COUNTIFS(CobroID,E1145)&gt;1,"Código repetido",IF(NOT(ISNUMBER(B1145)),"Confira a data",IF(OR(B1145&lt;1,B1145&gt;73415,INT(B1145)&lt;&gt;B1145),"Confira a data",IF(NOT(ISNUMBER(C1145)),"Confira o valor",IF(C1145&lt;=0,"Valor maior que zero",IF(COUNTIFS(Medios,D1145)&lt;&gt;1,"Escolha um meio",IF(COUNTIFS(VentaID,A1145)&lt;&gt;1,"Confira o ID da venda",IF(SUMIFS(VentaValida,VentaID,A1145)&lt;=0,"Corrija a venda",IF(B1145&lt;SUMIFS(VentaFecha,VentaID,A1145),"Anterior à venda","OK"))))))))))))</f>
        <v/>
      </c>
      <c r="H1145" s="34" t="n">
        <f aca="false">IF(G1145="OK",C1145,0)</f>
        <v>0</v>
      </c>
    </row>
    <row r="1146" customFormat="false" ht="25" hidden="false" customHeight="true" outlineLevel="0" collapsed="false">
      <c r="A1146" s="31"/>
      <c r="B1146" s="32"/>
      <c r="C1146" s="33"/>
      <c r="D1146" s="31"/>
      <c r="E1146" s="31"/>
      <c r="F1146" s="31"/>
      <c r="G1146" s="36" t="str">
        <f aca="false">IF(COUNTA(A1146:F1146)=0,"",IF(E1146="","Falta o código",IF(E1146&lt;&gt;TRIM(E1146),"Confira o código",IF(COUNTIFS(CobroID,E1146)&gt;1,"Código repetido",IF(NOT(ISNUMBER(B1146)),"Confira a data",IF(OR(B1146&lt;1,B1146&gt;73415,INT(B1146)&lt;&gt;B1146),"Confira a data",IF(NOT(ISNUMBER(C1146)),"Confira o valor",IF(C1146&lt;=0,"Valor maior que zero",IF(COUNTIFS(Medios,D1146)&lt;&gt;1,"Escolha um meio",IF(COUNTIFS(VentaID,A1146)&lt;&gt;1,"Confira o ID da venda",IF(SUMIFS(VentaValida,VentaID,A1146)&lt;=0,"Corrija a venda",IF(B1146&lt;SUMIFS(VentaFecha,VentaID,A1146),"Anterior à venda","OK"))))))))))))</f>
        <v/>
      </c>
      <c r="H1146" s="34" t="n">
        <f aca="false">IF(G1146="OK",C1146,0)</f>
        <v>0</v>
      </c>
    </row>
    <row r="1147" customFormat="false" ht="25" hidden="false" customHeight="true" outlineLevel="0" collapsed="false">
      <c r="A1147" s="31"/>
      <c r="B1147" s="32"/>
      <c r="C1147" s="33"/>
      <c r="D1147" s="31"/>
      <c r="E1147" s="31"/>
      <c r="F1147" s="31"/>
      <c r="G1147" s="36" t="str">
        <f aca="false">IF(COUNTA(A1147:F1147)=0,"",IF(E1147="","Falta o código",IF(E1147&lt;&gt;TRIM(E1147),"Confira o código",IF(COUNTIFS(CobroID,E1147)&gt;1,"Código repetido",IF(NOT(ISNUMBER(B1147)),"Confira a data",IF(OR(B1147&lt;1,B1147&gt;73415,INT(B1147)&lt;&gt;B1147),"Confira a data",IF(NOT(ISNUMBER(C1147)),"Confira o valor",IF(C1147&lt;=0,"Valor maior que zero",IF(COUNTIFS(Medios,D1147)&lt;&gt;1,"Escolha um meio",IF(COUNTIFS(VentaID,A1147)&lt;&gt;1,"Confira o ID da venda",IF(SUMIFS(VentaValida,VentaID,A1147)&lt;=0,"Corrija a venda",IF(B1147&lt;SUMIFS(VentaFecha,VentaID,A1147),"Anterior à venda","OK"))))))))))))</f>
        <v/>
      </c>
      <c r="H1147" s="34" t="n">
        <f aca="false">IF(G1147="OK",C1147,0)</f>
        <v>0</v>
      </c>
    </row>
    <row r="1148" customFormat="false" ht="25" hidden="false" customHeight="true" outlineLevel="0" collapsed="false">
      <c r="A1148" s="31"/>
      <c r="B1148" s="32"/>
      <c r="C1148" s="33"/>
      <c r="D1148" s="31"/>
      <c r="E1148" s="31"/>
      <c r="F1148" s="31"/>
      <c r="G1148" s="36" t="str">
        <f aca="false">IF(COUNTA(A1148:F1148)=0,"",IF(E1148="","Falta o código",IF(E1148&lt;&gt;TRIM(E1148),"Confira o código",IF(COUNTIFS(CobroID,E1148)&gt;1,"Código repetido",IF(NOT(ISNUMBER(B1148)),"Confira a data",IF(OR(B1148&lt;1,B1148&gt;73415,INT(B1148)&lt;&gt;B1148),"Confira a data",IF(NOT(ISNUMBER(C1148)),"Confira o valor",IF(C1148&lt;=0,"Valor maior que zero",IF(COUNTIFS(Medios,D1148)&lt;&gt;1,"Escolha um meio",IF(COUNTIFS(VentaID,A1148)&lt;&gt;1,"Confira o ID da venda",IF(SUMIFS(VentaValida,VentaID,A1148)&lt;=0,"Corrija a venda",IF(B1148&lt;SUMIFS(VentaFecha,VentaID,A1148),"Anterior à venda","OK"))))))))))))</f>
        <v/>
      </c>
      <c r="H1148" s="34" t="n">
        <f aca="false">IF(G1148="OK",C1148,0)</f>
        <v>0</v>
      </c>
    </row>
    <row r="1149" customFormat="false" ht="25" hidden="false" customHeight="true" outlineLevel="0" collapsed="false">
      <c r="A1149" s="31"/>
      <c r="B1149" s="32"/>
      <c r="C1149" s="33"/>
      <c r="D1149" s="31"/>
      <c r="E1149" s="31"/>
      <c r="F1149" s="31"/>
      <c r="G1149" s="36" t="str">
        <f aca="false">IF(COUNTA(A1149:F1149)=0,"",IF(E1149="","Falta o código",IF(E1149&lt;&gt;TRIM(E1149),"Confira o código",IF(COUNTIFS(CobroID,E1149)&gt;1,"Código repetido",IF(NOT(ISNUMBER(B1149)),"Confira a data",IF(OR(B1149&lt;1,B1149&gt;73415,INT(B1149)&lt;&gt;B1149),"Confira a data",IF(NOT(ISNUMBER(C1149)),"Confira o valor",IF(C1149&lt;=0,"Valor maior que zero",IF(COUNTIFS(Medios,D1149)&lt;&gt;1,"Escolha um meio",IF(COUNTIFS(VentaID,A1149)&lt;&gt;1,"Confira o ID da venda",IF(SUMIFS(VentaValida,VentaID,A1149)&lt;=0,"Corrija a venda",IF(B1149&lt;SUMIFS(VentaFecha,VentaID,A1149),"Anterior à venda","OK"))))))))))))</f>
        <v/>
      </c>
      <c r="H1149" s="34" t="n">
        <f aca="false">IF(G1149="OK",C1149,0)</f>
        <v>0</v>
      </c>
    </row>
    <row r="1150" customFormat="false" ht="25" hidden="false" customHeight="true" outlineLevel="0" collapsed="false">
      <c r="A1150" s="31"/>
      <c r="B1150" s="32"/>
      <c r="C1150" s="33"/>
      <c r="D1150" s="31"/>
      <c r="E1150" s="31"/>
      <c r="F1150" s="31"/>
      <c r="G1150" s="36" t="str">
        <f aca="false">IF(COUNTA(A1150:F1150)=0,"",IF(E1150="","Falta o código",IF(E1150&lt;&gt;TRIM(E1150),"Confira o código",IF(COUNTIFS(CobroID,E1150)&gt;1,"Código repetido",IF(NOT(ISNUMBER(B1150)),"Confira a data",IF(OR(B1150&lt;1,B1150&gt;73415,INT(B1150)&lt;&gt;B1150),"Confira a data",IF(NOT(ISNUMBER(C1150)),"Confira o valor",IF(C1150&lt;=0,"Valor maior que zero",IF(COUNTIFS(Medios,D1150)&lt;&gt;1,"Escolha um meio",IF(COUNTIFS(VentaID,A1150)&lt;&gt;1,"Confira o ID da venda",IF(SUMIFS(VentaValida,VentaID,A1150)&lt;=0,"Corrija a venda",IF(B1150&lt;SUMIFS(VentaFecha,VentaID,A1150),"Anterior à venda","OK"))))))))))))</f>
        <v/>
      </c>
      <c r="H1150" s="34" t="n">
        <f aca="false">IF(G1150="OK",C1150,0)</f>
        <v>0</v>
      </c>
    </row>
    <row r="1151" customFormat="false" ht="25" hidden="false" customHeight="true" outlineLevel="0" collapsed="false">
      <c r="A1151" s="31"/>
      <c r="B1151" s="32"/>
      <c r="C1151" s="33"/>
      <c r="D1151" s="31"/>
      <c r="E1151" s="31"/>
      <c r="F1151" s="31"/>
      <c r="G1151" s="36" t="str">
        <f aca="false">IF(COUNTA(A1151:F1151)=0,"",IF(E1151="","Falta o código",IF(E1151&lt;&gt;TRIM(E1151),"Confira o código",IF(COUNTIFS(CobroID,E1151)&gt;1,"Código repetido",IF(NOT(ISNUMBER(B1151)),"Confira a data",IF(OR(B1151&lt;1,B1151&gt;73415,INT(B1151)&lt;&gt;B1151),"Confira a data",IF(NOT(ISNUMBER(C1151)),"Confira o valor",IF(C1151&lt;=0,"Valor maior que zero",IF(COUNTIFS(Medios,D1151)&lt;&gt;1,"Escolha um meio",IF(COUNTIFS(VentaID,A1151)&lt;&gt;1,"Confira o ID da venda",IF(SUMIFS(VentaValida,VentaID,A1151)&lt;=0,"Corrija a venda",IF(B1151&lt;SUMIFS(VentaFecha,VentaID,A1151),"Anterior à venda","OK"))))))))))))</f>
        <v/>
      </c>
      <c r="H1151" s="34" t="n">
        <f aca="false">IF(G1151="OK",C1151,0)</f>
        <v>0</v>
      </c>
    </row>
    <row r="1152" customFormat="false" ht="25" hidden="false" customHeight="true" outlineLevel="0" collapsed="false">
      <c r="A1152" s="31"/>
      <c r="B1152" s="32"/>
      <c r="C1152" s="33"/>
      <c r="D1152" s="31"/>
      <c r="E1152" s="31"/>
      <c r="F1152" s="31"/>
      <c r="G1152" s="36" t="str">
        <f aca="false">IF(COUNTA(A1152:F1152)=0,"",IF(E1152="","Falta o código",IF(E1152&lt;&gt;TRIM(E1152),"Confira o código",IF(COUNTIFS(CobroID,E1152)&gt;1,"Código repetido",IF(NOT(ISNUMBER(B1152)),"Confira a data",IF(OR(B1152&lt;1,B1152&gt;73415,INT(B1152)&lt;&gt;B1152),"Confira a data",IF(NOT(ISNUMBER(C1152)),"Confira o valor",IF(C1152&lt;=0,"Valor maior que zero",IF(COUNTIFS(Medios,D1152)&lt;&gt;1,"Escolha um meio",IF(COUNTIFS(VentaID,A1152)&lt;&gt;1,"Confira o ID da venda",IF(SUMIFS(VentaValida,VentaID,A1152)&lt;=0,"Corrija a venda",IF(B1152&lt;SUMIFS(VentaFecha,VentaID,A1152),"Anterior à venda","OK"))))))))))))</f>
        <v/>
      </c>
      <c r="H1152" s="34" t="n">
        <f aca="false">IF(G1152="OK",C1152,0)</f>
        <v>0</v>
      </c>
    </row>
    <row r="1153" customFormat="false" ht="25" hidden="false" customHeight="true" outlineLevel="0" collapsed="false">
      <c r="A1153" s="31"/>
      <c r="B1153" s="32"/>
      <c r="C1153" s="33"/>
      <c r="D1153" s="31"/>
      <c r="E1153" s="31"/>
      <c r="F1153" s="31"/>
      <c r="G1153" s="36" t="str">
        <f aca="false">IF(COUNTA(A1153:F1153)=0,"",IF(E1153="","Falta o código",IF(E1153&lt;&gt;TRIM(E1153),"Confira o código",IF(COUNTIFS(CobroID,E1153)&gt;1,"Código repetido",IF(NOT(ISNUMBER(B1153)),"Confira a data",IF(OR(B1153&lt;1,B1153&gt;73415,INT(B1153)&lt;&gt;B1153),"Confira a data",IF(NOT(ISNUMBER(C1153)),"Confira o valor",IF(C1153&lt;=0,"Valor maior que zero",IF(COUNTIFS(Medios,D1153)&lt;&gt;1,"Escolha um meio",IF(COUNTIFS(VentaID,A1153)&lt;&gt;1,"Confira o ID da venda",IF(SUMIFS(VentaValida,VentaID,A1153)&lt;=0,"Corrija a venda",IF(B1153&lt;SUMIFS(VentaFecha,VentaID,A1153),"Anterior à venda","OK"))))))))))))</f>
        <v/>
      </c>
      <c r="H1153" s="34" t="n">
        <f aca="false">IF(G1153="OK",C1153,0)</f>
        <v>0</v>
      </c>
    </row>
    <row r="1154" customFormat="false" ht="25" hidden="false" customHeight="true" outlineLevel="0" collapsed="false">
      <c r="A1154" s="31"/>
      <c r="B1154" s="32"/>
      <c r="C1154" s="33"/>
      <c r="D1154" s="31"/>
      <c r="E1154" s="31"/>
      <c r="F1154" s="31"/>
      <c r="G1154" s="36" t="str">
        <f aca="false">IF(COUNTA(A1154:F1154)=0,"",IF(E1154="","Falta o código",IF(E1154&lt;&gt;TRIM(E1154),"Confira o código",IF(COUNTIFS(CobroID,E1154)&gt;1,"Código repetido",IF(NOT(ISNUMBER(B1154)),"Confira a data",IF(OR(B1154&lt;1,B1154&gt;73415,INT(B1154)&lt;&gt;B1154),"Confira a data",IF(NOT(ISNUMBER(C1154)),"Confira o valor",IF(C1154&lt;=0,"Valor maior que zero",IF(COUNTIFS(Medios,D1154)&lt;&gt;1,"Escolha um meio",IF(COUNTIFS(VentaID,A1154)&lt;&gt;1,"Confira o ID da venda",IF(SUMIFS(VentaValida,VentaID,A1154)&lt;=0,"Corrija a venda",IF(B1154&lt;SUMIFS(VentaFecha,VentaID,A1154),"Anterior à venda","OK"))))))))))))</f>
        <v/>
      </c>
      <c r="H1154" s="34" t="n">
        <f aca="false">IF(G1154="OK",C1154,0)</f>
        <v>0</v>
      </c>
    </row>
    <row r="1155" customFormat="false" ht="25" hidden="false" customHeight="true" outlineLevel="0" collapsed="false">
      <c r="A1155" s="31"/>
      <c r="B1155" s="32"/>
      <c r="C1155" s="33"/>
      <c r="D1155" s="31"/>
      <c r="E1155" s="31"/>
      <c r="F1155" s="31"/>
      <c r="G1155" s="36" t="str">
        <f aca="false">IF(COUNTA(A1155:F1155)=0,"",IF(E1155="","Falta o código",IF(E1155&lt;&gt;TRIM(E1155),"Confira o código",IF(COUNTIFS(CobroID,E1155)&gt;1,"Código repetido",IF(NOT(ISNUMBER(B1155)),"Confira a data",IF(OR(B1155&lt;1,B1155&gt;73415,INT(B1155)&lt;&gt;B1155),"Confira a data",IF(NOT(ISNUMBER(C1155)),"Confira o valor",IF(C1155&lt;=0,"Valor maior que zero",IF(COUNTIFS(Medios,D1155)&lt;&gt;1,"Escolha um meio",IF(COUNTIFS(VentaID,A1155)&lt;&gt;1,"Confira o ID da venda",IF(SUMIFS(VentaValida,VentaID,A1155)&lt;=0,"Corrija a venda",IF(B1155&lt;SUMIFS(VentaFecha,VentaID,A1155),"Anterior à venda","OK"))))))))))))</f>
        <v/>
      </c>
      <c r="H1155" s="34" t="n">
        <f aca="false">IF(G1155="OK",C1155,0)</f>
        <v>0</v>
      </c>
    </row>
    <row r="1156" customFormat="false" ht="25" hidden="false" customHeight="true" outlineLevel="0" collapsed="false">
      <c r="A1156" s="31"/>
      <c r="B1156" s="32"/>
      <c r="C1156" s="33"/>
      <c r="D1156" s="31"/>
      <c r="E1156" s="31"/>
      <c r="F1156" s="31"/>
      <c r="G1156" s="36" t="str">
        <f aca="false">IF(COUNTA(A1156:F1156)=0,"",IF(E1156="","Falta o código",IF(E1156&lt;&gt;TRIM(E1156),"Confira o código",IF(COUNTIFS(CobroID,E1156)&gt;1,"Código repetido",IF(NOT(ISNUMBER(B1156)),"Confira a data",IF(OR(B1156&lt;1,B1156&gt;73415,INT(B1156)&lt;&gt;B1156),"Confira a data",IF(NOT(ISNUMBER(C1156)),"Confira o valor",IF(C1156&lt;=0,"Valor maior que zero",IF(COUNTIFS(Medios,D1156)&lt;&gt;1,"Escolha um meio",IF(COUNTIFS(VentaID,A1156)&lt;&gt;1,"Confira o ID da venda",IF(SUMIFS(VentaValida,VentaID,A1156)&lt;=0,"Corrija a venda",IF(B1156&lt;SUMIFS(VentaFecha,VentaID,A1156),"Anterior à venda","OK"))))))))))))</f>
        <v/>
      </c>
      <c r="H1156" s="34" t="n">
        <f aca="false">IF(G1156="OK",C1156,0)</f>
        <v>0</v>
      </c>
    </row>
    <row r="1157" customFormat="false" ht="25" hidden="false" customHeight="true" outlineLevel="0" collapsed="false">
      <c r="A1157" s="31"/>
      <c r="B1157" s="32"/>
      <c r="C1157" s="33"/>
      <c r="D1157" s="31"/>
      <c r="E1157" s="31"/>
      <c r="F1157" s="31"/>
      <c r="G1157" s="36" t="str">
        <f aca="false">IF(COUNTA(A1157:F1157)=0,"",IF(E1157="","Falta o código",IF(E1157&lt;&gt;TRIM(E1157),"Confira o código",IF(COUNTIFS(CobroID,E1157)&gt;1,"Código repetido",IF(NOT(ISNUMBER(B1157)),"Confira a data",IF(OR(B1157&lt;1,B1157&gt;73415,INT(B1157)&lt;&gt;B1157),"Confira a data",IF(NOT(ISNUMBER(C1157)),"Confira o valor",IF(C1157&lt;=0,"Valor maior que zero",IF(COUNTIFS(Medios,D1157)&lt;&gt;1,"Escolha um meio",IF(COUNTIFS(VentaID,A1157)&lt;&gt;1,"Confira o ID da venda",IF(SUMIFS(VentaValida,VentaID,A1157)&lt;=0,"Corrija a venda",IF(B1157&lt;SUMIFS(VentaFecha,VentaID,A1157),"Anterior à venda","OK"))))))))))))</f>
        <v/>
      </c>
      <c r="H1157" s="34" t="n">
        <f aca="false">IF(G1157="OK",C1157,0)</f>
        <v>0</v>
      </c>
    </row>
    <row r="1158" customFormat="false" ht="25" hidden="false" customHeight="true" outlineLevel="0" collapsed="false">
      <c r="A1158" s="31"/>
      <c r="B1158" s="32"/>
      <c r="C1158" s="33"/>
      <c r="D1158" s="31"/>
      <c r="E1158" s="31"/>
      <c r="F1158" s="31"/>
      <c r="G1158" s="36" t="str">
        <f aca="false">IF(COUNTA(A1158:F1158)=0,"",IF(E1158="","Falta o código",IF(E1158&lt;&gt;TRIM(E1158),"Confira o código",IF(COUNTIFS(CobroID,E1158)&gt;1,"Código repetido",IF(NOT(ISNUMBER(B1158)),"Confira a data",IF(OR(B1158&lt;1,B1158&gt;73415,INT(B1158)&lt;&gt;B1158),"Confira a data",IF(NOT(ISNUMBER(C1158)),"Confira o valor",IF(C1158&lt;=0,"Valor maior que zero",IF(COUNTIFS(Medios,D1158)&lt;&gt;1,"Escolha um meio",IF(COUNTIFS(VentaID,A1158)&lt;&gt;1,"Confira o ID da venda",IF(SUMIFS(VentaValida,VentaID,A1158)&lt;=0,"Corrija a venda",IF(B1158&lt;SUMIFS(VentaFecha,VentaID,A1158),"Anterior à venda","OK"))))))))))))</f>
        <v/>
      </c>
      <c r="H1158" s="34" t="n">
        <f aca="false">IF(G1158="OK",C1158,0)</f>
        <v>0</v>
      </c>
    </row>
    <row r="1159" customFormat="false" ht="25" hidden="false" customHeight="true" outlineLevel="0" collapsed="false">
      <c r="A1159" s="31"/>
      <c r="B1159" s="32"/>
      <c r="C1159" s="33"/>
      <c r="D1159" s="31"/>
      <c r="E1159" s="31"/>
      <c r="F1159" s="31"/>
      <c r="G1159" s="36" t="str">
        <f aca="false">IF(COUNTA(A1159:F1159)=0,"",IF(E1159="","Falta o código",IF(E1159&lt;&gt;TRIM(E1159),"Confira o código",IF(COUNTIFS(CobroID,E1159)&gt;1,"Código repetido",IF(NOT(ISNUMBER(B1159)),"Confira a data",IF(OR(B1159&lt;1,B1159&gt;73415,INT(B1159)&lt;&gt;B1159),"Confira a data",IF(NOT(ISNUMBER(C1159)),"Confira o valor",IF(C1159&lt;=0,"Valor maior que zero",IF(COUNTIFS(Medios,D1159)&lt;&gt;1,"Escolha um meio",IF(COUNTIFS(VentaID,A1159)&lt;&gt;1,"Confira o ID da venda",IF(SUMIFS(VentaValida,VentaID,A1159)&lt;=0,"Corrija a venda",IF(B1159&lt;SUMIFS(VentaFecha,VentaID,A1159),"Anterior à venda","OK"))))))))))))</f>
        <v/>
      </c>
      <c r="H1159" s="34" t="n">
        <f aca="false">IF(G1159="OK",C1159,0)</f>
        <v>0</v>
      </c>
    </row>
    <row r="1160" customFormat="false" ht="25" hidden="false" customHeight="true" outlineLevel="0" collapsed="false">
      <c r="A1160" s="31"/>
      <c r="B1160" s="32"/>
      <c r="C1160" s="33"/>
      <c r="D1160" s="31"/>
      <c r="E1160" s="31"/>
      <c r="F1160" s="31"/>
      <c r="G1160" s="36" t="str">
        <f aca="false">IF(COUNTA(A1160:F1160)=0,"",IF(E1160="","Falta o código",IF(E1160&lt;&gt;TRIM(E1160),"Confira o código",IF(COUNTIFS(CobroID,E1160)&gt;1,"Código repetido",IF(NOT(ISNUMBER(B1160)),"Confira a data",IF(OR(B1160&lt;1,B1160&gt;73415,INT(B1160)&lt;&gt;B1160),"Confira a data",IF(NOT(ISNUMBER(C1160)),"Confira o valor",IF(C1160&lt;=0,"Valor maior que zero",IF(COUNTIFS(Medios,D1160)&lt;&gt;1,"Escolha um meio",IF(COUNTIFS(VentaID,A1160)&lt;&gt;1,"Confira o ID da venda",IF(SUMIFS(VentaValida,VentaID,A1160)&lt;=0,"Corrija a venda",IF(B1160&lt;SUMIFS(VentaFecha,VentaID,A1160),"Anterior à venda","OK"))))))))))))</f>
        <v/>
      </c>
      <c r="H1160" s="34" t="n">
        <f aca="false">IF(G1160="OK",C1160,0)</f>
        <v>0</v>
      </c>
    </row>
    <row r="1161" customFormat="false" ht="25" hidden="false" customHeight="true" outlineLevel="0" collapsed="false">
      <c r="A1161" s="31"/>
      <c r="B1161" s="32"/>
      <c r="C1161" s="33"/>
      <c r="D1161" s="31"/>
      <c r="E1161" s="31"/>
      <c r="F1161" s="31"/>
      <c r="G1161" s="36" t="str">
        <f aca="false">IF(COUNTA(A1161:F1161)=0,"",IF(E1161="","Falta o código",IF(E1161&lt;&gt;TRIM(E1161),"Confira o código",IF(COUNTIFS(CobroID,E1161)&gt;1,"Código repetido",IF(NOT(ISNUMBER(B1161)),"Confira a data",IF(OR(B1161&lt;1,B1161&gt;73415,INT(B1161)&lt;&gt;B1161),"Confira a data",IF(NOT(ISNUMBER(C1161)),"Confira o valor",IF(C1161&lt;=0,"Valor maior que zero",IF(COUNTIFS(Medios,D1161)&lt;&gt;1,"Escolha um meio",IF(COUNTIFS(VentaID,A1161)&lt;&gt;1,"Confira o ID da venda",IF(SUMIFS(VentaValida,VentaID,A1161)&lt;=0,"Corrija a venda",IF(B1161&lt;SUMIFS(VentaFecha,VentaID,A1161),"Anterior à venda","OK"))))))))))))</f>
        <v/>
      </c>
      <c r="H1161" s="34" t="n">
        <f aca="false">IF(G1161="OK",C1161,0)</f>
        <v>0</v>
      </c>
    </row>
    <row r="1162" customFormat="false" ht="25" hidden="false" customHeight="true" outlineLevel="0" collapsed="false">
      <c r="A1162" s="31"/>
      <c r="B1162" s="32"/>
      <c r="C1162" s="33"/>
      <c r="D1162" s="31"/>
      <c r="E1162" s="31"/>
      <c r="F1162" s="31"/>
      <c r="G1162" s="36" t="str">
        <f aca="false">IF(COUNTA(A1162:F1162)=0,"",IF(E1162="","Falta o código",IF(E1162&lt;&gt;TRIM(E1162),"Confira o código",IF(COUNTIFS(CobroID,E1162)&gt;1,"Código repetido",IF(NOT(ISNUMBER(B1162)),"Confira a data",IF(OR(B1162&lt;1,B1162&gt;73415,INT(B1162)&lt;&gt;B1162),"Confira a data",IF(NOT(ISNUMBER(C1162)),"Confira o valor",IF(C1162&lt;=0,"Valor maior que zero",IF(COUNTIFS(Medios,D1162)&lt;&gt;1,"Escolha um meio",IF(COUNTIFS(VentaID,A1162)&lt;&gt;1,"Confira o ID da venda",IF(SUMIFS(VentaValida,VentaID,A1162)&lt;=0,"Corrija a venda",IF(B1162&lt;SUMIFS(VentaFecha,VentaID,A1162),"Anterior à venda","OK"))))))))))))</f>
        <v/>
      </c>
      <c r="H1162" s="34" t="n">
        <f aca="false">IF(G1162="OK",C1162,0)</f>
        <v>0</v>
      </c>
    </row>
    <row r="1163" customFormat="false" ht="25" hidden="false" customHeight="true" outlineLevel="0" collapsed="false">
      <c r="A1163" s="31"/>
      <c r="B1163" s="32"/>
      <c r="C1163" s="33"/>
      <c r="D1163" s="31"/>
      <c r="E1163" s="31"/>
      <c r="F1163" s="31"/>
      <c r="G1163" s="36" t="str">
        <f aca="false">IF(COUNTA(A1163:F1163)=0,"",IF(E1163="","Falta o código",IF(E1163&lt;&gt;TRIM(E1163),"Confira o código",IF(COUNTIFS(CobroID,E1163)&gt;1,"Código repetido",IF(NOT(ISNUMBER(B1163)),"Confira a data",IF(OR(B1163&lt;1,B1163&gt;73415,INT(B1163)&lt;&gt;B1163),"Confira a data",IF(NOT(ISNUMBER(C1163)),"Confira o valor",IF(C1163&lt;=0,"Valor maior que zero",IF(COUNTIFS(Medios,D1163)&lt;&gt;1,"Escolha um meio",IF(COUNTIFS(VentaID,A1163)&lt;&gt;1,"Confira o ID da venda",IF(SUMIFS(VentaValida,VentaID,A1163)&lt;=0,"Corrija a venda",IF(B1163&lt;SUMIFS(VentaFecha,VentaID,A1163),"Anterior à venda","OK"))))))))))))</f>
        <v/>
      </c>
      <c r="H1163" s="34" t="n">
        <f aca="false">IF(G1163="OK",C1163,0)</f>
        <v>0</v>
      </c>
    </row>
    <row r="1164" customFormat="false" ht="25" hidden="false" customHeight="true" outlineLevel="0" collapsed="false">
      <c r="A1164" s="31"/>
      <c r="B1164" s="32"/>
      <c r="C1164" s="33"/>
      <c r="D1164" s="31"/>
      <c r="E1164" s="31"/>
      <c r="F1164" s="31"/>
      <c r="G1164" s="36" t="str">
        <f aca="false">IF(COUNTA(A1164:F1164)=0,"",IF(E1164="","Falta o código",IF(E1164&lt;&gt;TRIM(E1164),"Confira o código",IF(COUNTIFS(CobroID,E1164)&gt;1,"Código repetido",IF(NOT(ISNUMBER(B1164)),"Confira a data",IF(OR(B1164&lt;1,B1164&gt;73415,INT(B1164)&lt;&gt;B1164),"Confira a data",IF(NOT(ISNUMBER(C1164)),"Confira o valor",IF(C1164&lt;=0,"Valor maior que zero",IF(COUNTIFS(Medios,D1164)&lt;&gt;1,"Escolha um meio",IF(COUNTIFS(VentaID,A1164)&lt;&gt;1,"Confira o ID da venda",IF(SUMIFS(VentaValida,VentaID,A1164)&lt;=0,"Corrija a venda",IF(B1164&lt;SUMIFS(VentaFecha,VentaID,A1164),"Anterior à venda","OK"))))))))))))</f>
        <v/>
      </c>
      <c r="H1164" s="34" t="n">
        <f aca="false">IF(G1164="OK",C1164,0)</f>
        <v>0</v>
      </c>
    </row>
    <row r="1165" customFormat="false" ht="25" hidden="false" customHeight="true" outlineLevel="0" collapsed="false">
      <c r="A1165" s="31"/>
      <c r="B1165" s="32"/>
      <c r="C1165" s="33"/>
      <c r="D1165" s="31"/>
      <c r="E1165" s="31"/>
      <c r="F1165" s="31"/>
      <c r="G1165" s="36" t="str">
        <f aca="false">IF(COUNTA(A1165:F1165)=0,"",IF(E1165="","Falta o código",IF(E1165&lt;&gt;TRIM(E1165),"Confira o código",IF(COUNTIFS(CobroID,E1165)&gt;1,"Código repetido",IF(NOT(ISNUMBER(B1165)),"Confira a data",IF(OR(B1165&lt;1,B1165&gt;73415,INT(B1165)&lt;&gt;B1165),"Confira a data",IF(NOT(ISNUMBER(C1165)),"Confira o valor",IF(C1165&lt;=0,"Valor maior que zero",IF(COUNTIFS(Medios,D1165)&lt;&gt;1,"Escolha um meio",IF(COUNTIFS(VentaID,A1165)&lt;&gt;1,"Confira o ID da venda",IF(SUMIFS(VentaValida,VentaID,A1165)&lt;=0,"Corrija a venda",IF(B1165&lt;SUMIFS(VentaFecha,VentaID,A1165),"Anterior à venda","OK"))))))))))))</f>
        <v/>
      </c>
      <c r="H1165" s="34" t="n">
        <f aca="false">IF(G1165="OK",C1165,0)</f>
        <v>0</v>
      </c>
    </row>
    <row r="1166" customFormat="false" ht="25" hidden="false" customHeight="true" outlineLevel="0" collapsed="false">
      <c r="A1166" s="31"/>
      <c r="B1166" s="32"/>
      <c r="C1166" s="33"/>
      <c r="D1166" s="31"/>
      <c r="E1166" s="31"/>
      <c r="F1166" s="31"/>
      <c r="G1166" s="36" t="str">
        <f aca="false">IF(COUNTA(A1166:F1166)=0,"",IF(E1166="","Falta o código",IF(E1166&lt;&gt;TRIM(E1166),"Confira o código",IF(COUNTIFS(CobroID,E1166)&gt;1,"Código repetido",IF(NOT(ISNUMBER(B1166)),"Confira a data",IF(OR(B1166&lt;1,B1166&gt;73415,INT(B1166)&lt;&gt;B1166),"Confira a data",IF(NOT(ISNUMBER(C1166)),"Confira o valor",IF(C1166&lt;=0,"Valor maior que zero",IF(COUNTIFS(Medios,D1166)&lt;&gt;1,"Escolha um meio",IF(COUNTIFS(VentaID,A1166)&lt;&gt;1,"Confira o ID da venda",IF(SUMIFS(VentaValida,VentaID,A1166)&lt;=0,"Corrija a venda",IF(B1166&lt;SUMIFS(VentaFecha,VentaID,A1166),"Anterior à venda","OK"))))))))))))</f>
        <v/>
      </c>
      <c r="H1166" s="34" t="n">
        <f aca="false">IF(G1166="OK",C1166,0)</f>
        <v>0</v>
      </c>
    </row>
    <row r="1167" customFormat="false" ht="25" hidden="false" customHeight="true" outlineLevel="0" collapsed="false">
      <c r="A1167" s="31"/>
      <c r="B1167" s="32"/>
      <c r="C1167" s="33"/>
      <c r="D1167" s="31"/>
      <c r="E1167" s="31"/>
      <c r="F1167" s="31"/>
      <c r="G1167" s="36" t="str">
        <f aca="false">IF(COUNTA(A1167:F1167)=0,"",IF(E1167="","Falta o código",IF(E1167&lt;&gt;TRIM(E1167),"Confira o código",IF(COUNTIFS(CobroID,E1167)&gt;1,"Código repetido",IF(NOT(ISNUMBER(B1167)),"Confira a data",IF(OR(B1167&lt;1,B1167&gt;73415,INT(B1167)&lt;&gt;B1167),"Confira a data",IF(NOT(ISNUMBER(C1167)),"Confira o valor",IF(C1167&lt;=0,"Valor maior que zero",IF(COUNTIFS(Medios,D1167)&lt;&gt;1,"Escolha um meio",IF(COUNTIFS(VentaID,A1167)&lt;&gt;1,"Confira o ID da venda",IF(SUMIFS(VentaValida,VentaID,A1167)&lt;=0,"Corrija a venda",IF(B1167&lt;SUMIFS(VentaFecha,VentaID,A1167),"Anterior à venda","OK"))))))))))))</f>
        <v/>
      </c>
      <c r="H1167" s="34" t="n">
        <f aca="false">IF(G1167="OK",C1167,0)</f>
        <v>0</v>
      </c>
    </row>
    <row r="1168" customFormat="false" ht="25" hidden="false" customHeight="true" outlineLevel="0" collapsed="false">
      <c r="A1168" s="31"/>
      <c r="B1168" s="32"/>
      <c r="C1168" s="33"/>
      <c r="D1168" s="31"/>
      <c r="E1168" s="31"/>
      <c r="F1168" s="31"/>
      <c r="G1168" s="36" t="str">
        <f aca="false">IF(COUNTA(A1168:F1168)=0,"",IF(E1168="","Falta o código",IF(E1168&lt;&gt;TRIM(E1168),"Confira o código",IF(COUNTIFS(CobroID,E1168)&gt;1,"Código repetido",IF(NOT(ISNUMBER(B1168)),"Confira a data",IF(OR(B1168&lt;1,B1168&gt;73415,INT(B1168)&lt;&gt;B1168),"Confira a data",IF(NOT(ISNUMBER(C1168)),"Confira o valor",IF(C1168&lt;=0,"Valor maior que zero",IF(COUNTIFS(Medios,D1168)&lt;&gt;1,"Escolha um meio",IF(COUNTIFS(VentaID,A1168)&lt;&gt;1,"Confira o ID da venda",IF(SUMIFS(VentaValida,VentaID,A1168)&lt;=0,"Corrija a venda",IF(B1168&lt;SUMIFS(VentaFecha,VentaID,A1168),"Anterior à venda","OK"))))))))))))</f>
        <v/>
      </c>
      <c r="H1168" s="34" t="n">
        <f aca="false">IF(G1168="OK",C1168,0)</f>
        <v>0</v>
      </c>
    </row>
    <row r="1169" customFormat="false" ht="25" hidden="false" customHeight="true" outlineLevel="0" collapsed="false">
      <c r="A1169" s="31"/>
      <c r="B1169" s="32"/>
      <c r="C1169" s="33"/>
      <c r="D1169" s="31"/>
      <c r="E1169" s="31"/>
      <c r="F1169" s="31"/>
      <c r="G1169" s="36" t="str">
        <f aca="false">IF(COUNTA(A1169:F1169)=0,"",IF(E1169="","Falta o código",IF(E1169&lt;&gt;TRIM(E1169),"Confira o código",IF(COUNTIFS(CobroID,E1169)&gt;1,"Código repetido",IF(NOT(ISNUMBER(B1169)),"Confira a data",IF(OR(B1169&lt;1,B1169&gt;73415,INT(B1169)&lt;&gt;B1169),"Confira a data",IF(NOT(ISNUMBER(C1169)),"Confira o valor",IF(C1169&lt;=0,"Valor maior que zero",IF(COUNTIFS(Medios,D1169)&lt;&gt;1,"Escolha um meio",IF(COUNTIFS(VentaID,A1169)&lt;&gt;1,"Confira o ID da venda",IF(SUMIFS(VentaValida,VentaID,A1169)&lt;=0,"Corrija a venda",IF(B1169&lt;SUMIFS(VentaFecha,VentaID,A1169),"Anterior à venda","OK"))))))))))))</f>
        <v/>
      </c>
      <c r="H1169" s="34" t="n">
        <f aca="false">IF(G1169="OK",C1169,0)</f>
        <v>0</v>
      </c>
    </row>
    <row r="1170" customFormat="false" ht="25" hidden="false" customHeight="true" outlineLevel="0" collapsed="false">
      <c r="A1170" s="31"/>
      <c r="B1170" s="32"/>
      <c r="C1170" s="33"/>
      <c r="D1170" s="31"/>
      <c r="E1170" s="31"/>
      <c r="F1170" s="31"/>
      <c r="G1170" s="36" t="str">
        <f aca="false">IF(COUNTA(A1170:F1170)=0,"",IF(E1170="","Falta o código",IF(E1170&lt;&gt;TRIM(E1170),"Confira o código",IF(COUNTIFS(CobroID,E1170)&gt;1,"Código repetido",IF(NOT(ISNUMBER(B1170)),"Confira a data",IF(OR(B1170&lt;1,B1170&gt;73415,INT(B1170)&lt;&gt;B1170),"Confira a data",IF(NOT(ISNUMBER(C1170)),"Confira o valor",IF(C1170&lt;=0,"Valor maior que zero",IF(COUNTIFS(Medios,D1170)&lt;&gt;1,"Escolha um meio",IF(COUNTIFS(VentaID,A1170)&lt;&gt;1,"Confira o ID da venda",IF(SUMIFS(VentaValida,VentaID,A1170)&lt;=0,"Corrija a venda",IF(B1170&lt;SUMIFS(VentaFecha,VentaID,A1170),"Anterior à venda","OK"))))))))))))</f>
        <v/>
      </c>
      <c r="H1170" s="34" t="n">
        <f aca="false">IF(G1170="OK",C1170,0)</f>
        <v>0</v>
      </c>
    </row>
    <row r="1171" customFormat="false" ht="25" hidden="false" customHeight="true" outlineLevel="0" collapsed="false">
      <c r="A1171" s="31"/>
      <c r="B1171" s="32"/>
      <c r="C1171" s="33"/>
      <c r="D1171" s="31"/>
      <c r="E1171" s="31"/>
      <c r="F1171" s="31"/>
      <c r="G1171" s="36" t="str">
        <f aca="false">IF(COUNTA(A1171:F1171)=0,"",IF(E1171="","Falta o código",IF(E1171&lt;&gt;TRIM(E1171),"Confira o código",IF(COUNTIFS(CobroID,E1171)&gt;1,"Código repetido",IF(NOT(ISNUMBER(B1171)),"Confira a data",IF(OR(B1171&lt;1,B1171&gt;73415,INT(B1171)&lt;&gt;B1171),"Confira a data",IF(NOT(ISNUMBER(C1171)),"Confira o valor",IF(C1171&lt;=0,"Valor maior que zero",IF(COUNTIFS(Medios,D1171)&lt;&gt;1,"Escolha um meio",IF(COUNTIFS(VentaID,A1171)&lt;&gt;1,"Confira o ID da venda",IF(SUMIFS(VentaValida,VentaID,A1171)&lt;=0,"Corrija a venda",IF(B1171&lt;SUMIFS(VentaFecha,VentaID,A1171),"Anterior à venda","OK"))))))))))))</f>
        <v/>
      </c>
      <c r="H1171" s="34" t="n">
        <f aca="false">IF(G1171="OK",C1171,0)</f>
        <v>0</v>
      </c>
    </row>
    <row r="1172" customFormat="false" ht="25" hidden="false" customHeight="true" outlineLevel="0" collapsed="false">
      <c r="A1172" s="31"/>
      <c r="B1172" s="32"/>
      <c r="C1172" s="33"/>
      <c r="D1172" s="31"/>
      <c r="E1172" s="31"/>
      <c r="F1172" s="31"/>
      <c r="G1172" s="36" t="str">
        <f aca="false">IF(COUNTA(A1172:F1172)=0,"",IF(E1172="","Falta o código",IF(E1172&lt;&gt;TRIM(E1172),"Confira o código",IF(COUNTIFS(CobroID,E1172)&gt;1,"Código repetido",IF(NOT(ISNUMBER(B1172)),"Confira a data",IF(OR(B1172&lt;1,B1172&gt;73415,INT(B1172)&lt;&gt;B1172),"Confira a data",IF(NOT(ISNUMBER(C1172)),"Confira o valor",IF(C1172&lt;=0,"Valor maior que zero",IF(COUNTIFS(Medios,D1172)&lt;&gt;1,"Escolha um meio",IF(COUNTIFS(VentaID,A1172)&lt;&gt;1,"Confira o ID da venda",IF(SUMIFS(VentaValida,VentaID,A1172)&lt;=0,"Corrija a venda",IF(B1172&lt;SUMIFS(VentaFecha,VentaID,A1172),"Anterior à venda","OK"))))))))))))</f>
        <v/>
      </c>
      <c r="H1172" s="34" t="n">
        <f aca="false">IF(G1172="OK",C1172,0)</f>
        <v>0</v>
      </c>
    </row>
    <row r="1173" customFormat="false" ht="25" hidden="false" customHeight="true" outlineLevel="0" collapsed="false">
      <c r="A1173" s="31"/>
      <c r="B1173" s="32"/>
      <c r="C1173" s="33"/>
      <c r="D1173" s="31"/>
      <c r="E1173" s="31"/>
      <c r="F1173" s="31"/>
      <c r="G1173" s="36" t="str">
        <f aca="false">IF(COUNTA(A1173:F1173)=0,"",IF(E1173="","Falta o código",IF(E1173&lt;&gt;TRIM(E1173),"Confira o código",IF(COUNTIFS(CobroID,E1173)&gt;1,"Código repetido",IF(NOT(ISNUMBER(B1173)),"Confira a data",IF(OR(B1173&lt;1,B1173&gt;73415,INT(B1173)&lt;&gt;B1173),"Confira a data",IF(NOT(ISNUMBER(C1173)),"Confira o valor",IF(C1173&lt;=0,"Valor maior que zero",IF(COUNTIFS(Medios,D1173)&lt;&gt;1,"Escolha um meio",IF(COUNTIFS(VentaID,A1173)&lt;&gt;1,"Confira o ID da venda",IF(SUMIFS(VentaValida,VentaID,A1173)&lt;=0,"Corrija a venda",IF(B1173&lt;SUMIFS(VentaFecha,VentaID,A1173),"Anterior à venda","OK"))))))))))))</f>
        <v/>
      </c>
      <c r="H1173" s="34" t="n">
        <f aca="false">IF(G1173="OK",C1173,0)</f>
        <v>0</v>
      </c>
    </row>
    <row r="1174" customFormat="false" ht="25" hidden="false" customHeight="true" outlineLevel="0" collapsed="false">
      <c r="A1174" s="31"/>
      <c r="B1174" s="32"/>
      <c r="C1174" s="33"/>
      <c r="D1174" s="31"/>
      <c r="E1174" s="31"/>
      <c r="F1174" s="31"/>
      <c r="G1174" s="36" t="str">
        <f aca="false">IF(COUNTA(A1174:F1174)=0,"",IF(E1174="","Falta o código",IF(E1174&lt;&gt;TRIM(E1174),"Confira o código",IF(COUNTIFS(CobroID,E1174)&gt;1,"Código repetido",IF(NOT(ISNUMBER(B1174)),"Confira a data",IF(OR(B1174&lt;1,B1174&gt;73415,INT(B1174)&lt;&gt;B1174),"Confira a data",IF(NOT(ISNUMBER(C1174)),"Confira o valor",IF(C1174&lt;=0,"Valor maior que zero",IF(COUNTIFS(Medios,D1174)&lt;&gt;1,"Escolha um meio",IF(COUNTIFS(VentaID,A1174)&lt;&gt;1,"Confira o ID da venda",IF(SUMIFS(VentaValida,VentaID,A1174)&lt;=0,"Corrija a venda",IF(B1174&lt;SUMIFS(VentaFecha,VentaID,A1174),"Anterior à venda","OK"))))))))))))</f>
        <v/>
      </c>
      <c r="H1174" s="34" t="n">
        <f aca="false">IF(G1174="OK",C1174,0)</f>
        <v>0</v>
      </c>
    </row>
    <row r="1175" customFormat="false" ht="25" hidden="false" customHeight="true" outlineLevel="0" collapsed="false">
      <c r="A1175" s="31"/>
      <c r="B1175" s="32"/>
      <c r="C1175" s="33"/>
      <c r="D1175" s="31"/>
      <c r="E1175" s="31"/>
      <c r="F1175" s="31"/>
      <c r="G1175" s="36" t="str">
        <f aca="false">IF(COUNTA(A1175:F1175)=0,"",IF(E1175="","Falta o código",IF(E1175&lt;&gt;TRIM(E1175),"Confira o código",IF(COUNTIFS(CobroID,E1175)&gt;1,"Código repetido",IF(NOT(ISNUMBER(B1175)),"Confira a data",IF(OR(B1175&lt;1,B1175&gt;73415,INT(B1175)&lt;&gt;B1175),"Confira a data",IF(NOT(ISNUMBER(C1175)),"Confira o valor",IF(C1175&lt;=0,"Valor maior que zero",IF(COUNTIFS(Medios,D1175)&lt;&gt;1,"Escolha um meio",IF(COUNTIFS(VentaID,A1175)&lt;&gt;1,"Confira o ID da venda",IF(SUMIFS(VentaValida,VentaID,A1175)&lt;=0,"Corrija a venda",IF(B1175&lt;SUMIFS(VentaFecha,VentaID,A1175),"Anterior à venda","OK"))))))))))))</f>
        <v/>
      </c>
      <c r="H1175" s="34" t="n">
        <f aca="false">IF(G1175="OK",C1175,0)</f>
        <v>0</v>
      </c>
    </row>
    <row r="1176" customFormat="false" ht="25" hidden="false" customHeight="true" outlineLevel="0" collapsed="false">
      <c r="A1176" s="31"/>
      <c r="B1176" s="32"/>
      <c r="C1176" s="33"/>
      <c r="D1176" s="31"/>
      <c r="E1176" s="31"/>
      <c r="F1176" s="31"/>
      <c r="G1176" s="36" t="str">
        <f aca="false">IF(COUNTA(A1176:F1176)=0,"",IF(E1176="","Falta o código",IF(E1176&lt;&gt;TRIM(E1176),"Confira o código",IF(COUNTIFS(CobroID,E1176)&gt;1,"Código repetido",IF(NOT(ISNUMBER(B1176)),"Confira a data",IF(OR(B1176&lt;1,B1176&gt;73415,INT(B1176)&lt;&gt;B1176),"Confira a data",IF(NOT(ISNUMBER(C1176)),"Confira o valor",IF(C1176&lt;=0,"Valor maior que zero",IF(COUNTIFS(Medios,D1176)&lt;&gt;1,"Escolha um meio",IF(COUNTIFS(VentaID,A1176)&lt;&gt;1,"Confira o ID da venda",IF(SUMIFS(VentaValida,VentaID,A1176)&lt;=0,"Corrija a venda",IF(B1176&lt;SUMIFS(VentaFecha,VentaID,A1176),"Anterior à venda","OK"))))))))))))</f>
        <v/>
      </c>
      <c r="H1176" s="34" t="n">
        <f aca="false">IF(G1176="OK",C1176,0)</f>
        <v>0</v>
      </c>
    </row>
    <row r="1177" customFormat="false" ht="25" hidden="false" customHeight="true" outlineLevel="0" collapsed="false">
      <c r="A1177" s="31"/>
      <c r="B1177" s="32"/>
      <c r="C1177" s="33"/>
      <c r="D1177" s="31"/>
      <c r="E1177" s="31"/>
      <c r="F1177" s="31"/>
      <c r="G1177" s="36" t="str">
        <f aca="false">IF(COUNTA(A1177:F1177)=0,"",IF(E1177="","Falta o código",IF(E1177&lt;&gt;TRIM(E1177),"Confira o código",IF(COUNTIFS(CobroID,E1177)&gt;1,"Código repetido",IF(NOT(ISNUMBER(B1177)),"Confira a data",IF(OR(B1177&lt;1,B1177&gt;73415,INT(B1177)&lt;&gt;B1177),"Confira a data",IF(NOT(ISNUMBER(C1177)),"Confira o valor",IF(C1177&lt;=0,"Valor maior que zero",IF(COUNTIFS(Medios,D1177)&lt;&gt;1,"Escolha um meio",IF(COUNTIFS(VentaID,A1177)&lt;&gt;1,"Confira o ID da venda",IF(SUMIFS(VentaValida,VentaID,A1177)&lt;=0,"Corrija a venda",IF(B1177&lt;SUMIFS(VentaFecha,VentaID,A1177),"Anterior à venda","OK"))))))))))))</f>
        <v/>
      </c>
      <c r="H1177" s="34" t="n">
        <f aca="false">IF(G1177="OK",C1177,0)</f>
        <v>0</v>
      </c>
    </row>
    <row r="1178" customFormat="false" ht="25" hidden="false" customHeight="true" outlineLevel="0" collapsed="false">
      <c r="A1178" s="31"/>
      <c r="B1178" s="32"/>
      <c r="C1178" s="33"/>
      <c r="D1178" s="31"/>
      <c r="E1178" s="31"/>
      <c r="F1178" s="31"/>
      <c r="G1178" s="36" t="str">
        <f aca="false">IF(COUNTA(A1178:F1178)=0,"",IF(E1178="","Falta o código",IF(E1178&lt;&gt;TRIM(E1178),"Confira o código",IF(COUNTIFS(CobroID,E1178)&gt;1,"Código repetido",IF(NOT(ISNUMBER(B1178)),"Confira a data",IF(OR(B1178&lt;1,B1178&gt;73415,INT(B1178)&lt;&gt;B1178),"Confira a data",IF(NOT(ISNUMBER(C1178)),"Confira o valor",IF(C1178&lt;=0,"Valor maior que zero",IF(COUNTIFS(Medios,D1178)&lt;&gt;1,"Escolha um meio",IF(COUNTIFS(VentaID,A1178)&lt;&gt;1,"Confira o ID da venda",IF(SUMIFS(VentaValida,VentaID,A1178)&lt;=0,"Corrija a venda",IF(B1178&lt;SUMIFS(VentaFecha,VentaID,A1178),"Anterior à venda","OK"))))))))))))</f>
        <v/>
      </c>
      <c r="H1178" s="34" t="n">
        <f aca="false">IF(G1178="OK",C1178,0)</f>
        <v>0</v>
      </c>
    </row>
    <row r="1179" customFormat="false" ht="25" hidden="false" customHeight="true" outlineLevel="0" collapsed="false">
      <c r="A1179" s="31"/>
      <c r="B1179" s="32"/>
      <c r="C1179" s="33"/>
      <c r="D1179" s="31"/>
      <c r="E1179" s="31"/>
      <c r="F1179" s="31"/>
      <c r="G1179" s="36" t="str">
        <f aca="false">IF(COUNTA(A1179:F1179)=0,"",IF(E1179="","Falta o código",IF(E1179&lt;&gt;TRIM(E1179),"Confira o código",IF(COUNTIFS(CobroID,E1179)&gt;1,"Código repetido",IF(NOT(ISNUMBER(B1179)),"Confira a data",IF(OR(B1179&lt;1,B1179&gt;73415,INT(B1179)&lt;&gt;B1179),"Confira a data",IF(NOT(ISNUMBER(C1179)),"Confira o valor",IF(C1179&lt;=0,"Valor maior que zero",IF(COUNTIFS(Medios,D1179)&lt;&gt;1,"Escolha um meio",IF(COUNTIFS(VentaID,A1179)&lt;&gt;1,"Confira o ID da venda",IF(SUMIFS(VentaValida,VentaID,A1179)&lt;=0,"Corrija a venda",IF(B1179&lt;SUMIFS(VentaFecha,VentaID,A1179),"Anterior à venda","OK"))))))))))))</f>
        <v/>
      </c>
      <c r="H1179" s="34" t="n">
        <f aca="false">IF(G1179="OK",C1179,0)</f>
        <v>0</v>
      </c>
    </row>
    <row r="1180" customFormat="false" ht="25" hidden="false" customHeight="true" outlineLevel="0" collapsed="false">
      <c r="A1180" s="31"/>
      <c r="B1180" s="32"/>
      <c r="C1180" s="33"/>
      <c r="D1180" s="31"/>
      <c r="E1180" s="31"/>
      <c r="F1180" s="31"/>
      <c r="G1180" s="36" t="str">
        <f aca="false">IF(COUNTA(A1180:F1180)=0,"",IF(E1180="","Falta o código",IF(E1180&lt;&gt;TRIM(E1180),"Confira o código",IF(COUNTIFS(CobroID,E1180)&gt;1,"Código repetido",IF(NOT(ISNUMBER(B1180)),"Confira a data",IF(OR(B1180&lt;1,B1180&gt;73415,INT(B1180)&lt;&gt;B1180),"Confira a data",IF(NOT(ISNUMBER(C1180)),"Confira o valor",IF(C1180&lt;=0,"Valor maior que zero",IF(COUNTIFS(Medios,D1180)&lt;&gt;1,"Escolha um meio",IF(COUNTIFS(VentaID,A1180)&lt;&gt;1,"Confira o ID da venda",IF(SUMIFS(VentaValida,VentaID,A1180)&lt;=0,"Corrija a venda",IF(B1180&lt;SUMIFS(VentaFecha,VentaID,A1180),"Anterior à venda","OK"))))))))))))</f>
        <v/>
      </c>
      <c r="H1180" s="34" t="n">
        <f aca="false">IF(G1180="OK",C1180,0)</f>
        <v>0</v>
      </c>
    </row>
    <row r="1181" customFormat="false" ht="25" hidden="false" customHeight="true" outlineLevel="0" collapsed="false">
      <c r="A1181" s="31"/>
      <c r="B1181" s="32"/>
      <c r="C1181" s="33"/>
      <c r="D1181" s="31"/>
      <c r="E1181" s="31"/>
      <c r="F1181" s="31"/>
      <c r="G1181" s="36" t="str">
        <f aca="false">IF(COUNTA(A1181:F1181)=0,"",IF(E1181="","Falta o código",IF(E1181&lt;&gt;TRIM(E1181),"Confira o código",IF(COUNTIFS(CobroID,E1181)&gt;1,"Código repetido",IF(NOT(ISNUMBER(B1181)),"Confira a data",IF(OR(B1181&lt;1,B1181&gt;73415,INT(B1181)&lt;&gt;B1181),"Confira a data",IF(NOT(ISNUMBER(C1181)),"Confira o valor",IF(C1181&lt;=0,"Valor maior que zero",IF(COUNTIFS(Medios,D1181)&lt;&gt;1,"Escolha um meio",IF(COUNTIFS(VentaID,A1181)&lt;&gt;1,"Confira o ID da venda",IF(SUMIFS(VentaValida,VentaID,A1181)&lt;=0,"Corrija a venda",IF(B1181&lt;SUMIFS(VentaFecha,VentaID,A1181),"Anterior à venda","OK"))))))))))))</f>
        <v/>
      </c>
      <c r="H1181" s="34" t="n">
        <f aca="false">IF(G1181="OK",C1181,0)</f>
        <v>0</v>
      </c>
    </row>
    <row r="1182" customFormat="false" ht="25" hidden="false" customHeight="true" outlineLevel="0" collapsed="false">
      <c r="A1182" s="31"/>
      <c r="B1182" s="32"/>
      <c r="C1182" s="33"/>
      <c r="D1182" s="31"/>
      <c r="E1182" s="31"/>
      <c r="F1182" s="31"/>
      <c r="G1182" s="36" t="str">
        <f aca="false">IF(COUNTA(A1182:F1182)=0,"",IF(E1182="","Falta o código",IF(E1182&lt;&gt;TRIM(E1182),"Confira o código",IF(COUNTIFS(CobroID,E1182)&gt;1,"Código repetido",IF(NOT(ISNUMBER(B1182)),"Confira a data",IF(OR(B1182&lt;1,B1182&gt;73415,INT(B1182)&lt;&gt;B1182),"Confira a data",IF(NOT(ISNUMBER(C1182)),"Confira o valor",IF(C1182&lt;=0,"Valor maior que zero",IF(COUNTIFS(Medios,D1182)&lt;&gt;1,"Escolha um meio",IF(COUNTIFS(VentaID,A1182)&lt;&gt;1,"Confira o ID da venda",IF(SUMIFS(VentaValida,VentaID,A1182)&lt;=0,"Corrija a venda",IF(B1182&lt;SUMIFS(VentaFecha,VentaID,A1182),"Anterior à venda","OK"))))))))))))</f>
        <v/>
      </c>
      <c r="H1182" s="34" t="n">
        <f aca="false">IF(G1182="OK",C1182,0)</f>
        <v>0</v>
      </c>
    </row>
    <row r="1183" customFormat="false" ht="25" hidden="false" customHeight="true" outlineLevel="0" collapsed="false">
      <c r="A1183" s="31"/>
      <c r="B1183" s="32"/>
      <c r="C1183" s="33"/>
      <c r="D1183" s="31"/>
      <c r="E1183" s="31"/>
      <c r="F1183" s="31"/>
      <c r="G1183" s="36" t="str">
        <f aca="false">IF(COUNTA(A1183:F1183)=0,"",IF(E1183="","Falta o código",IF(E1183&lt;&gt;TRIM(E1183),"Confira o código",IF(COUNTIFS(CobroID,E1183)&gt;1,"Código repetido",IF(NOT(ISNUMBER(B1183)),"Confira a data",IF(OR(B1183&lt;1,B1183&gt;73415,INT(B1183)&lt;&gt;B1183),"Confira a data",IF(NOT(ISNUMBER(C1183)),"Confira o valor",IF(C1183&lt;=0,"Valor maior que zero",IF(COUNTIFS(Medios,D1183)&lt;&gt;1,"Escolha um meio",IF(COUNTIFS(VentaID,A1183)&lt;&gt;1,"Confira o ID da venda",IF(SUMIFS(VentaValida,VentaID,A1183)&lt;=0,"Corrija a venda",IF(B1183&lt;SUMIFS(VentaFecha,VentaID,A1183),"Anterior à venda","OK"))))))))))))</f>
        <v/>
      </c>
      <c r="H1183" s="34" t="n">
        <f aca="false">IF(G1183="OK",C1183,0)</f>
        <v>0</v>
      </c>
    </row>
    <row r="1184" customFormat="false" ht="25" hidden="false" customHeight="true" outlineLevel="0" collapsed="false">
      <c r="A1184" s="31"/>
      <c r="B1184" s="32"/>
      <c r="C1184" s="33"/>
      <c r="D1184" s="31"/>
      <c r="E1184" s="31"/>
      <c r="F1184" s="31"/>
      <c r="G1184" s="36" t="str">
        <f aca="false">IF(COUNTA(A1184:F1184)=0,"",IF(E1184="","Falta o código",IF(E1184&lt;&gt;TRIM(E1184),"Confira o código",IF(COUNTIFS(CobroID,E1184)&gt;1,"Código repetido",IF(NOT(ISNUMBER(B1184)),"Confira a data",IF(OR(B1184&lt;1,B1184&gt;73415,INT(B1184)&lt;&gt;B1184),"Confira a data",IF(NOT(ISNUMBER(C1184)),"Confira o valor",IF(C1184&lt;=0,"Valor maior que zero",IF(COUNTIFS(Medios,D1184)&lt;&gt;1,"Escolha um meio",IF(COUNTIFS(VentaID,A1184)&lt;&gt;1,"Confira o ID da venda",IF(SUMIFS(VentaValida,VentaID,A1184)&lt;=0,"Corrija a venda",IF(B1184&lt;SUMIFS(VentaFecha,VentaID,A1184),"Anterior à venda","OK"))))))))))))</f>
        <v/>
      </c>
      <c r="H1184" s="34" t="n">
        <f aca="false">IF(G1184="OK",C1184,0)</f>
        <v>0</v>
      </c>
    </row>
    <row r="1185" customFormat="false" ht="25" hidden="false" customHeight="true" outlineLevel="0" collapsed="false">
      <c r="A1185" s="31"/>
      <c r="B1185" s="32"/>
      <c r="C1185" s="33"/>
      <c r="D1185" s="31"/>
      <c r="E1185" s="31"/>
      <c r="F1185" s="31"/>
      <c r="G1185" s="36" t="str">
        <f aca="false">IF(COUNTA(A1185:F1185)=0,"",IF(E1185="","Falta o código",IF(E1185&lt;&gt;TRIM(E1185),"Confira o código",IF(COUNTIFS(CobroID,E1185)&gt;1,"Código repetido",IF(NOT(ISNUMBER(B1185)),"Confira a data",IF(OR(B1185&lt;1,B1185&gt;73415,INT(B1185)&lt;&gt;B1185),"Confira a data",IF(NOT(ISNUMBER(C1185)),"Confira o valor",IF(C1185&lt;=0,"Valor maior que zero",IF(COUNTIFS(Medios,D1185)&lt;&gt;1,"Escolha um meio",IF(COUNTIFS(VentaID,A1185)&lt;&gt;1,"Confira o ID da venda",IF(SUMIFS(VentaValida,VentaID,A1185)&lt;=0,"Corrija a venda",IF(B1185&lt;SUMIFS(VentaFecha,VentaID,A1185),"Anterior à venda","OK"))))))))))))</f>
        <v/>
      </c>
      <c r="H1185" s="34" t="n">
        <f aca="false">IF(G1185="OK",C1185,0)</f>
        <v>0</v>
      </c>
    </row>
    <row r="1186" customFormat="false" ht="25" hidden="false" customHeight="true" outlineLevel="0" collapsed="false">
      <c r="A1186" s="31"/>
      <c r="B1186" s="32"/>
      <c r="C1186" s="33"/>
      <c r="D1186" s="31"/>
      <c r="E1186" s="31"/>
      <c r="F1186" s="31"/>
      <c r="G1186" s="36" t="str">
        <f aca="false">IF(COUNTA(A1186:F1186)=0,"",IF(E1186="","Falta o código",IF(E1186&lt;&gt;TRIM(E1186),"Confira o código",IF(COUNTIFS(CobroID,E1186)&gt;1,"Código repetido",IF(NOT(ISNUMBER(B1186)),"Confira a data",IF(OR(B1186&lt;1,B1186&gt;73415,INT(B1186)&lt;&gt;B1186),"Confira a data",IF(NOT(ISNUMBER(C1186)),"Confira o valor",IF(C1186&lt;=0,"Valor maior que zero",IF(COUNTIFS(Medios,D1186)&lt;&gt;1,"Escolha um meio",IF(COUNTIFS(VentaID,A1186)&lt;&gt;1,"Confira o ID da venda",IF(SUMIFS(VentaValida,VentaID,A1186)&lt;=0,"Corrija a venda",IF(B1186&lt;SUMIFS(VentaFecha,VentaID,A1186),"Anterior à venda","OK"))))))))))))</f>
        <v/>
      </c>
      <c r="H1186" s="34" t="n">
        <f aca="false">IF(G1186="OK",C1186,0)</f>
        <v>0</v>
      </c>
    </row>
    <row r="1187" customFormat="false" ht="25" hidden="false" customHeight="true" outlineLevel="0" collapsed="false">
      <c r="A1187" s="31"/>
      <c r="B1187" s="32"/>
      <c r="C1187" s="33"/>
      <c r="D1187" s="31"/>
      <c r="E1187" s="31"/>
      <c r="F1187" s="31"/>
      <c r="G1187" s="36" t="str">
        <f aca="false">IF(COUNTA(A1187:F1187)=0,"",IF(E1187="","Falta o código",IF(E1187&lt;&gt;TRIM(E1187),"Confira o código",IF(COUNTIFS(CobroID,E1187)&gt;1,"Código repetido",IF(NOT(ISNUMBER(B1187)),"Confira a data",IF(OR(B1187&lt;1,B1187&gt;73415,INT(B1187)&lt;&gt;B1187),"Confira a data",IF(NOT(ISNUMBER(C1187)),"Confira o valor",IF(C1187&lt;=0,"Valor maior que zero",IF(COUNTIFS(Medios,D1187)&lt;&gt;1,"Escolha um meio",IF(COUNTIFS(VentaID,A1187)&lt;&gt;1,"Confira o ID da venda",IF(SUMIFS(VentaValida,VentaID,A1187)&lt;=0,"Corrija a venda",IF(B1187&lt;SUMIFS(VentaFecha,VentaID,A1187),"Anterior à venda","OK"))))))))))))</f>
        <v/>
      </c>
      <c r="H1187" s="34" t="n">
        <f aca="false">IF(G1187="OK",C1187,0)</f>
        <v>0</v>
      </c>
    </row>
    <row r="1188" customFormat="false" ht="25" hidden="false" customHeight="true" outlineLevel="0" collapsed="false">
      <c r="A1188" s="31"/>
      <c r="B1188" s="32"/>
      <c r="C1188" s="33"/>
      <c r="D1188" s="31"/>
      <c r="E1188" s="31"/>
      <c r="F1188" s="31"/>
      <c r="G1188" s="36" t="str">
        <f aca="false">IF(COUNTA(A1188:F1188)=0,"",IF(E1188="","Falta o código",IF(E1188&lt;&gt;TRIM(E1188),"Confira o código",IF(COUNTIFS(CobroID,E1188)&gt;1,"Código repetido",IF(NOT(ISNUMBER(B1188)),"Confira a data",IF(OR(B1188&lt;1,B1188&gt;73415,INT(B1188)&lt;&gt;B1188),"Confira a data",IF(NOT(ISNUMBER(C1188)),"Confira o valor",IF(C1188&lt;=0,"Valor maior que zero",IF(COUNTIFS(Medios,D1188)&lt;&gt;1,"Escolha um meio",IF(COUNTIFS(VentaID,A1188)&lt;&gt;1,"Confira o ID da venda",IF(SUMIFS(VentaValida,VentaID,A1188)&lt;=0,"Corrija a venda",IF(B1188&lt;SUMIFS(VentaFecha,VentaID,A1188),"Anterior à venda","OK"))))))))))))</f>
        <v/>
      </c>
      <c r="H1188" s="34" t="n">
        <f aca="false">IF(G1188="OK",C1188,0)</f>
        <v>0</v>
      </c>
    </row>
    <row r="1189" customFormat="false" ht="25" hidden="false" customHeight="true" outlineLevel="0" collapsed="false">
      <c r="A1189" s="31"/>
      <c r="B1189" s="32"/>
      <c r="C1189" s="33"/>
      <c r="D1189" s="31"/>
      <c r="E1189" s="31"/>
      <c r="F1189" s="31"/>
      <c r="G1189" s="36" t="str">
        <f aca="false">IF(COUNTA(A1189:F1189)=0,"",IF(E1189="","Falta o código",IF(E1189&lt;&gt;TRIM(E1189),"Confira o código",IF(COUNTIFS(CobroID,E1189)&gt;1,"Código repetido",IF(NOT(ISNUMBER(B1189)),"Confira a data",IF(OR(B1189&lt;1,B1189&gt;73415,INT(B1189)&lt;&gt;B1189),"Confira a data",IF(NOT(ISNUMBER(C1189)),"Confira o valor",IF(C1189&lt;=0,"Valor maior que zero",IF(COUNTIFS(Medios,D1189)&lt;&gt;1,"Escolha um meio",IF(COUNTIFS(VentaID,A1189)&lt;&gt;1,"Confira o ID da venda",IF(SUMIFS(VentaValida,VentaID,A1189)&lt;=0,"Corrija a venda",IF(B1189&lt;SUMIFS(VentaFecha,VentaID,A1189),"Anterior à venda","OK"))))))))))))</f>
        <v/>
      </c>
      <c r="H1189" s="34" t="n">
        <f aca="false">IF(G1189="OK",C1189,0)</f>
        <v>0</v>
      </c>
    </row>
    <row r="1190" customFormat="false" ht="25" hidden="false" customHeight="true" outlineLevel="0" collapsed="false">
      <c r="A1190" s="31"/>
      <c r="B1190" s="32"/>
      <c r="C1190" s="33"/>
      <c r="D1190" s="31"/>
      <c r="E1190" s="31"/>
      <c r="F1190" s="31"/>
      <c r="G1190" s="36" t="str">
        <f aca="false">IF(COUNTA(A1190:F1190)=0,"",IF(E1190="","Falta o código",IF(E1190&lt;&gt;TRIM(E1190),"Confira o código",IF(COUNTIFS(CobroID,E1190)&gt;1,"Código repetido",IF(NOT(ISNUMBER(B1190)),"Confira a data",IF(OR(B1190&lt;1,B1190&gt;73415,INT(B1190)&lt;&gt;B1190),"Confira a data",IF(NOT(ISNUMBER(C1190)),"Confira o valor",IF(C1190&lt;=0,"Valor maior que zero",IF(COUNTIFS(Medios,D1190)&lt;&gt;1,"Escolha um meio",IF(COUNTIFS(VentaID,A1190)&lt;&gt;1,"Confira o ID da venda",IF(SUMIFS(VentaValida,VentaID,A1190)&lt;=0,"Corrija a venda",IF(B1190&lt;SUMIFS(VentaFecha,VentaID,A1190),"Anterior à venda","OK"))))))))))))</f>
        <v/>
      </c>
      <c r="H1190" s="34" t="n">
        <f aca="false">IF(G1190="OK",C1190,0)</f>
        <v>0</v>
      </c>
    </row>
    <row r="1191" customFormat="false" ht="25" hidden="false" customHeight="true" outlineLevel="0" collapsed="false">
      <c r="A1191" s="31"/>
      <c r="B1191" s="32"/>
      <c r="C1191" s="33"/>
      <c r="D1191" s="31"/>
      <c r="E1191" s="31"/>
      <c r="F1191" s="31"/>
      <c r="G1191" s="36" t="str">
        <f aca="false">IF(COUNTA(A1191:F1191)=0,"",IF(E1191="","Falta o código",IF(E1191&lt;&gt;TRIM(E1191),"Confira o código",IF(COUNTIFS(CobroID,E1191)&gt;1,"Código repetido",IF(NOT(ISNUMBER(B1191)),"Confira a data",IF(OR(B1191&lt;1,B1191&gt;73415,INT(B1191)&lt;&gt;B1191),"Confira a data",IF(NOT(ISNUMBER(C1191)),"Confira o valor",IF(C1191&lt;=0,"Valor maior que zero",IF(COUNTIFS(Medios,D1191)&lt;&gt;1,"Escolha um meio",IF(COUNTIFS(VentaID,A1191)&lt;&gt;1,"Confira o ID da venda",IF(SUMIFS(VentaValida,VentaID,A1191)&lt;=0,"Corrija a venda",IF(B1191&lt;SUMIFS(VentaFecha,VentaID,A1191),"Anterior à venda","OK"))))))))))))</f>
        <v/>
      </c>
      <c r="H1191" s="34" t="n">
        <f aca="false">IF(G1191="OK",C1191,0)</f>
        <v>0</v>
      </c>
    </row>
    <row r="1192" customFormat="false" ht="25" hidden="false" customHeight="true" outlineLevel="0" collapsed="false">
      <c r="A1192" s="31"/>
      <c r="B1192" s="32"/>
      <c r="C1192" s="33"/>
      <c r="D1192" s="31"/>
      <c r="E1192" s="31"/>
      <c r="F1192" s="31"/>
      <c r="G1192" s="36" t="str">
        <f aca="false">IF(COUNTA(A1192:F1192)=0,"",IF(E1192="","Falta o código",IF(E1192&lt;&gt;TRIM(E1192),"Confira o código",IF(COUNTIFS(CobroID,E1192)&gt;1,"Código repetido",IF(NOT(ISNUMBER(B1192)),"Confira a data",IF(OR(B1192&lt;1,B1192&gt;73415,INT(B1192)&lt;&gt;B1192),"Confira a data",IF(NOT(ISNUMBER(C1192)),"Confira o valor",IF(C1192&lt;=0,"Valor maior que zero",IF(COUNTIFS(Medios,D1192)&lt;&gt;1,"Escolha um meio",IF(COUNTIFS(VentaID,A1192)&lt;&gt;1,"Confira o ID da venda",IF(SUMIFS(VentaValida,VentaID,A1192)&lt;=0,"Corrija a venda",IF(B1192&lt;SUMIFS(VentaFecha,VentaID,A1192),"Anterior à venda","OK"))))))))))))</f>
        <v/>
      </c>
      <c r="H1192" s="34" t="n">
        <f aca="false">IF(G1192="OK",C1192,0)</f>
        <v>0</v>
      </c>
    </row>
    <row r="1193" customFormat="false" ht="25" hidden="false" customHeight="true" outlineLevel="0" collapsed="false">
      <c r="A1193" s="31"/>
      <c r="B1193" s="32"/>
      <c r="C1193" s="33"/>
      <c r="D1193" s="31"/>
      <c r="E1193" s="31"/>
      <c r="F1193" s="31"/>
      <c r="G1193" s="36" t="str">
        <f aca="false">IF(COUNTA(A1193:F1193)=0,"",IF(E1193="","Falta o código",IF(E1193&lt;&gt;TRIM(E1193),"Confira o código",IF(COUNTIFS(CobroID,E1193)&gt;1,"Código repetido",IF(NOT(ISNUMBER(B1193)),"Confira a data",IF(OR(B1193&lt;1,B1193&gt;73415,INT(B1193)&lt;&gt;B1193),"Confira a data",IF(NOT(ISNUMBER(C1193)),"Confira o valor",IF(C1193&lt;=0,"Valor maior que zero",IF(COUNTIFS(Medios,D1193)&lt;&gt;1,"Escolha um meio",IF(COUNTIFS(VentaID,A1193)&lt;&gt;1,"Confira o ID da venda",IF(SUMIFS(VentaValida,VentaID,A1193)&lt;=0,"Corrija a venda",IF(B1193&lt;SUMIFS(VentaFecha,VentaID,A1193),"Anterior à venda","OK"))))))))))))</f>
        <v/>
      </c>
      <c r="H1193" s="34" t="n">
        <f aca="false">IF(G1193="OK",C1193,0)</f>
        <v>0</v>
      </c>
    </row>
    <row r="1194" customFormat="false" ht="25" hidden="false" customHeight="true" outlineLevel="0" collapsed="false">
      <c r="A1194" s="31"/>
      <c r="B1194" s="32"/>
      <c r="C1194" s="33"/>
      <c r="D1194" s="31"/>
      <c r="E1194" s="31"/>
      <c r="F1194" s="31"/>
      <c r="G1194" s="36" t="str">
        <f aca="false">IF(COUNTA(A1194:F1194)=0,"",IF(E1194="","Falta o código",IF(E1194&lt;&gt;TRIM(E1194),"Confira o código",IF(COUNTIFS(CobroID,E1194)&gt;1,"Código repetido",IF(NOT(ISNUMBER(B1194)),"Confira a data",IF(OR(B1194&lt;1,B1194&gt;73415,INT(B1194)&lt;&gt;B1194),"Confira a data",IF(NOT(ISNUMBER(C1194)),"Confira o valor",IF(C1194&lt;=0,"Valor maior que zero",IF(COUNTIFS(Medios,D1194)&lt;&gt;1,"Escolha um meio",IF(COUNTIFS(VentaID,A1194)&lt;&gt;1,"Confira o ID da venda",IF(SUMIFS(VentaValida,VentaID,A1194)&lt;=0,"Corrija a venda",IF(B1194&lt;SUMIFS(VentaFecha,VentaID,A1194),"Anterior à venda","OK"))))))))))))</f>
        <v/>
      </c>
      <c r="H1194" s="34" t="n">
        <f aca="false">IF(G1194="OK",C1194,0)</f>
        <v>0</v>
      </c>
    </row>
    <row r="1195" customFormat="false" ht="25" hidden="false" customHeight="true" outlineLevel="0" collapsed="false">
      <c r="A1195" s="31"/>
      <c r="B1195" s="32"/>
      <c r="C1195" s="33"/>
      <c r="D1195" s="31"/>
      <c r="E1195" s="31"/>
      <c r="F1195" s="31"/>
      <c r="G1195" s="36" t="str">
        <f aca="false">IF(COUNTA(A1195:F1195)=0,"",IF(E1195="","Falta o código",IF(E1195&lt;&gt;TRIM(E1195),"Confira o código",IF(COUNTIFS(CobroID,E1195)&gt;1,"Código repetido",IF(NOT(ISNUMBER(B1195)),"Confira a data",IF(OR(B1195&lt;1,B1195&gt;73415,INT(B1195)&lt;&gt;B1195),"Confira a data",IF(NOT(ISNUMBER(C1195)),"Confira o valor",IF(C1195&lt;=0,"Valor maior que zero",IF(COUNTIFS(Medios,D1195)&lt;&gt;1,"Escolha um meio",IF(COUNTIFS(VentaID,A1195)&lt;&gt;1,"Confira o ID da venda",IF(SUMIFS(VentaValida,VentaID,A1195)&lt;=0,"Corrija a venda",IF(B1195&lt;SUMIFS(VentaFecha,VentaID,A1195),"Anterior à venda","OK"))))))))))))</f>
        <v/>
      </c>
      <c r="H1195" s="34" t="n">
        <f aca="false">IF(G1195="OK",C1195,0)</f>
        <v>0</v>
      </c>
    </row>
    <row r="1196" customFormat="false" ht="25" hidden="false" customHeight="true" outlineLevel="0" collapsed="false">
      <c r="A1196" s="31"/>
      <c r="B1196" s="32"/>
      <c r="C1196" s="33"/>
      <c r="D1196" s="31"/>
      <c r="E1196" s="31"/>
      <c r="F1196" s="31"/>
      <c r="G1196" s="36" t="str">
        <f aca="false">IF(COUNTA(A1196:F1196)=0,"",IF(E1196="","Falta o código",IF(E1196&lt;&gt;TRIM(E1196),"Confira o código",IF(COUNTIFS(CobroID,E1196)&gt;1,"Código repetido",IF(NOT(ISNUMBER(B1196)),"Confira a data",IF(OR(B1196&lt;1,B1196&gt;73415,INT(B1196)&lt;&gt;B1196),"Confira a data",IF(NOT(ISNUMBER(C1196)),"Confira o valor",IF(C1196&lt;=0,"Valor maior que zero",IF(COUNTIFS(Medios,D1196)&lt;&gt;1,"Escolha um meio",IF(COUNTIFS(VentaID,A1196)&lt;&gt;1,"Confira o ID da venda",IF(SUMIFS(VentaValida,VentaID,A1196)&lt;=0,"Corrija a venda",IF(B1196&lt;SUMIFS(VentaFecha,VentaID,A1196),"Anterior à venda","OK"))))))))))))</f>
        <v/>
      </c>
      <c r="H1196" s="34" t="n">
        <f aca="false">IF(G1196="OK",C1196,0)</f>
        <v>0</v>
      </c>
    </row>
    <row r="1197" customFormat="false" ht="25" hidden="false" customHeight="true" outlineLevel="0" collapsed="false">
      <c r="A1197" s="31"/>
      <c r="B1197" s="32"/>
      <c r="C1197" s="33"/>
      <c r="D1197" s="31"/>
      <c r="E1197" s="31"/>
      <c r="F1197" s="31"/>
      <c r="G1197" s="36" t="str">
        <f aca="false">IF(COUNTA(A1197:F1197)=0,"",IF(E1197="","Falta o código",IF(E1197&lt;&gt;TRIM(E1197),"Confira o código",IF(COUNTIFS(CobroID,E1197)&gt;1,"Código repetido",IF(NOT(ISNUMBER(B1197)),"Confira a data",IF(OR(B1197&lt;1,B1197&gt;73415,INT(B1197)&lt;&gt;B1197),"Confira a data",IF(NOT(ISNUMBER(C1197)),"Confira o valor",IF(C1197&lt;=0,"Valor maior que zero",IF(COUNTIFS(Medios,D1197)&lt;&gt;1,"Escolha um meio",IF(COUNTIFS(VentaID,A1197)&lt;&gt;1,"Confira o ID da venda",IF(SUMIFS(VentaValida,VentaID,A1197)&lt;=0,"Corrija a venda",IF(B1197&lt;SUMIFS(VentaFecha,VentaID,A1197),"Anterior à venda","OK"))))))))))))</f>
        <v/>
      </c>
      <c r="H1197" s="34" t="n">
        <f aca="false">IF(G1197="OK",C1197,0)</f>
        <v>0</v>
      </c>
    </row>
    <row r="1198" customFormat="false" ht="25" hidden="false" customHeight="true" outlineLevel="0" collapsed="false">
      <c r="A1198" s="31"/>
      <c r="B1198" s="32"/>
      <c r="C1198" s="33"/>
      <c r="D1198" s="31"/>
      <c r="E1198" s="31"/>
      <c r="F1198" s="31"/>
      <c r="G1198" s="36" t="str">
        <f aca="false">IF(COUNTA(A1198:F1198)=0,"",IF(E1198="","Falta o código",IF(E1198&lt;&gt;TRIM(E1198),"Confira o código",IF(COUNTIFS(CobroID,E1198)&gt;1,"Código repetido",IF(NOT(ISNUMBER(B1198)),"Confira a data",IF(OR(B1198&lt;1,B1198&gt;73415,INT(B1198)&lt;&gt;B1198),"Confira a data",IF(NOT(ISNUMBER(C1198)),"Confira o valor",IF(C1198&lt;=0,"Valor maior que zero",IF(COUNTIFS(Medios,D1198)&lt;&gt;1,"Escolha um meio",IF(COUNTIFS(VentaID,A1198)&lt;&gt;1,"Confira o ID da venda",IF(SUMIFS(VentaValida,VentaID,A1198)&lt;=0,"Corrija a venda",IF(B1198&lt;SUMIFS(VentaFecha,VentaID,A1198),"Anterior à venda","OK"))))))))))))</f>
        <v/>
      </c>
      <c r="H1198" s="34" t="n">
        <f aca="false">IF(G1198="OK",C1198,0)</f>
        <v>0</v>
      </c>
    </row>
    <row r="1199" customFormat="false" ht="25" hidden="false" customHeight="true" outlineLevel="0" collapsed="false">
      <c r="A1199" s="31"/>
      <c r="B1199" s="32"/>
      <c r="C1199" s="33"/>
      <c r="D1199" s="31"/>
      <c r="E1199" s="31"/>
      <c r="F1199" s="31"/>
      <c r="G1199" s="36" t="str">
        <f aca="false">IF(COUNTA(A1199:F1199)=0,"",IF(E1199="","Falta o código",IF(E1199&lt;&gt;TRIM(E1199),"Confira o código",IF(COUNTIFS(CobroID,E1199)&gt;1,"Código repetido",IF(NOT(ISNUMBER(B1199)),"Confira a data",IF(OR(B1199&lt;1,B1199&gt;73415,INT(B1199)&lt;&gt;B1199),"Confira a data",IF(NOT(ISNUMBER(C1199)),"Confira o valor",IF(C1199&lt;=0,"Valor maior que zero",IF(COUNTIFS(Medios,D1199)&lt;&gt;1,"Escolha um meio",IF(COUNTIFS(VentaID,A1199)&lt;&gt;1,"Confira o ID da venda",IF(SUMIFS(VentaValida,VentaID,A1199)&lt;=0,"Corrija a venda",IF(B1199&lt;SUMIFS(VentaFecha,VentaID,A1199),"Anterior à venda","OK"))))))))))))</f>
        <v/>
      </c>
      <c r="H1199" s="34" t="n">
        <f aca="false">IF(G1199="OK",C1199,0)</f>
        <v>0</v>
      </c>
    </row>
    <row r="1200" customFormat="false" ht="25" hidden="false" customHeight="true" outlineLevel="0" collapsed="false">
      <c r="A1200" s="31"/>
      <c r="B1200" s="32"/>
      <c r="C1200" s="33"/>
      <c r="D1200" s="31"/>
      <c r="E1200" s="31"/>
      <c r="F1200" s="31"/>
      <c r="G1200" s="36" t="str">
        <f aca="false">IF(COUNTA(A1200:F1200)=0,"",IF(E1200="","Falta o código",IF(E1200&lt;&gt;TRIM(E1200),"Confira o código",IF(COUNTIFS(CobroID,E1200)&gt;1,"Código repetido",IF(NOT(ISNUMBER(B1200)),"Confira a data",IF(OR(B1200&lt;1,B1200&gt;73415,INT(B1200)&lt;&gt;B1200),"Confira a data",IF(NOT(ISNUMBER(C1200)),"Confira o valor",IF(C1200&lt;=0,"Valor maior que zero",IF(COUNTIFS(Medios,D1200)&lt;&gt;1,"Escolha um meio",IF(COUNTIFS(VentaID,A1200)&lt;&gt;1,"Confira o ID da venda",IF(SUMIFS(VentaValida,VentaID,A1200)&lt;=0,"Corrija a venda",IF(B1200&lt;SUMIFS(VentaFecha,VentaID,A1200),"Anterior à venda","OK"))))))))))))</f>
        <v/>
      </c>
      <c r="H1200" s="34" t="n">
        <f aca="false">IF(G1200="OK",C1200,0)</f>
        <v>0</v>
      </c>
    </row>
    <row r="1201" customFormat="false" ht="25" hidden="false" customHeight="true" outlineLevel="0" collapsed="false">
      <c r="A1201" s="31"/>
      <c r="B1201" s="32"/>
      <c r="C1201" s="33"/>
      <c r="D1201" s="31"/>
      <c r="E1201" s="31"/>
      <c r="F1201" s="31"/>
      <c r="G1201" s="36" t="str">
        <f aca="false">IF(COUNTA(A1201:F1201)=0,"",IF(E1201="","Falta o código",IF(E1201&lt;&gt;TRIM(E1201),"Confira o código",IF(COUNTIFS(CobroID,E1201)&gt;1,"Código repetido",IF(NOT(ISNUMBER(B1201)),"Confira a data",IF(OR(B1201&lt;1,B1201&gt;73415,INT(B1201)&lt;&gt;B1201),"Confira a data",IF(NOT(ISNUMBER(C1201)),"Confira o valor",IF(C1201&lt;=0,"Valor maior que zero",IF(COUNTIFS(Medios,D1201)&lt;&gt;1,"Escolha um meio",IF(COUNTIFS(VentaID,A1201)&lt;&gt;1,"Confira o ID da venda",IF(SUMIFS(VentaValida,VentaID,A1201)&lt;=0,"Corrija a venda",IF(B1201&lt;SUMIFS(VentaFecha,VentaID,A1201),"Anterior à venda","OK"))))))))))))</f>
        <v/>
      </c>
      <c r="H1201" s="34" t="n">
        <f aca="false">IF(G1201="OK",C1201,0)</f>
        <v>0</v>
      </c>
    </row>
    <row r="1202" customFormat="false" ht="25" hidden="false" customHeight="true" outlineLevel="0" collapsed="false">
      <c r="A1202" s="31"/>
      <c r="B1202" s="32"/>
      <c r="C1202" s="33"/>
      <c r="D1202" s="31"/>
      <c r="E1202" s="31"/>
      <c r="F1202" s="31"/>
      <c r="G1202" s="36" t="str">
        <f aca="false">IF(COUNTA(A1202:F1202)=0,"",IF(E1202="","Falta o código",IF(E1202&lt;&gt;TRIM(E1202),"Confira o código",IF(COUNTIFS(CobroID,E1202)&gt;1,"Código repetido",IF(NOT(ISNUMBER(B1202)),"Confira a data",IF(OR(B1202&lt;1,B1202&gt;73415,INT(B1202)&lt;&gt;B1202),"Confira a data",IF(NOT(ISNUMBER(C1202)),"Confira o valor",IF(C1202&lt;=0,"Valor maior que zero",IF(COUNTIFS(Medios,D1202)&lt;&gt;1,"Escolha um meio",IF(COUNTIFS(VentaID,A1202)&lt;&gt;1,"Confira o ID da venda",IF(SUMIFS(VentaValida,VentaID,A1202)&lt;=0,"Corrija a venda",IF(B1202&lt;SUMIFS(VentaFecha,VentaID,A1202),"Anterior à venda","OK"))))))))))))</f>
        <v/>
      </c>
      <c r="H1202" s="34" t="n">
        <f aca="false">IF(G1202="OK",C1202,0)</f>
        <v>0</v>
      </c>
    </row>
    <row r="1203" customFormat="false" ht="25" hidden="false" customHeight="true" outlineLevel="0" collapsed="false">
      <c r="A1203" s="31"/>
      <c r="B1203" s="32"/>
      <c r="C1203" s="33"/>
      <c r="D1203" s="31"/>
      <c r="E1203" s="31"/>
      <c r="F1203" s="31"/>
      <c r="G1203" s="36" t="str">
        <f aca="false">IF(COUNTA(A1203:F1203)=0,"",IF(E1203="","Falta o código",IF(E1203&lt;&gt;TRIM(E1203),"Confira o código",IF(COUNTIFS(CobroID,E1203)&gt;1,"Código repetido",IF(NOT(ISNUMBER(B1203)),"Confira a data",IF(OR(B1203&lt;1,B1203&gt;73415,INT(B1203)&lt;&gt;B1203),"Confira a data",IF(NOT(ISNUMBER(C1203)),"Confira o valor",IF(C1203&lt;=0,"Valor maior que zero",IF(COUNTIFS(Medios,D1203)&lt;&gt;1,"Escolha um meio",IF(COUNTIFS(VentaID,A1203)&lt;&gt;1,"Confira o ID da venda",IF(SUMIFS(VentaValida,VentaID,A1203)&lt;=0,"Corrija a venda",IF(B1203&lt;SUMIFS(VentaFecha,VentaID,A1203),"Anterior à venda","OK"))))))))))))</f>
        <v/>
      </c>
      <c r="H1203" s="34" t="n">
        <f aca="false">IF(G1203="OK",C1203,0)</f>
        <v>0</v>
      </c>
    </row>
    <row r="1204" customFormat="false" ht="25" hidden="false" customHeight="true" outlineLevel="0" collapsed="false">
      <c r="A1204" s="31"/>
      <c r="B1204" s="32"/>
      <c r="C1204" s="33"/>
      <c r="D1204" s="31"/>
      <c r="E1204" s="31"/>
      <c r="F1204" s="31"/>
      <c r="G1204" s="36" t="str">
        <f aca="false">IF(COUNTA(A1204:F1204)=0,"",IF(E1204="","Falta o código",IF(E1204&lt;&gt;TRIM(E1204),"Confira o código",IF(COUNTIFS(CobroID,E1204)&gt;1,"Código repetido",IF(NOT(ISNUMBER(B1204)),"Confira a data",IF(OR(B1204&lt;1,B1204&gt;73415,INT(B1204)&lt;&gt;B1204),"Confira a data",IF(NOT(ISNUMBER(C1204)),"Confira o valor",IF(C1204&lt;=0,"Valor maior que zero",IF(COUNTIFS(Medios,D1204)&lt;&gt;1,"Escolha um meio",IF(COUNTIFS(VentaID,A1204)&lt;&gt;1,"Confira o ID da venda",IF(SUMIFS(VentaValida,VentaID,A1204)&lt;=0,"Corrija a venda",IF(B1204&lt;SUMIFS(VentaFecha,VentaID,A1204),"Anterior à venda","OK"))))))))))))</f>
        <v/>
      </c>
      <c r="H1204" s="34" t="n">
        <f aca="false">IF(G1204="OK",C1204,0)</f>
        <v>0</v>
      </c>
    </row>
    <row r="1205" customFormat="false" ht="25" hidden="false" customHeight="true" outlineLevel="0" collapsed="false">
      <c r="A1205" s="31"/>
      <c r="B1205" s="32"/>
      <c r="C1205" s="33"/>
      <c r="D1205" s="31"/>
      <c r="E1205" s="31"/>
      <c r="F1205" s="31"/>
      <c r="G1205" s="36" t="str">
        <f aca="false">IF(COUNTA(A1205:F1205)=0,"",IF(E1205="","Falta o código",IF(E1205&lt;&gt;TRIM(E1205),"Confira o código",IF(COUNTIFS(CobroID,E1205)&gt;1,"Código repetido",IF(NOT(ISNUMBER(B1205)),"Confira a data",IF(OR(B1205&lt;1,B1205&gt;73415,INT(B1205)&lt;&gt;B1205),"Confira a data",IF(NOT(ISNUMBER(C1205)),"Confira o valor",IF(C1205&lt;=0,"Valor maior que zero",IF(COUNTIFS(Medios,D1205)&lt;&gt;1,"Escolha um meio",IF(COUNTIFS(VentaID,A1205)&lt;&gt;1,"Confira o ID da venda",IF(SUMIFS(VentaValida,VentaID,A1205)&lt;=0,"Corrija a venda",IF(B1205&lt;SUMIFS(VentaFecha,VentaID,A1205),"Anterior à venda","OK"))))))))))))</f>
        <v/>
      </c>
      <c r="H1205" s="34" t="n">
        <f aca="false">IF(G1205="OK",C1205,0)</f>
        <v>0</v>
      </c>
    </row>
    <row r="1206" customFormat="false" ht="25" hidden="false" customHeight="true" outlineLevel="0" collapsed="false">
      <c r="A1206" s="31"/>
      <c r="B1206" s="32"/>
      <c r="C1206" s="33"/>
      <c r="D1206" s="31"/>
      <c r="E1206" s="31"/>
      <c r="F1206" s="31"/>
      <c r="G1206" s="36" t="str">
        <f aca="false">IF(COUNTA(A1206:F1206)=0,"",IF(E1206="","Falta o código",IF(E1206&lt;&gt;TRIM(E1206),"Confira o código",IF(COUNTIFS(CobroID,E1206)&gt;1,"Código repetido",IF(NOT(ISNUMBER(B1206)),"Confira a data",IF(OR(B1206&lt;1,B1206&gt;73415,INT(B1206)&lt;&gt;B1206),"Confira a data",IF(NOT(ISNUMBER(C1206)),"Confira o valor",IF(C1206&lt;=0,"Valor maior que zero",IF(COUNTIFS(Medios,D1206)&lt;&gt;1,"Escolha um meio",IF(COUNTIFS(VentaID,A1206)&lt;&gt;1,"Confira o ID da venda",IF(SUMIFS(VentaValida,VentaID,A1206)&lt;=0,"Corrija a venda",IF(B1206&lt;SUMIFS(VentaFecha,VentaID,A1206),"Anterior à venda","OK"))))))))))))</f>
        <v/>
      </c>
      <c r="H1206" s="34" t="n">
        <f aca="false">IF(G1206="OK",C1206,0)</f>
        <v>0</v>
      </c>
    </row>
    <row r="1207" customFormat="false" ht="25" hidden="false" customHeight="true" outlineLevel="0" collapsed="false">
      <c r="A1207" s="31"/>
      <c r="B1207" s="32"/>
      <c r="C1207" s="33"/>
      <c r="D1207" s="31"/>
      <c r="E1207" s="31"/>
      <c r="F1207" s="31"/>
      <c r="G1207" s="36" t="str">
        <f aca="false">IF(COUNTA(A1207:F1207)=0,"",IF(E1207="","Falta o código",IF(E1207&lt;&gt;TRIM(E1207),"Confira o código",IF(COUNTIFS(CobroID,E1207)&gt;1,"Código repetido",IF(NOT(ISNUMBER(B1207)),"Confira a data",IF(OR(B1207&lt;1,B1207&gt;73415,INT(B1207)&lt;&gt;B1207),"Confira a data",IF(NOT(ISNUMBER(C1207)),"Confira o valor",IF(C1207&lt;=0,"Valor maior que zero",IF(COUNTIFS(Medios,D1207)&lt;&gt;1,"Escolha um meio",IF(COUNTIFS(VentaID,A1207)&lt;&gt;1,"Confira o ID da venda",IF(SUMIFS(VentaValida,VentaID,A1207)&lt;=0,"Corrija a venda",IF(B1207&lt;SUMIFS(VentaFecha,VentaID,A1207),"Anterior à venda","OK"))))))))))))</f>
        <v/>
      </c>
      <c r="H1207" s="34" t="n">
        <f aca="false">IF(G1207="OK",C1207,0)</f>
        <v>0</v>
      </c>
    </row>
    <row r="1208" customFormat="false" ht="25" hidden="false" customHeight="true" outlineLevel="0" collapsed="false">
      <c r="A1208" s="31"/>
      <c r="B1208" s="32"/>
      <c r="C1208" s="33"/>
      <c r="D1208" s="31"/>
      <c r="E1208" s="31"/>
      <c r="F1208" s="31"/>
      <c r="G1208" s="36" t="str">
        <f aca="false">IF(COUNTA(A1208:F1208)=0,"",IF(E1208="","Falta o código",IF(E1208&lt;&gt;TRIM(E1208),"Confira o código",IF(COUNTIFS(CobroID,E1208)&gt;1,"Código repetido",IF(NOT(ISNUMBER(B1208)),"Confira a data",IF(OR(B1208&lt;1,B1208&gt;73415,INT(B1208)&lt;&gt;B1208),"Confira a data",IF(NOT(ISNUMBER(C1208)),"Confira o valor",IF(C1208&lt;=0,"Valor maior que zero",IF(COUNTIFS(Medios,D1208)&lt;&gt;1,"Escolha um meio",IF(COUNTIFS(VentaID,A1208)&lt;&gt;1,"Confira o ID da venda",IF(SUMIFS(VentaValida,VentaID,A1208)&lt;=0,"Corrija a venda",IF(B1208&lt;SUMIFS(VentaFecha,VentaID,A1208),"Anterior à venda","OK"))))))))))))</f>
        <v/>
      </c>
      <c r="H1208" s="34" t="n">
        <f aca="false">IF(G1208="OK",C1208,0)</f>
        <v>0</v>
      </c>
    </row>
    <row r="1209" customFormat="false" ht="25" hidden="false" customHeight="true" outlineLevel="0" collapsed="false">
      <c r="A1209" s="31"/>
      <c r="B1209" s="32"/>
      <c r="C1209" s="33"/>
      <c r="D1209" s="31"/>
      <c r="E1209" s="31"/>
      <c r="F1209" s="31"/>
      <c r="G1209" s="36" t="str">
        <f aca="false">IF(COUNTA(A1209:F1209)=0,"",IF(E1209="","Falta o código",IF(E1209&lt;&gt;TRIM(E1209),"Confira o código",IF(COUNTIFS(CobroID,E1209)&gt;1,"Código repetido",IF(NOT(ISNUMBER(B1209)),"Confira a data",IF(OR(B1209&lt;1,B1209&gt;73415,INT(B1209)&lt;&gt;B1209),"Confira a data",IF(NOT(ISNUMBER(C1209)),"Confira o valor",IF(C1209&lt;=0,"Valor maior que zero",IF(COUNTIFS(Medios,D1209)&lt;&gt;1,"Escolha um meio",IF(COUNTIFS(VentaID,A1209)&lt;&gt;1,"Confira o ID da venda",IF(SUMIFS(VentaValida,VentaID,A1209)&lt;=0,"Corrija a venda",IF(B1209&lt;SUMIFS(VentaFecha,VentaID,A1209),"Anterior à venda","OK"))))))))))))</f>
        <v/>
      </c>
      <c r="H1209" s="34" t="n">
        <f aca="false">IF(G1209="OK",C1209,0)</f>
        <v>0</v>
      </c>
    </row>
    <row r="1210" customFormat="false" ht="25" hidden="false" customHeight="true" outlineLevel="0" collapsed="false">
      <c r="A1210" s="31"/>
      <c r="B1210" s="32"/>
      <c r="C1210" s="33"/>
      <c r="D1210" s="31"/>
      <c r="E1210" s="31"/>
      <c r="F1210" s="31"/>
      <c r="G1210" s="36" t="str">
        <f aca="false">IF(COUNTA(A1210:F1210)=0,"",IF(E1210="","Falta o código",IF(E1210&lt;&gt;TRIM(E1210),"Confira o código",IF(COUNTIFS(CobroID,E1210)&gt;1,"Código repetido",IF(NOT(ISNUMBER(B1210)),"Confira a data",IF(OR(B1210&lt;1,B1210&gt;73415,INT(B1210)&lt;&gt;B1210),"Confira a data",IF(NOT(ISNUMBER(C1210)),"Confira o valor",IF(C1210&lt;=0,"Valor maior que zero",IF(COUNTIFS(Medios,D1210)&lt;&gt;1,"Escolha um meio",IF(COUNTIFS(VentaID,A1210)&lt;&gt;1,"Confira o ID da venda",IF(SUMIFS(VentaValida,VentaID,A1210)&lt;=0,"Corrija a venda",IF(B1210&lt;SUMIFS(VentaFecha,VentaID,A1210),"Anterior à venda","OK"))))))))))))</f>
        <v/>
      </c>
      <c r="H1210" s="34" t="n">
        <f aca="false">IF(G1210="OK",C1210,0)</f>
        <v>0</v>
      </c>
    </row>
    <row r="1211" customFormat="false" ht="25" hidden="false" customHeight="true" outlineLevel="0" collapsed="false">
      <c r="A1211" s="31"/>
      <c r="B1211" s="32"/>
      <c r="C1211" s="33"/>
      <c r="D1211" s="31"/>
      <c r="E1211" s="31"/>
      <c r="F1211" s="31"/>
      <c r="G1211" s="36" t="str">
        <f aca="false">IF(COUNTA(A1211:F1211)=0,"",IF(E1211="","Falta o código",IF(E1211&lt;&gt;TRIM(E1211),"Confira o código",IF(COUNTIFS(CobroID,E1211)&gt;1,"Código repetido",IF(NOT(ISNUMBER(B1211)),"Confira a data",IF(OR(B1211&lt;1,B1211&gt;73415,INT(B1211)&lt;&gt;B1211),"Confira a data",IF(NOT(ISNUMBER(C1211)),"Confira o valor",IF(C1211&lt;=0,"Valor maior que zero",IF(COUNTIFS(Medios,D1211)&lt;&gt;1,"Escolha um meio",IF(COUNTIFS(VentaID,A1211)&lt;&gt;1,"Confira o ID da venda",IF(SUMIFS(VentaValida,VentaID,A1211)&lt;=0,"Corrija a venda",IF(B1211&lt;SUMIFS(VentaFecha,VentaID,A1211),"Anterior à venda","OK"))))))))))))</f>
        <v/>
      </c>
      <c r="H1211" s="34" t="n">
        <f aca="false">IF(G1211="OK",C1211,0)</f>
        <v>0</v>
      </c>
    </row>
    <row r="1212" customFormat="false" ht="25" hidden="false" customHeight="true" outlineLevel="0" collapsed="false">
      <c r="A1212" s="31"/>
      <c r="B1212" s="32"/>
      <c r="C1212" s="33"/>
      <c r="D1212" s="31"/>
      <c r="E1212" s="31"/>
      <c r="F1212" s="31"/>
      <c r="G1212" s="36" t="str">
        <f aca="false">IF(COUNTA(A1212:F1212)=0,"",IF(E1212="","Falta o código",IF(E1212&lt;&gt;TRIM(E1212),"Confira o código",IF(COUNTIFS(CobroID,E1212)&gt;1,"Código repetido",IF(NOT(ISNUMBER(B1212)),"Confira a data",IF(OR(B1212&lt;1,B1212&gt;73415,INT(B1212)&lt;&gt;B1212),"Confira a data",IF(NOT(ISNUMBER(C1212)),"Confira o valor",IF(C1212&lt;=0,"Valor maior que zero",IF(COUNTIFS(Medios,D1212)&lt;&gt;1,"Escolha um meio",IF(COUNTIFS(VentaID,A1212)&lt;&gt;1,"Confira o ID da venda",IF(SUMIFS(VentaValida,VentaID,A1212)&lt;=0,"Corrija a venda",IF(B1212&lt;SUMIFS(VentaFecha,VentaID,A1212),"Anterior à venda","OK"))))))))))))</f>
        <v/>
      </c>
      <c r="H1212" s="34" t="n">
        <f aca="false">IF(G1212="OK",C1212,0)</f>
        <v>0</v>
      </c>
    </row>
    <row r="1213" customFormat="false" ht="25" hidden="false" customHeight="true" outlineLevel="0" collapsed="false">
      <c r="A1213" s="31"/>
      <c r="B1213" s="32"/>
      <c r="C1213" s="33"/>
      <c r="D1213" s="31"/>
      <c r="E1213" s="31"/>
      <c r="F1213" s="31"/>
      <c r="G1213" s="36" t="str">
        <f aca="false">IF(COUNTA(A1213:F1213)=0,"",IF(E1213="","Falta o código",IF(E1213&lt;&gt;TRIM(E1213),"Confira o código",IF(COUNTIFS(CobroID,E1213)&gt;1,"Código repetido",IF(NOT(ISNUMBER(B1213)),"Confira a data",IF(OR(B1213&lt;1,B1213&gt;73415,INT(B1213)&lt;&gt;B1213),"Confira a data",IF(NOT(ISNUMBER(C1213)),"Confira o valor",IF(C1213&lt;=0,"Valor maior que zero",IF(COUNTIFS(Medios,D1213)&lt;&gt;1,"Escolha um meio",IF(COUNTIFS(VentaID,A1213)&lt;&gt;1,"Confira o ID da venda",IF(SUMIFS(VentaValida,VentaID,A1213)&lt;=0,"Corrija a venda",IF(B1213&lt;SUMIFS(VentaFecha,VentaID,A1213),"Anterior à venda","OK"))))))))))))</f>
        <v/>
      </c>
      <c r="H1213" s="34" t="n">
        <f aca="false">IF(G1213="OK",C1213,0)</f>
        <v>0</v>
      </c>
    </row>
    <row r="1214" customFormat="false" ht="25" hidden="false" customHeight="true" outlineLevel="0" collapsed="false">
      <c r="A1214" s="31"/>
      <c r="B1214" s="32"/>
      <c r="C1214" s="33"/>
      <c r="D1214" s="31"/>
      <c r="E1214" s="31"/>
      <c r="F1214" s="31"/>
      <c r="G1214" s="36" t="str">
        <f aca="false">IF(COUNTA(A1214:F1214)=0,"",IF(E1214="","Falta o código",IF(E1214&lt;&gt;TRIM(E1214),"Confira o código",IF(COUNTIFS(CobroID,E1214)&gt;1,"Código repetido",IF(NOT(ISNUMBER(B1214)),"Confira a data",IF(OR(B1214&lt;1,B1214&gt;73415,INT(B1214)&lt;&gt;B1214),"Confira a data",IF(NOT(ISNUMBER(C1214)),"Confira o valor",IF(C1214&lt;=0,"Valor maior que zero",IF(COUNTIFS(Medios,D1214)&lt;&gt;1,"Escolha um meio",IF(COUNTIFS(VentaID,A1214)&lt;&gt;1,"Confira o ID da venda",IF(SUMIFS(VentaValida,VentaID,A1214)&lt;=0,"Corrija a venda",IF(B1214&lt;SUMIFS(VentaFecha,VentaID,A1214),"Anterior à venda","OK"))))))))))))</f>
        <v/>
      </c>
      <c r="H1214" s="34" t="n">
        <f aca="false">IF(G1214="OK",C1214,0)</f>
        <v>0</v>
      </c>
    </row>
    <row r="1215" customFormat="false" ht="25" hidden="false" customHeight="true" outlineLevel="0" collapsed="false">
      <c r="A1215" s="31"/>
      <c r="B1215" s="32"/>
      <c r="C1215" s="33"/>
      <c r="D1215" s="31"/>
      <c r="E1215" s="31"/>
      <c r="F1215" s="31"/>
      <c r="G1215" s="36" t="str">
        <f aca="false">IF(COUNTA(A1215:F1215)=0,"",IF(E1215="","Falta o código",IF(E1215&lt;&gt;TRIM(E1215),"Confira o código",IF(COUNTIFS(CobroID,E1215)&gt;1,"Código repetido",IF(NOT(ISNUMBER(B1215)),"Confira a data",IF(OR(B1215&lt;1,B1215&gt;73415,INT(B1215)&lt;&gt;B1215),"Confira a data",IF(NOT(ISNUMBER(C1215)),"Confira o valor",IF(C1215&lt;=0,"Valor maior que zero",IF(COUNTIFS(Medios,D1215)&lt;&gt;1,"Escolha um meio",IF(COUNTIFS(VentaID,A1215)&lt;&gt;1,"Confira o ID da venda",IF(SUMIFS(VentaValida,VentaID,A1215)&lt;=0,"Corrija a venda",IF(B1215&lt;SUMIFS(VentaFecha,VentaID,A1215),"Anterior à venda","OK"))))))))))))</f>
        <v/>
      </c>
      <c r="H1215" s="34" t="n">
        <f aca="false">IF(G1215="OK",C1215,0)</f>
        <v>0</v>
      </c>
    </row>
    <row r="1216" customFormat="false" ht="25" hidden="false" customHeight="true" outlineLevel="0" collapsed="false">
      <c r="A1216" s="31"/>
      <c r="B1216" s="32"/>
      <c r="C1216" s="33"/>
      <c r="D1216" s="31"/>
      <c r="E1216" s="31"/>
      <c r="F1216" s="31"/>
      <c r="G1216" s="36" t="str">
        <f aca="false">IF(COUNTA(A1216:F1216)=0,"",IF(E1216="","Falta o código",IF(E1216&lt;&gt;TRIM(E1216),"Confira o código",IF(COUNTIFS(CobroID,E1216)&gt;1,"Código repetido",IF(NOT(ISNUMBER(B1216)),"Confira a data",IF(OR(B1216&lt;1,B1216&gt;73415,INT(B1216)&lt;&gt;B1216),"Confira a data",IF(NOT(ISNUMBER(C1216)),"Confira o valor",IF(C1216&lt;=0,"Valor maior que zero",IF(COUNTIFS(Medios,D1216)&lt;&gt;1,"Escolha um meio",IF(COUNTIFS(VentaID,A1216)&lt;&gt;1,"Confira o ID da venda",IF(SUMIFS(VentaValida,VentaID,A1216)&lt;=0,"Corrija a venda",IF(B1216&lt;SUMIFS(VentaFecha,VentaID,A1216),"Anterior à venda","OK"))))))))))))</f>
        <v/>
      </c>
      <c r="H1216" s="34" t="n">
        <f aca="false">IF(G1216="OK",C1216,0)</f>
        <v>0</v>
      </c>
    </row>
    <row r="1217" customFormat="false" ht="25" hidden="false" customHeight="true" outlineLevel="0" collapsed="false">
      <c r="A1217" s="31"/>
      <c r="B1217" s="32"/>
      <c r="C1217" s="33"/>
      <c r="D1217" s="31"/>
      <c r="E1217" s="31"/>
      <c r="F1217" s="31"/>
      <c r="G1217" s="36" t="str">
        <f aca="false">IF(COUNTA(A1217:F1217)=0,"",IF(E1217="","Falta o código",IF(E1217&lt;&gt;TRIM(E1217),"Confira o código",IF(COUNTIFS(CobroID,E1217)&gt;1,"Código repetido",IF(NOT(ISNUMBER(B1217)),"Confira a data",IF(OR(B1217&lt;1,B1217&gt;73415,INT(B1217)&lt;&gt;B1217),"Confira a data",IF(NOT(ISNUMBER(C1217)),"Confira o valor",IF(C1217&lt;=0,"Valor maior que zero",IF(COUNTIFS(Medios,D1217)&lt;&gt;1,"Escolha um meio",IF(COUNTIFS(VentaID,A1217)&lt;&gt;1,"Confira o ID da venda",IF(SUMIFS(VentaValida,VentaID,A1217)&lt;=0,"Corrija a venda",IF(B1217&lt;SUMIFS(VentaFecha,VentaID,A1217),"Anterior à venda","OK"))))))))))))</f>
        <v/>
      </c>
      <c r="H1217" s="34" t="n">
        <f aca="false">IF(G1217="OK",C1217,0)</f>
        <v>0</v>
      </c>
    </row>
    <row r="1218" customFormat="false" ht="25" hidden="false" customHeight="true" outlineLevel="0" collapsed="false">
      <c r="A1218" s="31"/>
      <c r="B1218" s="32"/>
      <c r="C1218" s="33"/>
      <c r="D1218" s="31"/>
      <c r="E1218" s="31"/>
      <c r="F1218" s="31"/>
      <c r="G1218" s="36" t="str">
        <f aca="false">IF(COUNTA(A1218:F1218)=0,"",IF(E1218="","Falta o código",IF(E1218&lt;&gt;TRIM(E1218),"Confira o código",IF(COUNTIFS(CobroID,E1218)&gt;1,"Código repetido",IF(NOT(ISNUMBER(B1218)),"Confira a data",IF(OR(B1218&lt;1,B1218&gt;73415,INT(B1218)&lt;&gt;B1218),"Confira a data",IF(NOT(ISNUMBER(C1218)),"Confira o valor",IF(C1218&lt;=0,"Valor maior que zero",IF(COUNTIFS(Medios,D1218)&lt;&gt;1,"Escolha um meio",IF(COUNTIFS(VentaID,A1218)&lt;&gt;1,"Confira o ID da venda",IF(SUMIFS(VentaValida,VentaID,A1218)&lt;=0,"Corrija a venda",IF(B1218&lt;SUMIFS(VentaFecha,VentaID,A1218),"Anterior à venda","OK"))))))))))))</f>
        <v/>
      </c>
      <c r="H1218" s="34" t="n">
        <f aca="false">IF(G1218="OK",C1218,0)</f>
        <v>0</v>
      </c>
    </row>
    <row r="1219" customFormat="false" ht="25" hidden="false" customHeight="true" outlineLevel="0" collapsed="false">
      <c r="A1219" s="31"/>
      <c r="B1219" s="32"/>
      <c r="C1219" s="33"/>
      <c r="D1219" s="31"/>
      <c r="E1219" s="31"/>
      <c r="F1219" s="31"/>
      <c r="G1219" s="36" t="str">
        <f aca="false">IF(COUNTA(A1219:F1219)=0,"",IF(E1219="","Falta o código",IF(E1219&lt;&gt;TRIM(E1219),"Confira o código",IF(COUNTIFS(CobroID,E1219)&gt;1,"Código repetido",IF(NOT(ISNUMBER(B1219)),"Confira a data",IF(OR(B1219&lt;1,B1219&gt;73415,INT(B1219)&lt;&gt;B1219),"Confira a data",IF(NOT(ISNUMBER(C1219)),"Confira o valor",IF(C1219&lt;=0,"Valor maior que zero",IF(COUNTIFS(Medios,D1219)&lt;&gt;1,"Escolha um meio",IF(COUNTIFS(VentaID,A1219)&lt;&gt;1,"Confira o ID da venda",IF(SUMIFS(VentaValida,VentaID,A1219)&lt;=0,"Corrija a venda",IF(B1219&lt;SUMIFS(VentaFecha,VentaID,A1219),"Anterior à venda","OK"))))))))))))</f>
        <v/>
      </c>
      <c r="H1219" s="34" t="n">
        <f aca="false">IF(G1219="OK",C1219,0)</f>
        <v>0</v>
      </c>
    </row>
    <row r="1220" customFormat="false" ht="25" hidden="false" customHeight="true" outlineLevel="0" collapsed="false">
      <c r="A1220" s="31"/>
      <c r="B1220" s="32"/>
      <c r="C1220" s="33"/>
      <c r="D1220" s="31"/>
      <c r="E1220" s="31"/>
      <c r="F1220" s="31"/>
      <c r="G1220" s="36" t="str">
        <f aca="false">IF(COUNTA(A1220:F1220)=0,"",IF(E1220="","Falta o código",IF(E1220&lt;&gt;TRIM(E1220),"Confira o código",IF(COUNTIFS(CobroID,E1220)&gt;1,"Código repetido",IF(NOT(ISNUMBER(B1220)),"Confira a data",IF(OR(B1220&lt;1,B1220&gt;73415,INT(B1220)&lt;&gt;B1220),"Confira a data",IF(NOT(ISNUMBER(C1220)),"Confira o valor",IF(C1220&lt;=0,"Valor maior que zero",IF(COUNTIFS(Medios,D1220)&lt;&gt;1,"Escolha um meio",IF(COUNTIFS(VentaID,A1220)&lt;&gt;1,"Confira o ID da venda",IF(SUMIFS(VentaValida,VentaID,A1220)&lt;=0,"Corrija a venda",IF(B1220&lt;SUMIFS(VentaFecha,VentaID,A1220),"Anterior à venda","OK"))))))))))))</f>
        <v/>
      </c>
      <c r="H1220" s="34" t="n">
        <f aca="false">IF(G1220="OK",C1220,0)</f>
        <v>0</v>
      </c>
    </row>
    <row r="1221" customFormat="false" ht="25" hidden="false" customHeight="true" outlineLevel="0" collapsed="false">
      <c r="A1221" s="31"/>
      <c r="B1221" s="32"/>
      <c r="C1221" s="33"/>
      <c r="D1221" s="31"/>
      <c r="E1221" s="31"/>
      <c r="F1221" s="31"/>
      <c r="G1221" s="36" t="str">
        <f aca="false">IF(COUNTA(A1221:F1221)=0,"",IF(E1221="","Falta o código",IF(E1221&lt;&gt;TRIM(E1221),"Confira o código",IF(COUNTIFS(CobroID,E1221)&gt;1,"Código repetido",IF(NOT(ISNUMBER(B1221)),"Confira a data",IF(OR(B1221&lt;1,B1221&gt;73415,INT(B1221)&lt;&gt;B1221),"Confira a data",IF(NOT(ISNUMBER(C1221)),"Confira o valor",IF(C1221&lt;=0,"Valor maior que zero",IF(COUNTIFS(Medios,D1221)&lt;&gt;1,"Escolha um meio",IF(COUNTIFS(VentaID,A1221)&lt;&gt;1,"Confira o ID da venda",IF(SUMIFS(VentaValida,VentaID,A1221)&lt;=0,"Corrija a venda",IF(B1221&lt;SUMIFS(VentaFecha,VentaID,A1221),"Anterior à venda","OK"))))))))))))</f>
        <v/>
      </c>
      <c r="H1221" s="34" t="n">
        <f aca="false">IF(G1221="OK",C1221,0)</f>
        <v>0</v>
      </c>
    </row>
    <row r="1222" customFormat="false" ht="25" hidden="false" customHeight="true" outlineLevel="0" collapsed="false">
      <c r="A1222" s="31"/>
      <c r="B1222" s="32"/>
      <c r="C1222" s="33"/>
      <c r="D1222" s="31"/>
      <c r="E1222" s="31"/>
      <c r="F1222" s="31"/>
      <c r="G1222" s="36" t="str">
        <f aca="false">IF(COUNTA(A1222:F1222)=0,"",IF(E1222="","Falta o código",IF(E1222&lt;&gt;TRIM(E1222),"Confira o código",IF(COUNTIFS(CobroID,E1222)&gt;1,"Código repetido",IF(NOT(ISNUMBER(B1222)),"Confira a data",IF(OR(B1222&lt;1,B1222&gt;73415,INT(B1222)&lt;&gt;B1222),"Confira a data",IF(NOT(ISNUMBER(C1222)),"Confira o valor",IF(C1222&lt;=0,"Valor maior que zero",IF(COUNTIFS(Medios,D1222)&lt;&gt;1,"Escolha um meio",IF(COUNTIFS(VentaID,A1222)&lt;&gt;1,"Confira o ID da venda",IF(SUMIFS(VentaValida,VentaID,A1222)&lt;=0,"Corrija a venda",IF(B1222&lt;SUMIFS(VentaFecha,VentaID,A1222),"Anterior à venda","OK"))))))))))))</f>
        <v/>
      </c>
      <c r="H1222" s="34" t="n">
        <f aca="false">IF(G1222="OK",C1222,0)</f>
        <v>0</v>
      </c>
    </row>
    <row r="1223" customFormat="false" ht="25" hidden="false" customHeight="true" outlineLevel="0" collapsed="false">
      <c r="A1223" s="31"/>
      <c r="B1223" s="32"/>
      <c r="C1223" s="33"/>
      <c r="D1223" s="31"/>
      <c r="E1223" s="31"/>
      <c r="F1223" s="31"/>
      <c r="G1223" s="36" t="str">
        <f aca="false">IF(COUNTA(A1223:F1223)=0,"",IF(E1223="","Falta o código",IF(E1223&lt;&gt;TRIM(E1223),"Confira o código",IF(COUNTIFS(CobroID,E1223)&gt;1,"Código repetido",IF(NOT(ISNUMBER(B1223)),"Confira a data",IF(OR(B1223&lt;1,B1223&gt;73415,INT(B1223)&lt;&gt;B1223),"Confira a data",IF(NOT(ISNUMBER(C1223)),"Confira o valor",IF(C1223&lt;=0,"Valor maior que zero",IF(COUNTIFS(Medios,D1223)&lt;&gt;1,"Escolha um meio",IF(COUNTIFS(VentaID,A1223)&lt;&gt;1,"Confira o ID da venda",IF(SUMIFS(VentaValida,VentaID,A1223)&lt;=0,"Corrija a venda",IF(B1223&lt;SUMIFS(VentaFecha,VentaID,A1223),"Anterior à venda","OK"))))))))))))</f>
        <v/>
      </c>
      <c r="H1223" s="34" t="n">
        <f aca="false">IF(G1223="OK",C1223,0)</f>
        <v>0</v>
      </c>
    </row>
    <row r="1224" customFormat="false" ht="25" hidden="false" customHeight="true" outlineLevel="0" collapsed="false">
      <c r="A1224" s="31"/>
      <c r="B1224" s="32"/>
      <c r="C1224" s="33"/>
      <c r="D1224" s="31"/>
      <c r="E1224" s="31"/>
      <c r="F1224" s="31"/>
      <c r="G1224" s="36" t="str">
        <f aca="false">IF(COUNTA(A1224:F1224)=0,"",IF(E1224="","Falta o código",IF(E1224&lt;&gt;TRIM(E1224),"Confira o código",IF(COUNTIFS(CobroID,E1224)&gt;1,"Código repetido",IF(NOT(ISNUMBER(B1224)),"Confira a data",IF(OR(B1224&lt;1,B1224&gt;73415,INT(B1224)&lt;&gt;B1224),"Confira a data",IF(NOT(ISNUMBER(C1224)),"Confira o valor",IF(C1224&lt;=0,"Valor maior que zero",IF(COUNTIFS(Medios,D1224)&lt;&gt;1,"Escolha um meio",IF(COUNTIFS(VentaID,A1224)&lt;&gt;1,"Confira o ID da venda",IF(SUMIFS(VentaValida,VentaID,A1224)&lt;=0,"Corrija a venda",IF(B1224&lt;SUMIFS(VentaFecha,VentaID,A1224),"Anterior à venda","OK"))))))))))))</f>
        <v/>
      </c>
      <c r="H1224" s="34" t="n">
        <f aca="false">IF(G1224="OK",C1224,0)</f>
        <v>0</v>
      </c>
    </row>
    <row r="1225" customFormat="false" ht="25" hidden="false" customHeight="true" outlineLevel="0" collapsed="false">
      <c r="A1225" s="31"/>
      <c r="B1225" s="32"/>
      <c r="C1225" s="33"/>
      <c r="D1225" s="31"/>
      <c r="E1225" s="31"/>
      <c r="F1225" s="31"/>
      <c r="G1225" s="36" t="str">
        <f aca="false">IF(COUNTA(A1225:F1225)=0,"",IF(E1225="","Falta o código",IF(E1225&lt;&gt;TRIM(E1225),"Confira o código",IF(COUNTIFS(CobroID,E1225)&gt;1,"Código repetido",IF(NOT(ISNUMBER(B1225)),"Confira a data",IF(OR(B1225&lt;1,B1225&gt;73415,INT(B1225)&lt;&gt;B1225),"Confira a data",IF(NOT(ISNUMBER(C1225)),"Confira o valor",IF(C1225&lt;=0,"Valor maior que zero",IF(COUNTIFS(Medios,D1225)&lt;&gt;1,"Escolha um meio",IF(COUNTIFS(VentaID,A1225)&lt;&gt;1,"Confira o ID da venda",IF(SUMIFS(VentaValida,VentaID,A1225)&lt;=0,"Corrija a venda",IF(B1225&lt;SUMIFS(VentaFecha,VentaID,A1225),"Anterior à venda","OK"))))))))))))</f>
        <v/>
      </c>
      <c r="H1225" s="34" t="n">
        <f aca="false">IF(G1225="OK",C1225,0)</f>
        <v>0</v>
      </c>
    </row>
    <row r="1226" customFormat="false" ht="25" hidden="false" customHeight="true" outlineLevel="0" collapsed="false">
      <c r="A1226" s="31"/>
      <c r="B1226" s="32"/>
      <c r="C1226" s="33"/>
      <c r="D1226" s="31"/>
      <c r="E1226" s="31"/>
      <c r="F1226" s="31"/>
      <c r="G1226" s="36" t="str">
        <f aca="false">IF(COUNTA(A1226:F1226)=0,"",IF(E1226="","Falta o código",IF(E1226&lt;&gt;TRIM(E1226),"Confira o código",IF(COUNTIFS(CobroID,E1226)&gt;1,"Código repetido",IF(NOT(ISNUMBER(B1226)),"Confira a data",IF(OR(B1226&lt;1,B1226&gt;73415,INT(B1226)&lt;&gt;B1226),"Confira a data",IF(NOT(ISNUMBER(C1226)),"Confira o valor",IF(C1226&lt;=0,"Valor maior que zero",IF(COUNTIFS(Medios,D1226)&lt;&gt;1,"Escolha um meio",IF(COUNTIFS(VentaID,A1226)&lt;&gt;1,"Confira o ID da venda",IF(SUMIFS(VentaValida,VentaID,A1226)&lt;=0,"Corrija a venda",IF(B1226&lt;SUMIFS(VentaFecha,VentaID,A1226),"Anterior à venda","OK"))))))))))))</f>
        <v/>
      </c>
      <c r="H1226" s="34" t="n">
        <f aca="false">IF(G1226="OK",C1226,0)</f>
        <v>0</v>
      </c>
    </row>
    <row r="1227" customFormat="false" ht="25" hidden="false" customHeight="true" outlineLevel="0" collapsed="false">
      <c r="A1227" s="31"/>
      <c r="B1227" s="32"/>
      <c r="C1227" s="33"/>
      <c r="D1227" s="31"/>
      <c r="E1227" s="31"/>
      <c r="F1227" s="31"/>
      <c r="G1227" s="36" t="str">
        <f aca="false">IF(COUNTA(A1227:F1227)=0,"",IF(E1227="","Falta o código",IF(E1227&lt;&gt;TRIM(E1227),"Confira o código",IF(COUNTIFS(CobroID,E1227)&gt;1,"Código repetido",IF(NOT(ISNUMBER(B1227)),"Confira a data",IF(OR(B1227&lt;1,B1227&gt;73415,INT(B1227)&lt;&gt;B1227),"Confira a data",IF(NOT(ISNUMBER(C1227)),"Confira o valor",IF(C1227&lt;=0,"Valor maior que zero",IF(COUNTIFS(Medios,D1227)&lt;&gt;1,"Escolha um meio",IF(COUNTIFS(VentaID,A1227)&lt;&gt;1,"Confira o ID da venda",IF(SUMIFS(VentaValida,VentaID,A1227)&lt;=0,"Corrija a venda",IF(B1227&lt;SUMIFS(VentaFecha,VentaID,A1227),"Anterior à venda","OK"))))))))))))</f>
        <v/>
      </c>
      <c r="H1227" s="34" t="n">
        <f aca="false">IF(G1227="OK",C1227,0)</f>
        <v>0</v>
      </c>
    </row>
    <row r="1228" customFormat="false" ht="25" hidden="false" customHeight="true" outlineLevel="0" collapsed="false">
      <c r="A1228" s="31"/>
      <c r="B1228" s="32"/>
      <c r="C1228" s="33"/>
      <c r="D1228" s="31"/>
      <c r="E1228" s="31"/>
      <c r="F1228" s="31"/>
      <c r="G1228" s="36" t="str">
        <f aca="false">IF(COUNTA(A1228:F1228)=0,"",IF(E1228="","Falta o código",IF(E1228&lt;&gt;TRIM(E1228),"Confira o código",IF(COUNTIFS(CobroID,E1228)&gt;1,"Código repetido",IF(NOT(ISNUMBER(B1228)),"Confira a data",IF(OR(B1228&lt;1,B1228&gt;73415,INT(B1228)&lt;&gt;B1228),"Confira a data",IF(NOT(ISNUMBER(C1228)),"Confira o valor",IF(C1228&lt;=0,"Valor maior que zero",IF(COUNTIFS(Medios,D1228)&lt;&gt;1,"Escolha um meio",IF(COUNTIFS(VentaID,A1228)&lt;&gt;1,"Confira o ID da venda",IF(SUMIFS(VentaValida,VentaID,A1228)&lt;=0,"Corrija a venda",IF(B1228&lt;SUMIFS(VentaFecha,VentaID,A1228),"Anterior à venda","OK"))))))))))))</f>
        <v/>
      </c>
      <c r="H1228" s="34" t="n">
        <f aca="false">IF(G1228="OK",C1228,0)</f>
        <v>0</v>
      </c>
    </row>
    <row r="1229" customFormat="false" ht="25" hidden="false" customHeight="true" outlineLevel="0" collapsed="false">
      <c r="A1229" s="31"/>
      <c r="B1229" s="32"/>
      <c r="C1229" s="33"/>
      <c r="D1229" s="31"/>
      <c r="E1229" s="31"/>
      <c r="F1229" s="31"/>
      <c r="G1229" s="36" t="str">
        <f aca="false">IF(COUNTA(A1229:F1229)=0,"",IF(E1229="","Falta o código",IF(E1229&lt;&gt;TRIM(E1229),"Confira o código",IF(COUNTIFS(CobroID,E1229)&gt;1,"Código repetido",IF(NOT(ISNUMBER(B1229)),"Confira a data",IF(OR(B1229&lt;1,B1229&gt;73415,INT(B1229)&lt;&gt;B1229),"Confira a data",IF(NOT(ISNUMBER(C1229)),"Confira o valor",IF(C1229&lt;=0,"Valor maior que zero",IF(COUNTIFS(Medios,D1229)&lt;&gt;1,"Escolha um meio",IF(COUNTIFS(VentaID,A1229)&lt;&gt;1,"Confira o ID da venda",IF(SUMIFS(VentaValida,VentaID,A1229)&lt;=0,"Corrija a venda",IF(B1229&lt;SUMIFS(VentaFecha,VentaID,A1229),"Anterior à venda","OK"))))))))))))</f>
        <v/>
      </c>
      <c r="H1229" s="34" t="n">
        <f aca="false">IF(G1229="OK",C1229,0)</f>
        <v>0</v>
      </c>
    </row>
    <row r="1230" customFormat="false" ht="25" hidden="false" customHeight="true" outlineLevel="0" collapsed="false">
      <c r="A1230" s="31"/>
      <c r="B1230" s="32"/>
      <c r="C1230" s="33"/>
      <c r="D1230" s="31"/>
      <c r="E1230" s="31"/>
      <c r="F1230" s="31"/>
      <c r="G1230" s="36" t="str">
        <f aca="false">IF(COUNTA(A1230:F1230)=0,"",IF(E1230="","Falta o código",IF(E1230&lt;&gt;TRIM(E1230),"Confira o código",IF(COUNTIFS(CobroID,E1230)&gt;1,"Código repetido",IF(NOT(ISNUMBER(B1230)),"Confira a data",IF(OR(B1230&lt;1,B1230&gt;73415,INT(B1230)&lt;&gt;B1230),"Confira a data",IF(NOT(ISNUMBER(C1230)),"Confira o valor",IF(C1230&lt;=0,"Valor maior que zero",IF(COUNTIFS(Medios,D1230)&lt;&gt;1,"Escolha um meio",IF(COUNTIFS(VentaID,A1230)&lt;&gt;1,"Confira o ID da venda",IF(SUMIFS(VentaValida,VentaID,A1230)&lt;=0,"Corrija a venda",IF(B1230&lt;SUMIFS(VentaFecha,VentaID,A1230),"Anterior à venda","OK"))))))))))))</f>
        <v/>
      </c>
      <c r="H1230" s="34" t="n">
        <f aca="false">IF(G1230="OK",C1230,0)</f>
        <v>0</v>
      </c>
    </row>
    <row r="1231" customFormat="false" ht="25" hidden="false" customHeight="true" outlineLevel="0" collapsed="false">
      <c r="A1231" s="31"/>
      <c r="B1231" s="32"/>
      <c r="C1231" s="33"/>
      <c r="D1231" s="31"/>
      <c r="E1231" s="31"/>
      <c r="F1231" s="31"/>
      <c r="G1231" s="36" t="str">
        <f aca="false">IF(COUNTA(A1231:F1231)=0,"",IF(E1231="","Falta o código",IF(E1231&lt;&gt;TRIM(E1231),"Confira o código",IF(COUNTIFS(CobroID,E1231)&gt;1,"Código repetido",IF(NOT(ISNUMBER(B1231)),"Confira a data",IF(OR(B1231&lt;1,B1231&gt;73415,INT(B1231)&lt;&gt;B1231),"Confira a data",IF(NOT(ISNUMBER(C1231)),"Confira o valor",IF(C1231&lt;=0,"Valor maior que zero",IF(COUNTIFS(Medios,D1231)&lt;&gt;1,"Escolha um meio",IF(COUNTIFS(VentaID,A1231)&lt;&gt;1,"Confira o ID da venda",IF(SUMIFS(VentaValida,VentaID,A1231)&lt;=0,"Corrija a venda",IF(B1231&lt;SUMIFS(VentaFecha,VentaID,A1231),"Anterior à venda","OK"))))))))))))</f>
        <v/>
      </c>
      <c r="H1231" s="34" t="n">
        <f aca="false">IF(G1231="OK",C1231,0)</f>
        <v>0</v>
      </c>
    </row>
    <row r="1232" customFormat="false" ht="25" hidden="false" customHeight="true" outlineLevel="0" collapsed="false">
      <c r="A1232" s="31"/>
      <c r="B1232" s="32"/>
      <c r="C1232" s="33"/>
      <c r="D1232" s="31"/>
      <c r="E1232" s="31"/>
      <c r="F1232" s="31"/>
      <c r="G1232" s="36" t="str">
        <f aca="false">IF(COUNTA(A1232:F1232)=0,"",IF(E1232="","Falta o código",IF(E1232&lt;&gt;TRIM(E1232),"Confira o código",IF(COUNTIFS(CobroID,E1232)&gt;1,"Código repetido",IF(NOT(ISNUMBER(B1232)),"Confira a data",IF(OR(B1232&lt;1,B1232&gt;73415,INT(B1232)&lt;&gt;B1232),"Confira a data",IF(NOT(ISNUMBER(C1232)),"Confira o valor",IF(C1232&lt;=0,"Valor maior que zero",IF(COUNTIFS(Medios,D1232)&lt;&gt;1,"Escolha um meio",IF(COUNTIFS(VentaID,A1232)&lt;&gt;1,"Confira o ID da venda",IF(SUMIFS(VentaValida,VentaID,A1232)&lt;=0,"Corrija a venda",IF(B1232&lt;SUMIFS(VentaFecha,VentaID,A1232),"Anterior à venda","OK"))))))))))))</f>
        <v/>
      </c>
      <c r="H1232" s="34" t="n">
        <f aca="false">IF(G1232="OK",C1232,0)</f>
        <v>0</v>
      </c>
    </row>
    <row r="1233" customFormat="false" ht="25" hidden="false" customHeight="true" outlineLevel="0" collapsed="false">
      <c r="A1233" s="31"/>
      <c r="B1233" s="32"/>
      <c r="C1233" s="33"/>
      <c r="D1233" s="31"/>
      <c r="E1233" s="31"/>
      <c r="F1233" s="31"/>
      <c r="G1233" s="36" t="str">
        <f aca="false">IF(COUNTA(A1233:F1233)=0,"",IF(E1233="","Falta o código",IF(E1233&lt;&gt;TRIM(E1233),"Confira o código",IF(COUNTIFS(CobroID,E1233)&gt;1,"Código repetido",IF(NOT(ISNUMBER(B1233)),"Confira a data",IF(OR(B1233&lt;1,B1233&gt;73415,INT(B1233)&lt;&gt;B1233),"Confira a data",IF(NOT(ISNUMBER(C1233)),"Confira o valor",IF(C1233&lt;=0,"Valor maior que zero",IF(COUNTIFS(Medios,D1233)&lt;&gt;1,"Escolha um meio",IF(COUNTIFS(VentaID,A1233)&lt;&gt;1,"Confira o ID da venda",IF(SUMIFS(VentaValida,VentaID,A1233)&lt;=0,"Corrija a venda",IF(B1233&lt;SUMIFS(VentaFecha,VentaID,A1233),"Anterior à venda","OK"))))))))))))</f>
        <v/>
      </c>
      <c r="H1233" s="34" t="n">
        <f aca="false">IF(G1233="OK",C1233,0)</f>
        <v>0</v>
      </c>
    </row>
    <row r="1234" customFormat="false" ht="25" hidden="false" customHeight="true" outlineLevel="0" collapsed="false">
      <c r="A1234" s="31"/>
      <c r="B1234" s="32"/>
      <c r="C1234" s="33"/>
      <c r="D1234" s="31"/>
      <c r="E1234" s="31"/>
      <c r="F1234" s="31"/>
      <c r="G1234" s="36" t="str">
        <f aca="false">IF(COUNTA(A1234:F1234)=0,"",IF(E1234="","Falta o código",IF(E1234&lt;&gt;TRIM(E1234),"Confira o código",IF(COUNTIFS(CobroID,E1234)&gt;1,"Código repetido",IF(NOT(ISNUMBER(B1234)),"Confira a data",IF(OR(B1234&lt;1,B1234&gt;73415,INT(B1234)&lt;&gt;B1234),"Confira a data",IF(NOT(ISNUMBER(C1234)),"Confira o valor",IF(C1234&lt;=0,"Valor maior que zero",IF(COUNTIFS(Medios,D1234)&lt;&gt;1,"Escolha um meio",IF(COUNTIFS(VentaID,A1234)&lt;&gt;1,"Confira o ID da venda",IF(SUMIFS(VentaValida,VentaID,A1234)&lt;=0,"Corrija a venda",IF(B1234&lt;SUMIFS(VentaFecha,VentaID,A1234),"Anterior à venda","OK"))))))))))))</f>
        <v/>
      </c>
      <c r="H1234" s="34" t="n">
        <f aca="false">IF(G1234="OK",C1234,0)</f>
        <v>0</v>
      </c>
    </row>
    <row r="1235" customFormat="false" ht="25" hidden="false" customHeight="true" outlineLevel="0" collapsed="false">
      <c r="A1235" s="31"/>
      <c r="B1235" s="32"/>
      <c r="C1235" s="33"/>
      <c r="D1235" s="31"/>
      <c r="E1235" s="31"/>
      <c r="F1235" s="31"/>
      <c r="G1235" s="36" t="str">
        <f aca="false">IF(COUNTA(A1235:F1235)=0,"",IF(E1235="","Falta o código",IF(E1235&lt;&gt;TRIM(E1235),"Confira o código",IF(COUNTIFS(CobroID,E1235)&gt;1,"Código repetido",IF(NOT(ISNUMBER(B1235)),"Confira a data",IF(OR(B1235&lt;1,B1235&gt;73415,INT(B1235)&lt;&gt;B1235),"Confira a data",IF(NOT(ISNUMBER(C1235)),"Confira o valor",IF(C1235&lt;=0,"Valor maior que zero",IF(COUNTIFS(Medios,D1235)&lt;&gt;1,"Escolha um meio",IF(COUNTIFS(VentaID,A1235)&lt;&gt;1,"Confira o ID da venda",IF(SUMIFS(VentaValida,VentaID,A1235)&lt;=0,"Corrija a venda",IF(B1235&lt;SUMIFS(VentaFecha,VentaID,A1235),"Anterior à venda","OK"))))))))))))</f>
        <v/>
      </c>
      <c r="H1235" s="34" t="n">
        <f aca="false">IF(G1235="OK",C1235,0)</f>
        <v>0</v>
      </c>
    </row>
    <row r="1236" customFormat="false" ht="25" hidden="false" customHeight="true" outlineLevel="0" collapsed="false">
      <c r="A1236" s="31"/>
      <c r="B1236" s="32"/>
      <c r="C1236" s="33"/>
      <c r="D1236" s="31"/>
      <c r="E1236" s="31"/>
      <c r="F1236" s="31"/>
      <c r="G1236" s="36" t="str">
        <f aca="false">IF(COUNTA(A1236:F1236)=0,"",IF(E1236="","Falta o código",IF(E1236&lt;&gt;TRIM(E1236),"Confira o código",IF(COUNTIFS(CobroID,E1236)&gt;1,"Código repetido",IF(NOT(ISNUMBER(B1236)),"Confira a data",IF(OR(B1236&lt;1,B1236&gt;73415,INT(B1236)&lt;&gt;B1236),"Confira a data",IF(NOT(ISNUMBER(C1236)),"Confira o valor",IF(C1236&lt;=0,"Valor maior que zero",IF(COUNTIFS(Medios,D1236)&lt;&gt;1,"Escolha um meio",IF(COUNTIFS(VentaID,A1236)&lt;&gt;1,"Confira o ID da venda",IF(SUMIFS(VentaValida,VentaID,A1236)&lt;=0,"Corrija a venda",IF(B1236&lt;SUMIFS(VentaFecha,VentaID,A1236),"Anterior à venda","OK"))))))))))))</f>
        <v/>
      </c>
      <c r="H1236" s="34" t="n">
        <f aca="false">IF(G1236="OK",C1236,0)</f>
        <v>0</v>
      </c>
    </row>
    <row r="1237" customFormat="false" ht="25" hidden="false" customHeight="true" outlineLevel="0" collapsed="false">
      <c r="A1237" s="31"/>
      <c r="B1237" s="32"/>
      <c r="C1237" s="33"/>
      <c r="D1237" s="31"/>
      <c r="E1237" s="31"/>
      <c r="F1237" s="31"/>
      <c r="G1237" s="36" t="str">
        <f aca="false">IF(COUNTA(A1237:F1237)=0,"",IF(E1237="","Falta o código",IF(E1237&lt;&gt;TRIM(E1237),"Confira o código",IF(COUNTIFS(CobroID,E1237)&gt;1,"Código repetido",IF(NOT(ISNUMBER(B1237)),"Confira a data",IF(OR(B1237&lt;1,B1237&gt;73415,INT(B1237)&lt;&gt;B1237),"Confira a data",IF(NOT(ISNUMBER(C1237)),"Confira o valor",IF(C1237&lt;=0,"Valor maior que zero",IF(COUNTIFS(Medios,D1237)&lt;&gt;1,"Escolha um meio",IF(COUNTIFS(VentaID,A1237)&lt;&gt;1,"Confira o ID da venda",IF(SUMIFS(VentaValida,VentaID,A1237)&lt;=0,"Corrija a venda",IF(B1237&lt;SUMIFS(VentaFecha,VentaID,A1237),"Anterior à venda","OK"))))))))))))</f>
        <v/>
      </c>
      <c r="H1237" s="34" t="n">
        <f aca="false">IF(G1237="OK",C1237,0)</f>
        <v>0</v>
      </c>
    </row>
    <row r="1238" customFormat="false" ht="25" hidden="false" customHeight="true" outlineLevel="0" collapsed="false">
      <c r="A1238" s="31"/>
      <c r="B1238" s="32"/>
      <c r="C1238" s="33"/>
      <c r="D1238" s="31"/>
      <c r="E1238" s="31"/>
      <c r="F1238" s="31"/>
      <c r="G1238" s="36" t="str">
        <f aca="false">IF(COUNTA(A1238:F1238)=0,"",IF(E1238="","Falta o código",IF(E1238&lt;&gt;TRIM(E1238),"Confira o código",IF(COUNTIFS(CobroID,E1238)&gt;1,"Código repetido",IF(NOT(ISNUMBER(B1238)),"Confira a data",IF(OR(B1238&lt;1,B1238&gt;73415,INT(B1238)&lt;&gt;B1238),"Confira a data",IF(NOT(ISNUMBER(C1238)),"Confira o valor",IF(C1238&lt;=0,"Valor maior que zero",IF(COUNTIFS(Medios,D1238)&lt;&gt;1,"Escolha um meio",IF(COUNTIFS(VentaID,A1238)&lt;&gt;1,"Confira o ID da venda",IF(SUMIFS(VentaValida,VentaID,A1238)&lt;=0,"Corrija a venda",IF(B1238&lt;SUMIFS(VentaFecha,VentaID,A1238),"Anterior à venda","OK"))))))))))))</f>
        <v/>
      </c>
      <c r="H1238" s="34" t="n">
        <f aca="false">IF(G1238="OK",C1238,0)</f>
        <v>0</v>
      </c>
    </row>
    <row r="1239" customFormat="false" ht="25" hidden="false" customHeight="true" outlineLevel="0" collapsed="false">
      <c r="A1239" s="31"/>
      <c r="B1239" s="32"/>
      <c r="C1239" s="33"/>
      <c r="D1239" s="31"/>
      <c r="E1239" s="31"/>
      <c r="F1239" s="31"/>
      <c r="G1239" s="36" t="str">
        <f aca="false">IF(COUNTA(A1239:F1239)=0,"",IF(E1239="","Falta o código",IF(E1239&lt;&gt;TRIM(E1239),"Confira o código",IF(COUNTIFS(CobroID,E1239)&gt;1,"Código repetido",IF(NOT(ISNUMBER(B1239)),"Confira a data",IF(OR(B1239&lt;1,B1239&gt;73415,INT(B1239)&lt;&gt;B1239),"Confira a data",IF(NOT(ISNUMBER(C1239)),"Confira o valor",IF(C1239&lt;=0,"Valor maior que zero",IF(COUNTIFS(Medios,D1239)&lt;&gt;1,"Escolha um meio",IF(COUNTIFS(VentaID,A1239)&lt;&gt;1,"Confira o ID da venda",IF(SUMIFS(VentaValida,VentaID,A1239)&lt;=0,"Corrija a venda",IF(B1239&lt;SUMIFS(VentaFecha,VentaID,A1239),"Anterior à venda","OK"))))))))))))</f>
        <v/>
      </c>
      <c r="H1239" s="34" t="n">
        <f aca="false">IF(G1239="OK",C1239,0)</f>
        <v>0</v>
      </c>
    </row>
    <row r="1240" customFormat="false" ht="25" hidden="false" customHeight="true" outlineLevel="0" collapsed="false">
      <c r="A1240" s="31"/>
      <c r="B1240" s="32"/>
      <c r="C1240" s="33"/>
      <c r="D1240" s="31"/>
      <c r="E1240" s="31"/>
      <c r="F1240" s="31"/>
      <c r="G1240" s="36" t="str">
        <f aca="false">IF(COUNTA(A1240:F1240)=0,"",IF(E1240="","Falta o código",IF(E1240&lt;&gt;TRIM(E1240),"Confira o código",IF(COUNTIFS(CobroID,E1240)&gt;1,"Código repetido",IF(NOT(ISNUMBER(B1240)),"Confira a data",IF(OR(B1240&lt;1,B1240&gt;73415,INT(B1240)&lt;&gt;B1240),"Confira a data",IF(NOT(ISNUMBER(C1240)),"Confira o valor",IF(C1240&lt;=0,"Valor maior que zero",IF(COUNTIFS(Medios,D1240)&lt;&gt;1,"Escolha um meio",IF(COUNTIFS(VentaID,A1240)&lt;&gt;1,"Confira o ID da venda",IF(SUMIFS(VentaValida,VentaID,A1240)&lt;=0,"Corrija a venda",IF(B1240&lt;SUMIFS(VentaFecha,VentaID,A1240),"Anterior à venda","OK"))))))))))))</f>
        <v/>
      </c>
      <c r="H1240" s="34" t="n">
        <f aca="false">IF(G1240="OK",C1240,0)</f>
        <v>0</v>
      </c>
    </row>
    <row r="1241" customFormat="false" ht="25" hidden="false" customHeight="true" outlineLevel="0" collapsed="false">
      <c r="A1241" s="31"/>
      <c r="B1241" s="32"/>
      <c r="C1241" s="33"/>
      <c r="D1241" s="31"/>
      <c r="E1241" s="31"/>
      <c r="F1241" s="31"/>
      <c r="G1241" s="36" t="str">
        <f aca="false">IF(COUNTA(A1241:F1241)=0,"",IF(E1241="","Falta o código",IF(E1241&lt;&gt;TRIM(E1241),"Confira o código",IF(COUNTIFS(CobroID,E1241)&gt;1,"Código repetido",IF(NOT(ISNUMBER(B1241)),"Confira a data",IF(OR(B1241&lt;1,B1241&gt;73415,INT(B1241)&lt;&gt;B1241),"Confira a data",IF(NOT(ISNUMBER(C1241)),"Confira o valor",IF(C1241&lt;=0,"Valor maior que zero",IF(COUNTIFS(Medios,D1241)&lt;&gt;1,"Escolha um meio",IF(COUNTIFS(VentaID,A1241)&lt;&gt;1,"Confira o ID da venda",IF(SUMIFS(VentaValida,VentaID,A1241)&lt;=0,"Corrija a venda",IF(B1241&lt;SUMIFS(VentaFecha,VentaID,A1241),"Anterior à venda","OK"))))))))))))</f>
        <v/>
      </c>
      <c r="H1241" s="34" t="n">
        <f aca="false">IF(G1241="OK",C1241,0)</f>
        <v>0</v>
      </c>
    </row>
    <row r="1242" customFormat="false" ht="25" hidden="false" customHeight="true" outlineLevel="0" collapsed="false">
      <c r="A1242" s="31"/>
      <c r="B1242" s="32"/>
      <c r="C1242" s="33"/>
      <c r="D1242" s="31"/>
      <c r="E1242" s="31"/>
      <c r="F1242" s="31"/>
      <c r="G1242" s="36" t="str">
        <f aca="false">IF(COUNTA(A1242:F1242)=0,"",IF(E1242="","Falta o código",IF(E1242&lt;&gt;TRIM(E1242),"Confira o código",IF(COUNTIFS(CobroID,E1242)&gt;1,"Código repetido",IF(NOT(ISNUMBER(B1242)),"Confira a data",IF(OR(B1242&lt;1,B1242&gt;73415,INT(B1242)&lt;&gt;B1242),"Confira a data",IF(NOT(ISNUMBER(C1242)),"Confira o valor",IF(C1242&lt;=0,"Valor maior que zero",IF(COUNTIFS(Medios,D1242)&lt;&gt;1,"Escolha um meio",IF(COUNTIFS(VentaID,A1242)&lt;&gt;1,"Confira o ID da venda",IF(SUMIFS(VentaValida,VentaID,A1242)&lt;=0,"Corrija a venda",IF(B1242&lt;SUMIFS(VentaFecha,VentaID,A1242),"Anterior à venda","OK"))))))))))))</f>
        <v/>
      </c>
      <c r="H1242" s="34" t="n">
        <f aca="false">IF(G1242="OK",C1242,0)</f>
        <v>0</v>
      </c>
    </row>
    <row r="1243" customFormat="false" ht="25" hidden="false" customHeight="true" outlineLevel="0" collapsed="false">
      <c r="A1243" s="31"/>
      <c r="B1243" s="32"/>
      <c r="C1243" s="33"/>
      <c r="D1243" s="31"/>
      <c r="E1243" s="31"/>
      <c r="F1243" s="31"/>
      <c r="G1243" s="36" t="str">
        <f aca="false">IF(COUNTA(A1243:F1243)=0,"",IF(E1243="","Falta o código",IF(E1243&lt;&gt;TRIM(E1243),"Confira o código",IF(COUNTIFS(CobroID,E1243)&gt;1,"Código repetido",IF(NOT(ISNUMBER(B1243)),"Confira a data",IF(OR(B1243&lt;1,B1243&gt;73415,INT(B1243)&lt;&gt;B1243),"Confira a data",IF(NOT(ISNUMBER(C1243)),"Confira o valor",IF(C1243&lt;=0,"Valor maior que zero",IF(COUNTIFS(Medios,D1243)&lt;&gt;1,"Escolha um meio",IF(COUNTIFS(VentaID,A1243)&lt;&gt;1,"Confira o ID da venda",IF(SUMIFS(VentaValida,VentaID,A1243)&lt;=0,"Corrija a venda",IF(B1243&lt;SUMIFS(VentaFecha,VentaID,A1243),"Anterior à venda","OK"))))))))))))</f>
        <v/>
      </c>
      <c r="H1243" s="34" t="n">
        <f aca="false">IF(G1243="OK",C1243,0)</f>
        <v>0</v>
      </c>
    </row>
    <row r="1244" customFormat="false" ht="25" hidden="false" customHeight="true" outlineLevel="0" collapsed="false">
      <c r="A1244" s="31"/>
      <c r="B1244" s="32"/>
      <c r="C1244" s="33"/>
      <c r="D1244" s="31"/>
      <c r="E1244" s="31"/>
      <c r="F1244" s="31"/>
      <c r="G1244" s="36" t="str">
        <f aca="false">IF(COUNTA(A1244:F1244)=0,"",IF(E1244="","Falta o código",IF(E1244&lt;&gt;TRIM(E1244),"Confira o código",IF(COUNTIFS(CobroID,E1244)&gt;1,"Código repetido",IF(NOT(ISNUMBER(B1244)),"Confira a data",IF(OR(B1244&lt;1,B1244&gt;73415,INT(B1244)&lt;&gt;B1244),"Confira a data",IF(NOT(ISNUMBER(C1244)),"Confira o valor",IF(C1244&lt;=0,"Valor maior que zero",IF(COUNTIFS(Medios,D1244)&lt;&gt;1,"Escolha um meio",IF(COUNTIFS(VentaID,A1244)&lt;&gt;1,"Confira o ID da venda",IF(SUMIFS(VentaValida,VentaID,A1244)&lt;=0,"Corrija a venda",IF(B1244&lt;SUMIFS(VentaFecha,VentaID,A1244),"Anterior à venda","OK"))))))))))))</f>
        <v/>
      </c>
      <c r="H1244" s="34" t="n">
        <f aca="false">IF(G1244="OK",C1244,0)</f>
        <v>0</v>
      </c>
    </row>
    <row r="1245" customFormat="false" ht="25" hidden="false" customHeight="true" outlineLevel="0" collapsed="false">
      <c r="A1245" s="31"/>
      <c r="B1245" s="32"/>
      <c r="C1245" s="33"/>
      <c r="D1245" s="31"/>
      <c r="E1245" s="31"/>
      <c r="F1245" s="31"/>
      <c r="G1245" s="36" t="str">
        <f aca="false">IF(COUNTA(A1245:F1245)=0,"",IF(E1245="","Falta o código",IF(E1245&lt;&gt;TRIM(E1245),"Confira o código",IF(COUNTIFS(CobroID,E1245)&gt;1,"Código repetido",IF(NOT(ISNUMBER(B1245)),"Confira a data",IF(OR(B1245&lt;1,B1245&gt;73415,INT(B1245)&lt;&gt;B1245),"Confira a data",IF(NOT(ISNUMBER(C1245)),"Confira o valor",IF(C1245&lt;=0,"Valor maior que zero",IF(COUNTIFS(Medios,D1245)&lt;&gt;1,"Escolha um meio",IF(COUNTIFS(VentaID,A1245)&lt;&gt;1,"Confira o ID da venda",IF(SUMIFS(VentaValida,VentaID,A1245)&lt;=0,"Corrija a venda",IF(B1245&lt;SUMIFS(VentaFecha,VentaID,A1245),"Anterior à venda","OK"))))))))))))</f>
        <v/>
      </c>
      <c r="H1245" s="34" t="n">
        <f aca="false">IF(G1245="OK",C1245,0)</f>
        <v>0</v>
      </c>
    </row>
    <row r="1246" customFormat="false" ht="25" hidden="false" customHeight="true" outlineLevel="0" collapsed="false">
      <c r="A1246" s="31"/>
      <c r="B1246" s="32"/>
      <c r="C1246" s="33"/>
      <c r="D1246" s="31"/>
      <c r="E1246" s="31"/>
      <c r="F1246" s="31"/>
      <c r="G1246" s="36" t="str">
        <f aca="false">IF(COUNTA(A1246:F1246)=0,"",IF(E1246="","Falta o código",IF(E1246&lt;&gt;TRIM(E1246),"Confira o código",IF(COUNTIFS(CobroID,E1246)&gt;1,"Código repetido",IF(NOT(ISNUMBER(B1246)),"Confira a data",IF(OR(B1246&lt;1,B1246&gt;73415,INT(B1246)&lt;&gt;B1246),"Confira a data",IF(NOT(ISNUMBER(C1246)),"Confira o valor",IF(C1246&lt;=0,"Valor maior que zero",IF(COUNTIFS(Medios,D1246)&lt;&gt;1,"Escolha um meio",IF(COUNTIFS(VentaID,A1246)&lt;&gt;1,"Confira o ID da venda",IF(SUMIFS(VentaValida,VentaID,A1246)&lt;=0,"Corrija a venda",IF(B1246&lt;SUMIFS(VentaFecha,VentaID,A1246),"Anterior à venda","OK"))))))))))))</f>
        <v/>
      </c>
      <c r="H1246" s="34" t="n">
        <f aca="false">IF(G1246="OK",C1246,0)</f>
        <v>0</v>
      </c>
    </row>
    <row r="1247" customFormat="false" ht="25" hidden="false" customHeight="true" outlineLevel="0" collapsed="false">
      <c r="A1247" s="31"/>
      <c r="B1247" s="32"/>
      <c r="C1247" s="33"/>
      <c r="D1247" s="31"/>
      <c r="E1247" s="31"/>
      <c r="F1247" s="31"/>
      <c r="G1247" s="36" t="str">
        <f aca="false">IF(COUNTA(A1247:F1247)=0,"",IF(E1247="","Falta o código",IF(E1247&lt;&gt;TRIM(E1247),"Confira o código",IF(COUNTIFS(CobroID,E1247)&gt;1,"Código repetido",IF(NOT(ISNUMBER(B1247)),"Confira a data",IF(OR(B1247&lt;1,B1247&gt;73415,INT(B1247)&lt;&gt;B1247),"Confira a data",IF(NOT(ISNUMBER(C1247)),"Confira o valor",IF(C1247&lt;=0,"Valor maior que zero",IF(COUNTIFS(Medios,D1247)&lt;&gt;1,"Escolha um meio",IF(COUNTIFS(VentaID,A1247)&lt;&gt;1,"Confira o ID da venda",IF(SUMIFS(VentaValida,VentaID,A1247)&lt;=0,"Corrija a venda",IF(B1247&lt;SUMIFS(VentaFecha,VentaID,A1247),"Anterior à venda","OK"))))))))))))</f>
        <v/>
      </c>
      <c r="H1247" s="34" t="n">
        <f aca="false">IF(G1247="OK",C1247,0)</f>
        <v>0</v>
      </c>
    </row>
    <row r="1248" customFormat="false" ht="25" hidden="false" customHeight="true" outlineLevel="0" collapsed="false">
      <c r="A1248" s="31"/>
      <c r="B1248" s="32"/>
      <c r="C1248" s="33"/>
      <c r="D1248" s="31"/>
      <c r="E1248" s="31"/>
      <c r="F1248" s="31"/>
      <c r="G1248" s="36" t="str">
        <f aca="false">IF(COUNTA(A1248:F1248)=0,"",IF(E1248="","Falta o código",IF(E1248&lt;&gt;TRIM(E1248),"Confira o código",IF(COUNTIFS(CobroID,E1248)&gt;1,"Código repetido",IF(NOT(ISNUMBER(B1248)),"Confira a data",IF(OR(B1248&lt;1,B1248&gt;73415,INT(B1248)&lt;&gt;B1248),"Confira a data",IF(NOT(ISNUMBER(C1248)),"Confira o valor",IF(C1248&lt;=0,"Valor maior que zero",IF(COUNTIFS(Medios,D1248)&lt;&gt;1,"Escolha um meio",IF(COUNTIFS(VentaID,A1248)&lt;&gt;1,"Confira o ID da venda",IF(SUMIFS(VentaValida,VentaID,A1248)&lt;=0,"Corrija a venda",IF(B1248&lt;SUMIFS(VentaFecha,VentaID,A1248),"Anterior à venda","OK"))))))))))))</f>
        <v/>
      </c>
      <c r="H1248" s="34" t="n">
        <f aca="false">IF(G1248="OK",C1248,0)</f>
        <v>0</v>
      </c>
    </row>
    <row r="1249" customFormat="false" ht="25" hidden="false" customHeight="true" outlineLevel="0" collapsed="false">
      <c r="A1249" s="31"/>
      <c r="B1249" s="32"/>
      <c r="C1249" s="33"/>
      <c r="D1249" s="31"/>
      <c r="E1249" s="31"/>
      <c r="F1249" s="31"/>
      <c r="G1249" s="36" t="str">
        <f aca="false">IF(COUNTA(A1249:F1249)=0,"",IF(E1249="","Falta o código",IF(E1249&lt;&gt;TRIM(E1249),"Confira o código",IF(COUNTIFS(CobroID,E1249)&gt;1,"Código repetido",IF(NOT(ISNUMBER(B1249)),"Confira a data",IF(OR(B1249&lt;1,B1249&gt;73415,INT(B1249)&lt;&gt;B1249),"Confira a data",IF(NOT(ISNUMBER(C1249)),"Confira o valor",IF(C1249&lt;=0,"Valor maior que zero",IF(COUNTIFS(Medios,D1249)&lt;&gt;1,"Escolha um meio",IF(COUNTIFS(VentaID,A1249)&lt;&gt;1,"Confira o ID da venda",IF(SUMIFS(VentaValida,VentaID,A1249)&lt;=0,"Corrija a venda",IF(B1249&lt;SUMIFS(VentaFecha,VentaID,A1249),"Anterior à venda","OK"))))))))))))</f>
        <v/>
      </c>
      <c r="H1249" s="34" t="n">
        <f aca="false">IF(G1249="OK",C1249,0)</f>
        <v>0</v>
      </c>
    </row>
    <row r="1250" customFormat="false" ht="25" hidden="false" customHeight="true" outlineLevel="0" collapsed="false">
      <c r="A1250" s="31"/>
      <c r="B1250" s="32"/>
      <c r="C1250" s="33"/>
      <c r="D1250" s="31"/>
      <c r="E1250" s="31"/>
      <c r="F1250" s="31"/>
      <c r="G1250" s="36" t="str">
        <f aca="false">IF(COUNTA(A1250:F1250)=0,"",IF(E1250="","Falta o código",IF(E1250&lt;&gt;TRIM(E1250),"Confira o código",IF(COUNTIFS(CobroID,E1250)&gt;1,"Código repetido",IF(NOT(ISNUMBER(B1250)),"Confira a data",IF(OR(B1250&lt;1,B1250&gt;73415,INT(B1250)&lt;&gt;B1250),"Confira a data",IF(NOT(ISNUMBER(C1250)),"Confira o valor",IF(C1250&lt;=0,"Valor maior que zero",IF(COUNTIFS(Medios,D1250)&lt;&gt;1,"Escolha um meio",IF(COUNTIFS(VentaID,A1250)&lt;&gt;1,"Confira o ID da venda",IF(SUMIFS(VentaValida,VentaID,A1250)&lt;=0,"Corrija a venda",IF(B1250&lt;SUMIFS(VentaFecha,VentaID,A1250),"Anterior à venda","OK"))))))))))))</f>
        <v/>
      </c>
      <c r="H1250" s="34" t="n">
        <f aca="false">IF(G1250="OK",C1250,0)</f>
        <v>0</v>
      </c>
    </row>
    <row r="1251" customFormat="false" ht="25" hidden="false" customHeight="true" outlineLevel="0" collapsed="false">
      <c r="A1251" s="31"/>
      <c r="B1251" s="32"/>
      <c r="C1251" s="33"/>
      <c r="D1251" s="31"/>
      <c r="E1251" s="31"/>
      <c r="F1251" s="31"/>
      <c r="G1251" s="36" t="str">
        <f aca="false">IF(COUNTA(A1251:F1251)=0,"",IF(E1251="","Falta o código",IF(E1251&lt;&gt;TRIM(E1251),"Confira o código",IF(COUNTIFS(CobroID,E1251)&gt;1,"Código repetido",IF(NOT(ISNUMBER(B1251)),"Confira a data",IF(OR(B1251&lt;1,B1251&gt;73415,INT(B1251)&lt;&gt;B1251),"Confira a data",IF(NOT(ISNUMBER(C1251)),"Confira o valor",IF(C1251&lt;=0,"Valor maior que zero",IF(COUNTIFS(Medios,D1251)&lt;&gt;1,"Escolha um meio",IF(COUNTIFS(VentaID,A1251)&lt;&gt;1,"Confira o ID da venda",IF(SUMIFS(VentaValida,VentaID,A1251)&lt;=0,"Corrija a venda",IF(B1251&lt;SUMIFS(VentaFecha,VentaID,A1251),"Anterior à venda","OK"))))))))))))</f>
        <v/>
      </c>
      <c r="H1251" s="34" t="n">
        <f aca="false">IF(G1251="OK",C1251,0)</f>
        <v>0</v>
      </c>
    </row>
    <row r="1252" customFormat="false" ht="25" hidden="false" customHeight="true" outlineLevel="0" collapsed="false">
      <c r="A1252" s="31"/>
      <c r="B1252" s="32"/>
      <c r="C1252" s="33"/>
      <c r="D1252" s="31"/>
      <c r="E1252" s="31"/>
      <c r="F1252" s="31"/>
      <c r="G1252" s="36" t="str">
        <f aca="false">IF(COUNTA(A1252:F1252)=0,"",IF(E1252="","Falta o código",IF(E1252&lt;&gt;TRIM(E1252),"Confira o código",IF(COUNTIFS(CobroID,E1252)&gt;1,"Código repetido",IF(NOT(ISNUMBER(B1252)),"Confira a data",IF(OR(B1252&lt;1,B1252&gt;73415,INT(B1252)&lt;&gt;B1252),"Confira a data",IF(NOT(ISNUMBER(C1252)),"Confira o valor",IF(C1252&lt;=0,"Valor maior que zero",IF(COUNTIFS(Medios,D1252)&lt;&gt;1,"Escolha um meio",IF(COUNTIFS(VentaID,A1252)&lt;&gt;1,"Confira o ID da venda",IF(SUMIFS(VentaValida,VentaID,A1252)&lt;=0,"Corrija a venda",IF(B1252&lt;SUMIFS(VentaFecha,VentaID,A1252),"Anterior à venda","OK"))))))))))))</f>
        <v/>
      </c>
      <c r="H1252" s="34" t="n">
        <f aca="false">IF(G1252="OK",C1252,0)</f>
        <v>0</v>
      </c>
    </row>
    <row r="1253" customFormat="false" ht="25" hidden="false" customHeight="true" outlineLevel="0" collapsed="false">
      <c r="A1253" s="31"/>
      <c r="B1253" s="32"/>
      <c r="C1253" s="33"/>
      <c r="D1253" s="31"/>
      <c r="E1253" s="31"/>
      <c r="F1253" s="31"/>
      <c r="G1253" s="36" t="str">
        <f aca="false">IF(COUNTA(A1253:F1253)=0,"",IF(E1253="","Falta o código",IF(E1253&lt;&gt;TRIM(E1253),"Confira o código",IF(COUNTIFS(CobroID,E1253)&gt;1,"Código repetido",IF(NOT(ISNUMBER(B1253)),"Confira a data",IF(OR(B1253&lt;1,B1253&gt;73415,INT(B1253)&lt;&gt;B1253),"Confira a data",IF(NOT(ISNUMBER(C1253)),"Confira o valor",IF(C1253&lt;=0,"Valor maior que zero",IF(COUNTIFS(Medios,D1253)&lt;&gt;1,"Escolha um meio",IF(COUNTIFS(VentaID,A1253)&lt;&gt;1,"Confira o ID da venda",IF(SUMIFS(VentaValida,VentaID,A1253)&lt;=0,"Corrija a venda",IF(B1253&lt;SUMIFS(VentaFecha,VentaID,A1253),"Anterior à venda","OK"))))))))))))</f>
        <v/>
      </c>
      <c r="H1253" s="34" t="n">
        <f aca="false">IF(G1253="OK",C1253,0)</f>
        <v>0</v>
      </c>
    </row>
    <row r="1254" customFormat="false" ht="25" hidden="false" customHeight="true" outlineLevel="0" collapsed="false">
      <c r="A1254" s="31"/>
      <c r="B1254" s="32"/>
      <c r="C1254" s="33"/>
      <c r="D1254" s="31"/>
      <c r="E1254" s="31"/>
      <c r="F1254" s="31"/>
      <c r="G1254" s="36" t="str">
        <f aca="false">IF(COUNTA(A1254:F1254)=0,"",IF(E1254="","Falta o código",IF(E1254&lt;&gt;TRIM(E1254),"Confira o código",IF(COUNTIFS(CobroID,E1254)&gt;1,"Código repetido",IF(NOT(ISNUMBER(B1254)),"Confira a data",IF(OR(B1254&lt;1,B1254&gt;73415,INT(B1254)&lt;&gt;B1254),"Confira a data",IF(NOT(ISNUMBER(C1254)),"Confira o valor",IF(C1254&lt;=0,"Valor maior que zero",IF(COUNTIFS(Medios,D1254)&lt;&gt;1,"Escolha um meio",IF(COUNTIFS(VentaID,A1254)&lt;&gt;1,"Confira o ID da venda",IF(SUMIFS(VentaValida,VentaID,A1254)&lt;=0,"Corrija a venda",IF(B1254&lt;SUMIFS(VentaFecha,VentaID,A1254),"Anterior à venda","OK"))))))))))))</f>
        <v/>
      </c>
      <c r="H1254" s="34" t="n">
        <f aca="false">IF(G1254="OK",C1254,0)</f>
        <v>0</v>
      </c>
    </row>
    <row r="1255" customFormat="false" ht="25" hidden="false" customHeight="true" outlineLevel="0" collapsed="false">
      <c r="A1255" s="31"/>
      <c r="B1255" s="32"/>
      <c r="C1255" s="33"/>
      <c r="D1255" s="31"/>
      <c r="E1255" s="31"/>
      <c r="F1255" s="31"/>
      <c r="G1255" s="36" t="str">
        <f aca="false">IF(COUNTA(A1255:F1255)=0,"",IF(E1255="","Falta o código",IF(E1255&lt;&gt;TRIM(E1255),"Confira o código",IF(COUNTIFS(CobroID,E1255)&gt;1,"Código repetido",IF(NOT(ISNUMBER(B1255)),"Confira a data",IF(OR(B1255&lt;1,B1255&gt;73415,INT(B1255)&lt;&gt;B1255),"Confira a data",IF(NOT(ISNUMBER(C1255)),"Confira o valor",IF(C1255&lt;=0,"Valor maior que zero",IF(COUNTIFS(Medios,D1255)&lt;&gt;1,"Escolha um meio",IF(COUNTIFS(VentaID,A1255)&lt;&gt;1,"Confira o ID da venda",IF(SUMIFS(VentaValida,VentaID,A1255)&lt;=0,"Corrija a venda",IF(B1255&lt;SUMIFS(VentaFecha,VentaID,A1255),"Anterior à venda","OK"))))))))))))</f>
        <v/>
      </c>
      <c r="H1255" s="34" t="n">
        <f aca="false">IF(G1255="OK",C1255,0)</f>
        <v>0</v>
      </c>
    </row>
    <row r="1256" customFormat="false" ht="25" hidden="false" customHeight="true" outlineLevel="0" collapsed="false">
      <c r="A1256" s="31"/>
      <c r="B1256" s="32"/>
      <c r="C1256" s="33"/>
      <c r="D1256" s="31"/>
      <c r="E1256" s="31"/>
      <c r="F1256" s="31"/>
      <c r="G1256" s="36" t="str">
        <f aca="false">IF(COUNTA(A1256:F1256)=0,"",IF(E1256="","Falta o código",IF(E1256&lt;&gt;TRIM(E1256),"Confira o código",IF(COUNTIFS(CobroID,E1256)&gt;1,"Código repetido",IF(NOT(ISNUMBER(B1256)),"Confira a data",IF(OR(B1256&lt;1,B1256&gt;73415,INT(B1256)&lt;&gt;B1256),"Confira a data",IF(NOT(ISNUMBER(C1256)),"Confira o valor",IF(C1256&lt;=0,"Valor maior que zero",IF(COUNTIFS(Medios,D1256)&lt;&gt;1,"Escolha um meio",IF(COUNTIFS(VentaID,A1256)&lt;&gt;1,"Confira o ID da venda",IF(SUMIFS(VentaValida,VentaID,A1256)&lt;=0,"Corrija a venda",IF(B1256&lt;SUMIFS(VentaFecha,VentaID,A1256),"Anterior à venda","OK"))))))))))))</f>
        <v/>
      </c>
      <c r="H1256" s="34" t="n">
        <f aca="false">IF(G1256="OK",C1256,0)</f>
        <v>0</v>
      </c>
    </row>
    <row r="1257" customFormat="false" ht="25" hidden="false" customHeight="true" outlineLevel="0" collapsed="false">
      <c r="A1257" s="31"/>
      <c r="B1257" s="32"/>
      <c r="C1257" s="33"/>
      <c r="D1257" s="31"/>
      <c r="E1257" s="31"/>
      <c r="F1257" s="31"/>
      <c r="G1257" s="36" t="str">
        <f aca="false">IF(COUNTA(A1257:F1257)=0,"",IF(E1257="","Falta o código",IF(E1257&lt;&gt;TRIM(E1257),"Confira o código",IF(COUNTIFS(CobroID,E1257)&gt;1,"Código repetido",IF(NOT(ISNUMBER(B1257)),"Confira a data",IF(OR(B1257&lt;1,B1257&gt;73415,INT(B1257)&lt;&gt;B1257),"Confira a data",IF(NOT(ISNUMBER(C1257)),"Confira o valor",IF(C1257&lt;=0,"Valor maior que zero",IF(COUNTIFS(Medios,D1257)&lt;&gt;1,"Escolha um meio",IF(COUNTIFS(VentaID,A1257)&lt;&gt;1,"Confira o ID da venda",IF(SUMIFS(VentaValida,VentaID,A1257)&lt;=0,"Corrija a venda",IF(B1257&lt;SUMIFS(VentaFecha,VentaID,A1257),"Anterior à venda","OK"))))))))))))</f>
        <v/>
      </c>
      <c r="H1257" s="34" t="n">
        <f aca="false">IF(G1257="OK",C1257,0)</f>
        <v>0</v>
      </c>
    </row>
    <row r="1258" customFormat="false" ht="25" hidden="false" customHeight="true" outlineLevel="0" collapsed="false">
      <c r="A1258" s="31"/>
      <c r="B1258" s="32"/>
      <c r="C1258" s="33"/>
      <c r="D1258" s="31"/>
      <c r="E1258" s="31"/>
      <c r="F1258" s="31"/>
      <c r="G1258" s="36" t="str">
        <f aca="false">IF(COUNTA(A1258:F1258)=0,"",IF(E1258="","Falta o código",IF(E1258&lt;&gt;TRIM(E1258),"Confira o código",IF(COUNTIFS(CobroID,E1258)&gt;1,"Código repetido",IF(NOT(ISNUMBER(B1258)),"Confira a data",IF(OR(B1258&lt;1,B1258&gt;73415,INT(B1258)&lt;&gt;B1258),"Confira a data",IF(NOT(ISNUMBER(C1258)),"Confira o valor",IF(C1258&lt;=0,"Valor maior que zero",IF(COUNTIFS(Medios,D1258)&lt;&gt;1,"Escolha um meio",IF(COUNTIFS(VentaID,A1258)&lt;&gt;1,"Confira o ID da venda",IF(SUMIFS(VentaValida,VentaID,A1258)&lt;=0,"Corrija a venda",IF(B1258&lt;SUMIFS(VentaFecha,VentaID,A1258),"Anterior à venda","OK"))))))))))))</f>
        <v/>
      </c>
      <c r="H1258" s="34" t="n">
        <f aca="false">IF(G1258="OK",C1258,0)</f>
        <v>0</v>
      </c>
    </row>
    <row r="1259" customFormat="false" ht="25" hidden="false" customHeight="true" outlineLevel="0" collapsed="false">
      <c r="A1259" s="31"/>
      <c r="B1259" s="32"/>
      <c r="C1259" s="33"/>
      <c r="D1259" s="31"/>
      <c r="E1259" s="31"/>
      <c r="F1259" s="31"/>
      <c r="G1259" s="36" t="str">
        <f aca="false">IF(COUNTA(A1259:F1259)=0,"",IF(E1259="","Falta o código",IF(E1259&lt;&gt;TRIM(E1259),"Confira o código",IF(COUNTIFS(CobroID,E1259)&gt;1,"Código repetido",IF(NOT(ISNUMBER(B1259)),"Confira a data",IF(OR(B1259&lt;1,B1259&gt;73415,INT(B1259)&lt;&gt;B1259),"Confira a data",IF(NOT(ISNUMBER(C1259)),"Confira o valor",IF(C1259&lt;=0,"Valor maior que zero",IF(COUNTIFS(Medios,D1259)&lt;&gt;1,"Escolha um meio",IF(COUNTIFS(VentaID,A1259)&lt;&gt;1,"Confira o ID da venda",IF(SUMIFS(VentaValida,VentaID,A1259)&lt;=0,"Corrija a venda",IF(B1259&lt;SUMIFS(VentaFecha,VentaID,A1259),"Anterior à venda","OK"))))))))))))</f>
        <v/>
      </c>
      <c r="H1259" s="34" t="n">
        <f aca="false">IF(G1259="OK",C1259,0)</f>
        <v>0</v>
      </c>
    </row>
    <row r="1260" customFormat="false" ht="25" hidden="false" customHeight="true" outlineLevel="0" collapsed="false">
      <c r="A1260" s="31"/>
      <c r="B1260" s="32"/>
      <c r="C1260" s="33"/>
      <c r="D1260" s="31"/>
      <c r="E1260" s="31"/>
      <c r="F1260" s="31"/>
      <c r="G1260" s="36" t="str">
        <f aca="false">IF(COUNTA(A1260:F1260)=0,"",IF(E1260="","Falta o código",IF(E1260&lt;&gt;TRIM(E1260),"Confira o código",IF(COUNTIFS(CobroID,E1260)&gt;1,"Código repetido",IF(NOT(ISNUMBER(B1260)),"Confira a data",IF(OR(B1260&lt;1,B1260&gt;73415,INT(B1260)&lt;&gt;B1260),"Confira a data",IF(NOT(ISNUMBER(C1260)),"Confira o valor",IF(C1260&lt;=0,"Valor maior que zero",IF(COUNTIFS(Medios,D1260)&lt;&gt;1,"Escolha um meio",IF(COUNTIFS(VentaID,A1260)&lt;&gt;1,"Confira o ID da venda",IF(SUMIFS(VentaValida,VentaID,A1260)&lt;=0,"Corrija a venda",IF(B1260&lt;SUMIFS(VentaFecha,VentaID,A1260),"Anterior à venda","OK"))))))))))))</f>
        <v/>
      </c>
      <c r="H1260" s="34" t="n">
        <f aca="false">IF(G1260="OK",C1260,0)</f>
        <v>0</v>
      </c>
    </row>
    <row r="1261" customFormat="false" ht="25" hidden="false" customHeight="true" outlineLevel="0" collapsed="false">
      <c r="A1261" s="31"/>
      <c r="B1261" s="32"/>
      <c r="C1261" s="33"/>
      <c r="D1261" s="31"/>
      <c r="E1261" s="31"/>
      <c r="F1261" s="31"/>
      <c r="G1261" s="36" t="str">
        <f aca="false">IF(COUNTA(A1261:F1261)=0,"",IF(E1261="","Falta o código",IF(E1261&lt;&gt;TRIM(E1261),"Confira o código",IF(COUNTIFS(CobroID,E1261)&gt;1,"Código repetido",IF(NOT(ISNUMBER(B1261)),"Confira a data",IF(OR(B1261&lt;1,B1261&gt;73415,INT(B1261)&lt;&gt;B1261),"Confira a data",IF(NOT(ISNUMBER(C1261)),"Confira o valor",IF(C1261&lt;=0,"Valor maior que zero",IF(COUNTIFS(Medios,D1261)&lt;&gt;1,"Escolha um meio",IF(COUNTIFS(VentaID,A1261)&lt;&gt;1,"Confira o ID da venda",IF(SUMIFS(VentaValida,VentaID,A1261)&lt;=0,"Corrija a venda",IF(B1261&lt;SUMIFS(VentaFecha,VentaID,A1261),"Anterior à venda","OK"))))))))))))</f>
        <v/>
      </c>
      <c r="H1261" s="34" t="n">
        <f aca="false">IF(G1261="OK",C1261,0)</f>
        <v>0</v>
      </c>
    </row>
    <row r="1262" customFormat="false" ht="25" hidden="false" customHeight="true" outlineLevel="0" collapsed="false">
      <c r="A1262" s="31"/>
      <c r="B1262" s="32"/>
      <c r="C1262" s="33"/>
      <c r="D1262" s="31"/>
      <c r="E1262" s="31"/>
      <c r="F1262" s="31"/>
      <c r="G1262" s="36" t="str">
        <f aca="false">IF(COUNTA(A1262:F1262)=0,"",IF(E1262="","Falta o código",IF(E1262&lt;&gt;TRIM(E1262),"Confira o código",IF(COUNTIFS(CobroID,E1262)&gt;1,"Código repetido",IF(NOT(ISNUMBER(B1262)),"Confira a data",IF(OR(B1262&lt;1,B1262&gt;73415,INT(B1262)&lt;&gt;B1262),"Confira a data",IF(NOT(ISNUMBER(C1262)),"Confira o valor",IF(C1262&lt;=0,"Valor maior que zero",IF(COUNTIFS(Medios,D1262)&lt;&gt;1,"Escolha um meio",IF(COUNTIFS(VentaID,A1262)&lt;&gt;1,"Confira o ID da venda",IF(SUMIFS(VentaValida,VentaID,A1262)&lt;=0,"Corrija a venda",IF(B1262&lt;SUMIFS(VentaFecha,VentaID,A1262),"Anterior à venda","OK"))))))))))))</f>
        <v/>
      </c>
      <c r="H1262" s="34" t="n">
        <f aca="false">IF(G1262="OK",C1262,0)</f>
        <v>0</v>
      </c>
    </row>
    <row r="1263" customFormat="false" ht="25" hidden="false" customHeight="true" outlineLevel="0" collapsed="false">
      <c r="A1263" s="31"/>
      <c r="B1263" s="32"/>
      <c r="C1263" s="33"/>
      <c r="D1263" s="31"/>
      <c r="E1263" s="31"/>
      <c r="F1263" s="31"/>
      <c r="G1263" s="36" t="str">
        <f aca="false">IF(COUNTA(A1263:F1263)=0,"",IF(E1263="","Falta o código",IF(E1263&lt;&gt;TRIM(E1263),"Confira o código",IF(COUNTIFS(CobroID,E1263)&gt;1,"Código repetido",IF(NOT(ISNUMBER(B1263)),"Confira a data",IF(OR(B1263&lt;1,B1263&gt;73415,INT(B1263)&lt;&gt;B1263),"Confira a data",IF(NOT(ISNUMBER(C1263)),"Confira o valor",IF(C1263&lt;=0,"Valor maior que zero",IF(COUNTIFS(Medios,D1263)&lt;&gt;1,"Escolha um meio",IF(COUNTIFS(VentaID,A1263)&lt;&gt;1,"Confira o ID da venda",IF(SUMIFS(VentaValida,VentaID,A1263)&lt;=0,"Corrija a venda",IF(B1263&lt;SUMIFS(VentaFecha,VentaID,A1263),"Anterior à venda","OK"))))))))))))</f>
        <v/>
      </c>
      <c r="H1263" s="34" t="n">
        <f aca="false">IF(G1263="OK",C1263,0)</f>
        <v>0</v>
      </c>
    </row>
    <row r="1264" customFormat="false" ht="25" hidden="false" customHeight="true" outlineLevel="0" collapsed="false">
      <c r="A1264" s="31"/>
      <c r="B1264" s="32"/>
      <c r="C1264" s="33"/>
      <c r="D1264" s="31"/>
      <c r="E1264" s="31"/>
      <c r="F1264" s="31"/>
      <c r="G1264" s="36" t="str">
        <f aca="false">IF(COUNTA(A1264:F1264)=0,"",IF(E1264="","Falta o código",IF(E1264&lt;&gt;TRIM(E1264),"Confira o código",IF(COUNTIFS(CobroID,E1264)&gt;1,"Código repetido",IF(NOT(ISNUMBER(B1264)),"Confira a data",IF(OR(B1264&lt;1,B1264&gt;73415,INT(B1264)&lt;&gt;B1264),"Confira a data",IF(NOT(ISNUMBER(C1264)),"Confira o valor",IF(C1264&lt;=0,"Valor maior que zero",IF(COUNTIFS(Medios,D1264)&lt;&gt;1,"Escolha um meio",IF(COUNTIFS(VentaID,A1264)&lt;&gt;1,"Confira o ID da venda",IF(SUMIFS(VentaValida,VentaID,A1264)&lt;=0,"Corrija a venda",IF(B1264&lt;SUMIFS(VentaFecha,VentaID,A1264),"Anterior à venda","OK"))))))))))))</f>
        <v/>
      </c>
      <c r="H1264" s="34" t="n">
        <f aca="false">IF(G1264="OK",C1264,0)</f>
        <v>0</v>
      </c>
    </row>
    <row r="1265" customFormat="false" ht="25" hidden="false" customHeight="true" outlineLevel="0" collapsed="false">
      <c r="A1265" s="31"/>
      <c r="B1265" s="32"/>
      <c r="C1265" s="33"/>
      <c r="D1265" s="31"/>
      <c r="E1265" s="31"/>
      <c r="F1265" s="31"/>
      <c r="G1265" s="36" t="str">
        <f aca="false">IF(COUNTA(A1265:F1265)=0,"",IF(E1265="","Falta o código",IF(E1265&lt;&gt;TRIM(E1265),"Confira o código",IF(COUNTIFS(CobroID,E1265)&gt;1,"Código repetido",IF(NOT(ISNUMBER(B1265)),"Confira a data",IF(OR(B1265&lt;1,B1265&gt;73415,INT(B1265)&lt;&gt;B1265),"Confira a data",IF(NOT(ISNUMBER(C1265)),"Confira o valor",IF(C1265&lt;=0,"Valor maior que zero",IF(COUNTIFS(Medios,D1265)&lt;&gt;1,"Escolha um meio",IF(COUNTIFS(VentaID,A1265)&lt;&gt;1,"Confira o ID da venda",IF(SUMIFS(VentaValida,VentaID,A1265)&lt;=0,"Corrija a venda",IF(B1265&lt;SUMIFS(VentaFecha,VentaID,A1265),"Anterior à venda","OK"))))))))))))</f>
        <v/>
      </c>
      <c r="H1265" s="34" t="n">
        <f aca="false">IF(G1265="OK",C1265,0)</f>
        <v>0</v>
      </c>
    </row>
    <row r="1266" customFormat="false" ht="25" hidden="false" customHeight="true" outlineLevel="0" collapsed="false">
      <c r="A1266" s="31"/>
      <c r="B1266" s="32"/>
      <c r="C1266" s="33"/>
      <c r="D1266" s="31"/>
      <c r="E1266" s="31"/>
      <c r="F1266" s="31"/>
      <c r="G1266" s="36" t="str">
        <f aca="false">IF(COUNTA(A1266:F1266)=0,"",IF(E1266="","Falta o código",IF(E1266&lt;&gt;TRIM(E1266),"Confira o código",IF(COUNTIFS(CobroID,E1266)&gt;1,"Código repetido",IF(NOT(ISNUMBER(B1266)),"Confira a data",IF(OR(B1266&lt;1,B1266&gt;73415,INT(B1266)&lt;&gt;B1266),"Confira a data",IF(NOT(ISNUMBER(C1266)),"Confira o valor",IF(C1266&lt;=0,"Valor maior que zero",IF(COUNTIFS(Medios,D1266)&lt;&gt;1,"Escolha um meio",IF(COUNTIFS(VentaID,A1266)&lt;&gt;1,"Confira o ID da venda",IF(SUMIFS(VentaValida,VentaID,A1266)&lt;=0,"Corrija a venda",IF(B1266&lt;SUMIFS(VentaFecha,VentaID,A1266),"Anterior à venda","OK"))))))))))))</f>
        <v/>
      </c>
      <c r="H1266" s="34" t="n">
        <f aca="false">IF(G1266="OK",C1266,0)</f>
        <v>0</v>
      </c>
    </row>
    <row r="1267" customFormat="false" ht="25" hidden="false" customHeight="true" outlineLevel="0" collapsed="false">
      <c r="A1267" s="31"/>
      <c r="B1267" s="32"/>
      <c r="C1267" s="33"/>
      <c r="D1267" s="31"/>
      <c r="E1267" s="31"/>
      <c r="F1267" s="31"/>
      <c r="G1267" s="36" t="str">
        <f aca="false">IF(COUNTA(A1267:F1267)=0,"",IF(E1267="","Falta o código",IF(E1267&lt;&gt;TRIM(E1267),"Confira o código",IF(COUNTIFS(CobroID,E1267)&gt;1,"Código repetido",IF(NOT(ISNUMBER(B1267)),"Confira a data",IF(OR(B1267&lt;1,B1267&gt;73415,INT(B1267)&lt;&gt;B1267),"Confira a data",IF(NOT(ISNUMBER(C1267)),"Confira o valor",IF(C1267&lt;=0,"Valor maior que zero",IF(COUNTIFS(Medios,D1267)&lt;&gt;1,"Escolha um meio",IF(COUNTIFS(VentaID,A1267)&lt;&gt;1,"Confira o ID da venda",IF(SUMIFS(VentaValida,VentaID,A1267)&lt;=0,"Corrija a venda",IF(B1267&lt;SUMIFS(VentaFecha,VentaID,A1267),"Anterior à venda","OK"))))))))))))</f>
        <v/>
      </c>
      <c r="H1267" s="34" t="n">
        <f aca="false">IF(G1267="OK",C1267,0)</f>
        <v>0</v>
      </c>
    </row>
    <row r="1268" customFormat="false" ht="25" hidden="false" customHeight="true" outlineLevel="0" collapsed="false">
      <c r="A1268" s="31"/>
      <c r="B1268" s="32"/>
      <c r="C1268" s="33"/>
      <c r="D1268" s="31"/>
      <c r="E1268" s="31"/>
      <c r="F1268" s="31"/>
      <c r="G1268" s="36" t="str">
        <f aca="false">IF(COUNTA(A1268:F1268)=0,"",IF(E1268="","Falta o código",IF(E1268&lt;&gt;TRIM(E1268),"Confira o código",IF(COUNTIFS(CobroID,E1268)&gt;1,"Código repetido",IF(NOT(ISNUMBER(B1268)),"Confira a data",IF(OR(B1268&lt;1,B1268&gt;73415,INT(B1268)&lt;&gt;B1268),"Confira a data",IF(NOT(ISNUMBER(C1268)),"Confira o valor",IF(C1268&lt;=0,"Valor maior que zero",IF(COUNTIFS(Medios,D1268)&lt;&gt;1,"Escolha um meio",IF(COUNTIFS(VentaID,A1268)&lt;&gt;1,"Confira o ID da venda",IF(SUMIFS(VentaValida,VentaID,A1268)&lt;=0,"Corrija a venda",IF(B1268&lt;SUMIFS(VentaFecha,VentaID,A1268),"Anterior à venda","OK"))))))))))))</f>
        <v/>
      </c>
      <c r="H1268" s="34" t="n">
        <f aca="false">IF(G1268="OK",C1268,0)</f>
        <v>0</v>
      </c>
    </row>
    <row r="1269" customFormat="false" ht="25" hidden="false" customHeight="true" outlineLevel="0" collapsed="false">
      <c r="A1269" s="31"/>
      <c r="B1269" s="32"/>
      <c r="C1269" s="33"/>
      <c r="D1269" s="31"/>
      <c r="E1269" s="31"/>
      <c r="F1269" s="31"/>
      <c r="G1269" s="36" t="str">
        <f aca="false">IF(COUNTA(A1269:F1269)=0,"",IF(E1269="","Falta o código",IF(E1269&lt;&gt;TRIM(E1269),"Confira o código",IF(COUNTIFS(CobroID,E1269)&gt;1,"Código repetido",IF(NOT(ISNUMBER(B1269)),"Confira a data",IF(OR(B1269&lt;1,B1269&gt;73415,INT(B1269)&lt;&gt;B1269),"Confira a data",IF(NOT(ISNUMBER(C1269)),"Confira o valor",IF(C1269&lt;=0,"Valor maior que zero",IF(COUNTIFS(Medios,D1269)&lt;&gt;1,"Escolha um meio",IF(COUNTIFS(VentaID,A1269)&lt;&gt;1,"Confira o ID da venda",IF(SUMIFS(VentaValida,VentaID,A1269)&lt;=0,"Corrija a venda",IF(B1269&lt;SUMIFS(VentaFecha,VentaID,A1269),"Anterior à venda","OK"))))))))))))</f>
        <v/>
      </c>
      <c r="H1269" s="34" t="n">
        <f aca="false">IF(G1269="OK",C1269,0)</f>
        <v>0</v>
      </c>
    </row>
    <row r="1270" customFormat="false" ht="25" hidden="false" customHeight="true" outlineLevel="0" collapsed="false">
      <c r="A1270" s="31"/>
      <c r="B1270" s="32"/>
      <c r="C1270" s="33"/>
      <c r="D1270" s="31"/>
      <c r="E1270" s="31"/>
      <c r="F1270" s="31"/>
      <c r="G1270" s="36" t="str">
        <f aca="false">IF(COUNTA(A1270:F1270)=0,"",IF(E1270="","Falta o código",IF(E1270&lt;&gt;TRIM(E1270),"Confira o código",IF(COUNTIFS(CobroID,E1270)&gt;1,"Código repetido",IF(NOT(ISNUMBER(B1270)),"Confira a data",IF(OR(B1270&lt;1,B1270&gt;73415,INT(B1270)&lt;&gt;B1270),"Confira a data",IF(NOT(ISNUMBER(C1270)),"Confira o valor",IF(C1270&lt;=0,"Valor maior que zero",IF(COUNTIFS(Medios,D1270)&lt;&gt;1,"Escolha um meio",IF(COUNTIFS(VentaID,A1270)&lt;&gt;1,"Confira o ID da venda",IF(SUMIFS(VentaValida,VentaID,A1270)&lt;=0,"Corrija a venda",IF(B1270&lt;SUMIFS(VentaFecha,VentaID,A1270),"Anterior à venda","OK"))))))))))))</f>
        <v/>
      </c>
      <c r="H1270" s="34" t="n">
        <f aca="false">IF(G1270="OK",C1270,0)</f>
        <v>0</v>
      </c>
    </row>
    <row r="1271" customFormat="false" ht="25" hidden="false" customHeight="true" outlineLevel="0" collapsed="false">
      <c r="A1271" s="31"/>
      <c r="B1271" s="32"/>
      <c r="C1271" s="33"/>
      <c r="D1271" s="31"/>
      <c r="E1271" s="31"/>
      <c r="F1271" s="31"/>
      <c r="G1271" s="36" t="str">
        <f aca="false">IF(COUNTA(A1271:F1271)=0,"",IF(E1271="","Falta o código",IF(E1271&lt;&gt;TRIM(E1271),"Confira o código",IF(COUNTIFS(CobroID,E1271)&gt;1,"Código repetido",IF(NOT(ISNUMBER(B1271)),"Confira a data",IF(OR(B1271&lt;1,B1271&gt;73415,INT(B1271)&lt;&gt;B1271),"Confira a data",IF(NOT(ISNUMBER(C1271)),"Confira o valor",IF(C1271&lt;=0,"Valor maior que zero",IF(COUNTIFS(Medios,D1271)&lt;&gt;1,"Escolha um meio",IF(COUNTIFS(VentaID,A1271)&lt;&gt;1,"Confira o ID da venda",IF(SUMIFS(VentaValida,VentaID,A1271)&lt;=0,"Corrija a venda",IF(B1271&lt;SUMIFS(VentaFecha,VentaID,A1271),"Anterior à venda","OK"))))))))))))</f>
        <v/>
      </c>
      <c r="H1271" s="34" t="n">
        <f aca="false">IF(G1271="OK",C1271,0)</f>
        <v>0</v>
      </c>
    </row>
    <row r="1272" customFormat="false" ht="25" hidden="false" customHeight="true" outlineLevel="0" collapsed="false">
      <c r="A1272" s="31"/>
      <c r="B1272" s="32"/>
      <c r="C1272" s="33"/>
      <c r="D1272" s="31"/>
      <c r="E1272" s="31"/>
      <c r="F1272" s="31"/>
      <c r="G1272" s="36" t="str">
        <f aca="false">IF(COUNTA(A1272:F1272)=0,"",IF(E1272="","Falta o código",IF(E1272&lt;&gt;TRIM(E1272),"Confira o código",IF(COUNTIFS(CobroID,E1272)&gt;1,"Código repetido",IF(NOT(ISNUMBER(B1272)),"Confira a data",IF(OR(B1272&lt;1,B1272&gt;73415,INT(B1272)&lt;&gt;B1272),"Confira a data",IF(NOT(ISNUMBER(C1272)),"Confira o valor",IF(C1272&lt;=0,"Valor maior que zero",IF(COUNTIFS(Medios,D1272)&lt;&gt;1,"Escolha um meio",IF(COUNTIFS(VentaID,A1272)&lt;&gt;1,"Confira o ID da venda",IF(SUMIFS(VentaValida,VentaID,A1272)&lt;=0,"Corrija a venda",IF(B1272&lt;SUMIFS(VentaFecha,VentaID,A1272),"Anterior à venda","OK"))))))))))))</f>
        <v/>
      </c>
      <c r="H1272" s="34" t="n">
        <f aca="false">IF(G1272="OK",C1272,0)</f>
        <v>0</v>
      </c>
    </row>
    <row r="1273" customFormat="false" ht="25" hidden="false" customHeight="true" outlineLevel="0" collapsed="false">
      <c r="A1273" s="31"/>
      <c r="B1273" s="32"/>
      <c r="C1273" s="33"/>
      <c r="D1273" s="31"/>
      <c r="E1273" s="31"/>
      <c r="F1273" s="31"/>
      <c r="G1273" s="36" t="str">
        <f aca="false">IF(COUNTA(A1273:F1273)=0,"",IF(E1273="","Falta o código",IF(E1273&lt;&gt;TRIM(E1273),"Confira o código",IF(COUNTIFS(CobroID,E1273)&gt;1,"Código repetido",IF(NOT(ISNUMBER(B1273)),"Confira a data",IF(OR(B1273&lt;1,B1273&gt;73415,INT(B1273)&lt;&gt;B1273),"Confira a data",IF(NOT(ISNUMBER(C1273)),"Confira o valor",IF(C1273&lt;=0,"Valor maior que zero",IF(COUNTIFS(Medios,D1273)&lt;&gt;1,"Escolha um meio",IF(COUNTIFS(VentaID,A1273)&lt;&gt;1,"Confira o ID da venda",IF(SUMIFS(VentaValida,VentaID,A1273)&lt;=0,"Corrija a venda",IF(B1273&lt;SUMIFS(VentaFecha,VentaID,A1273),"Anterior à venda","OK"))))))))))))</f>
        <v/>
      </c>
      <c r="H1273" s="34" t="n">
        <f aca="false">IF(G1273="OK",C1273,0)</f>
        <v>0</v>
      </c>
    </row>
    <row r="1274" customFormat="false" ht="25" hidden="false" customHeight="true" outlineLevel="0" collapsed="false">
      <c r="A1274" s="31"/>
      <c r="B1274" s="32"/>
      <c r="C1274" s="33"/>
      <c r="D1274" s="31"/>
      <c r="E1274" s="31"/>
      <c r="F1274" s="31"/>
      <c r="G1274" s="36" t="str">
        <f aca="false">IF(COUNTA(A1274:F1274)=0,"",IF(E1274="","Falta o código",IF(E1274&lt;&gt;TRIM(E1274),"Confira o código",IF(COUNTIFS(CobroID,E1274)&gt;1,"Código repetido",IF(NOT(ISNUMBER(B1274)),"Confira a data",IF(OR(B1274&lt;1,B1274&gt;73415,INT(B1274)&lt;&gt;B1274),"Confira a data",IF(NOT(ISNUMBER(C1274)),"Confira o valor",IF(C1274&lt;=0,"Valor maior que zero",IF(COUNTIFS(Medios,D1274)&lt;&gt;1,"Escolha um meio",IF(COUNTIFS(VentaID,A1274)&lt;&gt;1,"Confira o ID da venda",IF(SUMIFS(VentaValida,VentaID,A1274)&lt;=0,"Corrija a venda",IF(B1274&lt;SUMIFS(VentaFecha,VentaID,A1274),"Anterior à venda","OK"))))))))))))</f>
        <v/>
      </c>
      <c r="H1274" s="34" t="n">
        <f aca="false">IF(G1274="OK",C1274,0)</f>
        <v>0</v>
      </c>
    </row>
    <row r="1275" customFormat="false" ht="25" hidden="false" customHeight="true" outlineLevel="0" collapsed="false">
      <c r="A1275" s="31"/>
      <c r="B1275" s="32"/>
      <c r="C1275" s="33"/>
      <c r="D1275" s="31"/>
      <c r="E1275" s="31"/>
      <c r="F1275" s="31"/>
      <c r="G1275" s="36" t="str">
        <f aca="false">IF(COUNTA(A1275:F1275)=0,"",IF(E1275="","Falta o código",IF(E1275&lt;&gt;TRIM(E1275),"Confira o código",IF(COUNTIFS(CobroID,E1275)&gt;1,"Código repetido",IF(NOT(ISNUMBER(B1275)),"Confira a data",IF(OR(B1275&lt;1,B1275&gt;73415,INT(B1275)&lt;&gt;B1275),"Confira a data",IF(NOT(ISNUMBER(C1275)),"Confira o valor",IF(C1275&lt;=0,"Valor maior que zero",IF(COUNTIFS(Medios,D1275)&lt;&gt;1,"Escolha um meio",IF(COUNTIFS(VentaID,A1275)&lt;&gt;1,"Confira o ID da venda",IF(SUMIFS(VentaValida,VentaID,A1275)&lt;=0,"Corrija a venda",IF(B1275&lt;SUMIFS(VentaFecha,VentaID,A1275),"Anterior à venda","OK"))))))))))))</f>
        <v/>
      </c>
      <c r="H1275" s="34" t="n">
        <f aca="false">IF(G1275="OK",C1275,0)</f>
        <v>0</v>
      </c>
    </row>
    <row r="1276" customFormat="false" ht="25" hidden="false" customHeight="true" outlineLevel="0" collapsed="false">
      <c r="A1276" s="31"/>
      <c r="B1276" s="32"/>
      <c r="C1276" s="33"/>
      <c r="D1276" s="31"/>
      <c r="E1276" s="31"/>
      <c r="F1276" s="31"/>
      <c r="G1276" s="36" t="str">
        <f aca="false">IF(COUNTA(A1276:F1276)=0,"",IF(E1276="","Falta o código",IF(E1276&lt;&gt;TRIM(E1276),"Confira o código",IF(COUNTIFS(CobroID,E1276)&gt;1,"Código repetido",IF(NOT(ISNUMBER(B1276)),"Confira a data",IF(OR(B1276&lt;1,B1276&gt;73415,INT(B1276)&lt;&gt;B1276),"Confira a data",IF(NOT(ISNUMBER(C1276)),"Confira o valor",IF(C1276&lt;=0,"Valor maior que zero",IF(COUNTIFS(Medios,D1276)&lt;&gt;1,"Escolha um meio",IF(COUNTIFS(VentaID,A1276)&lt;&gt;1,"Confira o ID da venda",IF(SUMIFS(VentaValida,VentaID,A1276)&lt;=0,"Corrija a venda",IF(B1276&lt;SUMIFS(VentaFecha,VentaID,A1276),"Anterior à venda","OK"))))))))))))</f>
        <v/>
      </c>
      <c r="H1276" s="34" t="n">
        <f aca="false">IF(G1276="OK",C1276,0)</f>
        <v>0</v>
      </c>
    </row>
    <row r="1277" customFormat="false" ht="25" hidden="false" customHeight="true" outlineLevel="0" collapsed="false">
      <c r="A1277" s="31"/>
      <c r="B1277" s="32"/>
      <c r="C1277" s="33"/>
      <c r="D1277" s="31"/>
      <c r="E1277" s="31"/>
      <c r="F1277" s="31"/>
      <c r="G1277" s="36" t="str">
        <f aca="false">IF(COUNTA(A1277:F1277)=0,"",IF(E1277="","Falta o código",IF(E1277&lt;&gt;TRIM(E1277),"Confira o código",IF(COUNTIFS(CobroID,E1277)&gt;1,"Código repetido",IF(NOT(ISNUMBER(B1277)),"Confira a data",IF(OR(B1277&lt;1,B1277&gt;73415,INT(B1277)&lt;&gt;B1277),"Confira a data",IF(NOT(ISNUMBER(C1277)),"Confira o valor",IF(C1277&lt;=0,"Valor maior que zero",IF(COUNTIFS(Medios,D1277)&lt;&gt;1,"Escolha um meio",IF(COUNTIFS(VentaID,A1277)&lt;&gt;1,"Confira o ID da venda",IF(SUMIFS(VentaValida,VentaID,A1277)&lt;=0,"Corrija a venda",IF(B1277&lt;SUMIFS(VentaFecha,VentaID,A1277),"Anterior à venda","OK"))))))))))))</f>
        <v/>
      </c>
      <c r="H1277" s="34" t="n">
        <f aca="false">IF(G1277="OK",C1277,0)</f>
        <v>0</v>
      </c>
    </row>
    <row r="1278" customFormat="false" ht="25" hidden="false" customHeight="true" outlineLevel="0" collapsed="false">
      <c r="A1278" s="31"/>
      <c r="B1278" s="32"/>
      <c r="C1278" s="33"/>
      <c r="D1278" s="31"/>
      <c r="E1278" s="31"/>
      <c r="F1278" s="31"/>
      <c r="G1278" s="36" t="str">
        <f aca="false">IF(COUNTA(A1278:F1278)=0,"",IF(E1278="","Falta o código",IF(E1278&lt;&gt;TRIM(E1278),"Confira o código",IF(COUNTIFS(CobroID,E1278)&gt;1,"Código repetido",IF(NOT(ISNUMBER(B1278)),"Confira a data",IF(OR(B1278&lt;1,B1278&gt;73415,INT(B1278)&lt;&gt;B1278),"Confira a data",IF(NOT(ISNUMBER(C1278)),"Confira o valor",IF(C1278&lt;=0,"Valor maior que zero",IF(COUNTIFS(Medios,D1278)&lt;&gt;1,"Escolha um meio",IF(COUNTIFS(VentaID,A1278)&lt;&gt;1,"Confira o ID da venda",IF(SUMIFS(VentaValida,VentaID,A1278)&lt;=0,"Corrija a venda",IF(B1278&lt;SUMIFS(VentaFecha,VentaID,A1278),"Anterior à venda","OK"))))))))))))</f>
        <v/>
      </c>
      <c r="H1278" s="34" t="n">
        <f aca="false">IF(G1278="OK",C1278,0)</f>
        <v>0</v>
      </c>
    </row>
    <row r="1279" customFormat="false" ht="25" hidden="false" customHeight="true" outlineLevel="0" collapsed="false">
      <c r="A1279" s="31"/>
      <c r="B1279" s="32"/>
      <c r="C1279" s="33"/>
      <c r="D1279" s="31"/>
      <c r="E1279" s="31"/>
      <c r="F1279" s="31"/>
      <c r="G1279" s="36" t="str">
        <f aca="false">IF(COUNTA(A1279:F1279)=0,"",IF(E1279="","Falta o código",IF(E1279&lt;&gt;TRIM(E1279),"Confira o código",IF(COUNTIFS(CobroID,E1279)&gt;1,"Código repetido",IF(NOT(ISNUMBER(B1279)),"Confira a data",IF(OR(B1279&lt;1,B1279&gt;73415,INT(B1279)&lt;&gt;B1279),"Confira a data",IF(NOT(ISNUMBER(C1279)),"Confira o valor",IF(C1279&lt;=0,"Valor maior que zero",IF(COUNTIFS(Medios,D1279)&lt;&gt;1,"Escolha um meio",IF(COUNTIFS(VentaID,A1279)&lt;&gt;1,"Confira o ID da venda",IF(SUMIFS(VentaValida,VentaID,A1279)&lt;=0,"Corrija a venda",IF(B1279&lt;SUMIFS(VentaFecha,VentaID,A1279),"Anterior à venda","OK"))))))))))))</f>
        <v/>
      </c>
      <c r="H1279" s="34" t="n">
        <f aca="false">IF(G1279="OK",C1279,0)</f>
        <v>0</v>
      </c>
    </row>
    <row r="1280" customFormat="false" ht="25" hidden="false" customHeight="true" outlineLevel="0" collapsed="false">
      <c r="A1280" s="31"/>
      <c r="B1280" s="32"/>
      <c r="C1280" s="33"/>
      <c r="D1280" s="31"/>
      <c r="E1280" s="31"/>
      <c r="F1280" s="31"/>
      <c r="G1280" s="36" t="str">
        <f aca="false">IF(COUNTA(A1280:F1280)=0,"",IF(E1280="","Falta o código",IF(E1280&lt;&gt;TRIM(E1280),"Confira o código",IF(COUNTIFS(CobroID,E1280)&gt;1,"Código repetido",IF(NOT(ISNUMBER(B1280)),"Confira a data",IF(OR(B1280&lt;1,B1280&gt;73415,INT(B1280)&lt;&gt;B1280),"Confira a data",IF(NOT(ISNUMBER(C1280)),"Confira o valor",IF(C1280&lt;=0,"Valor maior que zero",IF(COUNTIFS(Medios,D1280)&lt;&gt;1,"Escolha um meio",IF(COUNTIFS(VentaID,A1280)&lt;&gt;1,"Confira o ID da venda",IF(SUMIFS(VentaValida,VentaID,A1280)&lt;=0,"Corrija a venda",IF(B1280&lt;SUMIFS(VentaFecha,VentaID,A1280),"Anterior à venda","OK"))))))))))))</f>
        <v/>
      </c>
      <c r="H1280" s="34" t="n">
        <f aca="false">IF(G1280="OK",C1280,0)</f>
        <v>0</v>
      </c>
    </row>
    <row r="1281" customFormat="false" ht="25" hidden="false" customHeight="true" outlineLevel="0" collapsed="false">
      <c r="A1281" s="31"/>
      <c r="B1281" s="32"/>
      <c r="C1281" s="33"/>
      <c r="D1281" s="31"/>
      <c r="E1281" s="31"/>
      <c r="F1281" s="31"/>
      <c r="G1281" s="36" t="str">
        <f aca="false">IF(COUNTA(A1281:F1281)=0,"",IF(E1281="","Falta o código",IF(E1281&lt;&gt;TRIM(E1281),"Confira o código",IF(COUNTIFS(CobroID,E1281)&gt;1,"Código repetido",IF(NOT(ISNUMBER(B1281)),"Confira a data",IF(OR(B1281&lt;1,B1281&gt;73415,INT(B1281)&lt;&gt;B1281),"Confira a data",IF(NOT(ISNUMBER(C1281)),"Confira o valor",IF(C1281&lt;=0,"Valor maior que zero",IF(COUNTIFS(Medios,D1281)&lt;&gt;1,"Escolha um meio",IF(COUNTIFS(VentaID,A1281)&lt;&gt;1,"Confira o ID da venda",IF(SUMIFS(VentaValida,VentaID,A1281)&lt;=0,"Corrija a venda",IF(B1281&lt;SUMIFS(VentaFecha,VentaID,A1281),"Anterior à venda","OK"))))))))))))</f>
        <v/>
      </c>
      <c r="H1281" s="34" t="n">
        <f aca="false">IF(G1281="OK",C1281,0)</f>
        <v>0</v>
      </c>
    </row>
    <row r="1282" customFormat="false" ht="25" hidden="false" customHeight="true" outlineLevel="0" collapsed="false">
      <c r="A1282" s="31"/>
      <c r="B1282" s="32"/>
      <c r="C1282" s="33"/>
      <c r="D1282" s="31"/>
      <c r="E1282" s="31"/>
      <c r="F1282" s="31"/>
      <c r="G1282" s="36" t="str">
        <f aca="false">IF(COUNTA(A1282:F1282)=0,"",IF(E1282="","Falta o código",IF(E1282&lt;&gt;TRIM(E1282),"Confira o código",IF(COUNTIFS(CobroID,E1282)&gt;1,"Código repetido",IF(NOT(ISNUMBER(B1282)),"Confira a data",IF(OR(B1282&lt;1,B1282&gt;73415,INT(B1282)&lt;&gt;B1282),"Confira a data",IF(NOT(ISNUMBER(C1282)),"Confira o valor",IF(C1282&lt;=0,"Valor maior que zero",IF(COUNTIFS(Medios,D1282)&lt;&gt;1,"Escolha um meio",IF(COUNTIFS(VentaID,A1282)&lt;&gt;1,"Confira o ID da venda",IF(SUMIFS(VentaValida,VentaID,A1282)&lt;=0,"Corrija a venda",IF(B1282&lt;SUMIFS(VentaFecha,VentaID,A1282),"Anterior à venda","OK"))))))))))))</f>
        <v/>
      </c>
      <c r="H1282" s="34" t="n">
        <f aca="false">IF(G1282="OK",C1282,0)</f>
        <v>0</v>
      </c>
    </row>
    <row r="1283" customFormat="false" ht="25" hidden="false" customHeight="true" outlineLevel="0" collapsed="false">
      <c r="A1283" s="31"/>
      <c r="B1283" s="32"/>
      <c r="C1283" s="33"/>
      <c r="D1283" s="31"/>
      <c r="E1283" s="31"/>
      <c r="F1283" s="31"/>
      <c r="G1283" s="36" t="str">
        <f aca="false">IF(COUNTA(A1283:F1283)=0,"",IF(E1283="","Falta o código",IF(E1283&lt;&gt;TRIM(E1283),"Confira o código",IF(COUNTIFS(CobroID,E1283)&gt;1,"Código repetido",IF(NOT(ISNUMBER(B1283)),"Confira a data",IF(OR(B1283&lt;1,B1283&gt;73415,INT(B1283)&lt;&gt;B1283),"Confira a data",IF(NOT(ISNUMBER(C1283)),"Confira o valor",IF(C1283&lt;=0,"Valor maior que zero",IF(COUNTIFS(Medios,D1283)&lt;&gt;1,"Escolha um meio",IF(COUNTIFS(VentaID,A1283)&lt;&gt;1,"Confira o ID da venda",IF(SUMIFS(VentaValida,VentaID,A1283)&lt;=0,"Corrija a venda",IF(B1283&lt;SUMIFS(VentaFecha,VentaID,A1283),"Anterior à venda","OK"))))))))))))</f>
        <v/>
      </c>
      <c r="H1283" s="34" t="n">
        <f aca="false">IF(G1283="OK",C1283,0)</f>
        <v>0</v>
      </c>
    </row>
    <row r="1284" customFormat="false" ht="25" hidden="false" customHeight="true" outlineLevel="0" collapsed="false">
      <c r="A1284" s="31"/>
      <c r="B1284" s="32"/>
      <c r="C1284" s="33"/>
      <c r="D1284" s="31"/>
      <c r="E1284" s="31"/>
      <c r="F1284" s="31"/>
      <c r="G1284" s="36" t="str">
        <f aca="false">IF(COUNTA(A1284:F1284)=0,"",IF(E1284="","Falta o código",IF(E1284&lt;&gt;TRIM(E1284),"Confira o código",IF(COUNTIFS(CobroID,E1284)&gt;1,"Código repetido",IF(NOT(ISNUMBER(B1284)),"Confira a data",IF(OR(B1284&lt;1,B1284&gt;73415,INT(B1284)&lt;&gt;B1284),"Confira a data",IF(NOT(ISNUMBER(C1284)),"Confira o valor",IF(C1284&lt;=0,"Valor maior que zero",IF(COUNTIFS(Medios,D1284)&lt;&gt;1,"Escolha um meio",IF(COUNTIFS(VentaID,A1284)&lt;&gt;1,"Confira o ID da venda",IF(SUMIFS(VentaValida,VentaID,A1284)&lt;=0,"Corrija a venda",IF(B1284&lt;SUMIFS(VentaFecha,VentaID,A1284),"Anterior à venda","OK"))))))))))))</f>
        <v/>
      </c>
      <c r="H1284" s="34" t="n">
        <f aca="false">IF(G1284="OK",C1284,0)</f>
        <v>0</v>
      </c>
    </row>
    <row r="1285" customFormat="false" ht="25" hidden="false" customHeight="true" outlineLevel="0" collapsed="false">
      <c r="A1285" s="31"/>
      <c r="B1285" s="32"/>
      <c r="C1285" s="33"/>
      <c r="D1285" s="31"/>
      <c r="E1285" s="31"/>
      <c r="F1285" s="31"/>
      <c r="G1285" s="36" t="str">
        <f aca="false">IF(COUNTA(A1285:F1285)=0,"",IF(E1285="","Falta o código",IF(E1285&lt;&gt;TRIM(E1285),"Confira o código",IF(COUNTIFS(CobroID,E1285)&gt;1,"Código repetido",IF(NOT(ISNUMBER(B1285)),"Confira a data",IF(OR(B1285&lt;1,B1285&gt;73415,INT(B1285)&lt;&gt;B1285),"Confira a data",IF(NOT(ISNUMBER(C1285)),"Confira o valor",IF(C1285&lt;=0,"Valor maior que zero",IF(COUNTIFS(Medios,D1285)&lt;&gt;1,"Escolha um meio",IF(COUNTIFS(VentaID,A1285)&lt;&gt;1,"Confira o ID da venda",IF(SUMIFS(VentaValida,VentaID,A1285)&lt;=0,"Corrija a venda",IF(B1285&lt;SUMIFS(VentaFecha,VentaID,A1285),"Anterior à venda","OK"))))))))))))</f>
        <v/>
      </c>
      <c r="H1285" s="34" t="n">
        <f aca="false">IF(G1285="OK",C1285,0)</f>
        <v>0</v>
      </c>
    </row>
    <row r="1286" customFormat="false" ht="25" hidden="false" customHeight="true" outlineLevel="0" collapsed="false">
      <c r="A1286" s="31"/>
      <c r="B1286" s="32"/>
      <c r="C1286" s="33"/>
      <c r="D1286" s="31"/>
      <c r="E1286" s="31"/>
      <c r="F1286" s="31"/>
      <c r="G1286" s="36" t="str">
        <f aca="false">IF(COUNTA(A1286:F1286)=0,"",IF(E1286="","Falta o código",IF(E1286&lt;&gt;TRIM(E1286),"Confira o código",IF(COUNTIFS(CobroID,E1286)&gt;1,"Código repetido",IF(NOT(ISNUMBER(B1286)),"Confira a data",IF(OR(B1286&lt;1,B1286&gt;73415,INT(B1286)&lt;&gt;B1286),"Confira a data",IF(NOT(ISNUMBER(C1286)),"Confira o valor",IF(C1286&lt;=0,"Valor maior que zero",IF(COUNTIFS(Medios,D1286)&lt;&gt;1,"Escolha um meio",IF(COUNTIFS(VentaID,A1286)&lt;&gt;1,"Confira o ID da venda",IF(SUMIFS(VentaValida,VentaID,A1286)&lt;=0,"Corrija a venda",IF(B1286&lt;SUMIFS(VentaFecha,VentaID,A1286),"Anterior à venda","OK"))))))))))))</f>
        <v/>
      </c>
      <c r="H1286" s="34" t="n">
        <f aca="false">IF(G1286="OK",C1286,0)</f>
        <v>0</v>
      </c>
    </row>
    <row r="1287" customFormat="false" ht="25" hidden="false" customHeight="true" outlineLevel="0" collapsed="false">
      <c r="A1287" s="31"/>
      <c r="B1287" s="32"/>
      <c r="C1287" s="33"/>
      <c r="D1287" s="31"/>
      <c r="E1287" s="31"/>
      <c r="F1287" s="31"/>
      <c r="G1287" s="36" t="str">
        <f aca="false">IF(COUNTA(A1287:F1287)=0,"",IF(E1287="","Falta o código",IF(E1287&lt;&gt;TRIM(E1287),"Confira o código",IF(COUNTIFS(CobroID,E1287)&gt;1,"Código repetido",IF(NOT(ISNUMBER(B1287)),"Confira a data",IF(OR(B1287&lt;1,B1287&gt;73415,INT(B1287)&lt;&gt;B1287),"Confira a data",IF(NOT(ISNUMBER(C1287)),"Confira o valor",IF(C1287&lt;=0,"Valor maior que zero",IF(COUNTIFS(Medios,D1287)&lt;&gt;1,"Escolha um meio",IF(COUNTIFS(VentaID,A1287)&lt;&gt;1,"Confira o ID da venda",IF(SUMIFS(VentaValida,VentaID,A1287)&lt;=0,"Corrija a venda",IF(B1287&lt;SUMIFS(VentaFecha,VentaID,A1287),"Anterior à venda","OK"))))))))))))</f>
        <v/>
      </c>
      <c r="H1287" s="34" t="n">
        <f aca="false">IF(G1287="OK",C1287,0)</f>
        <v>0</v>
      </c>
    </row>
    <row r="1288" customFormat="false" ht="25" hidden="false" customHeight="true" outlineLevel="0" collapsed="false">
      <c r="A1288" s="31"/>
      <c r="B1288" s="32"/>
      <c r="C1288" s="33"/>
      <c r="D1288" s="31"/>
      <c r="E1288" s="31"/>
      <c r="F1288" s="31"/>
      <c r="G1288" s="36" t="str">
        <f aca="false">IF(COUNTA(A1288:F1288)=0,"",IF(E1288="","Falta o código",IF(E1288&lt;&gt;TRIM(E1288),"Confira o código",IF(COUNTIFS(CobroID,E1288)&gt;1,"Código repetido",IF(NOT(ISNUMBER(B1288)),"Confira a data",IF(OR(B1288&lt;1,B1288&gt;73415,INT(B1288)&lt;&gt;B1288),"Confira a data",IF(NOT(ISNUMBER(C1288)),"Confira o valor",IF(C1288&lt;=0,"Valor maior que zero",IF(COUNTIFS(Medios,D1288)&lt;&gt;1,"Escolha um meio",IF(COUNTIFS(VentaID,A1288)&lt;&gt;1,"Confira o ID da venda",IF(SUMIFS(VentaValida,VentaID,A1288)&lt;=0,"Corrija a venda",IF(B1288&lt;SUMIFS(VentaFecha,VentaID,A1288),"Anterior à venda","OK"))))))))))))</f>
        <v/>
      </c>
      <c r="H1288" s="34" t="n">
        <f aca="false">IF(G1288="OK",C1288,0)</f>
        <v>0</v>
      </c>
    </row>
    <row r="1289" customFormat="false" ht="25" hidden="false" customHeight="true" outlineLevel="0" collapsed="false">
      <c r="A1289" s="31"/>
      <c r="B1289" s="32"/>
      <c r="C1289" s="33"/>
      <c r="D1289" s="31"/>
      <c r="E1289" s="31"/>
      <c r="F1289" s="31"/>
      <c r="G1289" s="36" t="str">
        <f aca="false">IF(COUNTA(A1289:F1289)=0,"",IF(E1289="","Falta o código",IF(E1289&lt;&gt;TRIM(E1289),"Confira o código",IF(COUNTIFS(CobroID,E1289)&gt;1,"Código repetido",IF(NOT(ISNUMBER(B1289)),"Confira a data",IF(OR(B1289&lt;1,B1289&gt;73415,INT(B1289)&lt;&gt;B1289),"Confira a data",IF(NOT(ISNUMBER(C1289)),"Confira o valor",IF(C1289&lt;=0,"Valor maior que zero",IF(COUNTIFS(Medios,D1289)&lt;&gt;1,"Escolha um meio",IF(COUNTIFS(VentaID,A1289)&lt;&gt;1,"Confira o ID da venda",IF(SUMIFS(VentaValida,VentaID,A1289)&lt;=0,"Corrija a venda",IF(B1289&lt;SUMIFS(VentaFecha,VentaID,A1289),"Anterior à venda","OK"))))))))))))</f>
        <v/>
      </c>
      <c r="H1289" s="34" t="n">
        <f aca="false">IF(G1289="OK",C1289,0)</f>
        <v>0</v>
      </c>
    </row>
    <row r="1290" customFormat="false" ht="25" hidden="false" customHeight="true" outlineLevel="0" collapsed="false">
      <c r="A1290" s="31"/>
      <c r="B1290" s="32"/>
      <c r="C1290" s="33"/>
      <c r="D1290" s="31"/>
      <c r="E1290" s="31"/>
      <c r="F1290" s="31"/>
      <c r="G1290" s="36" t="str">
        <f aca="false">IF(COUNTA(A1290:F1290)=0,"",IF(E1290="","Falta o código",IF(E1290&lt;&gt;TRIM(E1290),"Confira o código",IF(COUNTIFS(CobroID,E1290)&gt;1,"Código repetido",IF(NOT(ISNUMBER(B1290)),"Confira a data",IF(OR(B1290&lt;1,B1290&gt;73415,INT(B1290)&lt;&gt;B1290),"Confira a data",IF(NOT(ISNUMBER(C1290)),"Confira o valor",IF(C1290&lt;=0,"Valor maior que zero",IF(COUNTIFS(Medios,D1290)&lt;&gt;1,"Escolha um meio",IF(COUNTIFS(VentaID,A1290)&lt;&gt;1,"Confira o ID da venda",IF(SUMIFS(VentaValida,VentaID,A1290)&lt;=0,"Corrija a venda",IF(B1290&lt;SUMIFS(VentaFecha,VentaID,A1290),"Anterior à venda","OK"))))))))))))</f>
        <v/>
      </c>
      <c r="H1290" s="34" t="n">
        <f aca="false">IF(G1290="OK",C1290,0)</f>
        <v>0</v>
      </c>
    </row>
    <row r="1291" customFormat="false" ht="25" hidden="false" customHeight="true" outlineLevel="0" collapsed="false">
      <c r="A1291" s="31"/>
      <c r="B1291" s="32"/>
      <c r="C1291" s="33"/>
      <c r="D1291" s="31"/>
      <c r="E1291" s="31"/>
      <c r="F1291" s="31"/>
      <c r="G1291" s="36" t="str">
        <f aca="false">IF(COUNTA(A1291:F1291)=0,"",IF(E1291="","Falta o código",IF(E1291&lt;&gt;TRIM(E1291),"Confira o código",IF(COUNTIFS(CobroID,E1291)&gt;1,"Código repetido",IF(NOT(ISNUMBER(B1291)),"Confira a data",IF(OR(B1291&lt;1,B1291&gt;73415,INT(B1291)&lt;&gt;B1291),"Confira a data",IF(NOT(ISNUMBER(C1291)),"Confira o valor",IF(C1291&lt;=0,"Valor maior que zero",IF(COUNTIFS(Medios,D1291)&lt;&gt;1,"Escolha um meio",IF(COUNTIFS(VentaID,A1291)&lt;&gt;1,"Confira o ID da venda",IF(SUMIFS(VentaValida,VentaID,A1291)&lt;=0,"Corrija a venda",IF(B1291&lt;SUMIFS(VentaFecha,VentaID,A1291),"Anterior à venda","OK"))))))))))))</f>
        <v/>
      </c>
      <c r="H1291" s="34" t="n">
        <f aca="false">IF(G1291="OK",C1291,0)</f>
        <v>0</v>
      </c>
    </row>
    <row r="1292" customFormat="false" ht="25" hidden="false" customHeight="true" outlineLevel="0" collapsed="false">
      <c r="A1292" s="31"/>
      <c r="B1292" s="32"/>
      <c r="C1292" s="33"/>
      <c r="D1292" s="31"/>
      <c r="E1292" s="31"/>
      <c r="F1292" s="31"/>
      <c r="G1292" s="36" t="str">
        <f aca="false">IF(COUNTA(A1292:F1292)=0,"",IF(E1292="","Falta o código",IF(E1292&lt;&gt;TRIM(E1292),"Confira o código",IF(COUNTIFS(CobroID,E1292)&gt;1,"Código repetido",IF(NOT(ISNUMBER(B1292)),"Confira a data",IF(OR(B1292&lt;1,B1292&gt;73415,INT(B1292)&lt;&gt;B1292),"Confira a data",IF(NOT(ISNUMBER(C1292)),"Confira o valor",IF(C1292&lt;=0,"Valor maior que zero",IF(COUNTIFS(Medios,D1292)&lt;&gt;1,"Escolha um meio",IF(COUNTIFS(VentaID,A1292)&lt;&gt;1,"Confira o ID da venda",IF(SUMIFS(VentaValida,VentaID,A1292)&lt;=0,"Corrija a venda",IF(B1292&lt;SUMIFS(VentaFecha,VentaID,A1292),"Anterior à venda","OK"))))))))))))</f>
        <v/>
      </c>
      <c r="H1292" s="34" t="n">
        <f aca="false">IF(G1292="OK",C1292,0)</f>
        <v>0</v>
      </c>
    </row>
    <row r="1293" customFormat="false" ht="25" hidden="false" customHeight="true" outlineLevel="0" collapsed="false">
      <c r="A1293" s="31"/>
      <c r="B1293" s="32"/>
      <c r="C1293" s="33"/>
      <c r="D1293" s="31"/>
      <c r="E1293" s="31"/>
      <c r="F1293" s="31"/>
      <c r="G1293" s="36" t="str">
        <f aca="false">IF(COUNTA(A1293:F1293)=0,"",IF(E1293="","Falta o código",IF(E1293&lt;&gt;TRIM(E1293),"Confira o código",IF(COUNTIFS(CobroID,E1293)&gt;1,"Código repetido",IF(NOT(ISNUMBER(B1293)),"Confira a data",IF(OR(B1293&lt;1,B1293&gt;73415,INT(B1293)&lt;&gt;B1293),"Confira a data",IF(NOT(ISNUMBER(C1293)),"Confira o valor",IF(C1293&lt;=0,"Valor maior que zero",IF(COUNTIFS(Medios,D1293)&lt;&gt;1,"Escolha um meio",IF(COUNTIFS(VentaID,A1293)&lt;&gt;1,"Confira o ID da venda",IF(SUMIFS(VentaValida,VentaID,A1293)&lt;=0,"Corrija a venda",IF(B1293&lt;SUMIFS(VentaFecha,VentaID,A1293),"Anterior à venda","OK"))))))))))))</f>
        <v/>
      </c>
      <c r="H1293" s="34" t="n">
        <f aca="false">IF(G1293="OK",C1293,0)</f>
        <v>0</v>
      </c>
    </row>
    <row r="1294" customFormat="false" ht="25" hidden="false" customHeight="true" outlineLevel="0" collapsed="false">
      <c r="A1294" s="31"/>
      <c r="B1294" s="32"/>
      <c r="C1294" s="33"/>
      <c r="D1294" s="31"/>
      <c r="E1294" s="31"/>
      <c r="F1294" s="31"/>
      <c r="G1294" s="36" t="str">
        <f aca="false">IF(COUNTA(A1294:F1294)=0,"",IF(E1294="","Falta o código",IF(E1294&lt;&gt;TRIM(E1294),"Confira o código",IF(COUNTIFS(CobroID,E1294)&gt;1,"Código repetido",IF(NOT(ISNUMBER(B1294)),"Confira a data",IF(OR(B1294&lt;1,B1294&gt;73415,INT(B1294)&lt;&gt;B1294),"Confira a data",IF(NOT(ISNUMBER(C1294)),"Confira o valor",IF(C1294&lt;=0,"Valor maior que zero",IF(COUNTIFS(Medios,D1294)&lt;&gt;1,"Escolha um meio",IF(COUNTIFS(VentaID,A1294)&lt;&gt;1,"Confira o ID da venda",IF(SUMIFS(VentaValida,VentaID,A1294)&lt;=0,"Corrija a venda",IF(B1294&lt;SUMIFS(VentaFecha,VentaID,A1294),"Anterior à venda","OK"))))))))))))</f>
        <v/>
      </c>
      <c r="H1294" s="34" t="n">
        <f aca="false">IF(G1294="OK",C1294,0)</f>
        <v>0</v>
      </c>
    </row>
    <row r="1295" customFormat="false" ht="25" hidden="false" customHeight="true" outlineLevel="0" collapsed="false">
      <c r="A1295" s="31"/>
      <c r="B1295" s="32"/>
      <c r="C1295" s="33"/>
      <c r="D1295" s="31"/>
      <c r="E1295" s="31"/>
      <c r="F1295" s="31"/>
      <c r="G1295" s="36" t="str">
        <f aca="false">IF(COUNTA(A1295:F1295)=0,"",IF(E1295="","Falta o código",IF(E1295&lt;&gt;TRIM(E1295),"Confira o código",IF(COUNTIFS(CobroID,E1295)&gt;1,"Código repetido",IF(NOT(ISNUMBER(B1295)),"Confira a data",IF(OR(B1295&lt;1,B1295&gt;73415,INT(B1295)&lt;&gt;B1295),"Confira a data",IF(NOT(ISNUMBER(C1295)),"Confira o valor",IF(C1295&lt;=0,"Valor maior que zero",IF(COUNTIFS(Medios,D1295)&lt;&gt;1,"Escolha um meio",IF(COUNTIFS(VentaID,A1295)&lt;&gt;1,"Confira o ID da venda",IF(SUMIFS(VentaValida,VentaID,A1295)&lt;=0,"Corrija a venda",IF(B1295&lt;SUMIFS(VentaFecha,VentaID,A1295),"Anterior à venda","OK"))))))))))))</f>
        <v/>
      </c>
      <c r="H1295" s="34" t="n">
        <f aca="false">IF(G1295="OK",C1295,0)</f>
        <v>0</v>
      </c>
    </row>
    <row r="1296" customFormat="false" ht="25" hidden="false" customHeight="true" outlineLevel="0" collapsed="false">
      <c r="A1296" s="31"/>
      <c r="B1296" s="32"/>
      <c r="C1296" s="33"/>
      <c r="D1296" s="31"/>
      <c r="E1296" s="31"/>
      <c r="F1296" s="31"/>
      <c r="G1296" s="36" t="str">
        <f aca="false">IF(COUNTA(A1296:F1296)=0,"",IF(E1296="","Falta o código",IF(E1296&lt;&gt;TRIM(E1296),"Confira o código",IF(COUNTIFS(CobroID,E1296)&gt;1,"Código repetido",IF(NOT(ISNUMBER(B1296)),"Confira a data",IF(OR(B1296&lt;1,B1296&gt;73415,INT(B1296)&lt;&gt;B1296),"Confira a data",IF(NOT(ISNUMBER(C1296)),"Confira o valor",IF(C1296&lt;=0,"Valor maior que zero",IF(COUNTIFS(Medios,D1296)&lt;&gt;1,"Escolha um meio",IF(COUNTIFS(VentaID,A1296)&lt;&gt;1,"Confira o ID da venda",IF(SUMIFS(VentaValida,VentaID,A1296)&lt;=0,"Corrija a venda",IF(B1296&lt;SUMIFS(VentaFecha,VentaID,A1296),"Anterior à venda","OK"))))))))))))</f>
        <v/>
      </c>
      <c r="H1296" s="34" t="n">
        <f aca="false">IF(G1296="OK",C1296,0)</f>
        <v>0</v>
      </c>
    </row>
    <row r="1297" customFormat="false" ht="25" hidden="false" customHeight="true" outlineLevel="0" collapsed="false">
      <c r="A1297" s="31"/>
      <c r="B1297" s="32"/>
      <c r="C1297" s="33"/>
      <c r="D1297" s="31"/>
      <c r="E1297" s="31"/>
      <c r="F1297" s="31"/>
      <c r="G1297" s="36" t="str">
        <f aca="false">IF(COUNTA(A1297:F1297)=0,"",IF(E1297="","Falta o código",IF(E1297&lt;&gt;TRIM(E1297),"Confira o código",IF(COUNTIFS(CobroID,E1297)&gt;1,"Código repetido",IF(NOT(ISNUMBER(B1297)),"Confira a data",IF(OR(B1297&lt;1,B1297&gt;73415,INT(B1297)&lt;&gt;B1297),"Confira a data",IF(NOT(ISNUMBER(C1297)),"Confira o valor",IF(C1297&lt;=0,"Valor maior que zero",IF(COUNTIFS(Medios,D1297)&lt;&gt;1,"Escolha um meio",IF(COUNTIFS(VentaID,A1297)&lt;&gt;1,"Confira o ID da venda",IF(SUMIFS(VentaValida,VentaID,A1297)&lt;=0,"Corrija a venda",IF(B1297&lt;SUMIFS(VentaFecha,VentaID,A1297),"Anterior à venda","OK"))))))))))))</f>
        <v/>
      </c>
      <c r="H1297" s="34" t="n">
        <f aca="false">IF(G1297="OK",C1297,0)</f>
        <v>0</v>
      </c>
    </row>
    <row r="1298" customFormat="false" ht="25" hidden="false" customHeight="true" outlineLevel="0" collapsed="false">
      <c r="A1298" s="31"/>
      <c r="B1298" s="32"/>
      <c r="C1298" s="33"/>
      <c r="D1298" s="31"/>
      <c r="E1298" s="31"/>
      <c r="F1298" s="31"/>
      <c r="G1298" s="36" t="str">
        <f aca="false">IF(COUNTA(A1298:F1298)=0,"",IF(E1298="","Falta o código",IF(E1298&lt;&gt;TRIM(E1298),"Confira o código",IF(COUNTIFS(CobroID,E1298)&gt;1,"Código repetido",IF(NOT(ISNUMBER(B1298)),"Confira a data",IF(OR(B1298&lt;1,B1298&gt;73415,INT(B1298)&lt;&gt;B1298),"Confira a data",IF(NOT(ISNUMBER(C1298)),"Confira o valor",IF(C1298&lt;=0,"Valor maior que zero",IF(COUNTIFS(Medios,D1298)&lt;&gt;1,"Escolha um meio",IF(COUNTIFS(VentaID,A1298)&lt;&gt;1,"Confira o ID da venda",IF(SUMIFS(VentaValida,VentaID,A1298)&lt;=0,"Corrija a venda",IF(B1298&lt;SUMIFS(VentaFecha,VentaID,A1298),"Anterior à venda","OK"))))))))))))</f>
        <v/>
      </c>
      <c r="H1298" s="34" t="n">
        <f aca="false">IF(G1298="OK",C1298,0)</f>
        <v>0</v>
      </c>
    </row>
    <row r="1299" customFormat="false" ht="25" hidden="false" customHeight="true" outlineLevel="0" collapsed="false">
      <c r="A1299" s="31"/>
      <c r="B1299" s="32"/>
      <c r="C1299" s="33"/>
      <c r="D1299" s="31"/>
      <c r="E1299" s="31"/>
      <c r="F1299" s="31"/>
      <c r="G1299" s="36" t="str">
        <f aca="false">IF(COUNTA(A1299:F1299)=0,"",IF(E1299="","Falta o código",IF(E1299&lt;&gt;TRIM(E1299),"Confira o código",IF(COUNTIFS(CobroID,E1299)&gt;1,"Código repetido",IF(NOT(ISNUMBER(B1299)),"Confira a data",IF(OR(B1299&lt;1,B1299&gt;73415,INT(B1299)&lt;&gt;B1299),"Confira a data",IF(NOT(ISNUMBER(C1299)),"Confira o valor",IF(C1299&lt;=0,"Valor maior que zero",IF(COUNTIFS(Medios,D1299)&lt;&gt;1,"Escolha um meio",IF(COUNTIFS(VentaID,A1299)&lt;&gt;1,"Confira o ID da venda",IF(SUMIFS(VentaValida,VentaID,A1299)&lt;=0,"Corrija a venda",IF(B1299&lt;SUMIFS(VentaFecha,VentaID,A1299),"Anterior à venda","OK"))))))))))))</f>
        <v/>
      </c>
      <c r="H1299" s="34" t="n">
        <f aca="false">IF(G1299="OK",C1299,0)</f>
        <v>0</v>
      </c>
    </row>
    <row r="1300" customFormat="false" ht="25" hidden="false" customHeight="true" outlineLevel="0" collapsed="false">
      <c r="A1300" s="31"/>
      <c r="B1300" s="32"/>
      <c r="C1300" s="33"/>
      <c r="D1300" s="31"/>
      <c r="E1300" s="31"/>
      <c r="F1300" s="31"/>
      <c r="G1300" s="36" t="str">
        <f aca="false">IF(COUNTA(A1300:F1300)=0,"",IF(E1300="","Falta o código",IF(E1300&lt;&gt;TRIM(E1300),"Confira o código",IF(COUNTIFS(CobroID,E1300)&gt;1,"Código repetido",IF(NOT(ISNUMBER(B1300)),"Confira a data",IF(OR(B1300&lt;1,B1300&gt;73415,INT(B1300)&lt;&gt;B1300),"Confira a data",IF(NOT(ISNUMBER(C1300)),"Confira o valor",IF(C1300&lt;=0,"Valor maior que zero",IF(COUNTIFS(Medios,D1300)&lt;&gt;1,"Escolha um meio",IF(COUNTIFS(VentaID,A1300)&lt;&gt;1,"Confira o ID da venda",IF(SUMIFS(VentaValida,VentaID,A1300)&lt;=0,"Corrija a venda",IF(B1300&lt;SUMIFS(VentaFecha,VentaID,A1300),"Anterior à venda","OK"))))))))))))</f>
        <v/>
      </c>
      <c r="H1300" s="34" t="n">
        <f aca="false">IF(G1300="OK",C1300,0)</f>
        <v>0</v>
      </c>
    </row>
    <row r="1301" customFormat="false" ht="25" hidden="false" customHeight="true" outlineLevel="0" collapsed="false">
      <c r="A1301" s="31"/>
      <c r="B1301" s="32"/>
      <c r="C1301" s="33"/>
      <c r="D1301" s="31"/>
      <c r="E1301" s="31"/>
      <c r="F1301" s="31"/>
      <c r="G1301" s="36" t="str">
        <f aca="false">IF(COUNTA(A1301:F1301)=0,"",IF(E1301="","Falta o código",IF(E1301&lt;&gt;TRIM(E1301),"Confira o código",IF(COUNTIFS(CobroID,E1301)&gt;1,"Código repetido",IF(NOT(ISNUMBER(B1301)),"Confira a data",IF(OR(B1301&lt;1,B1301&gt;73415,INT(B1301)&lt;&gt;B1301),"Confira a data",IF(NOT(ISNUMBER(C1301)),"Confira o valor",IF(C1301&lt;=0,"Valor maior que zero",IF(COUNTIFS(Medios,D1301)&lt;&gt;1,"Escolha um meio",IF(COUNTIFS(VentaID,A1301)&lt;&gt;1,"Confira o ID da venda",IF(SUMIFS(VentaValida,VentaID,A1301)&lt;=0,"Corrija a venda",IF(B1301&lt;SUMIFS(VentaFecha,VentaID,A1301),"Anterior à venda","OK"))))))))))))</f>
        <v/>
      </c>
      <c r="H1301" s="34" t="n">
        <f aca="false">IF(G1301="OK",C1301,0)</f>
        <v>0</v>
      </c>
    </row>
    <row r="1302" customFormat="false" ht="25" hidden="false" customHeight="true" outlineLevel="0" collapsed="false">
      <c r="A1302" s="31"/>
      <c r="B1302" s="32"/>
      <c r="C1302" s="33"/>
      <c r="D1302" s="31"/>
      <c r="E1302" s="31"/>
      <c r="F1302" s="31"/>
      <c r="G1302" s="36" t="str">
        <f aca="false">IF(COUNTA(A1302:F1302)=0,"",IF(E1302="","Falta o código",IF(E1302&lt;&gt;TRIM(E1302),"Confira o código",IF(COUNTIFS(CobroID,E1302)&gt;1,"Código repetido",IF(NOT(ISNUMBER(B1302)),"Confira a data",IF(OR(B1302&lt;1,B1302&gt;73415,INT(B1302)&lt;&gt;B1302),"Confira a data",IF(NOT(ISNUMBER(C1302)),"Confira o valor",IF(C1302&lt;=0,"Valor maior que zero",IF(COUNTIFS(Medios,D1302)&lt;&gt;1,"Escolha um meio",IF(COUNTIFS(VentaID,A1302)&lt;&gt;1,"Confira o ID da venda",IF(SUMIFS(VentaValida,VentaID,A1302)&lt;=0,"Corrija a venda",IF(B1302&lt;SUMIFS(VentaFecha,VentaID,A1302),"Anterior à venda","OK"))))))))))))</f>
        <v/>
      </c>
      <c r="H1302" s="34" t="n">
        <f aca="false">IF(G1302="OK",C1302,0)</f>
        <v>0</v>
      </c>
    </row>
    <row r="1303" customFormat="false" ht="25" hidden="false" customHeight="true" outlineLevel="0" collapsed="false">
      <c r="A1303" s="31"/>
      <c r="B1303" s="32"/>
      <c r="C1303" s="33"/>
      <c r="D1303" s="31"/>
      <c r="E1303" s="31"/>
      <c r="F1303" s="31"/>
      <c r="G1303" s="36" t="str">
        <f aca="false">IF(COUNTA(A1303:F1303)=0,"",IF(E1303="","Falta o código",IF(E1303&lt;&gt;TRIM(E1303),"Confira o código",IF(COUNTIFS(CobroID,E1303)&gt;1,"Código repetido",IF(NOT(ISNUMBER(B1303)),"Confira a data",IF(OR(B1303&lt;1,B1303&gt;73415,INT(B1303)&lt;&gt;B1303),"Confira a data",IF(NOT(ISNUMBER(C1303)),"Confira o valor",IF(C1303&lt;=0,"Valor maior que zero",IF(COUNTIFS(Medios,D1303)&lt;&gt;1,"Escolha um meio",IF(COUNTIFS(VentaID,A1303)&lt;&gt;1,"Confira o ID da venda",IF(SUMIFS(VentaValida,VentaID,A1303)&lt;=0,"Corrija a venda",IF(B1303&lt;SUMIFS(VentaFecha,VentaID,A1303),"Anterior à venda","OK"))))))))))))</f>
        <v/>
      </c>
      <c r="H1303" s="34" t="n">
        <f aca="false">IF(G1303="OK",C1303,0)</f>
        <v>0</v>
      </c>
    </row>
    <row r="1304" customFormat="false" ht="25" hidden="false" customHeight="true" outlineLevel="0" collapsed="false">
      <c r="A1304" s="31"/>
      <c r="B1304" s="32"/>
      <c r="C1304" s="33"/>
      <c r="D1304" s="31"/>
      <c r="E1304" s="31"/>
      <c r="F1304" s="31"/>
      <c r="G1304" s="36" t="str">
        <f aca="false">IF(COUNTA(A1304:F1304)=0,"",IF(E1304="","Falta o código",IF(E1304&lt;&gt;TRIM(E1304),"Confira o código",IF(COUNTIFS(CobroID,E1304)&gt;1,"Código repetido",IF(NOT(ISNUMBER(B1304)),"Confira a data",IF(OR(B1304&lt;1,B1304&gt;73415,INT(B1304)&lt;&gt;B1304),"Confira a data",IF(NOT(ISNUMBER(C1304)),"Confira o valor",IF(C1304&lt;=0,"Valor maior que zero",IF(COUNTIFS(Medios,D1304)&lt;&gt;1,"Escolha um meio",IF(COUNTIFS(VentaID,A1304)&lt;&gt;1,"Confira o ID da venda",IF(SUMIFS(VentaValida,VentaID,A1304)&lt;=0,"Corrija a venda",IF(B1304&lt;SUMIFS(VentaFecha,VentaID,A1304),"Anterior à venda","OK"))))))))))))</f>
        <v/>
      </c>
      <c r="H1304" s="34" t="n">
        <f aca="false">IF(G1304="OK",C1304,0)</f>
        <v>0</v>
      </c>
    </row>
    <row r="1305" customFormat="false" ht="25" hidden="false" customHeight="true" outlineLevel="0" collapsed="false">
      <c r="A1305" s="31"/>
      <c r="B1305" s="32"/>
      <c r="C1305" s="33"/>
      <c r="D1305" s="31"/>
      <c r="E1305" s="31"/>
      <c r="F1305" s="31"/>
      <c r="G1305" s="36" t="str">
        <f aca="false">IF(COUNTA(A1305:F1305)=0,"",IF(E1305="","Falta o código",IF(E1305&lt;&gt;TRIM(E1305),"Confira o código",IF(COUNTIFS(CobroID,E1305)&gt;1,"Código repetido",IF(NOT(ISNUMBER(B1305)),"Confira a data",IF(OR(B1305&lt;1,B1305&gt;73415,INT(B1305)&lt;&gt;B1305),"Confira a data",IF(NOT(ISNUMBER(C1305)),"Confira o valor",IF(C1305&lt;=0,"Valor maior que zero",IF(COUNTIFS(Medios,D1305)&lt;&gt;1,"Escolha um meio",IF(COUNTIFS(VentaID,A1305)&lt;&gt;1,"Confira o ID da venda",IF(SUMIFS(VentaValida,VentaID,A1305)&lt;=0,"Corrija a venda",IF(B1305&lt;SUMIFS(VentaFecha,VentaID,A1305),"Anterior à venda","OK"))))))))))))</f>
        <v/>
      </c>
      <c r="H1305" s="34" t="n">
        <f aca="false">IF(G1305="OK",C1305,0)</f>
        <v>0</v>
      </c>
    </row>
    <row r="1306" customFormat="false" ht="25" hidden="false" customHeight="true" outlineLevel="0" collapsed="false">
      <c r="A1306" s="31"/>
      <c r="B1306" s="32"/>
      <c r="C1306" s="33"/>
      <c r="D1306" s="31"/>
      <c r="E1306" s="31"/>
      <c r="F1306" s="31"/>
      <c r="G1306" s="36" t="str">
        <f aca="false">IF(COUNTA(A1306:F1306)=0,"",IF(E1306="","Falta o código",IF(E1306&lt;&gt;TRIM(E1306),"Confira o código",IF(COUNTIFS(CobroID,E1306)&gt;1,"Código repetido",IF(NOT(ISNUMBER(B1306)),"Confira a data",IF(OR(B1306&lt;1,B1306&gt;73415,INT(B1306)&lt;&gt;B1306),"Confira a data",IF(NOT(ISNUMBER(C1306)),"Confira o valor",IF(C1306&lt;=0,"Valor maior que zero",IF(COUNTIFS(Medios,D1306)&lt;&gt;1,"Escolha um meio",IF(COUNTIFS(VentaID,A1306)&lt;&gt;1,"Confira o ID da venda",IF(SUMIFS(VentaValida,VentaID,A1306)&lt;=0,"Corrija a venda",IF(B1306&lt;SUMIFS(VentaFecha,VentaID,A1306),"Anterior à venda","OK"))))))))))))</f>
        <v/>
      </c>
      <c r="H1306" s="34" t="n">
        <f aca="false">IF(G1306="OK",C1306,0)</f>
        <v>0</v>
      </c>
    </row>
    <row r="1307" customFormat="false" ht="25" hidden="false" customHeight="true" outlineLevel="0" collapsed="false">
      <c r="A1307" s="31"/>
      <c r="B1307" s="32"/>
      <c r="C1307" s="33"/>
      <c r="D1307" s="31"/>
      <c r="E1307" s="31"/>
      <c r="F1307" s="31"/>
      <c r="G1307" s="36" t="str">
        <f aca="false">IF(COUNTA(A1307:F1307)=0,"",IF(E1307="","Falta o código",IF(E1307&lt;&gt;TRIM(E1307),"Confira o código",IF(COUNTIFS(CobroID,E1307)&gt;1,"Código repetido",IF(NOT(ISNUMBER(B1307)),"Confira a data",IF(OR(B1307&lt;1,B1307&gt;73415,INT(B1307)&lt;&gt;B1307),"Confira a data",IF(NOT(ISNUMBER(C1307)),"Confira o valor",IF(C1307&lt;=0,"Valor maior que zero",IF(COUNTIFS(Medios,D1307)&lt;&gt;1,"Escolha um meio",IF(COUNTIFS(VentaID,A1307)&lt;&gt;1,"Confira o ID da venda",IF(SUMIFS(VentaValida,VentaID,A1307)&lt;=0,"Corrija a venda",IF(B1307&lt;SUMIFS(VentaFecha,VentaID,A1307),"Anterior à venda","OK"))))))))))))</f>
        <v/>
      </c>
      <c r="H1307" s="34" t="n">
        <f aca="false">IF(G1307="OK",C1307,0)</f>
        <v>0</v>
      </c>
    </row>
    <row r="1308" customFormat="false" ht="25" hidden="false" customHeight="true" outlineLevel="0" collapsed="false">
      <c r="A1308" s="31"/>
      <c r="B1308" s="32"/>
      <c r="C1308" s="33"/>
      <c r="D1308" s="31"/>
      <c r="E1308" s="31"/>
      <c r="F1308" s="31"/>
      <c r="G1308" s="36" t="str">
        <f aca="false">IF(COUNTA(A1308:F1308)=0,"",IF(E1308="","Falta o código",IF(E1308&lt;&gt;TRIM(E1308),"Confira o código",IF(COUNTIFS(CobroID,E1308)&gt;1,"Código repetido",IF(NOT(ISNUMBER(B1308)),"Confira a data",IF(OR(B1308&lt;1,B1308&gt;73415,INT(B1308)&lt;&gt;B1308),"Confira a data",IF(NOT(ISNUMBER(C1308)),"Confira o valor",IF(C1308&lt;=0,"Valor maior que zero",IF(COUNTIFS(Medios,D1308)&lt;&gt;1,"Escolha um meio",IF(COUNTIFS(VentaID,A1308)&lt;&gt;1,"Confira o ID da venda",IF(SUMIFS(VentaValida,VentaID,A1308)&lt;=0,"Corrija a venda",IF(B1308&lt;SUMIFS(VentaFecha,VentaID,A1308),"Anterior à venda","OK"))))))))))))</f>
        <v/>
      </c>
      <c r="H1308" s="34" t="n">
        <f aca="false">IF(G1308="OK",C1308,0)</f>
        <v>0</v>
      </c>
    </row>
    <row r="1309" customFormat="false" ht="25" hidden="false" customHeight="true" outlineLevel="0" collapsed="false">
      <c r="A1309" s="31"/>
      <c r="B1309" s="32"/>
      <c r="C1309" s="33"/>
      <c r="D1309" s="31"/>
      <c r="E1309" s="31"/>
      <c r="F1309" s="31"/>
      <c r="G1309" s="36" t="str">
        <f aca="false">IF(COUNTA(A1309:F1309)=0,"",IF(E1309="","Falta o código",IF(E1309&lt;&gt;TRIM(E1309),"Confira o código",IF(COUNTIFS(CobroID,E1309)&gt;1,"Código repetido",IF(NOT(ISNUMBER(B1309)),"Confira a data",IF(OR(B1309&lt;1,B1309&gt;73415,INT(B1309)&lt;&gt;B1309),"Confira a data",IF(NOT(ISNUMBER(C1309)),"Confira o valor",IF(C1309&lt;=0,"Valor maior que zero",IF(COUNTIFS(Medios,D1309)&lt;&gt;1,"Escolha um meio",IF(COUNTIFS(VentaID,A1309)&lt;&gt;1,"Confira o ID da venda",IF(SUMIFS(VentaValida,VentaID,A1309)&lt;=0,"Corrija a venda",IF(B1309&lt;SUMIFS(VentaFecha,VentaID,A1309),"Anterior à venda","OK"))))))))))))</f>
        <v/>
      </c>
      <c r="H1309" s="34" t="n">
        <f aca="false">IF(G1309="OK",C1309,0)</f>
        <v>0</v>
      </c>
    </row>
    <row r="1310" customFormat="false" ht="25" hidden="false" customHeight="true" outlineLevel="0" collapsed="false">
      <c r="A1310" s="31"/>
      <c r="B1310" s="32"/>
      <c r="C1310" s="33"/>
      <c r="D1310" s="31"/>
      <c r="E1310" s="31"/>
      <c r="F1310" s="31"/>
      <c r="G1310" s="36" t="str">
        <f aca="false">IF(COUNTA(A1310:F1310)=0,"",IF(E1310="","Falta o código",IF(E1310&lt;&gt;TRIM(E1310),"Confira o código",IF(COUNTIFS(CobroID,E1310)&gt;1,"Código repetido",IF(NOT(ISNUMBER(B1310)),"Confira a data",IF(OR(B1310&lt;1,B1310&gt;73415,INT(B1310)&lt;&gt;B1310),"Confira a data",IF(NOT(ISNUMBER(C1310)),"Confira o valor",IF(C1310&lt;=0,"Valor maior que zero",IF(COUNTIFS(Medios,D1310)&lt;&gt;1,"Escolha um meio",IF(COUNTIFS(VentaID,A1310)&lt;&gt;1,"Confira o ID da venda",IF(SUMIFS(VentaValida,VentaID,A1310)&lt;=0,"Corrija a venda",IF(B1310&lt;SUMIFS(VentaFecha,VentaID,A1310),"Anterior à venda","OK"))))))))))))</f>
        <v/>
      </c>
      <c r="H1310" s="34" t="n">
        <f aca="false">IF(G1310="OK",C1310,0)</f>
        <v>0</v>
      </c>
    </row>
    <row r="1311" customFormat="false" ht="25" hidden="false" customHeight="true" outlineLevel="0" collapsed="false">
      <c r="A1311" s="31"/>
      <c r="B1311" s="32"/>
      <c r="C1311" s="33"/>
      <c r="D1311" s="31"/>
      <c r="E1311" s="31"/>
      <c r="F1311" s="31"/>
      <c r="G1311" s="36" t="str">
        <f aca="false">IF(COUNTA(A1311:F1311)=0,"",IF(E1311="","Falta o código",IF(E1311&lt;&gt;TRIM(E1311),"Confira o código",IF(COUNTIFS(CobroID,E1311)&gt;1,"Código repetido",IF(NOT(ISNUMBER(B1311)),"Confira a data",IF(OR(B1311&lt;1,B1311&gt;73415,INT(B1311)&lt;&gt;B1311),"Confira a data",IF(NOT(ISNUMBER(C1311)),"Confira o valor",IF(C1311&lt;=0,"Valor maior que zero",IF(COUNTIFS(Medios,D1311)&lt;&gt;1,"Escolha um meio",IF(COUNTIFS(VentaID,A1311)&lt;&gt;1,"Confira o ID da venda",IF(SUMIFS(VentaValida,VentaID,A1311)&lt;=0,"Corrija a venda",IF(B1311&lt;SUMIFS(VentaFecha,VentaID,A1311),"Anterior à venda","OK"))))))))))))</f>
        <v/>
      </c>
      <c r="H1311" s="34" t="n">
        <f aca="false">IF(G1311="OK",C1311,0)</f>
        <v>0</v>
      </c>
    </row>
    <row r="1312" customFormat="false" ht="25" hidden="false" customHeight="true" outlineLevel="0" collapsed="false">
      <c r="A1312" s="31"/>
      <c r="B1312" s="32"/>
      <c r="C1312" s="33"/>
      <c r="D1312" s="31"/>
      <c r="E1312" s="31"/>
      <c r="F1312" s="31"/>
      <c r="G1312" s="36" t="str">
        <f aca="false">IF(COUNTA(A1312:F1312)=0,"",IF(E1312="","Falta o código",IF(E1312&lt;&gt;TRIM(E1312),"Confira o código",IF(COUNTIFS(CobroID,E1312)&gt;1,"Código repetido",IF(NOT(ISNUMBER(B1312)),"Confira a data",IF(OR(B1312&lt;1,B1312&gt;73415,INT(B1312)&lt;&gt;B1312),"Confira a data",IF(NOT(ISNUMBER(C1312)),"Confira o valor",IF(C1312&lt;=0,"Valor maior que zero",IF(COUNTIFS(Medios,D1312)&lt;&gt;1,"Escolha um meio",IF(COUNTIFS(VentaID,A1312)&lt;&gt;1,"Confira o ID da venda",IF(SUMIFS(VentaValida,VentaID,A1312)&lt;=0,"Corrija a venda",IF(B1312&lt;SUMIFS(VentaFecha,VentaID,A1312),"Anterior à venda","OK"))))))))))))</f>
        <v/>
      </c>
      <c r="H1312" s="34" t="n">
        <f aca="false">IF(G1312="OK",C1312,0)</f>
        <v>0</v>
      </c>
    </row>
    <row r="1313" customFormat="false" ht="25" hidden="false" customHeight="true" outlineLevel="0" collapsed="false">
      <c r="A1313" s="31"/>
      <c r="B1313" s="32"/>
      <c r="C1313" s="33"/>
      <c r="D1313" s="31"/>
      <c r="E1313" s="31"/>
      <c r="F1313" s="31"/>
      <c r="G1313" s="36" t="str">
        <f aca="false">IF(COUNTA(A1313:F1313)=0,"",IF(E1313="","Falta o código",IF(E1313&lt;&gt;TRIM(E1313),"Confira o código",IF(COUNTIFS(CobroID,E1313)&gt;1,"Código repetido",IF(NOT(ISNUMBER(B1313)),"Confira a data",IF(OR(B1313&lt;1,B1313&gt;73415,INT(B1313)&lt;&gt;B1313),"Confira a data",IF(NOT(ISNUMBER(C1313)),"Confira o valor",IF(C1313&lt;=0,"Valor maior que zero",IF(COUNTIFS(Medios,D1313)&lt;&gt;1,"Escolha um meio",IF(COUNTIFS(VentaID,A1313)&lt;&gt;1,"Confira o ID da venda",IF(SUMIFS(VentaValida,VentaID,A1313)&lt;=0,"Corrija a venda",IF(B1313&lt;SUMIFS(VentaFecha,VentaID,A1313),"Anterior à venda","OK"))))))))))))</f>
        <v/>
      </c>
      <c r="H1313" s="34" t="n">
        <f aca="false">IF(G1313="OK",C1313,0)</f>
        <v>0</v>
      </c>
    </row>
    <row r="1314" customFormat="false" ht="25" hidden="false" customHeight="true" outlineLevel="0" collapsed="false">
      <c r="A1314" s="31"/>
      <c r="B1314" s="32"/>
      <c r="C1314" s="33"/>
      <c r="D1314" s="31"/>
      <c r="E1314" s="31"/>
      <c r="F1314" s="31"/>
      <c r="G1314" s="36" t="str">
        <f aca="false">IF(COUNTA(A1314:F1314)=0,"",IF(E1314="","Falta o código",IF(E1314&lt;&gt;TRIM(E1314),"Confira o código",IF(COUNTIFS(CobroID,E1314)&gt;1,"Código repetido",IF(NOT(ISNUMBER(B1314)),"Confira a data",IF(OR(B1314&lt;1,B1314&gt;73415,INT(B1314)&lt;&gt;B1314),"Confira a data",IF(NOT(ISNUMBER(C1314)),"Confira o valor",IF(C1314&lt;=0,"Valor maior que zero",IF(COUNTIFS(Medios,D1314)&lt;&gt;1,"Escolha um meio",IF(COUNTIFS(VentaID,A1314)&lt;&gt;1,"Confira o ID da venda",IF(SUMIFS(VentaValida,VentaID,A1314)&lt;=0,"Corrija a venda",IF(B1314&lt;SUMIFS(VentaFecha,VentaID,A1314),"Anterior à venda","OK"))))))))))))</f>
        <v/>
      </c>
      <c r="H1314" s="34" t="n">
        <f aca="false">IF(G1314="OK",C1314,0)</f>
        <v>0</v>
      </c>
    </row>
    <row r="1315" customFormat="false" ht="25" hidden="false" customHeight="true" outlineLevel="0" collapsed="false">
      <c r="A1315" s="31"/>
      <c r="B1315" s="32"/>
      <c r="C1315" s="33"/>
      <c r="D1315" s="31"/>
      <c r="E1315" s="31"/>
      <c r="F1315" s="31"/>
      <c r="G1315" s="36" t="str">
        <f aca="false">IF(COUNTA(A1315:F1315)=0,"",IF(E1315="","Falta o código",IF(E1315&lt;&gt;TRIM(E1315),"Confira o código",IF(COUNTIFS(CobroID,E1315)&gt;1,"Código repetido",IF(NOT(ISNUMBER(B1315)),"Confira a data",IF(OR(B1315&lt;1,B1315&gt;73415,INT(B1315)&lt;&gt;B1315),"Confira a data",IF(NOT(ISNUMBER(C1315)),"Confira o valor",IF(C1315&lt;=0,"Valor maior que zero",IF(COUNTIFS(Medios,D1315)&lt;&gt;1,"Escolha um meio",IF(COUNTIFS(VentaID,A1315)&lt;&gt;1,"Confira o ID da venda",IF(SUMIFS(VentaValida,VentaID,A1315)&lt;=0,"Corrija a venda",IF(B1315&lt;SUMIFS(VentaFecha,VentaID,A1315),"Anterior à venda","OK"))))))))))))</f>
        <v/>
      </c>
      <c r="H1315" s="34" t="n">
        <f aca="false">IF(G1315="OK",C1315,0)</f>
        <v>0</v>
      </c>
    </row>
    <row r="1316" customFormat="false" ht="25" hidden="false" customHeight="true" outlineLevel="0" collapsed="false">
      <c r="A1316" s="31"/>
      <c r="B1316" s="32"/>
      <c r="C1316" s="33"/>
      <c r="D1316" s="31"/>
      <c r="E1316" s="31"/>
      <c r="F1316" s="31"/>
      <c r="G1316" s="36" t="str">
        <f aca="false">IF(COUNTA(A1316:F1316)=0,"",IF(E1316="","Falta o código",IF(E1316&lt;&gt;TRIM(E1316),"Confira o código",IF(COUNTIFS(CobroID,E1316)&gt;1,"Código repetido",IF(NOT(ISNUMBER(B1316)),"Confira a data",IF(OR(B1316&lt;1,B1316&gt;73415,INT(B1316)&lt;&gt;B1316),"Confira a data",IF(NOT(ISNUMBER(C1316)),"Confira o valor",IF(C1316&lt;=0,"Valor maior que zero",IF(COUNTIFS(Medios,D1316)&lt;&gt;1,"Escolha um meio",IF(COUNTIFS(VentaID,A1316)&lt;&gt;1,"Confira o ID da venda",IF(SUMIFS(VentaValida,VentaID,A1316)&lt;=0,"Corrija a venda",IF(B1316&lt;SUMIFS(VentaFecha,VentaID,A1316),"Anterior à venda","OK"))))))))))))</f>
        <v/>
      </c>
      <c r="H1316" s="34" t="n">
        <f aca="false">IF(G1316="OK",C1316,0)</f>
        <v>0</v>
      </c>
    </row>
    <row r="1317" customFormat="false" ht="25" hidden="false" customHeight="true" outlineLevel="0" collapsed="false">
      <c r="A1317" s="31"/>
      <c r="B1317" s="32"/>
      <c r="C1317" s="33"/>
      <c r="D1317" s="31"/>
      <c r="E1317" s="31"/>
      <c r="F1317" s="31"/>
      <c r="G1317" s="36" t="str">
        <f aca="false">IF(COUNTA(A1317:F1317)=0,"",IF(E1317="","Falta o código",IF(E1317&lt;&gt;TRIM(E1317),"Confira o código",IF(COUNTIFS(CobroID,E1317)&gt;1,"Código repetido",IF(NOT(ISNUMBER(B1317)),"Confira a data",IF(OR(B1317&lt;1,B1317&gt;73415,INT(B1317)&lt;&gt;B1317),"Confira a data",IF(NOT(ISNUMBER(C1317)),"Confira o valor",IF(C1317&lt;=0,"Valor maior que zero",IF(COUNTIFS(Medios,D1317)&lt;&gt;1,"Escolha um meio",IF(COUNTIFS(VentaID,A1317)&lt;&gt;1,"Confira o ID da venda",IF(SUMIFS(VentaValida,VentaID,A1317)&lt;=0,"Corrija a venda",IF(B1317&lt;SUMIFS(VentaFecha,VentaID,A1317),"Anterior à venda","OK"))))))))))))</f>
        <v/>
      </c>
      <c r="H1317" s="34" t="n">
        <f aca="false">IF(G1317="OK",C1317,0)</f>
        <v>0</v>
      </c>
    </row>
    <row r="1318" customFormat="false" ht="25" hidden="false" customHeight="true" outlineLevel="0" collapsed="false">
      <c r="A1318" s="31"/>
      <c r="B1318" s="32"/>
      <c r="C1318" s="33"/>
      <c r="D1318" s="31"/>
      <c r="E1318" s="31"/>
      <c r="F1318" s="31"/>
      <c r="G1318" s="36" t="str">
        <f aca="false">IF(COUNTA(A1318:F1318)=0,"",IF(E1318="","Falta o código",IF(E1318&lt;&gt;TRIM(E1318),"Confira o código",IF(COUNTIFS(CobroID,E1318)&gt;1,"Código repetido",IF(NOT(ISNUMBER(B1318)),"Confira a data",IF(OR(B1318&lt;1,B1318&gt;73415,INT(B1318)&lt;&gt;B1318),"Confira a data",IF(NOT(ISNUMBER(C1318)),"Confira o valor",IF(C1318&lt;=0,"Valor maior que zero",IF(COUNTIFS(Medios,D1318)&lt;&gt;1,"Escolha um meio",IF(COUNTIFS(VentaID,A1318)&lt;&gt;1,"Confira o ID da venda",IF(SUMIFS(VentaValida,VentaID,A1318)&lt;=0,"Corrija a venda",IF(B1318&lt;SUMIFS(VentaFecha,VentaID,A1318),"Anterior à venda","OK"))))))))))))</f>
        <v/>
      </c>
      <c r="H1318" s="34" t="n">
        <f aca="false">IF(G1318="OK",C1318,0)</f>
        <v>0</v>
      </c>
    </row>
    <row r="1319" customFormat="false" ht="25" hidden="false" customHeight="true" outlineLevel="0" collapsed="false">
      <c r="A1319" s="31"/>
      <c r="B1319" s="32"/>
      <c r="C1319" s="33"/>
      <c r="D1319" s="31"/>
      <c r="E1319" s="31"/>
      <c r="F1319" s="31"/>
      <c r="G1319" s="36" t="str">
        <f aca="false">IF(COUNTA(A1319:F1319)=0,"",IF(E1319="","Falta o código",IF(E1319&lt;&gt;TRIM(E1319),"Confira o código",IF(COUNTIFS(CobroID,E1319)&gt;1,"Código repetido",IF(NOT(ISNUMBER(B1319)),"Confira a data",IF(OR(B1319&lt;1,B1319&gt;73415,INT(B1319)&lt;&gt;B1319),"Confira a data",IF(NOT(ISNUMBER(C1319)),"Confira o valor",IF(C1319&lt;=0,"Valor maior que zero",IF(COUNTIFS(Medios,D1319)&lt;&gt;1,"Escolha um meio",IF(COUNTIFS(VentaID,A1319)&lt;&gt;1,"Confira o ID da venda",IF(SUMIFS(VentaValida,VentaID,A1319)&lt;=0,"Corrija a venda",IF(B1319&lt;SUMIFS(VentaFecha,VentaID,A1319),"Anterior à venda","OK"))))))))))))</f>
        <v/>
      </c>
      <c r="H1319" s="34" t="n">
        <f aca="false">IF(G1319="OK",C1319,0)</f>
        <v>0</v>
      </c>
    </row>
    <row r="1320" customFormat="false" ht="25" hidden="false" customHeight="true" outlineLevel="0" collapsed="false">
      <c r="A1320" s="31"/>
      <c r="B1320" s="32"/>
      <c r="C1320" s="33"/>
      <c r="D1320" s="31"/>
      <c r="E1320" s="31"/>
      <c r="F1320" s="31"/>
      <c r="G1320" s="36" t="str">
        <f aca="false">IF(COUNTA(A1320:F1320)=0,"",IF(E1320="","Falta o código",IF(E1320&lt;&gt;TRIM(E1320),"Confira o código",IF(COUNTIFS(CobroID,E1320)&gt;1,"Código repetido",IF(NOT(ISNUMBER(B1320)),"Confira a data",IF(OR(B1320&lt;1,B1320&gt;73415,INT(B1320)&lt;&gt;B1320),"Confira a data",IF(NOT(ISNUMBER(C1320)),"Confira o valor",IF(C1320&lt;=0,"Valor maior que zero",IF(COUNTIFS(Medios,D1320)&lt;&gt;1,"Escolha um meio",IF(COUNTIFS(VentaID,A1320)&lt;&gt;1,"Confira o ID da venda",IF(SUMIFS(VentaValida,VentaID,A1320)&lt;=0,"Corrija a venda",IF(B1320&lt;SUMIFS(VentaFecha,VentaID,A1320),"Anterior à venda","OK"))))))))))))</f>
        <v/>
      </c>
      <c r="H1320" s="34" t="n">
        <f aca="false">IF(G1320="OK",C1320,0)</f>
        <v>0</v>
      </c>
    </row>
    <row r="1321" customFormat="false" ht="25" hidden="false" customHeight="true" outlineLevel="0" collapsed="false">
      <c r="A1321" s="31"/>
      <c r="B1321" s="32"/>
      <c r="C1321" s="33"/>
      <c r="D1321" s="31"/>
      <c r="E1321" s="31"/>
      <c r="F1321" s="31"/>
      <c r="G1321" s="36" t="str">
        <f aca="false">IF(COUNTA(A1321:F1321)=0,"",IF(E1321="","Falta o código",IF(E1321&lt;&gt;TRIM(E1321),"Confira o código",IF(COUNTIFS(CobroID,E1321)&gt;1,"Código repetido",IF(NOT(ISNUMBER(B1321)),"Confira a data",IF(OR(B1321&lt;1,B1321&gt;73415,INT(B1321)&lt;&gt;B1321),"Confira a data",IF(NOT(ISNUMBER(C1321)),"Confira o valor",IF(C1321&lt;=0,"Valor maior que zero",IF(COUNTIFS(Medios,D1321)&lt;&gt;1,"Escolha um meio",IF(COUNTIFS(VentaID,A1321)&lt;&gt;1,"Confira o ID da venda",IF(SUMIFS(VentaValida,VentaID,A1321)&lt;=0,"Corrija a venda",IF(B1321&lt;SUMIFS(VentaFecha,VentaID,A1321),"Anterior à venda","OK"))))))))))))</f>
        <v/>
      </c>
      <c r="H1321" s="34" t="n">
        <f aca="false">IF(G1321="OK",C1321,0)</f>
        <v>0</v>
      </c>
    </row>
    <row r="1322" customFormat="false" ht="25" hidden="false" customHeight="true" outlineLevel="0" collapsed="false">
      <c r="A1322" s="31"/>
      <c r="B1322" s="32"/>
      <c r="C1322" s="33"/>
      <c r="D1322" s="31"/>
      <c r="E1322" s="31"/>
      <c r="F1322" s="31"/>
      <c r="G1322" s="36" t="str">
        <f aca="false">IF(COUNTA(A1322:F1322)=0,"",IF(E1322="","Falta o código",IF(E1322&lt;&gt;TRIM(E1322),"Confira o código",IF(COUNTIFS(CobroID,E1322)&gt;1,"Código repetido",IF(NOT(ISNUMBER(B1322)),"Confira a data",IF(OR(B1322&lt;1,B1322&gt;73415,INT(B1322)&lt;&gt;B1322),"Confira a data",IF(NOT(ISNUMBER(C1322)),"Confira o valor",IF(C1322&lt;=0,"Valor maior que zero",IF(COUNTIFS(Medios,D1322)&lt;&gt;1,"Escolha um meio",IF(COUNTIFS(VentaID,A1322)&lt;&gt;1,"Confira o ID da venda",IF(SUMIFS(VentaValida,VentaID,A1322)&lt;=0,"Corrija a venda",IF(B1322&lt;SUMIFS(VentaFecha,VentaID,A1322),"Anterior à venda","OK"))))))))))))</f>
        <v/>
      </c>
      <c r="H1322" s="34" t="n">
        <f aca="false">IF(G1322="OK",C1322,0)</f>
        <v>0</v>
      </c>
    </row>
    <row r="1323" customFormat="false" ht="25" hidden="false" customHeight="true" outlineLevel="0" collapsed="false">
      <c r="A1323" s="31"/>
      <c r="B1323" s="32"/>
      <c r="C1323" s="33"/>
      <c r="D1323" s="31"/>
      <c r="E1323" s="31"/>
      <c r="F1323" s="31"/>
      <c r="G1323" s="36" t="str">
        <f aca="false">IF(COUNTA(A1323:F1323)=0,"",IF(E1323="","Falta o código",IF(E1323&lt;&gt;TRIM(E1323),"Confira o código",IF(COUNTIFS(CobroID,E1323)&gt;1,"Código repetido",IF(NOT(ISNUMBER(B1323)),"Confira a data",IF(OR(B1323&lt;1,B1323&gt;73415,INT(B1323)&lt;&gt;B1323),"Confira a data",IF(NOT(ISNUMBER(C1323)),"Confira o valor",IF(C1323&lt;=0,"Valor maior que zero",IF(COUNTIFS(Medios,D1323)&lt;&gt;1,"Escolha um meio",IF(COUNTIFS(VentaID,A1323)&lt;&gt;1,"Confira o ID da venda",IF(SUMIFS(VentaValida,VentaID,A1323)&lt;=0,"Corrija a venda",IF(B1323&lt;SUMIFS(VentaFecha,VentaID,A1323),"Anterior à venda","OK"))))))))))))</f>
        <v/>
      </c>
      <c r="H1323" s="34" t="n">
        <f aca="false">IF(G1323="OK",C1323,0)</f>
        <v>0</v>
      </c>
    </row>
    <row r="1324" customFormat="false" ht="25" hidden="false" customHeight="true" outlineLevel="0" collapsed="false">
      <c r="A1324" s="31"/>
      <c r="B1324" s="32"/>
      <c r="C1324" s="33"/>
      <c r="D1324" s="31"/>
      <c r="E1324" s="31"/>
      <c r="F1324" s="31"/>
      <c r="G1324" s="36" t="str">
        <f aca="false">IF(COUNTA(A1324:F1324)=0,"",IF(E1324="","Falta o código",IF(E1324&lt;&gt;TRIM(E1324),"Confira o código",IF(COUNTIFS(CobroID,E1324)&gt;1,"Código repetido",IF(NOT(ISNUMBER(B1324)),"Confira a data",IF(OR(B1324&lt;1,B1324&gt;73415,INT(B1324)&lt;&gt;B1324),"Confira a data",IF(NOT(ISNUMBER(C1324)),"Confira o valor",IF(C1324&lt;=0,"Valor maior que zero",IF(COUNTIFS(Medios,D1324)&lt;&gt;1,"Escolha um meio",IF(COUNTIFS(VentaID,A1324)&lt;&gt;1,"Confira o ID da venda",IF(SUMIFS(VentaValida,VentaID,A1324)&lt;=0,"Corrija a venda",IF(B1324&lt;SUMIFS(VentaFecha,VentaID,A1324),"Anterior à venda","OK"))))))))))))</f>
        <v/>
      </c>
      <c r="H1324" s="34" t="n">
        <f aca="false">IF(G1324="OK",C1324,0)</f>
        <v>0</v>
      </c>
    </row>
    <row r="1325" customFormat="false" ht="25" hidden="false" customHeight="true" outlineLevel="0" collapsed="false">
      <c r="A1325" s="31"/>
      <c r="B1325" s="32"/>
      <c r="C1325" s="33"/>
      <c r="D1325" s="31"/>
      <c r="E1325" s="31"/>
      <c r="F1325" s="31"/>
      <c r="G1325" s="36" t="str">
        <f aca="false">IF(COUNTA(A1325:F1325)=0,"",IF(E1325="","Falta o código",IF(E1325&lt;&gt;TRIM(E1325),"Confira o código",IF(COUNTIFS(CobroID,E1325)&gt;1,"Código repetido",IF(NOT(ISNUMBER(B1325)),"Confira a data",IF(OR(B1325&lt;1,B1325&gt;73415,INT(B1325)&lt;&gt;B1325),"Confira a data",IF(NOT(ISNUMBER(C1325)),"Confira o valor",IF(C1325&lt;=0,"Valor maior que zero",IF(COUNTIFS(Medios,D1325)&lt;&gt;1,"Escolha um meio",IF(COUNTIFS(VentaID,A1325)&lt;&gt;1,"Confira o ID da venda",IF(SUMIFS(VentaValida,VentaID,A1325)&lt;=0,"Corrija a venda",IF(B1325&lt;SUMIFS(VentaFecha,VentaID,A1325),"Anterior à venda","OK"))))))))))))</f>
        <v/>
      </c>
      <c r="H1325" s="34" t="n">
        <f aca="false">IF(G1325="OK",C1325,0)</f>
        <v>0</v>
      </c>
    </row>
    <row r="1326" customFormat="false" ht="25" hidden="false" customHeight="true" outlineLevel="0" collapsed="false">
      <c r="A1326" s="31"/>
      <c r="B1326" s="32"/>
      <c r="C1326" s="33"/>
      <c r="D1326" s="31"/>
      <c r="E1326" s="31"/>
      <c r="F1326" s="31"/>
      <c r="G1326" s="36" t="str">
        <f aca="false">IF(COUNTA(A1326:F1326)=0,"",IF(E1326="","Falta o código",IF(E1326&lt;&gt;TRIM(E1326),"Confira o código",IF(COUNTIFS(CobroID,E1326)&gt;1,"Código repetido",IF(NOT(ISNUMBER(B1326)),"Confira a data",IF(OR(B1326&lt;1,B1326&gt;73415,INT(B1326)&lt;&gt;B1326),"Confira a data",IF(NOT(ISNUMBER(C1326)),"Confira o valor",IF(C1326&lt;=0,"Valor maior que zero",IF(COUNTIFS(Medios,D1326)&lt;&gt;1,"Escolha um meio",IF(COUNTIFS(VentaID,A1326)&lt;&gt;1,"Confira o ID da venda",IF(SUMIFS(VentaValida,VentaID,A1326)&lt;=0,"Corrija a venda",IF(B1326&lt;SUMIFS(VentaFecha,VentaID,A1326),"Anterior à venda","OK"))))))))))))</f>
        <v/>
      </c>
      <c r="H1326" s="34" t="n">
        <f aca="false">IF(G1326="OK",C1326,0)</f>
        <v>0</v>
      </c>
    </row>
    <row r="1327" customFormat="false" ht="25" hidden="false" customHeight="true" outlineLevel="0" collapsed="false">
      <c r="A1327" s="31"/>
      <c r="B1327" s="32"/>
      <c r="C1327" s="33"/>
      <c r="D1327" s="31"/>
      <c r="E1327" s="31"/>
      <c r="F1327" s="31"/>
      <c r="G1327" s="36" t="str">
        <f aca="false">IF(COUNTA(A1327:F1327)=0,"",IF(E1327="","Falta o código",IF(E1327&lt;&gt;TRIM(E1327),"Confira o código",IF(COUNTIFS(CobroID,E1327)&gt;1,"Código repetido",IF(NOT(ISNUMBER(B1327)),"Confira a data",IF(OR(B1327&lt;1,B1327&gt;73415,INT(B1327)&lt;&gt;B1327),"Confira a data",IF(NOT(ISNUMBER(C1327)),"Confira o valor",IF(C1327&lt;=0,"Valor maior que zero",IF(COUNTIFS(Medios,D1327)&lt;&gt;1,"Escolha um meio",IF(COUNTIFS(VentaID,A1327)&lt;&gt;1,"Confira o ID da venda",IF(SUMIFS(VentaValida,VentaID,A1327)&lt;=0,"Corrija a venda",IF(B1327&lt;SUMIFS(VentaFecha,VentaID,A1327),"Anterior à venda","OK"))))))))))))</f>
        <v/>
      </c>
      <c r="H1327" s="34" t="n">
        <f aca="false">IF(G1327="OK",C1327,0)</f>
        <v>0</v>
      </c>
    </row>
    <row r="1328" customFormat="false" ht="25" hidden="false" customHeight="true" outlineLevel="0" collapsed="false">
      <c r="A1328" s="31"/>
      <c r="B1328" s="32"/>
      <c r="C1328" s="33"/>
      <c r="D1328" s="31"/>
      <c r="E1328" s="31"/>
      <c r="F1328" s="31"/>
      <c r="G1328" s="36" t="str">
        <f aca="false">IF(COUNTA(A1328:F1328)=0,"",IF(E1328="","Falta o código",IF(E1328&lt;&gt;TRIM(E1328),"Confira o código",IF(COUNTIFS(CobroID,E1328)&gt;1,"Código repetido",IF(NOT(ISNUMBER(B1328)),"Confira a data",IF(OR(B1328&lt;1,B1328&gt;73415,INT(B1328)&lt;&gt;B1328),"Confira a data",IF(NOT(ISNUMBER(C1328)),"Confira o valor",IF(C1328&lt;=0,"Valor maior que zero",IF(COUNTIFS(Medios,D1328)&lt;&gt;1,"Escolha um meio",IF(COUNTIFS(VentaID,A1328)&lt;&gt;1,"Confira o ID da venda",IF(SUMIFS(VentaValida,VentaID,A1328)&lt;=0,"Corrija a venda",IF(B1328&lt;SUMIFS(VentaFecha,VentaID,A1328),"Anterior à venda","OK"))))))))))))</f>
        <v/>
      </c>
      <c r="H1328" s="34" t="n">
        <f aca="false">IF(G1328="OK",C1328,0)</f>
        <v>0</v>
      </c>
    </row>
    <row r="1329" customFormat="false" ht="25" hidden="false" customHeight="true" outlineLevel="0" collapsed="false">
      <c r="A1329" s="31"/>
      <c r="B1329" s="32"/>
      <c r="C1329" s="33"/>
      <c r="D1329" s="31"/>
      <c r="E1329" s="31"/>
      <c r="F1329" s="31"/>
      <c r="G1329" s="36" t="str">
        <f aca="false">IF(COUNTA(A1329:F1329)=0,"",IF(E1329="","Falta o código",IF(E1329&lt;&gt;TRIM(E1329),"Confira o código",IF(COUNTIFS(CobroID,E1329)&gt;1,"Código repetido",IF(NOT(ISNUMBER(B1329)),"Confira a data",IF(OR(B1329&lt;1,B1329&gt;73415,INT(B1329)&lt;&gt;B1329),"Confira a data",IF(NOT(ISNUMBER(C1329)),"Confira o valor",IF(C1329&lt;=0,"Valor maior que zero",IF(COUNTIFS(Medios,D1329)&lt;&gt;1,"Escolha um meio",IF(COUNTIFS(VentaID,A1329)&lt;&gt;1,"Confira o ID da venda",IF(SUMIFS(VentaValida,VentaID,A1329)&lt;=0,"Corrija a venda",IF(B1329&lt;SUMIFS(VentaFecha,VentaID,A1329),"Anterior à venda","OK"))))))))))))</f>
        <v/>
      </c>
      <c r="H1329" s="34" t="n">
        <f aca="false">IF(G1329="OK",C1329,0)</f>
        <v>0</v>
      </c>
    </row>
    <row r="1330" customFormat="false" ht="25" hidden="false" customHeight="true" outlineLevel="0" collapsed="false">
      <c r="A1330" s="31"/>
      <c r="B1330" s="32"/>
      <c r="C1330" s="33"/>
      <c r="D1330" s="31"/>
      <c r="E1330" s="31"/>
      <c r="F1330" s="31"/>
      <c r="G1330" s="36" t="str">
        <f aca="false">IF(COUNTA(A1330:F1330)=0,"",IF(E1330="","Falta o código",IF(E1330&lt;&gt;TRIM(E1330),"Confira o código",IF(COUNTIFS(CobroID,E1330)&gt;1,"Código repetido",IF(NOT(ISNUMBER(B1330)),"Confira a data",IF(OR(B1330&lt;1,B1330&gt;73415,INT(B1330)&lt;&gt;B1330),"Confira a data",IF(NOT(ISNUMBER(C1330)),"Confira o valor",IF(C1330&lt;=0,"Valor maior que zero",IF(COUNTIFS(Medios,D1330)&lt;&gt;1,"Escolha um meio",IF(COUNTIFS(VentaID,A1330)&lt;&gt;1,"Confira o ID da venda",IF(SUMIFS(VentaValida,VentaID,A1330)&lt;=0,"Corrija a venda",IF(B1330&lt;SUMIFS(VentaFecha,VentaID,A1330),"Anterior à venda","OK"))))))))))))</f>
        <v/>
      </c>
      <c r="H1330" s="34" t="n">
        <f aca="false">IF(G1330="OK",C1330,0)</f>
        <v>0</v>
      </c>
    </row>
    <row r="1331" customFormat="false" ht="25" hidden="false" customHeight="true" outlineLevel="0" collapsed="false">
      <c r="A1331" s="31"/>
      <c r="B1331" s="32"/>
      <c r="C1331" s="33"/>
      <c r="D1331" s="31"/>
      <c r="E1331" s="31"/>
      <c r="F1331" s="31"/>
      <c r="G1331" s="36" t="str">
        <f aca="false">IF(COUNTA(A1331:F1331)=0,"",IF(E1331="","Falta o código",IF(E1331&lt;&gt;TRIM(E1331),"Confira o código",IF(COUNTIFS(CobroID,E1331)&gt;1,"Código repetido",IF(NOT(ISNUMBER(B1331)),"Confira a data",IF(OR(B1331&lt;1,B1331&gt;73415,INT(B1331)&lt;&gt;B1331),"Confira a data",IF(NOT(ISNUMBER(C1331)),"Confira o valor",IF(C1331&lt;=0,"Valor maior que zero",IF(COUNTIFS(Medios,D1331)&lt;&gt;1,"Escolha um meio",IF(COUNTIFS(VentaID,A1331)&lt;&gt;1,"Confira o ID da venda",IF(SUMIFS(VentaValida,VentaID,A1331)&lt;=0,"Corrija a venda",IF(B1331&lt;SUMIFS(VentaFecha,VentaID,A1331),"Anterior à venda","OK"))))))))))))</f>
        <v/>
      </c>
      <c r="H1331" s="34" t="n">
        <f aca="false">IF(G1331="OK",C1331,0)</f>
        <v>0</v>
      </c>
    </row>
    <row r="1332" customFormat="false" ht="25" hidden="false" customHeight="true" outlineLevel="0" collapsed="false">
      <c r="A1332" s="31"/>
      <c r="B1332" s="32"/>
      <c r="C1332" s="33"/>
      <c r="D1332" s="31"/>
      <c r="E1332" s="31"/>
      <c r="F1332" s="31"/>
      <c r="G1332" s="36" t="str">
        <f aca="false">IF(COUNTA(A1332:F1332)=0,"",IF(E1332="","Falta o código",IF(E1332&lt;&gt;TRIM(E1332),"Confira o código",IF(COUNTIFS(CobroID,E1332)&gt;1,"Código repetido",IF(NOT(ISNUMBER(B1332)),"Confira a data",IF(OR(B1332&lt;1,B1332&gt;73415,INT(B1332)&lt;&gt;B1332),"Confira a data",IF(NOT(ISNUMBER(C1332)),"Confira o valor",IF(C1332&lt;=0,"Valor maior que zero",IF(COUNTIFS(Medios,D1332)&lt;&gt;1,"Escolha um meio",IF(COUNTIFS(VentaID,A1332)&lt;&gt;1,"Confira o ID da venda",IF(SUMIFS(VentaValida,VentaID,A1332)&lt;=0,"Corrija a venda",IF(B1332&lt;SUMIFS(VentaFecha,VentaID,A1332),"Anterior à venda","OK"))))))))))))</f>
        <v/>
      </c>
      <c r="H1332" s="34" t="n">
        <f aca="false">IF(G1332="OK",C1332,0)</f>
        <v>0</v>
      </c>
    </row>
    <row r="1333" customFormat="false" ht="25" hidden="false" customHeight="true" outlineLevel="0" collapsed="false">
      <c r="A1333" s="31"/>
      <c r="B1333" s="32"/>
      <c r="C1333" s="33"/>
      <c r="D1333" s="31"/>
      <c r="E1333" s="31"/>
      <c r="F1333" s="31"/>
      <c r="G1333" s="36" t="str">
        <f aca="false">IF(COUNTA(A1333:F1333)=0,"",IF(E1333="","Falta o código",IF(E1333&lt;&gt;TRIM(E1333),"Confira o código",IF(COUNTIFS(CobroID,E1333)&gt;1,"Código repetido",IF(NOT(ISNUMBER(B1333)),"Confira a data",IF(OR(B1333&lt;1,B1333&gt;73415,INT(B1333)&lt;&gt;B1333),"Confira a data",IF(NOT(ISNUMBER(C1333)),"Confira o valor",IF(C1333&lt;=0,"Valor maior que zero",IF(COUNTIFS(Medios,D1333)&lt;&gt;1,"Escolha um meio",IF(COUNTIFS(VentaID,A1333)&lt;&gt;1,"Confira o ID da venda",IF(SUMIFS(VentaValida,VentaID,A1333)&lt;=0,"Corrija a venda",IF(B1333&lt;SUMIFS(VentaFecha,VentaID,A1333),"Anterior à venda","OK"))))))))))))</f>
        <v/>
      </c>
      <c r="H1333" s="34" t="n">
        <f aca="false">IF(G1333="OK",C1333,0)</f>
        <v>0</v>
      </c>
    </row>
    <row r="1334" customFormat="false" ht="25" hidden="false" customHeight="true" outlineLevel="0" collapsed="false">
      <c r="A1334" s="31"/>
      <c r="B1334" s="32"/>
      <c r="C1334" s="33"/>
      <c r="D1334" s="31"/>
      <c r="E1334" s="31"/>
      <c r="F1334" s="31"/>
      <c r="G1334" s="36" t="str">
        <f aca="false">IF(COUNTA(A1334:F1334)=0,"",IF(E1334="","Falta o código",IF(E1334&lt;&gt;TRIM(E1334),"Confira o código",IF(COUNTIFS(CobroID,E1334)&gt;1,"Código repetido",IF(NOT(ISNUMBER(B1334)),"Confira a data",IF(OR(B1334&lt;1,B1334&gt;73415,INT(B1334)&lt;&gt;B1334),"Confira a data",IF(NOT(ISNUMBER(C1334)),"Confira o valor",IF(C1334&lt;=0,"Valor maior que zero",IF(COUNTIFS(Medios,D1334)&lt;&gt;1,"Escolha um meio",IF(COUNTIFS(VentaID,A1334)&lt;&gt;1,"Confira o ID da venda",IF(SUMIFS(VentaValida,VentaID,A1334)&lt;=0,"Corrija a venda",IF(B1334&lt;SUMIFS(VentaFecha,VentaID,A1334),"Anterior à venda","OK"))))))))))))</f>
        <v/>
      </c>
      <c r="H1334" s="34" t="n">
        <f aca="false">IF(G1334="OK",C1334,0)</f>
        <v>0</v>
      </c>
    </row>
    <row r="1335" customFormat="false" ht="25" hidden="false" customHeight="true" outlineLevel="0" collapsed="false">
      <c r="A1335" s="31"/>
      <c r="B1335" s="32"/>
      <c r="C1335" s="33"/>
      <c r="D1335" s="31"/>
      <c r="E1335" s="31"/>
      <c r="F1335" s="31"/>
      <c r="G1335" s="36" t="str">
        <f aca="false">IF(COUNTA(A1335:F1335)=0,"",IF(E1335="","Falta o código",IF(E1335&lt;&gt;TRIM(E1335),"Confira o código",IF(COUNTIFS(CobroID,E1335)&gt;1,"Código repetido",IF(NOT(ISNUMBER(B1335)),"Confira a data",IF(OR(B1335&lt;1,B1335&gt;73415,INT(B1335)&lt;&gt;B1335),"Confira a data",IF(NOT(ISNUMBER(C1335)),"Confira o valor",IF(C1335&lt;=0,"Valor maior que zero",IF(COUNTIFS(Medios,D1335)&lt;&gt;1,"Escolha um meio",IF(COUNTIFS(VentaID,A1335)&lt;&gt;1,"Confira o ID da venda",IF(SUMIFS(VentaValida,VentaID,A1335)&lt;=0,"Corrija a venda",IF(B1335&lt;SUMIFS(VentaFecha,VentaID,A1335),"Anterior à venda","OK"))))))))))))</f>
        <v/>
      </c>
      <c r="H1335" s="34" t="n">
        <f aca="false">IF(G1335="OK",C1335,0)</f>
        <v>0</v>
      </c>
    </row>
    <row r="1336" customFormat="false" ht="25" hidden="false" customHeight="true" outlineLevel="0" collapsed="false">
      <c r="A1336" s="31"/>
      <c r="B1336" s="32"/>
      <c r="C1336" s="33"/>
      <c r="D1336" s="31"/>
      <c r="E1336" s="31"/>
      <c r="F1336" s="31"/>
      <c r="G1336" s="36" t="str">
        <f aca="false">IF(COUNTA(A1336:F1336)=0,"",IF(E1336="","Falta o código",IF(E1336&lt;&gt;TRIM(E1336),"Confira o código",IF(COUNTIFS(CobroID,E1336)&gt;1,"Código repetido",IF(NOT(ISNUMBER(B1336)),"Confira a data",IF(OR(B1336&lt;1,B1336&gt;73415,INT(B1336)&lt;&gt;B1336),"Confira a data",IF(NOT(ISNUMBER(C1336)),"Confira o valor",IF(C1336&lt;=0,"Valor maior que zero",IF(COUNTIFS(Medios,D1336)&lt;&gt;1,"Escolha um meio",IF(COUNTIFS(VentaID,A1336)&lt;&gt;1,"Confira o ID da venda",IF(SUMIFS(VentaValida,VentaID,A1336)&lt;=0,"Corrija a venda",IF(B1336&lt;SUMIFS(VentaFecha,VentaID,A1336),"Anterior à venda","OK"))))))))))))</f>
        <v/>
      </c>
      <c r="H1336" s="34" t="n">
        <f aca="false">IF(G1336="OK",C1336,0)</f>
        <v>0</v>
      </c>
    </row>
    <row r="1337" customFormat="false" ht="25" hidden="false" customHeight="true" outlineLevel="0" collapsed="false">
      <c r="A1337" s="31"/>
      <c r="B1337" s="32"/>
      <c r="C1337" s="33"/>
      <c r="D1337" s="31"/>
      <c r="E1337" s="31"/>
      <c r="F1337" s="31"/>
      <c r="G1337" s="36" t="str">
        <f aca="false">IF(COUNTA(A1337:F1337)=0,"",IF(E1337="","Falta o código",IF(E1337&lt;&gt;TRIM(E1337),"Confira o código",IF(COUNTIFS(CobroID,E1337)&gt;1,"Código repetido",IF(NOT(ISNUMBER(B1337)),"Confira a data",IF(OR(B1337&lt;1,B1337&gt;73415,INT(B1337)&lt;&gt;B1337),"Confira a data",IF(NOT(ISNUMBER(C1337)),"Confira o valor",IF(C1337&lt;=0,"Valor maior que zero",IF(COUNTIFS(Medios,D1337)&lt;&gt;1,"Escolha um meio",IF(COUNTIFS(VentaID,A1337)&lt;&gt;1,"Confira o ID da venda",IF(SUMIFS(VentaValida,VentaID,A1337)&lt;=0,"Corrija a venda",IF(B1337&lt;SUMIFS(VentaFecha,VentaID,A1337),"Anterior à venda","OK"))))))))))))</f>
        <v/>
      </c>
      <c r="H1337" s="34" t="n">
        <f aca="false">IF(G1337="OK",C1337,0)</f>
        <v>0</v>
      </c>
    </row>
    <row r="1338" customFormat="false" ht="25" hidden="false" customHeight="true" outlineLevel="0" collapsed="false">
      <c r="A1338" s="31"/>
      <c r="B1338" s="32"/>
      <c r="C1338" s="33"/>
      <c r="D1338" s="31"/>
      <c r="E1338" s="31"/>
      <c r="F1338" s="31"/>
      <c r="G1338" s="36" t="str">
        <f aca="false">IF(COUNTA(A1338:F1338)=0,"",IF(E1338="","Falta o código",IF(E1338&lt;&gt;TRIM(E1338),"Confira o código",IF(COUNTIFS(CobroID,E1338)&gt;1,"Código repetido",IF(NOT(ISNUMBER(B1338)),"Confira a data",IF(OR(B1338&lt;1,B1338&gt;73415,INT(B1338)&lt;&gt;B1338),"Confira a data",IF(NOT(ISNUMBER(C1338)),"Confira o valor",IF(C1338&lt;=0,"Valor maior que zero",IF(COUNTIFS(Medios,D1338)&lt;&gt;1,"Escolha um meio",IF(COUNTIFS(VentaID,A1338)&lt;&gt;1,"Confira o ID da venda",IF(SUMIFS(VentaValida,VentaID,A1338)&lt;=0,"Corrija a venda",IF(B1338&lt;SUMIFS(VentaFecha,VentaID,A1338),"Anterior à venda","OK"))))))))))))</f>
        <v/>
      </c>
      <c r="H1338" s="34" t="n">
        <f aca="false">IF(G1338="OK",C1338,0)</f>
        <v>0</v>
      </c>
    </row>
    <row r="1339" customFormat="false" ht="25" hidden="false" customHeight="true" outlineLevel="0" collapsed="false">
      <c r="A1339" s="31"/>
      <c r="B1339" s="32"/>
      <c r="C1339" s="33"/>
      <c r="D1339" s="31"/>
      <c r="E1339" s="31"/>
      <c r="F1339" s="31"/>
      <c r="G1339" s="36" t="str">
        <f aca="false">IF(COUNTA(A1339:F1339)=0,"",IF(E1339="","Falta o código",IF(E1339&lt;&gt;TRIM(E1339),"Confira o código",IF(COUNTIFS(CobroID,E1339)&gt;1,"Código repetido",IF(NOT(ISNUMBER(B1339)),"Confira a data",IF(OR(B1339&lt;1,B1339&gt;73415,INT(B1339)&lt;&gt;B1339),"Confira a data",IF(NOT(ISNUMBER(C1339)),"Confira o valor",IF(C1339&lt;=0,"Valor maior que zero",IF(COUNTIFS(Medios,D1339)&lt;&gt;1,"Escolha um meio",IF(COUNTIFS(VentaID,A1339)&lt;&gt;1,"Confira o ID da venda",IF(SUMIFS(VentaValida,VentaID,A1339)&lt;=0,"Corrija a venda",IF(B1339&lt;SUMIFS(VentaFecha,VentaID,A1339),"Anterior à venda","OK"))))))))))))</f>
        <v/>
      </c>
      <c r="H1339" s="34" t="n">
        <f aca="false">IF(G1339="OK",C1339,0)</f>
        <v>0</v>
      </c>
    </row>
    <row r="1340" customFormat="false" ht="25" hidden="false" customHeight="true" outlineLevel="0" collapsed="false">
      <c r="A1340" s="31"/>
      <c r="B1340" s="32"/>
      <c r="C1340" s="33"/>
      <c r="D1340" s="31"/>
      <c r="E1340" s="31"/>
      <c r="F1340" s="31"/>
      <c r="G1340" s="36" t="str">
        <f aca="false">IF(COUNTA(A1340:F1340)=0,"",IF(E1340="","Falta o código",IF(E1340&lt;&gt;TRIM(E1340),"Confira o código",IF(COUNTIFS(CobroID,E1340)&gt;1,"Código repetido",IF(NOT(ISNUMBER(B1340)),"Confira a data",IF(OR(B1340&lt;1,B1340&gt;73415,INT(B1340)&lt;&gt;B1340),"Confira a data",IF(NOT(ISNUMBER(C1340)),"Confira o valor",IF(C1340&lt;=0,"Valor maior que zero",IF(COUNTIFS(Medios,D1340)&lt;&gt;1,"Escolha um meio",IF(COUNTIFS(VentaID,A1340)&lt;&gt;1,"Confira o ID da venda",IF(SUMIFS(VentaValida,VentaID,A1340)&lt;=0,"Corrija a venda",IF(B1340&lt;SUMIFS(VentaFecha,VentaID,A1340),"Anterior à venda","OK"))))))))))))</f>
        <v/>
      </c>
      <c r="H1340" s="34" t="n">
        <f aca="false">IF(G1340="OK",C1340,0)</f>
        <v>0</v>
      </c>
    </row>
    <row r="1341" customFormat="false" ht="25" hidden="false" customHeight="true" outlineLevel="0" collapsed="false">
      <c r="A1341" s="31"/>
      <c r="B1341" s="32"/>
      <c r="C1341" s="33"/>
      <c r="D1341" s="31"/>
      <c r="E1341" s="31"/>
      <c r="F1341" s="31"/>
      <c r="G1341" s="36" t="str">
        <f aca="false">IF(COUNTA(A1341:F1341)=0,"",IF(E1341="","Falta o código",IF(E1341&lt;&gt;TRIM(E1341),"Confira o código",IF(COUNTIFS(CobroID,E1341)&gt;1,"Código repetido",IF(NOT(ISNUMBER(B1341)),"Confira a data",IF(OR(B1341&lt;1,B1341&gt;73415,INT(B1341)&lt;&gt;B1341),"Confira a data",IF(NOT(ISNUMBER(C1341)),"Confira o valor",IF(C1341&lt;=0,"Valor maior que zero",IF(COUNTIFS(Medios,D1341)&lt;&gt;1,"Escolha um meio",IF(COUNTIFS(VentaID,A1341)&lt;&gt;1,"Confira o ID da venda",IF(SUMIFS(VentaValida,VentaID,A1341)&lt;=0,"Corrija a venda",IF(B1341&lt;SUMIFS(VentaFecha,VentaID,A1341),"Anterior à venda","OK"))))))))))))</f>
        <v/>
      </c>
      <c r="H1341" s="34" t="n">
        <f aca="false">IF(G1341="OK",C1341,0)</f>
        <v>0</v>
      </c>
    </row>
    <row r="1342" customFormat="false" ht="25" hidden="false" customHeight="true" outlineLevel="0" collapsed="false">
      <c r="A1342" s="31"/>
      <c r="B1342" s="32"/>
      <c r="C1342" s="33"/>
      <c r="D1342" s="31"/>
      <c r="E1342" s="31"/>
      <c r="F1342" s="31"/>
      <c r="G1342" s="36" t="str">
        <f aca="false">IF(COUNTA(A1342:F1342)=0,"",IF(E1342="","Falta o código",IF(E1342&lt;&gt;TRIM(E1342),"Confira o código",IF(COUNTIFS(CobroID,E1342)&gt;1,"Código repetido",IF(NOT(ISNUMBER(B1342)),"Confira a data",IF(OR(B1342&lt;1,B1342&gt;73415,INT(B1342)&lt;&gt;B1342),"Confira a data",IF(NOT(ISNUMBER(C1342)),"Confira o valor",IF(C1342&lt;=0,"Valor maior que zero",IF(COUNTIFS(Medios,D1342)&lt;&gt;1,"Escolha um meio",IF(COUNTIFS(VentaID,A1342)&lt;&gt;1,"Confira o ID da venda",IF(SUMIFS(VentaValida,VentaID,A1342)&lt;=0,"Corrija a venda",IF(B1342&lt;SUMIFS(VentaFecha,VentaID,A1342),"Anterior à venda","OK"))))))))))))</f>
        <v/>
      </c>
      <c r="H1342" s="34" t="n">
        <f aca="false">IF(G1342="OK",C1342,0)</f>
        <v>0</v>
      </c>
    </row>
    <row r="1343" customFormat="false" ht="25" hidden="false" customHeight="true" outlineLevel="0" collapsed="false">
      <c r="A1343" s="31"/>
      <c r="B1343" s="32"/>
      <c r="C1343" s="33"/>
      <c r="D1343" s="31"/>
      <c r="E1343" s="31"/>
      <c r="F1343" s="31"/>
      <c r="G1343" s="36" t="str">
        <f aca="false">IF(COUNTA(A1343:F1343)=0,"",IF(E1343="","Falta o código",IF(E1343&lt;&gt;TRIM(E1343),"Confira o código",IF(COUNTIFS(CobroID,E1343)&gt;1,"Código repetido",IF(NOT(ISNUMBER(B1343)),"Confira a data",IF(OR(B1343&lt;1,B1343&gt;73415,INT(B1343)&lt;&gt;B1343),"Confira a data",IF(NOT(ISNUMBER(C1343)),"Confira o valor",IF(C1343&lt;=0,"Valor maior que zero",IF(COUNTIFS(Medios,D1343)&lt;&gt;1,"Escolha um meio",IF(COUNTIFS(VentaID,A1343)&lt;&gt;1,"Confira o ID da venda",IF(SUMIFS(VentaValida,VentaID,A1343)&lt;=0,"Corrija a venda",IF(B1343&lt;SUMIFS(VentaFecha,VentaID,A1343),"Anterior à venda","OK"))))))))))))</f>
        <v/>
      </c>
      <c r="H1343" s="34" t="n">
        <f aca="false">IF(G1343="OK",C1343,0)</f>
        <v>0</v>
      </c>
    </row>
    <row r="1344" customFormat="false" ht="25" hidden="false" customHeight="true" outlineLevel="0" collapsed="false">
      <c r="A1344" s="31"/>
      <c r="B1344" s="32"/>
      <c r="C1344" s="33"/>
      <c r="D1344" s="31"/>
      <c r="E1344" s="31"/>
      <c r="F1344" s="31"/>
      <c r="G1344" s="36" t="str">
        <f aca="false">IF(COUNTA(A1344:F1344)=0,"",IF(E1344="","Falta o código",IF(E1344&lt;&gt;TRIM(E1344),"Confira o código",IF(COUNTIFS(CobroID,E1344)&gt;1,"Código repetido",IF(NOT(ISNUMBER(B1344)),"Confira a data",IF(OR(B1344&lt;1,B1344&gt;73415,INT(B1344)&lt;&gt;B1344),"Confira a data",IF(NOT(ISNUMBER(C1344)),"Confira o valor",IF(C1344&lt;=0,"Valor maior que zero",IF(COUNTIFS(Medios,D1344)&lt;&gt;1,"Escolha um meio",IF(COUNTIFS(VentaID,A1344)&lt;&gt;1,"Confira o ID da venda",IF(SUMIFS(VentaValida,VentaID,A1344)&lt;=0,"Corrija a venda",IF(B1344&lt;SUMIFS(VentaFecha,VentaID,A1344),"Anterior à venda","OK"))))))))))))</f>
        <v/>
      </c>
      <c r="H1344" s="34" t="n">
        <f aca="false">IF(G1344="OK",C1344,0)</f>
        <v>0</v>
      </c>
    </row>
    <row r="1345" customFormat="false" ht="25" hidden="false" customHeight="true" outlineLevel="0" collapsed="false">
      <c r="A1345" s="31"/>
      <c r="B1345" s="32"/>
      <c r="C1345" s="33"/>
      <c r="D1345" s="31"/>
      <c r="E1345" s="31"/>
      <c r="F1345" s="31"/>
      <c r="G1345" s="36" t="str">
        <f aca="false">IF(COUNTA(A1345:F1345)=0,"",IF(E1345="","Falta o código",IF(E1345&lt;&gt;TRIM(E1345),"Confira o código",IF(COUNTIFS(CobroID,E1345)&gt;1,"Código repetido",IF(NOT(ISNUMBER(B1345)),"Confira a data",IF(OR(B1345&lt;1,B1345&gt;73415,INT(B1345)&lt;&gt;B1345),"Confira a data",IF(NOT(ISNUMBER(C1345)),"Confira o valor",IF(C1345&lt;=0,"Valor maior que zero",IF(COUNTIFS(Medios,D1345)&lt;&gt;1,"Escolha um meio",IF(COUNTIFS(VentaID,A1345)&lt;&gt;1,"Confira o ID da venda",IF(SUMIFS(VentaValida,VentaID,A1345)&lt;=0,"Corrija a venda",IF(B1345&lt;SUMIFS(VentaFecha,VentaID,A1345),"Anterior à venda","OK"))))))))))))</f>
        <v/>
      </c>
      <c r="H1345" s="34" t="n">
        <f aca="false">IF(G1345="OK",C1345,0)</f>
        <v>0</v>
      </c>
    </row>
    <row r="1346" customFormat="false" ht="25" hidden="false" customHeight="true" outlineLevel="0" collapsed="false">
      <c r="A1346" s="31"/>
      <c r="B1346" s="32"/>
      <c r="C1346" s="33"/>
      <c r="D1346" s="31"/>
      <c r="E1346" s="31"/>
      <c r="F1346" s="31"/>
      <c r="G1346" s="36" t="str">
        <f aca="false">IF(COUNTA(A1346:F1346)=0,"",IF(E1346="","Falta o código",IF(E1346&lt;&gt;TRIM(E1346),"Confira o código",IF(COUNTIFS(CobroID,E1346)&gt;1,"Código repetido",IF(NOT(ISNUMBER(B1346)),"Confira a data",IF(OR(B1346&lt;1,B1346&gt;73415,INT(B1346)&lt;&gt;B1346),"Confira a data",IF(NOT(ISNUMBER(C1346)),"Confira o valor",IF(C1346&lt;=0,"Valor maior que zero",IF(COUNTIFS(Medios,D1346)&lt;&gt;1,"Escolha um meio",IF(COUNTIFS(VentaID,A1346)&lt;&gt;1,"Confira o ID da venda",IF(SUMIFS(VentaValida,VentaID,A1346)&lt;=0,"Corrija a venda",IF(B1346&lt;SUMIFS(VentaFecha,VentaID,A1346),"Anterior à venda","OK"))))))))))))</f>
        <v/>
      </c>
      <c r="H1346" s="34" t="n">
        <f aca="false">IF(G1346="OK",C1346,0)</f>
        <v>0</v>
      </c>
    </row>
    <row r="1347" customFormat="false" ht="25" hidden="false" customHeight="true" outlineLevel="0" collapsed="false">
      <c r="A1347" s="31"/>
      <c r="B1347" s="32"/>
      <c r="C1347" s="33"/>
      <c r="D1347" s="31"/>
      <c r="E1347" s="31"/>
      <c r="F1347" s="31"/>
      <c r="G1347" s="36" t="str">
        <f aca="false">IF(COUNTA(A1347:F1347)=0,"",IF(E1347="","Falta o código",IF(E1347&lt;&gt;TRIM(E1347),"Confira o código",IF(COUNTIFS(CobroID,E1347)&gt;1,"Código repetido",IF(NOT(ISNUMBER(B1347)),"Confira a data",IF(OR(B1347&lt;1,B1347&gt;73415,INT(B1347)&lt;&gt;B1347),"Confira a data",IF(NOT(ISNUMBER(C1347)),"Confira o valor",IF(C1347&lt;=0,"Valor maior que zero",IF(COUNTIFS(Medios,D1347)&lt;&gt;1,"Escolha um meio",IF(COUNTIFS(VentaID,A1347)&lt;&gt;1,"Confira o ID da venda",IF(SUMIFS(VentaValida,VentaID,A1347)&lt;=0,"Corrija a venda",IF(B1347&lt;SUMIFS(VentaFecha,VentaID,A1347),"Anterior à venda","OK"))))))))))))</f>
        <v/>
      </c>
      <c r="H1347" s="34" t="n">
        <f aca="false">IF(G1347="OK",C1347,0)</f>
        <v>0</v>
      </c>
    </row>
    <row r="1348" customFormat="false" ht="25" hidden="false" customHeight="true" outlineLevel="0" collapsed="false">
      <c r="A1348" s="31"/>
      <c r="B1348" s="32"/>
      <c r="C1348" s="33"/>
      <c r="D1348" s="31"/>
      <c r="E1348" s="31"/>
      <c r="F1348" s="31"/>
      <c r="G1348" s="36" t="str">
        <f aca="false">IF(COUNTA(A1348:F1348)=0,"",IF(E1348="","Falta o código",IF(E1348&lt;&gt;TRIM(E1348),"Confira o código",IF(COUNTIFS(CobroID,E1348)&gt;1,"Código repetido",IF(NOT(ISNUMBER(B1348)),"Confira a data",IF(OR(B1348&lt;1,B1348&gt;73415,INT(B1348)&lt;&gt;B1348),"Confira a data",IF(NOT(ISNUMBER(C1348)),"Confira o valor",IF(C1348&lt;=0,"Valor maior que zero",IF(COUNTIFS(Medios,D1348)&lt;&gt;1,"Escolha um meio",IF(COUNTIFS(VentaID,A1348)&lt;&gt;1,"Confira o ID da venda",IF(SUMIFS(VentaValida,VentaID,A1348)&lt;=0,"Corrija a venda",IF(B1348&lt;SUMIFS(VentaFecha,VentaID,A1348),"Anterior à venda","OK"))))))))))))</f>
        <v/>
      </c>
      <c r="H1348" s="34" t="n">
        <f aca="false">IF(G1348="OK",C1348,0)</f>
        <v>0</v>
      </c>
    </row>
    <row r="1349" customFormat="false" ht="25" hidden="false" customHeight="true" outlineLevel="0" collapsed="false">
      <c r="A1349" s="31"/>
      <c r="B1349" s="32"/>
      <c r="C1349" s="33"/>
      <c r="D1349" s="31"/>
      <c r="E1349" s="31"/>
      <c r="F1349" s="31"/>
      <c r="G1349" s="36" t="str">
        <f aca="false">IF(COUNTA(A1349:F1349)=0,"",IF(E1349="","Falta o código",IF(E1349&lt;&gt;TRIM(E1349),"Confira o código",IF(COUNTIFS(CobroID,E1349)&gt;1,"Código repetido",IF(NOT(ISNUMBER(B1349)),"Confira a data",IF(OR(B1349&lt;1,B1349&gt;73415,INT(B1349)&lt;&gt;B1349),"Confira a data",IF(NOT(ISNUMBER(C1349)),"Confira o valor",IF(C1349&lt;=0,"Valor maior que zero",IF(COUNTIFS(Medios,D1349)&lt;&gt;1,"Escolha um meio",IF(COUNTIFS(VentaID,A1349)&lt;&gt;1,"Confira o ID da venda",IF(SUMIFS(VentaValida,VentaID,A1349)&lt;=0,"Corrija a venda",IF(B1349&lt;SUMIFS(VentaFecha,VentaID,A1349),"Anterior à venda","OK"))))))))))))</f>
        <v/>
      </c>
      <c r="H1349" s="34" t="n">
        <f aca="false">IF(G1349="OK",C1349,0)</f>
        <v>0</v>
      </c>
    </row>
    <row r="1350" customFormat="false" ht="25" hidden="false" customHeight="true" outlineLevel="0" collapsed="false">
      <c r="A1350" s="31"/>
      <c r="B1350" s="32"/>
      <c r="C1350" s="33"/>
      <c r="D1350" s="31"/>
      <c r="E1350" s="31"/>
      <c r="F1350" s="31"/>
      <c r="G1350" s="36" t="str">
        <f aca="false">IF(COUNTA(A1350:F1350)=0,"",IF(E1350="","Falta o código",IF(E1350&lt;&gt;TRIM(E1350),"Confira o código",IF(COUNTIFS(CobroID,E1350)&gt;1,"Código repetido",IF(NOT(ISNUMBER(B1350)),"Confira a data",IF(OR(B1350&lt;1,B1350&gt;73415,INT(B1350)&lt;&gt;B1350),"Confira a data",IF(NOT(ISNUMBER(C1350)),"Confira o valor",IF(C1350&lt;=0,"Valor maior que zero",IF(COUNTIFS(Medios,D1350)&lt;&gt;1,"Escolha um meio",IF(COUNTIFS(VentaID,A1350)&lt;&gt;1,"Confira o ID da venda",IF(SUMIFS(VentaValida,VentaID,A1350)&lt;=0,"Corrija a venda",IF(B1350&lt;SUMIFS(VentaFecha,VentaID,A1350),"Anterior à venda","OK"))))))))))))</f>
        <v/>
      </c>
      <c r="H1350" s="34" t="n">
        <f aca="false">IF(G1350="OK",C1350,0)</f>
        <v>0</v>
      </c>
    </row>
    <row r="1351" customFormat="false" ht="25" hidden="false" customHeight="true" outlineLevel="0" collapsed="false">
      <c r="A1351" s="31"/>
      <c r="B1351" s="32"/>
      <c r="C1351" s="33"/>
      <c r="D1351" s="31"/>
      <c r="E1351" s="31"/>
      <c r="F1351" s="31"/>
      <c r="G1351" s="36" t="str">
        <f aca="false">IF(COUNTA(A1351:F1351)=0,"",IF(E1351="","Falta o código",IF(E1351&lt;&gt;TRIM(E1351),"Confira o código",IF(COUNTIFS(CobroID,E1351)&gt;1,"Código repetido",IF(NOT(ISNUMBER(B1351)),"Confira a data",IF(OR(B1351&lt;1,B1351&gt;73415,INT(B1351)&lt;&gt;B1351),"Confira a data",IF(NOT(ISNUMBER(C1351)),"Confira o valor",IF(C1351&lt;=0,"Valor maior que zero",IF(COUNTIFS(Medios,D1351)&lt;&gt;1,"Escolha um meio",IF(COUNTIFS(VentaID,A1351)&lt;&gt;1,"Confira o ID da venda",IF(SUMIFS(VentaValida,VentaID,A1351)&lt;=0,"Corrija a venda",IF(B1351&lt;SUMIFS(VentaFecha,VentaID,A1351),"Anterior à venda","OK"))))))))))))</f>
        <v/>
      </c>
      <c r="H1351" s="34" t="n">
        <f aca="false">IF(G1351="OK",C1351,0)</f>
        <v>0</v>
      </c>
    </row>
    <row r="1352" customFormat="false" ht="25" hidden="false" customHeight="true" outlineLevel="0" collapsed="false">
      <c r="A1352" s="31"/>
      <c r="B1352" s="32"/>
      <c r="C1352" s="33"/>
      <c r="D1352" s="31"/>
      <c r="E1352" s="31"/>
      <c r="F1352" s="31"/>
      <c r="G1352" s="36" t="str">
        <f aca="false">IF(COUNTA(A1352:F1352)=0,"",IF(E1352="","Falta o código",IF(E1352&lt;&gt;TRIM(E1352),"Confira o código",IF(COUNTIFS(CobroID,E1352)&gt;1,"Código repetido",IF(NOT(ISNUMBER(B1352)),"Confira a data",IF(OR(B1352&lt;1,B1352&gt;73415,INT(B1352)&lt;&gt;B1352),"Confira a data",IF(NOT(ISNUMBER(C1352)),"Confira o valor",IF(C1352&lt;=0,"Valor maior que zero",IF(COUNTIFS(Medios,D1352)&lt;&gt;1,"Escolha um meio",IF(COUNTIFS(VentaID,A1352)&lt;&gt;1,"Confira o ID da venda",IF(SUMIFS(VentaValida,VentaID,A1352)&lt;=0,"Corrija a venda",IF(B1352&lt;SUMIFS(VentaFecha,VentaID,A1352),"Anterior à venda","OK"))))))))))))</f>
        <v/>
      </c>
      <c r="H1352" s="34" t="n">
        <f aca="false">IF(G1352="OK",C1352,0)</f>
        <v>0</v>
      </c>
    </row>
    <row r="1353" customFormat="false" ht="25" hidden="false" customHeight="true" outlineLevel="0" collapsed="false">
      <c r="A1353" s="31"/>
      <c r="B1353" s="32"/>
      <c r="C1353" s="33"/>
      <c r="D1353" s="31"/>
      <c r="E1353" s="31"/>
      <c r="F1353" s="31"/>
      <c r="G1353" s="36" t="str">
        <f aca="false">IF(COUNTA(A1353:F1353)=0,"",IF(E1353="","Falta o código",IF(E1353&lt;&gt;TRIM(E1353),"Confira o código",IF(COUNTIFS(CobroID,E1353)&gt;1,"Código repetido",IF(NOT(ISNUMBER(B1353)),"Confira a data",IF(OR(B1353&lt;1,B1353&gt;73415,INT(B1353)&lt;&gt;B1353),"Confira a data",IF(NOT(ISNUMBER(C1353)),"Confira o valor",IF(C1353&lt;=0,"Valor maior que zero",IF(COUNTIFS(Medios,D1353)&lt;&gt;1,"Escolha um meio",IF(COUNTIFS(VentaID,A1353)&lt;&gt;1,"Confira o ID da venda",IF(SUMIFS(VentaValida,VentaID,A1353)&lt;=0,"Corrija a venda",IF(B1353&lt;SUMIFS(VentaFecha,VentaID,A1353),"Anterior à venda","OK"))))))))))))</f>
        <v/>
      </c>
      <c r="H1353" s="34" t="n">
        <f aca="false">IF(G1353="OK",C1353,0)</f>
        <v>0</v>
      </c>
    </row>
    <row r="1354" customFormat="false" ht="25" hidden="false" customHeight="true" outlineLevel="0" collapsed="false">
      <c r="A1354" s="31"/>
      <c r="B1354" s="32"/>
      <c r="C1354" s="33"/>
      <c r="D1354" s="31"/>
      <c r="E1354" s="31"/>
      <c r="F1354" s="31"/>
      <c r="G1354" s="36" t="str">
        <f aca="false">IF(COUNTA(A1354:F1354)=0,"",IF(E1354="","Falta o código",IF(E1354&lt;&gt;TRIM(E1354),"Confira o código",IF(COUNTIFS(CobroID,E1354)&gt;1,"Código repetido",IF(NOT(ISNUMBER(B1354)),"Confira a data",IF(OR(B1354&lt;1,B1354&gt;73415,INT(B1354)&lt;&gt;B1354),"Confira a data",IF(NOT(ISNUMBER(C1354)),"Confira o valor",IF(C1354&lt;=0,"Valor maior que zero",IF(COUNTIFS(Medios,D1354)&lt;&gt;1,"Escolha um meio",IF(COUNTIFS(VentaID,A1354)&lt;&gt;1,"Confira o ID da venda",IF(SUMIFS(VentaValida,VentaID,A1354)&lt;=0,"Corrija a venda",IF(B1354&lt;SUMIFS(VentaFecha,VentaID,A1354),"Anterior à venda","OK"))))))))))))</f>
        <v/>
      </c>
      <c r="H1354" s="34" t="n">
        <f aca="false">IF(G1354="OK",C1354,0)</f>
        <v>0</v>
      </c>
    </row>
    <row r="1355" customFormat="false" ht="25" hidden="false" customHeight="true" outlineLevel="0" collapsed="false">
      <c r="A1355" s="31"/>
      <c r="B1355" s="32"/>
      <c r="C1355" s="33"/>
      <c r="D1355" s="31"/>
      <c r="E1355" s="31"/>
      <c r="F1355" s="31"/>
      <c r="G1355" s="36" t="str">
        <f aca="false">IF(COUNTA(A1355:F1355)=0,"",IF(E1355="","Falta o código",IF(E1355&lt;&gt;TRIM(E1355),"Confira o código",IF(COUNTIFS(CobroID,E1355)&gt;1,"Código repetido",IF(NOT(ISNUMBER(B1355)),"Confira a data",IF(OR(B1355&lt;1,B1355&gt;73415,INT(B1355)&lt;&gt;B1355),"Confira a data",IF(NOT(ISNUMBER(C1355)),"Confira o valor",IF(C1355&lt;=0,"Valor maior que zero",IF(COUNTIFS(Medios,D1355)&lt;&gt;1,"Escolha um meio",IF(COUNTIFS(VentaID,A1355)&lt;&gt;1,"Confira o ID da venda",IF(SUMIFS(VentaValida,VentaID,A1355)&lt;=0,"Corrija a venda",IF(B1355&lt;SUMIFS(VentaFecha,VentaID,A1355),"Anterior à venda","OK"))))))))))))</f>
        <v/>
      </c>
      <c r="H1355" s="34" t="n">
        <f aca="false">IF(G1355="OK",C1355,0)</f>
        <v>0</v>
      </c>
    </row>
    <row r="1356" customFormat="false" ht="25" hidden="false" customHeight="true" outlineLevel="0" collapsed="false">
      <c r="A1356" s="31"/>
      <c r="B1356" s="32"/>
      <c r="C1356" s="33"/>
      <c r="D1356" s="31"/>
      <c r="E1356" s="31"/>
      <c r="F1356" s="31"/>
      <c r="G1356" s="36" t="str">
        <f aca="false">IF(COUNTA(A1356:F1356)=0,"",IF(E1356="","Falta o código",IF(E1356&lt;&gt;TRIM(E1356),"Confira o código",IF(COUNTIFS(CobroID,E1356)&gt;1,"Código repetido",IF(NOT(ISNUMBER(B1356)),"Confira a data",IF(OR(B1356&lt;1,B1356&gt;73415,INT(B1356)&lt;&gt;B1356),"Confira a data",IF(NOT(ISNUMBER(C1356)),"Confira o valor",IF(C1356&lt;=0,"Valor maior que zero",IF(COUNTIFS(Medios,D1356)&lt;&gt;1,"Escolha um meio",IF(COUNTIFS(VentaID,A1356)&lt;&gt;1,"Confira o ID da venda",IF(SUMIFS(VentaValida,VentaID,A1356)&lt;=0,"Corrija a venda",IF(B1356&lt;SUMIFS(VentaFecha,VentaID,A1356),"Anterior à venda","OK"))))))))))))</f>
        <v/>
      </c>
      <c r="H1356" s="34" t="n">
        <f aca="false">IF(G1356="OK",C1356,0)</f>
        <v>0</v>
      </c>
    </row>
    <row r="1357" customFormat="false" ht="25" hidden="false" customHeight="true" outlineLevel="0" collapsed="false">
      <c r="A1357" s="31"/>
      <c r="B1357" s="32"/>
      <c r="C1357" s="33"/>
      <c r="D1357" s="31"/>
      <c r="E1357" s="31"/>
      <c r="F1357" s="31"/>
      <c r="G1357" s="36" t="str">
        <f aca="false">IF(COUNTA(A1357:F1357)=0,"",IF(E1357="","Falta o código",IF(E1357&lt;&gt;TRIM(E1357),"Confira o código",IF(COUNTIFS(CobroID,E1357)&gt;1,"Código repetido",IF(NOT(ISNUMBER(B1357)),"Confira a data",IF(OR(B1357&lt;1,B1357&gt;73415,INT(B1357)&lt;&gt;B1357),"Confira a data",IF(NOT(ISNUMBER(C1357)),"Confira o valor",IF(C1357&lt;=0,"Valor maior que zero",IF(COUNTIFS(Medios,D1357)&lt;&gt;1,"Escolha um meio",IF(COUNTIFS(VentaID,A1357)&lt;&gt;1,"Confira o ID da venda",IF(SUMIFS(VentaValida,VentaID,A1357)&lt;=0,"Corrija a venda",IF(B1357&lt;SUMIFS(VentaFecha,VentaID,A1357),"Anterior à venda","OK"))))))))))))</f>
        <v/>
      </c>
      <c r="H1357" s="34" t="n">
        <f aca="false">IF(G1357="OK",C1357,0)</f>
        <v>0</v>
      </c>
    </row>
    <row r="1358" customFormat="false" ht="25" hidden="false" customHeight="true" outlineLevel="0" collapsed="false">
      <c r="A1358" s="31"/>
      <c r="B1358" s="32"/>
      <c r="C1358" s="33"/>
      <c r="D1358" s="31"/>
      <c r="E1358" s="31"/>
      <c r="F1358" s="31"/>
      <c r="G1358" s="36" t="str">
        <f aca="false">IF(COUNTA(A1358:F1358)=0,"",IF(E1358="","Falta o código",IF(E1358&lt;&gt;TRIM(E1358),"Confira o código",IF(COUNTIFS(CobroID,E1358)&gt;1,"Código repetido",IF(NOT(ISNUMBER(B1358)),"Confira a data",IF(OR(B1358&lt;1,B1358&gt;73415,INT(B1358)&lt;&gt;B1358),"Confira a data",IF(NOT(ISNUMBER(C1358)),"Confira o valor",IF(C1358&lt;=0,"Valor maior que zero",IF(COUNTIFS(Medios,D1358)&lt;&gt;1,"Escolha um meio",IF(COUNTIFS(VentaID,A1358)&lt;&gt;1,"Confira o ID da venda",IF(SUMIFS(VentaValida,VentaID,A1358)&lt;=0,"Corrija a venda",IF(B1358&lt;SUMIFS(VentaFecha,VentaID,A1358),"Anterior à venda","OK"))))))))))))</f>
        <v/>
      </c>
      <c r="H1358" s="34" t="n">
        <f aca="false">IF(G1358="OK",C1358,0)</f>
        <v>0</v>
      </c>
    </row>
    <row r="1359" customFormat="false" ht="25" hidden="false" customHeight="true" outlineLevel="0" collapsed="false">
      <c r="A1359" s="31"/>
      <c r="B1359" s="32"/>
      <c r="C1359" s="33"/>
      <c r="D1359" s="31"/>
      <c r="E1359" s="31"/>
      <c r="F1359" s="31"/>
      <c r="G1359" s="36" t="str">
        <f aca="false">IF(COUNTA(A1359:F1359)=0,"",IF(E1359="","Falta o código",IF(E1359&lt;&gt;TRIM(E1359),"Confira o código",IF(COUNTIFS(CobroID,E1359)&gt;1,"Código repetido",IF(NOT(ISNUMBER(B1359)),"Confira a data",IF(OR(B1359&lt;1,B1359&gt;73415,INT(B1359)&lt;&gt;B1359),"Confira a data",IF(NOT(ISNUMBER(C1359)),"Confira o valor",IF(C1359&lt;=0,"Valor maior que zero",IF(COUNTIFS(Medios,D1359)&lt;&gt;1,"Escolha um meio",IF(COUNTIFS(VentaID,A1359)&lt;&gt;1,"Confira o ID da venda",IF(SUMIFS(VentaValida,VentaID,A1359)&lt;=0,"Corrija a venda",IF(B1359&lt;SUMIFS(VentaFecha,VentaID,A1359),"Anterior à venda","OK"))))))))))))</f>
        <v/>
      </c>
      <c r="H1359" s="34" t="n">
        <f aca="false">IF(G1359="OK",C1359,0)</f>
        <v>0</v>
      </c>
    </row>
    <row r="1360" customFormat="false" ht="25" hidden="false" customHeight="true" outlineLevel="0" collapsed="false">
      <c r="A1360" s="31"/>
      <c r="B1360" s="32"/>
      <c r="C1360" s="33"/>
      <c r="D1360" s="31"/>
      <c r="E1360" s="31"/>
      <c r="F1360" s="31"/>
      <c r="G1360" s="36" t="str">
        <f aca="false">IF(COUNTA(A1360:F1360)=0,"",IF(E1360="","Falta o código",IF(E1360&lt;&gt;TRIM(E1360),"Confira o código",IF(COUNTIFS(CobroID,E1360)&gt;1,"Código repetido",IF(NOT(ISNUMBER(B1360)),"Confira a data",IF(OR(B1360&lt;1,B1360&gt;73415,INT(B1360)&lt;&gt;B1360),"Confira a data",IF(NOT(ISNUMBER(C1360)),"Confira o valor",IF(C1360&lt;=0,"Valor maior que zero",IF(COUNTIFS(Medios,D1360)&lt;&gt;1,"Escolha um meio",IF(COUNTIFS(VentaID,A1360)&lt;&gt;1,"Confira o ID da venda",IF(SUMIFS(VentaValida,VentaID,A1360)&lt;=0,"Corrija a venda",IF(B1360&lt;SUMIFS(VentaFecha,VentaID,A1360),"Anterior à venda","OK"))))))))))))</f>
        <v/>
      </c>
      <c r="H1360" s="34" t="n">
        <f aca="false">IF(G1360="OK",C1360,0)</f>
        <v>0</v>
      </c>
    </row>
    <row r="1361" customFormat="false" ht="25" hidden="false" customHeight="true" outlineLevel="0" collapsed="false">
      <c r="A1361" s="31"/>
      <c r="B1361" s="32"/>
      <c r="C1361" s="33"/>
      <c r="D1361" s="31"/>
      <c r="E1361" s="31"/>
      <c r="F1361" s="31"/>
      <c r="G1361" s="36" t="str">
        <f aca="false">IF(COUNTA(A1361:F1361)=0,"",IF(E1361="","Falta o código",IF(E1361&lt;&gt;TRIM(E1361),"Confira o código",IF(COUNTIFS(CobroID,E1361)&gt;1,"Código repetido",IF(NOT(ISNUMBER(B1361)),"Confira a data",IF(OR(B1361&lt;1,B1361&gt;73415,INT(B1361)&lt;&gt;B1361),"Confira a data",IF(NOT(ISNUMBER(C1361)),"Confira o valor",IF(C1361&lt;=0,"Valor maior que zero",IF(COUNTIFS(Medios,D1361)&lt;&gt;1,"Escolha um meio",IF(COUNTIFS(VentaID,A1361)&lt;&gt;1,"Confira o ID da venda",IF(SUMIFS(VentaValida,VentaID,A1361)&lt;=0,"Corrija a venda",IF(B1361&lt;SUMIFS(VentaFecha,VentaID,A1361),"Anterior à venda","OK"))))))))))))</f>
        <v/>
      </c>
      <c r="H1361" s="34" t="n">
        <f aca="false">IF(G1361="OK",C1361,0)</f>
        <v>0</v>
      </c>
    </row>
    <row r="1362" customFormat="false" ht="25" hidden="false" customHeight="true" outlineLevel="0" collapsed="false">
      <c r="A1362" s="31"/>
      <c r="B1362" s="32"/>
      <c r="C1362" s="33"/>
      <c r="D1362" s="31"/>
      <c r="E1362" s="31"/>
      <c r="F1362" s="31"/>
      <c r="G1362" s="36" t="str">
        <f aca="false">IF(COUNTA(A1362:F1362)=0,"",IF(E1362="","Falta o código",IF(E1362&lt;&gt;TRIM(E1362),"Confira o código",IF(COUNTIFS(CobroID,E1362)&gt;1,"Código repetido",IF(NOT(ISNUMBER(B1362)),"Confira a data",IF(OR(B1362&lt;1,B1362&gt;73415,INT(B1362)&lt;&gt;B1362),"Confira a data",IF(NOT(ISNUMBER(C1362)),"Confira o valor",IF(C1362&lt;=0,"Valor maior que zero",IF(COUNTIFS(Medios,D1362)&lt;&gt;1,"Escolha um meio",IF(COUNTIFS(VentaID,A1362)&lt;&gt;1,"Confira o ID da venda",IF(SUMIFS(VentaValida,VentaID,A1362)&lt;=0,"Corrija a venda",IF(B1362&lt;SUMIFS(VentaFecha,VentaID,A1362),"Anterior à venda","OK"))))))))))))</f>
        <v/>
      </c>
      <c r="H1362" s="34" t="n">
        <f aca="false">IF(G1362="OK",C1362,0)</f>
        <v>0</v>
      </c>
    </row>
    <row r="1363" customFormat="false" ht="25" hidden="false" customHeight="true" outlineLevel="0" collapsed="false">
      <c r="A1363" s="31"/>
      <c r="B1363" s="32"/>
      <c r="C1363" s="33"/>
      <c r="D1363" s="31"/>
      <c r="E1363" s="31"/>
      <c r="F1363" s="31"/>
      <c r="G1363" s="36" t="str">
        <f aca="false">IF(COUNTA(A1363:F1363)=0,"",IF(E1363="","Falta o código",IF(E1363&lt;&gt;TRIM(E1363),"Confira o código",IF(COUNTIFS(CobroID,E1363)&gt;1,"Código repetido",IF(NOT(ISNUMBER(B1363)),"Confira a data",IF(OR(B1363&lt;1,B1363&gt;73415,INT(B1363)&lt;&gt;B1363),"Confira a data",IF(NOT(ISNUMBER(C1363)),"Confira o valor",IF(C1363&lt;=0,"Valor maior que zero",IF(COUNTIFS(Medios,D1363)&lt;&gt;1,"Escolha um meio",IF(COUNTIFS(VentaID,A1363)&lt;&gt;1,"Confira o ID da venda",IF(SUMIFS(VentaValida,VentaID,A1363)&lt;=0,"Corrija a venda",IF(B1363&lt;SUMIFS(VentaFecha,VentaID,A1363),"Anterior à venda","OK"))))))))))))</f>
        <v/>
      </c>
      <c r="H1363" s="34" t="n">
        <f aca="false">IF(G1363="OK",C1363,0)</f>
        <v>0</v>
      </c>
    </row>
    <row r="1364" customFormat="false" ht="25" hidden="false" customHeight="true" outlineLevel="0" collapsed="false">
      <c r="A1364" s="31"/>
      <c r="B1364" s="32"/>
      <c r="C1364" s="33"/>
      <c r="D1364" s="31"/>
      <c r="E1364" s="31"/>
      <c r="F1364" s="31"/>
      <c r="G1364" s="36" t="str">
        <f aca="false">IF(COUNTA(A1364:F1364)=0,"",IF(E1364="","Falta o código",IF(E1364&lt;&gt;TRIM(E1364),"Confira o código",IF(COUNTIFS(CobroID,E1364)&gt;1,"Código repetido",IF(NOT(ISNUMBER(B1364)),"Confira a data",IF(OR(B1364&lt;1,B1364&gt;73415,INT(B1364)&lt;&gt;B1364),"Confira a data",IF(NOT(ISNUMBER(C1364)),"Confira o valor",IF(C1364&lt;=0,"Valor maior que zero",IF(COUNTIFS(Medios,D1364)&lt;&gt;1,"Escolha um meio",IF(COUNTIFS(VentaID,A1364)&lt;&gt;1,"Confira o ID da venda",IF(SUMIFS(VentaValida,VentaID,A1364)&lt;=0,"Corrija a venda",IF(B1364&lt;SUMIFS(VentaFecha,VentaID,A1364),"Anterior à venda","OK"))))))))))))</f>
        <v/>
      </c>
      <c r="H1364" s="34" t="n">
        <f aca="false">IF(G1364="OK",C1364,0)</f>
        <v>0</v>
      </c>
    </row>
    <row r="1365" customFormat="false" ht="25" hidden="false" customHeight="true" outlineLevel="0" collapsed="false">
      <c r="A1365" s="31"/>
      <c r="B1365" s="32"/>
      <c r="C1365" s="33"/>
      <c r="D1365" s="31"/>
      <c r="E1365" s="31"/>
      <c r="F1365" s="31"/>
      <c r="G1365" s="36" t="str">
        <f aca="false">IF(COUNTA(A1365:F1365)=0,"",IF(E1365="","Falta o código",IF(E1365&lt;&gt;TRIM(E1365),"Confira o código",IF(COUNTIFS(CobroID,E1365)&gt;1,"Código repetido",IF(NOT(ISNUMBER(B1365)),"Confira a data",IF(OR(B1365&lt;1,B1365&gt;73415,INT(B1365)&lt;&gt;B1365),"Confira a data",IF(NOT(ISNUMBER(C1365)),"Confira o valor",IF(C1365&lt;=0,"Valor maior que zero",IF(COUNTIFS(Medios,D1365)&lt;&gt;1,"Escolha um meio",IF(COUNTIFS(VentaID,A1365)&lt;&gt;1,"Confira o ID da venda",IF(SUMIFS(VentaValida,VentaID,A1365)&lt;=0,"Corrija a venda",IF(B1365&lt;SUMIFS(VentaFecha,VentaID,A1365),"Anterior à venda","OK"))))))))))))</f>
        <v/>
      </c>
      <c r="H1365" s="34" t="n">
        <f aca="false">IF(G1365="OK",C1365,0)</f>
        <v>0</v>
      </c>
    </row>
    <row r="1366" customFormat="false" ht="25" hidden="false" customHeight="true" outlineLevel="0" collapsed="false">
      <c r="A1366" s="31"/>
      <c r="B1366" s="32"/>
      <c r="C1366" s="33"/>
      <c r="D1366" s="31"/>
      <c r="E1366" s="31"/>
      <c r="F1366" s="31"/>
      <c r="G1366" s="36" t="str">
        <f aca="false">IF(COUNTA(A1366:F1366)=0,"",IF(E1366="","Falta o código",IF(E1366&lt;&gt;TRIM(E1366),"Confira o código",IF(COUNTIFS(CobroID,E1366)&gt;1,"Código repetido",IF(NOT(ISNUMBER(B1366)),"Confira a data",IF(OR(B1366&lt;1,B1366&gt;73415,INT(B1366)&lt;&gt;B1366),"Confira a data",IF(NOT(ISNUMBER(C1366)),"Confira o valor",IF(C1366&lt;=0,"Valor maior que zero",IF(COUNTIFS(Medios,D1366)&lt;&gt;1,"Escolha um meio",IF(COUNTIFS(VentaID,A1366)&lt;&gt;1,"Confira o ID da venda",IF(SUMIFS(VentaValida,VentaID,A1366)&lt;=0,"Corrija a venda",IF(B1366&lt;SUMIFS(VentaFecha,VentaID,A1366),"Anterior à venda","OK"))))))))))))</f>
        <v/>
      </c>
      <c r="H1366" s="34" t="n">
        <f aca="false">IF(G1366="OK",C1366,0)</f>
        <v>0</v>
      </c>
    </row>
    <row r="1367" customFormat="false" ht="25" hidden="false" customHeight="true" outlineLevel="0" collapsed="false">
      <c r="A1367" s="31"/>
      <c r="B1367" s="32"/>
      <c r="C1367" s="33"/>
      <c r="D1367" s="31"/>
      <c r="E1367" s="31"/>
      <c r="F1367" s="31"/>
      <c r="G1367" s="36" t="str">
        <f aca="false">IF(COUNTA(A1367:F1367)=0,"",IF(E1367="","Falta o código",IF(E1367&lt;&gt;TRIM(E1367),"Confira o código",IF(COUNTIFS(CobroID,E1367)&gt;1,"Código repetido",IF(NOT(ISNUMBER(B1367)),"Confira a data",IF(OR(B1367&lt;1,B1367&gt;73415,INT(B1367)&lt;&gt;B1367),"Confira a data",IF(NOT(ISNUMBER(C1367)),"Confira o valor",IF(C1367&lt;=0,"Valor maior que zero",IF(COUNTIFS(Medios,D1367)&lt;&gt;1,"Escolha um meio",IF(COUNTIFS(VentaID,A1367)&lt;&gt;1,"Confira o ID da venda",IF(SUMIFS(VentaValida,VentaID,A1367)&lt;=0,"Corrija a venda",IF(B1367&lt;SUMIFS(VentaFecha,VentaID,A1367),"Anterior à venda","OK"))))))))))))</f>
        <v/>
      </c>
      <c r="H1367" s="34" t="n">
        <f aca="false">IF(G1367="OK",C1367,0)</f>
        <v>0</v>
      </c>
    </row>
    <row r="1368" customFormat="false" ht="25" hidden="false" customHeight="true" outlineLevel="0" collapsed="false">
      <c r="A1368" s="31"/>
      <c r="B1368" s="32"/>
      <c r="C1368" s="33"/>
      <c r="D1368" s="31"/>
      <c r="E1368" s="31"/>
      <c r="F1368" s="31"/>
      <c r="G1368" s="36" t="str">
        <f aca="false">IF(COUNTA(A1368:F1368)=0,"",IF(E1368="","Falta o código",IF(E1368&lt;&gt;TRIM(E1368),"Confira o código",IF(COUNTIFS(CobroID,E1368)&gt;1,"Código repetido",IF(NOT(ISNUMBER(B1368)),"Confira a data",IF(OR(B1368&lt;1,B1368&gt;73415,INT(B1368)&lt;&gt;B1368),"Confira a data",IF(NOT(ISNUMBER(C1368)),"Confira o valor",IF(C1368&lt;=0,"Valor maior que zero",IF(COUNTIFS(Medios,D1368)&lt;&gt;1,"Escolha um meio",IF(COUNTIFS(VentaID,A1368)&lt;&gt;1,"Confira o ID da venda",IF(SUMIFS(VentaValida,VentaID,A1368)&lt;=0,"Corrija a venda",IF(B1368&lt;SUMIFS(VentaFecha,VentaID,A1368),"Anterior à venda","OK"))))))))))))</f>
        <v/>
      </c>
      <c r="H1368" s="34" t="n">
        <f aca="false">IF(G1368="OK",C1368,0)</f>
        <v>0</v>
      </c>
    </row>
    <row r="1369" customFormat="false" ht="25" hidden="false" customHeight="true" outlineLevel="0" collapsed="false">
      <c r="A1369" s="31"/>
      <c r="B1369" s="32"/>
      <c r="C1369" s="33"/>
      <c r="D1369" s="31"/>
      <c r="E1369" s="31"/>
      <c r="F1369" s="31"/>
      <c r="G1369" s="36" t="str">
        <f aca="false">IF(COUNTA(A1369:F1369)=0,"",IF(E1369="","Falta o código",IF(E1369&lt;&gt;TRIM(E1369),"Confira o código",IF(COUNTIFS(CobroID,E1369)&gt;1,"Código repetido",IF(NOT(ISNUMBER(B1369)),"Confira a data",IF(OR(B1369&lt;1,B1369&gt;73415,INT(B1369)&lt;&gt;B1369),"Confira a data",IF(NOT(ISNUMBER(C1369)),"Confira o valor",IF(C1369&lt;=0,"Valor maior que zero",IF(COUNTIFS(Medios,D1369)&lt;&gt;1,"Escolha um meio",IF(COUNTIFS(VentaID,A1369)&lt;&gt;1,"Confira o ID da venda",IF(SUMIFS(VentaValida,VentaID,A1369)&lt;=0,"Corrija a venda",IF(B1369&lt;SUMIFS(VentaFecha,VentaID,A1369),"Anterior à venda","OK"))))))))))))</f>
        <v/>
      </c>
      <c r="H1369" s="34" t="n">
        <f aca="false">IF(G1369="OK",C1369,0)</f>
        <v>0</v>
      </c>
    </row>
    <row r="1370" customFormat="false" ht="25" hidden="false" customHeight="true" outlineLevel="0" collapsed="false">
      <c r="A1370" s="31"/>
      <c r="B1370" s="32"/>
      <c r="C1370" s="33"/>
      <c r="D1370" s="31"/>
      <c r="E1370" s="31"/>
      <c r="F1370" s="31"/>
      <c r="G1370" s="36" t="str">
        <f aca="false">IF(COUNTA(A1370:F1370)=0,"",IF(E1370="","Falta o código",IF(E1370&lt;&gt;TRIM(E1370),"Confira o código",IF(COUNTIFS(CobroID,E1370)&gt;1,"Código repetido",IF(NOT(ISNUMBER(B1370)),"Confira a data",IF(OR(B1370&lt;1,B1370&gt;73415,INT(B1370)&lt;&gt;B1370),"Confira a data",IF(NOT(ISNUMBER(C1370)),"Confira o valor",IF(C1370&lt;=0,"Valor maior que zero",IF(COUNTIFS(Medios,D1370)&lt;&gt;1,"Escolha um meio",IF(COUNTIFS(VentaID,A1370)&lt;&gt;1,"Confira o ID da venda",IF(SUMIFS(VentaValida,VentaID,A1370)&lt;=0,"Corrija a venda",IF(B1370&lt;SUMIFS(VentaFecha,VentaID,A1370),"Anterior à venda","OK"))))))))))))</f>
        <v/>
      </c>
      <c r="H1370" s="34" t="n">
        <f aca="false">IF(G1370="OK",C1370,0)</f>
        <v>0</v>
      </c>
    </row>
    <row r="1371" customFormat="false" ht="25" hidden="false" customHeight="true" outlineLevel="0" collapsed="false">
      <c r="A1371" s="31"/>
      <c r="B1371" s="32"/>
      <c r="C1371" s="33"/>
      <c r="D1371" s="31"/>
      <c r="E1371" s="31"/>
      <c r="F1371" s="31"/>
      <c r="G1371" s="36" t="str">
        <f aca="false">IF(COUNTA(A1371:F1371)=0,"",IF(E1371="","Falta o código",IF(E1371&lt;&gt;TRIM(E1371),"Confira o código",IF(COUNTIFS(CobroID,E1371)&gt;1,"Código repetido",IF(NOT(ISNUMBER(B1371)),"Confira a data",IF(OR(B1371&lt;1,B1371&gt;73415,INT(B1371)&lt;&gt;B1371),"Confira a data",IF(NOT(ISNUMBER(C1371)),"Confira o valor",IF(C1371&lt;=0,"Valor maior que zero",IF(COUNTIFS(Medios,D1371)&lt;&gt;1,"Escolha um meio",IF(COUNTIFS(VentaID,A1371)&lt;&gt;1,"Confira o ID da venda",IF(SUMIFS(VentaValida,VentaID,A1371)&lt;=0,"Corrija a venda",IF(B1371&lt;SUMIFS(VentaFecha,VentaID,A1371),"Anterior à venda","OK"))))))))))))</f>
        <v/>
      </c>
      <c r="H1371" s="34" t="n">
        <f aca="false">IF(G1371="OK",C1371,0)</f>
        <v>0</v>
      </c>
    </row>
    <row r="1372" customFormat="false" ht="25" hidden="false" customHeight="true" outlineLevel="0" collapsed="false">
      <c r="A1372" s="31"/>
      <c r="B1372" s="32"/>
      <c r="C1372" s="33"/>
      <c r="D1372" s="31"/>
      <c r="E1372" s="31"/>
      <c r="F1372" s="31"/>
      <c r="G1372" s="36" t="str">
        <f aca="false">IF(COUNTA(A1372:F1372)=0,"",IF(E1372="","Falta o código",IF(E1372&lt;&gt;TRIM(E1372),"Confira o código",IF(COUNTIFS(CobroID,E1372)&gt;1,"Código repetido",IF(NOT(ISNUMBER(B1372)),"Confira a data",IF(OR(B1372&lt;1,B1372&gt;73415,INT(B1372)&lt;&gt;B1372),"Confira a data",IF(NOT(ISNUMBER(C1372)),"Confira o valor",IF(C1372&lt;=0,"Valor maior que zero",IF(COUNTIFS(Medios,D1372)&lt;&gt;1,"Escolha um meio",IF(COUNTIFS(VentaID,A1372)&lt;&gt;1,"Confira o ID da venda",IF(SUMIFS(VentaValida,VentaID,A1372)&lt;=0,"Corrija a venda",IF(B1372&lt;SUMIFS(VentaFecha,VentaID,A1372),"Anterior à venda","OK"))))))))))))</f>
        <v/>
      </c>
      <c r="H1372" s="34" t="n">
        <f aca="false">IF(G1372="OK",C1372,0)</f>
        <v>0</v>
      </c>
    </row>
    <row r="1373" customFormat="false" ht="25" hidden="false" customHeight="true" outlineLevel="0" collapsed="false">
      <c r="A1373" s="31"/>
      <c r="B1373" s="32"/>
      <c r="C1373" s="33"/>
      <c r="D1373" s="31"/>
      <c r="E1373" s="31"/>
      <c r="F1373" s="31"/>
      <c r="G1373" s="36" t="str">
        <f aca="false">IF(COUNTA(A1373:F1373)=0,"",IF(E1373="","Falta o código",IF(E1373&lt;&gt;TRIM(E1373),"Confira o código",IF(COUNTIFS(CobroID,E1373)&gt;1,"Código repetido",IF(NOT(ISNUMBER(B1373)),"Confira a data",IF(OR(B1373&lt;1,B1373&gt;73415,INT(B1373)&lt;&gt;B1373),"Confira a data",IF(NOT(ISNUMBER(C1373)),"Confira o valor",IF(C1373&lt;=0,"Valor maior que zero",IF(COUNTIFS(Medios,D1373)&lt;&gt;1,"Escolha um meio",IF(COUNTIFS(VentaID,A1373)&lt;&gt;1,"Confira o ID da venda",IF(SUMIFS(VentaValida,VentaID,A1373)&lt;=0,"Corrija a venda",IF(B1373&lt;SUMIFS(VentaFecha,VentaID,A1373),"Anterior à venda","OK"))))))))))))</f>
        <v/>
      </c>
      <c r="H1373" s="34" t="n">
        <f aca="false">IF(G1373="OK",C1373,0)</f>
        <v>0</v>
      </c>
    </row>
    <row r="1374" customFormat="false" ht="25" hidden="false" customHeight="true" outlineLevel="0" collapsed="false">
      <c r="A1374" s="31"/>
      <c r="B1374" s="32"/>
      <c r="C1374" s="33"/>
      <c r="D1374" s="31"/>
      <c r="E1374" s="31"/>
      <c r="F1374" s="31"/>
      <c r="G1374" s="36" t="str">
        <f aca="false">IF(COUNTA(A1374:F1374)=0,"",IF(E1374="","Falta o código",IF(E1374&lt;&gt;TRIM(E1374),"Confira o código",IF(COUNTIFS(CobroID,E1374)&gt;1,"Código repetido",IF(NOT(ISNUMBER(B1374)),"Confira a data",IF(OR(B1374&lt;1,B1374&gt;73415,INT(B1374)&lt;&gt;B1374),"Confira a data",IF(NOT(ISNUMBER(C1374)),"Confira o valor",IF(C1374&lt;=0,"Valor maior que zero",IF(COUNTIFS(Medios,D1374)&lt;&gt;1,"Escolha um meio",IF(COUNTIFS(VentaID,A1374)&lt;&gt;1,"Confira o ID da venda",IF(SUMIFS(VentaValida,VentaID,A1374)&lt;=0,"Corrija a venda",IF(B1374&lt;SUMIFS(VentaFecha,VentaID,A1374),"Anterior à venda","OK"))))))))))))</f>
        <v/>
      </c>
      <c r="H1374" s="34" t="n">
        <f aca="false">IF(G1374="OK",C1374,0)</f>
        <v>0</v>
      </c>
    </row>
    <row r="1375" customFormat="false" ht="25" hidden="false" customHeight="true" outlineLevel="0" collapsed="false">
      <c r="A1375" s="31"/>
      <c r="B1375" s="32"/>
      <c r="C1375" s="33"/>
      <c r="D1375" s="31"/>
      <c r="E1375" s="31"/>
      <c r="F1375" s="31"/>
      <c r="G1375" s="36" t="str">
        <f aca="false">IF(COUNTA(A1375:F1375)=0,"",IF(E1375="","Falta o código",IF(E1375&lt;&gt;TRIM(E1375),"Confira o código",IF(COUNTIFS(CobroID,E1375)&gt;1,"Código repetido",IF(NOT(ISNUMBER(B1375)),"Confira a data",IF(OR(B1375&lt;1,B1375&gt;73415,INT(B1375)&lt;&gt;B1375),"Confira a data",IF(NOT(ISNUMBER(C1375)),"Confira o valor",IF(C1375&lt;=0,"Valor maior que zero",IF(COUNTIFS(Medios,D1375)&lt;&gt;1,"Escolha um meio",IF(COUNTIFS(VentaID,A1375)&lt;&gt;1,"Confira o ID da venda",IF(SUMIFS(VentaValida,VentaID,A1375)&lt;=0,"Corrija a venda",IF(B1375&lt;SUMIFS(VentaFecha,VentaID,A1375),"Anterior à venda","OK"))))))))))))</f>
        <v/>
      </c>
      <c r="H1375" s="34" t="n">
        <f aca="false">IF(G1375="OK",C1375,0)</f>
        <v>0</v>
      </c>
    </row>
    <row r="1376" customFormat="false" ht="25" hidden="false" customHeight="true" outlineLevel="0" collapsed="false">
      <c r="A1376" s="31"/>
      <c r="B1376" s="32"/>
      <c r="C1376" s="33"/>
      <c r="D1376" s="31"/>
      <c r="E1376" s="31"/>
      <c r="F1376" s="31"/>
      <c r="G1376" s="36" t="str">
        <f aca="false">IF(COUNTA(A1376:F1376)=0,"",IF(E1376="","Falta o código",IF(E1376&lt;&gt;TRIM(E1376),"Confira o código",IF(COUNTIFS(CobroID,E1376)&gt;1,"Código repetido",IF(NOT(ISNUMBER(B1376)),"Confira a data",IF(OR(B1376&lt;1,B1376&gt;73415,INT(B1376)&lt;&gt;B1376),"Confira a data",IF(NOT(ISNUMBER(C1376)),"Confira o valor",IF(C1376&lt;=0,"Valor maior que zero",IF(COUNTIFS(Medios,D1376)&lt;&gt;1,"Escolha um meio",IF(COUNTIFS(VentaID,A1376)&lt;&gt;1,"Confira o ID da venda",IF(SUMIFS(VentaValida,VentaID,A1376)&lt;=0,"Corrija a venda",IF(B1376&lt;SUMIFS(VentaFecha,VentaID,A1376),"Anterior à venda","OK"))))))))))))</f>
        <v/>
      </c>
      <c r="H1376" s="34" t="n">
        <f aca="false">IF(G1376="OK",C1376,0)</f>
        <v>0</v>
      </c>
    </row>
    <row r="1377" customFormat="false" ht="25" hidden="false" customHeight="true" outlineLevel="0" collapsed="false">
      <c r="A1377" s="31"/>
      <c r="B1377" s="32"/>
      <c r="C1377" s="33"/>
      <c r="D1377" s="31"/>
      <c r="E1377" s="31"/>
      <c r="F1377" s="31"/>
      <c r="G1377" s="36" t="str">
        <f aca="false">IF(COUNTA(A1377:F1377)=0,"",IF(E1377="","Falta o código",IF(E1377&lt;&gt;TRIM(E1377),"Confira o código",IF(COUNTIFS(CobroID,E1377)&gt;1,"Código repetido",IF(NOT(ISNUMBER(B1377)),"Confira a data",IF(OR(B1377&lt;1,B1377&gt;73415,INT(B1377)&lt;&gt;B1377),"Confira a data",IF(NOT(ISNUMBER(C1377)),"Confira o valor",IF(C1377&lt;=0,"Valor maior que zero",IF(COUNTIFS(Medios,D1377)&lt;&gt;1,"Escolha um meio",IF(COUNTIFS(VentaID,A1377)&lt;&gt;1,"Confira o ID da venda",IF(SUMIFS(VentaValida,VentaID,A1377)&lt;=0,"Corrija a venda",IF(B1377&lt;SUMIFS(VentaFecha,VentaID,A1377),"Anterior à venda","OK"))))))))))))</f>
        <v/>
      </c>
      <c r="H1377" s="34" t="n">
        <f aca="false">IF(G1377="OK",C1377,0)</f>
        <v>0</v>
      </c>
    </row>
    <row r="1378" customFormat="false" ht="25" hidden="false" customHeight="true" outlineLevel="0" collapsed="false">
      <c r="A1378" s="31"/>
      <c r="B1378" s="32"/>
      <c r="C1378" s="33"/>
      <c r="D1378" s="31"/>
      <c r="E1378" s="31"/>
      <c r="F1378" s="31"/>
      <c r="G1378" s="36" t="str">
        <f aca="false">IF(COUNTA(A1378:F1378)=0,"",IF(E1378="","Falta o código",IF(E1378&lt;&gt;TRIM(E1378),"Confira o código",IF(COUNTIFS(CobroID,E1378)&gt;1,"Código repetido",IF(NOT(ISNUMBER(B1378)),"Confira a data",IF(OR(B1378&lt;1,B1378&gt;73415,INT(B1378)&lt;&gt;B1378),"Confira a data",IF(NOT(ISNUMBER(C1378)),"Confira o valor",IF(C1378&lt;=0,"Valor maior que zero",IF(COUNTIFS(Medios,D1378)&lt;&gt;1,"Escolha um meio",IF(COUNTIFS(VentaID,A1378)&lt;&gt;1,"Confira o ID da venda",IF(SUMIFS(VentaValida,VentaID,A1378)&lt;=0,"Corrija a venda",IF(B1378&lt;SUMIFS(VentaFecha,VentaID,A1378),"Anterior à venda","OK"))))))))))))</f>
        <v/>
      </c>
      <c r="H1378" s="34" t="n">
        <f aca="false">IF(G1378="OK",C1378,0)</f>
        <v>0</v>
      </c>
    </row>
    <row r="1379" customFormat="false" ht="25" hidden="false" customHeight="true" outlineLevel="0" collapsed="false">
      <c r="A1379" s="31"/>
      <c r="B1379" s="32"/>
      <c r="C1379" s="33"/>
      <c r="D1379" s="31"/>
      <c r="E1379" s="31"/>
      <c r="F1379" s="31"/>
      <c r="G1379" s="36" t="str">
        <f aca="false">IF(COUNTA(A1379:F1379)=0,"",IF(E1379="","Falta o código",IF(E1379&lt;&gt;TRIM(E1379),"Confira o código",IF(COUNTIFS(CobroID,E1379)&gt;1,"Código repetido",IF(NOT(ISNUMBER(B1379)),"Confira a data",IF(OR(B1379&lt;1,B1379&gt;73415,INT(B1379)&lt;&gt;B1379),"Confira a data",IF(NOT(ISNUMBER(C1379)),"Confira o valor",IF(C1379&lt;=0,"Valor maior que zero",IF(COUNTIFS(Medios,D1379)&lt;&gt;1,"Escolha um meio",IF(COUNTIFS(VentaID,A1379)&lt;&gt;1,"Confira o ID da venda",IF(SUMIFS(VentaValida,VentaID,A1379)&lt;=0,"Corrija a venda",IF(B1379&lt;SUMIFS(VentaFecha,VentaID,A1379),"Anterior à venda","OK"))))))))))))</f>
        <v/>
      </c>
      <c r="H1379" s="34" t="n">
        <f aca="false">IF(G1379="OK",C1379,0)</f>
        <v>0</v>
      </c>
    </row>
    <row r="1380" customFormat="false" ht="25" hidden="false" customHeight="true" outlineLevel="0" collapsed="false">
      <c r="A1380" s="31"/>
      <c r="B1380" s="32"/>
      <c r="C1380" s="33"/>
      <c r="D1380" s="31"/>
      <c r="E1380" s="31"/>
      <c r="F1380" s="31"/>
      <c r="G1380" s="36" t="str">
        <f aca="false">IF(COUNTA(A1380:F1380)=0,"",IF(E1380="","Falta o código",IF(E1380&lt;&gt;TRIM(E1380),"Confira o código",IF(COUNTIFS(CobroID,E1380)&gt;1,"Código repetido",IF(NOT(ISNUMBER(B1380)),"Confira a data",IF(OR(B1380&lt;1,B1380&gt;73415,INT(B1380)&lt;&gt;B1380),"Confira a data",IF(NOT(ISNUMBER(C1380)),"Confira o valor",IF(C1380&lt;=0,"Valor maior que zero",IF(COUNTIFS(Medios,D1380)&lt;&gt;1,"Escolha um meio",IF(COUNTIFS(VentaID,A1380)&lt;&gt;1,"Confira o ID da venda",IF(SUMIFS(VentaValida,VentaID,A1380)&lt;=0,"Corrija a venda",IF(B1380&lt;SUMIFS(VentaFecha,VentaID,A1380),"Anterior à venda","OK"))))))))))))</f>
        <v/>
      </c>
      <c r="H1380" s="34" t="n">
        <f aca="false">IF(G1380="OK",C1380,0)</f>
        <v>0</v>
      </c>
    </row>
    <row r="1381" customFormat="false" ht="25" hidden="false" customHeight="true" outlineLevel="0" collapsed="false">
      <c r="A1381" s="31"/>
      <c r="B1381" s="32"/>
      <c r="C1381" s="33"/>
      <c r="D1381" s="31"/>
      <c r="E1381" s="31"/>
      <c r="F1381" s="31"/>
      <c r="G1381" s="36" t="str">
        <f aca="false">IF(COUNTA(A1381:F1381)=0,"",IF(E1381="","Falta o código",IF(E1381&lt;&gt;TRIM(E1381),"Confira o código",IF(COUNTIFS(CobroID,E1381)&gt;1,"Código repetido",IF(NOT(ISNUMBER(B1381)),"Confira a data",IF(OR(B1381&lt;1,B1381&gt;73415,INT(B1381)&lt;&gt;B1381),"Confira a data",IF(NOT(ISNUMBER(C1381)),"Confira o valor",IF(C1381&lt;=0,"Valor maior que zero",IF(COUNTIFS(Medios,D1381)&lt;&gt;1,"Escolha um meio",IF(COUNTIFS(VentaID,A1381)&lt;&gt;1,"Confira o ID da venda",IF(SUMIFS(VentaValida,VentaID,A1381)&lt;=0,"Corrija a venda",IF(B1381&lt;SUMIFS(VentaFecha,VentaID,A1381),"Anterior à venda","OK"))))))))))))</f>
        <v/>
      </c>
      <c r="H1381" s="34" t="n">
        <f aca="false">IF(G1381="OK",C1381,0)</f>
        <v>0</v>
      </c>
    </row>
    <row r="1382" customFormat="false" ht="25" hidden="false" customHeight="true" outlineLevel="0" collapsed="false">
      <c r="A1382" s="31"/>
      <c r="B1382" s="32"/>
      <c r="C1382" s="33"/>
      <c r="D1382" s="31"/>
      <c r="E1382" s="31"/>
      <c r="F1382" s="31"/>
      <c r="G1382" s="36" t="str">
        <f aca="false">IF(COUNTA(A1382:F1382)=0,"",IF(E1382="","Falta o código",IF(E1382&lt;&gt;TRIM(E1382),"Confira o código",IF(COUNTIFS(CobroID,E1382)&gt;1,"Código repetido",IF(NOT(ISNUMBER(B1382)),"Confira a data",IF(OR(B1382&lt;1,B1382&gt;73415,INT(B1382)&lt;&gt;B1382),"Confira a data",IF(NOT(ISNUMBER(C1382)),"Confira o valor",IF(C1382&lt;=0,"Valor maior que zero",IF(COUNTIFS(Medios,D1382)&lt;&gt;1,"Escolha um meio",IF(COUNTIFS(VentaID,A1382)&lt;&gt;1,"Confira o ID da venda",IF(SUMIFS(VentaValida,VentaID,A1382)&lt;=0,"Corrija a venda",IF(B1382&lt;SUMIFS(VentaFecha,VentaID,A1382),"Anterior à venda","OK"))))))))))))</f>
        <v/>
      </c>
      <c r="H1382" s="34" t="n">
        <f aca="false">IF(G1382="OK",C1382,0)</f>
        <v>0</v>
      </c>
    </row>
    <row r="1383" customFormat="false" ht="25" hidden="false" customHeight="true" outlineLevel="0" collapsed="false">
      <c r="A1383" s="31"/>
      <c r="B1383" s="32"/>
      <c r="C1383" s="33"/>
      <c r="D1383" s="31"/>
      <c r="E1383" s="31"/>
      <c r="F1383" s="31"/>
      <c r="G1383" s="36" t="str">
        <f aca="false">IF(COUNTA(A1383:F1383)=0,"",IF(E1383="","Falta o código",IF(E1383&lt;&gt;TRIM(E1383),"Confira o código",IF(COUNTIFS(CobroID,E1383)&gt;1,"Código repetido",IF(NOT(ISNUMBER(B1383)),"Confira a data",IF(OR(B1383&lt;1,B1383&gt;73415,INT(B1383)&lt;&gt;B1383),"Confira a data",IF(NOT(ISNUMBER(C1383)),"Confira o valor",IF(C1383&lt;=0,"Valor maior que zero",IF(COUNTIFS(Medios,D1383)&lt;&gt;1,"Escolha um meio",IF(COUNTIFS(VentaID,A1383)&lt;&gt;1,"Confira o ID da venda",IF(SUMIFS(VentaValida,VentaID,A1383)&lt;=0,"Corrija a venda",IF(B1383&lt;SUMIFS(VentaFecha,VentaID,A1383),"Anterior à venda","OK"))))))))))))</f>
        <v/>
      </c>
      <c r="H1383" s="34" t="n">
        <f aca="false">IF(G1383="OK",C1383,0)</f>
        <v>0</v>
      </c>
    </row>
    <row r="1384" customFormat="false" ht="25" hidden="false" customHeight="true" outlineLevel="0" collapsed="false">
      <c r="A1384" s="31"/>
      <c r="B1384" s="32"/>
      <c r="C1384" s="33"/>
      <c r="D1384" s="31"/>
      <c r="E1384" s="31"/>
      <c r="F1384" s="31"/>
      <c r="G1384" s="36" t="str">
        <f aca="false">IF(COUNTA(A1384:F1384)=0,"",IF(E1384="","Falta o código",IF(E1384&lt;&gt;TRIM(E1384),"Confira o código",IF(COUNTIFS(CobroID,E1384)&gt;1,"Código repetido",IF(NOT(ISNUMBER(B1384)),"Confira a data",IF(OR(B1384&lt;1,B1384&gt;73415,INT(B1384)&lt;&gt;B1384),"Confira a data",IF(NOT(ISNUMBER(C1384)),"Confira o valor",IF(C1384&lt;=0,"Valor maior que zero",IF(COUNTIFS(Medios,D1384)&lt;&gt;1,"Escolha um meio",IF(COUNTIFS(VentaID,A1384)&lt;&gt;1,"Confira o ID da venda",IF(SUMIFS(VentaValida,VentaID,A1384)&lt;=0,"Corrija a venda",IF(B1384&lt;SUMIFS(VentaFecha,VentaID,A1384),"Anterior à venda","OK"))))))))))))</f>
        <v/>
      </c>
      <c r="H1384" s="34" t="n">
        <f aca="false">IF(G1384="OK",C1384,0)</f>
        <v>0</v>
      </c>
    </row>
    <row r="1385" customFormat="false" ht="25" hidden="false" customHeight="true" outlineLevel="0" collapsed="false">
      <c r="A1385" s="31"/>
      <c r="B1385" s="32"/>
      <c r="C1385" s="33"/>
      <c r="D1385" s="31"/>
      <c r="E1385" s="31"/>
      <c r="F1385" s="31"/>
      <c r="G1385" s="36" t="str">
        <f aca="false">IF(COUNTA(A1385:F1385)=0,"",IF(E1385="","Falta o código",IF(E1385&lt;&gt;TRIM(E1385),"Confira o código",IF(COUNTIFS(CobroID,E1385)&gt;1,"Código repetido",IF(NOT(ISNUMBER(B1385)),"Confira a data",IF(OR(B1385&lt;1,B1385&gt;73415,INT(B1385)&lt;&gt;B1385),"Confira a data",IF(NOT(ISNUMBER(C1385)),"Confira o valor",IF(C1385&lt;=0,"Valor maior que zero",IF(COUNTIFS(Medios,D1385)&lt;&gt;1,"Escolha um meio",IF(COUNTIFS(VentaID,A1385)&lt;&gt;1,"Confira o ID da venda",IF(SUMIFS(VentaValida,VentaID,A1385)&lt;=0,"Corrija a venda",IF(B1385&lt;SUMIFS(VentaFecha,VentaID,A1385),"Anterior à venda","OK"))))))))))))</f>
        <v/>
      </c>
      <c r="H1385" s="34" t="n">
        <f aca="false">IF(G1385="OK",C1385,0)</f>
        <v>0</v>
      </c>
    </row>
    <row r="1386" customFormat="false" ht="25" hidden="false" customHeight="true" outlineLevel="0" collapsed="false">
      <c r="A1386" s="31"/>
      <c r="B1386" s="32"/>
      <c r="C1386" s="33"/>
      <c r="D1386" s="31"/>
      <c r="E1386" s="31"/>
      <c r="F1386" s="31"/>
      <c r="G1386" s="36" t="str">
        <f aca="false">IF(COUNTA(A1386:F1386)=0,"",IF(E1386="","Falta o código",IF(E1386&lt;&gt;TRIM(E1386),"Confira o código",IF(COUNTIFS(CobroID,E1386)&gt;1,"Código repetido",IF(NOT(ISNUMBER(B1386)),"Confira a data",IF(OR(B1386&lt;1,B1386&gt;73415,INT(B1386)&lt;&gt;B1386),"Confira a data",IF(NOT(ISNUMBER(C1386)),"Confira o valor",IF(C1386&lt;=0,"Valor maior que zero",IF(COUNTIFS(Medios,D1386)&lt;&gt;1,"Escolha um meio",IF(COUNTIFS(VentaID,A1386)&lt;&gt;1,"Confira o ID da venda",IF(SUMIFS(VentaValida,VentaID,A1386)&lt;=0,"Corrija a venda",IF(B1386&lt;SUMIFS(VentaFecha,VentaID,A1386),"Anterior à venda","OK"))))))))))))</f>
        <v/>
      </c>
      <c r="H1386" s="34" t="n">
        <f aca="false">IF(G1386="OK",C1386,0)</f>
        <v>0</v>
      </c>
    </row>
    <row r="1387" customFormat="false" ht="25" hidden="false" customHeight="true" outlineLevel="0" collapsed="false">
      <c r="A1387" s="31"/>
      <c r="B1387" s="32"/>
      <c r="C1387" s="33"/>
      <c r="D1387" s="31"/>
      <c r="E1387" s="31"/>
      <c r="F1387" s="31"/>
      <c r="G1387" s="36" t="str">
        <f aca="false">IF(COUNTA(A1387:F1387)=0,"",IF(E1387="","Falta o código",IF(E1387&lt;&gt;TRIM(E1387),"Confira o código",IF(COUNTIFS(CobroID,E1387)&gt;1,"Código repetido",IF(NOT(ISNUMBER(B1387)),"Confira a data",IF(OR(B1387&lt;1,B1387&gt;73415,INT(B1387)&lt;&gt;B1387),"Confira a data",IF(NOT(ISNUMBER(C1387)),"Confira o valor",IF(C1387&lt;=0,"Valor maior que zero",IF(COUNTIFS(Medios,D1387)&lt;&gt;1,"Escolha um meio",IF(COUNTIFS(VentaID,A1387)&lt;&gt;1,"Confira o ID da venda",IF(SUMIFS(VentaValida,VentaID,A1387)&lt;=0,"Corrija a venda",IF(B1387&lt;SUMIFS(VentaFecha,VentaID,A1387),"Anterior à venda","OK"))))))))))))</f>
        <v/>
      </c>
      <c r="H1387" s="34" t="n">
        <f aca="false">IF(G1387="OK",C1387,0)</f>
        <v>0</v>
      </c>
    </row>
    <row r="1388" customFormat="false" ht="25" hidden="false" customHeight="true" outlineLevel="0" collapsed="false">
      <c r="A1388" s="31"/>
      <c r="B1388" s="32"/>
      <c r="C1388" s="33"/>
      <c r="D1388" s="31"/>
      <c r="E1388" s="31"/>
      <c r="F1388" s="31"/>
      <c r="G1388" s="36" t="str">
        <f aca="false">IF(COUNTA(A1388:F1388)=0,"",IF(E1388="","Falta o código",IF(E1388&lt;&gt;TRIM(E1388),"Confira o código",IF(COUNTIFS(CobroID,E1388)&gt;1,"Código repetido",IF(NOT(ISNUMBER(B1388)),"Confira a data",IF(OR(B1388&lt;1,B1388&gt;73415,INT(B1388)&lt;&gt;B1388),"Confira a data",IF(NOT(ISNUMBER(C1388)),"Confira o valor",IF(C1388&lt;=0,"Valor maior que zero",IF(COUNTIFS(Medios,D1388)&lt;&gt;1,"Escolha um meio",IF(COUNTIFS(VentaID,A1388)&lt;&gt;1,"Confira o ID da venda",IF(SUMIFS(VentaValida,VentaID,A1388)&lt;=0,"Corrija a venda",IF(B1388&lt;SUMIFS(VentaFecha,VentaID,A1388),"Anterior à venda","OK"))))))))))))</f>
        <v/>
      </c>
      <c r="H1388" s="34" t="n">
        <f aca="false">IF(G1388="OK",C1388,0)</f>
        <v>0</v>
      </c>
    </row>
    <row r="1389" customFormat="false" ht="25" hidden="false" customHeight="true" outlineLevel="0" collapsed="false">
      <c r="A1389" s="31"/>
      <c r="B1389" s="32"/>
      <c r="C1389" s="33"/>
      <c r="D1389" s="31"/>
      <c r="E1389" s="31"/>
      <c r="F1389" s="31"/>
      <c r="G1389" s="36" t="str">
        <f aca="false">IF(COUNTA(A1389:F1389)=0,"",IF(E1389="","Falta o código",IF(E1389&lt;&gt;TRIM(E1389),"Confira o código",IF(COUNTIFS(CobroID,E1389)&gt;1,"Código repetido",IF(NOT(ISNUMBER(B1389)),"Confira a data",IF(OR(B1389&lt;1,B1389&gt;73415,INT(B1389)&lt;&gt;B1389),"Confira a data",IF(NOT(ISNUMBER(C1389)),"Confira o valor",IF(C1389&lt;=0,"Valor maior que zero",IF(COUNTIFS(Medios,D1389)&lt;&gt;1,"Escolha um meio",IF(COUNTIFS(VentaID,A1389)&lt;&gt;1,"Confira o ID da venda",IF(SUMIFS(VentaValida,VentaID,A1389)&lt;=0,"Corrija a venda",IF(B1389&lt;SUMIFS(VentaFecha,VentaID,A1389),"Anterior à venda","OK"))))))))))))</f>
        <v/>
      </c>
      <c r="H1389" s="34" t="n">
        <f aca="false">IF(G1389="OK",C1389,0)</f>
        <v>0</v>
      </c>
    </row>
    <row r="1390" customFormat="false" ht="25" hidden="false" customHeight="true" outlineLevel="0" collapsed="false">
      <c r="A1390" s="31"/>
      <c r="B1390" s="32"/>
      <c r="C1390" s="33"/>
      <c r="D1390" s="31"/>
      <c r="E1390" s="31"/>
      <c r="F1390" s="31"/>
      <c r="G1390" s="36" t="str">
        <f aca="false">IF(COUNTA(A1390:F1390)=0,"",IF(E1390="","Falta o código",IF(E1390&lt;&gt;TRIM(E1390),"Confira o código",IF(COUNTIFS(CobroID,E1390)&gt;1,"Código repetido",IF(NOT(ISNUMBER(B1390)),"Confira a data",IF(OR(B1390&lt;1,B1390&gt;73415,INT(B1390)&lt;&gt;B1390),"Confira a data",IF(NOT(ISNUMBER(C1390)),"Confira o valor",IF(C1390&lt;=0,"Valor maior que zero",IF(COUNTIFS(Medios,D1390)&lt;&gt;1,"Escolha um meio",IF(COUNTIFS(VentaID,A1390)&lt;&gt;1,"Confira o ID da venda",IF(SUMIFS(VentaValida,VentaID,A1390)&lt;=0,"Corrija a venda",IF(B1390&lt;SUMIFS(VentaFecha,VentaID,A1390),"Anterior à venda","OK"))))))))))))</f>
        <v/>
      </c>
      <c r="H1390" s="34" t="n">
        <f aca="false">IF(G1390="OK",C1390,0)</f>
        <v>0</v>
      </c>
    </row>
    <row r="1391" customFormat="false" ht="25" hidden="false" customHeight="true" outlineLevel="0" collapsed="false">
      <c r="A1391" s="31"/>
      <c r="B1391" s="32"/>
      <c r="C1391" s="33"/>
      <c r="D1391" s="31"/>
      <c r="E1391" s="31"/>
      <c r="F1391" s="31"/>
      <c r="G1391" s="36" t="str">
        <f aca="false">IF(COUNTA(A1391:F1391)=0,"",IF(E1391="","Falta o código",IF(E1391&lt;&gt;TRIM(E1391),"Confira o código",IF(COUNTIFS(CobroID,E1391)&gt;1,"Código repetido",IF(NOT(ISNUMBER(B1391)),"Confira a data",IF(OR(B1391&lt;1,B1391&gt;73415,INT(B1391)&lt;&gt;B1391),"Confira a data",IF(NOT(ISNUMBER(C1391)),"Confira o valor",IF(C1391&lt;=0,"Valor maior que zero",IF(COUNTIFS(Medios,D1391)&lt;&gt;1,"Escolha um meio",IF(COUNTIFS(VentaID,A1391)&lt;&gt;1,"Confira o ID da venda",IF(SUMIFS(VentaValida,VentaID,A1391)&lt;=0,"Corrija a venda",IF(B1391&lt;SUMIFS(VentaFecha,VentaID,A1391),"Anterior à venda","OK"))))))))))))</f>
        <v/>
      </c>
      <c r="H1391" s="34" t="n">
        <f aca="false">IF(G1391="OK",C1391,0)</f>
        <v>0</v>
      </c>
    </row>
    <row r="1392" customFormat="false" ht="25" hidden="false" customHeight="true" outlineLevel="0" collapsed="false">
      <c r="A1392" s="31"/>
      <c r="B1392" s="32"/>
      <c r="C1392" s="33"/>
      <c r="D1392" s="31"/>
      <c r="E1392" s="31"/>
      <c r="F1392" s="31"/>
      <c r="G1392" s="36" t="str">
        <f aca="false">IF(COUNTA(A1392:F1392)=0,"",IF(E1392="","Falta o código",IF(E1392&lt;&gt;TRIM(E1392),"Confira o código",IF(COUNTIFS(CobroID,E1392)&gt;1,"Código repetido",IF(NOT(ISNUMBER(B1392)),"Confira a data",IF(OR(B1392&lt;1,B1392&gt;73415,INT(B1392)&lt;&gt;B1392),"Confira a data",IF(NOT(ISNUMBER(C1392)),"Confira o valor",IF(C1392&lt;=0,"Valor maior que zero",IF(COUNTIFS(Medios,D1392)&lt;&gt;1,"Escolha um meio",IF(COUNTIFS(VentaID,A1392)&lt;&gt;1,"Confira o ID da venda",IF(SUMIFS(VentaValida,VentaID,A1392)&lt;=0,"Corrija a venda",IF(B1392&lt;SUMIFS(VentaFecha,VentaID,A1392),"Anterior à venda","OK"))))))))))))</f>
        <v/>
      </c>
      <c r="H1392" s="34" t="n">
        <f aca="false">IF(G1392="OK",C1392,0)</f>
        <v>0</v>
      </c>
    </row>
    <row r="1393" customFormat="false" ht="25" hidden="false" customHeight="true" outlineLevel="0" collapsed="false">
      <c r="A1393" s="31"/>
      <c r="B1393" s="32"/>
      <c r="C1393" s="33"/>
      <c r="D1393" s="31"/>
      <c r="E1393" s="31"/>
      <c r="F1393" s="31"/>
      <c r="G1393" s="36" t="str">
        <f aca="false">IF(COUNTA(A1393:F1393)=0,"",IF(E1393="","Falta o código",IF(E1393&lt;&gt;TRIM(E1393),"Confira o código",IF(COUNTIFS(CobroID,E1393)&gt;1,"Código repetido",IF(NOT(ISNUMBER(B1393)),"Confira a data",IF(OR(B1393&lt;1,B1393&gt;73415,INT(B1393)&lt;&gt;B1393),"Confira a data",IF(NOT(ISNUMBER(C1393)),"Confira o valor",IF(C1393&lt;=0,"Valor maior que zero",IF(COUNTIFS(Medios,D1393)&lt;&gt;1,"Escolha um meio",IF(COUNTIFS(VentaID,A1393)&lt;&gt;1,"Confira o ID da venda",IF(SUMIFS(VentaValida,VentaID,A1393)&lt;=0,"Corrija a venda",IF(B1393&lt;SUMIFS(VentaFecha,VentaID,A1393),"Anterior à venda","OK"))))))))))))</f>
        <v/>
      </c>
      <c r="H1393" s="34" t="n">
        <f aca="false">IF(G1393="OK",C1393,0)</f>
        <v>0</v>
      </c>
    </row>
    <row r="1394" customFormat="false" ht="25" hidden="false" customHeight="true" outlineLevel="0" collapsed="false">
      <c r="A1394" s="31"/>
      <c r="B1394" s="32"/>
      <c r="C1394" s="33"/>
      <c r="D1394" s="31"/>
      <c r="E1394" s="31"/>
      <c r="F1394" s="31"/>
      <c r="G1394" s="36" t="str">
        <f aca="false">IF(COUNTA(A1394:F1394)=0,"",IF(E1394="","Falta o código",IF(E1394&lt;&gt;TRIM(E1394),"Confira o código",IF(COUNTIFS(CobroID,E1394)&gt;1,"Código repetido",IF(NOT(ISNUMBER(B1394)),"Confira a data",IF(OR(B1394&lt;1,B1394&gt;73415,INT(B1394)&lt;&gt;B1394),"Confira a data",IF(NOT(ISNUMBER(C1394)),"Confira o valor",IF(C1394&lt;=0,"Valor maior que zero",IF(COUNTIFS(Medios,D1394)&lt;&gt;1,"Escolha um meio",IF(COUNTIFS(VentaID,A1394)&lt;&gt;1,"Confira o ID da venda",IF(SUMIFS(VentaValida,VentaID,A1394)&lt;=0,"Corrija a venda",IF(B1394&lt;SUMIFS(VentaFecha,VentaID,A1394),"Anterior à venda","OK"))))))))))))</f>
        <v/>
      </c>
      <c r="H1394" s="34" t="n">
        <f aca="false">IF(G1394="OK",C1394,0)</f>
        <v>0</v>
      </c>
    </row>
    <row r="1395" customFormat="false" ht="25" hidden="false" customHeight="true" outlineLevel="0" collapsed="false">
      <c r="A1395" s="31"/>
      <c r="B1395" s="32"/>
      <c r="C1395" s="33"/>
      <c r="D1395" s="31"/>
      <c r="E1395" s="31"/>
      <c r="F1395" s="31"/>
      <c r="G1395" s="36" t="str">
        <f aca="false">IF(COUNTA(A1395:F1395)=0,"",IF(E1395="","Falta o código",IF(E1395&lt;&gt;TRIM(E1395),"Confira o código",IF(COUNTIFS(CobroID,E1395)&gt;1,"Código repetido",IF(NOT(ISNUMBER(B1395)),"Confira a data",IF(OR(B1395&lt;1,B1395&gt;73415,INT(B1395)&lt;&gt;B1395),"Confira a data",IF(NOT(ISNUMBER(C1395)),"Confira o valor",IF(C1395&lt;=0,"Valor maior que zero",IF(COUNTIFS(Medios,D1395)&lt;&gt;1,"Escolha um meio",IF(COUNTIFS(VentaID,A1395)&lt;&gt;1,"Confira o ID da venda",IF(SUMIFS(VentaValida,VentaID,A1395)&lt;=0,"Corrija a venda",IF(B1395&lt;SUMIFS(VentaFecha,VentaID,A1395),"Anterior à venda","OK"))))))))))))</f>
        <v/>
      </c>
      <c r="H1395" s="34" t="n">
        <f aca="false">IF(G1395="OK",C1395,0)</f>
        <v>0</v>
      </c>
    </row>
    <row r="1396" customFormat="false" ht="25" hidden="false" customHeight="true" outlineLevel="0" collapsed="false">
      <c r="A1396" s="31"/>
      <c r="B1396" s="32"/>
      <c r="C1396" s="33"/>
      <c r="D1396" s="31"/>
      <c r="E1396" s="31"/>
      <c r="F1396" s="31"/>
      <c r="G1396" s="36" t="str">
        <f aca="false">IF(COUNTA(A1396:F1396)=0,"",IF(E1396="","Falta o código",IF(E1396&lt;&gt;TRIM(E1396),"Confira o código",IF(COUNTIFS(CobroID,E1396)&gt;1,"Código repetido",IF(NOT(ISNUMBER(B1396)),"Confira a data",IF(OR(B1396&lt;1,B1396&gt;73415,INT(B1396)&lt;&gt;B1396),"Confira a data",IF(NOT(ISNUMBER(C1396)),"Confira o valor",IF(C1396&lt;=0,"Valor maior que zero",IF(COUNTIFS(Medios,D1396)&lt;&gt;1,"Escolha um meio",IF(COUNTIFS(VentaID,A1396)&lt;&gt;1,"Confira o ID da venda",IF(SUMIFS(VentaValida,VentaID,A1396)&lt;=0,"Corrija a venda",IF(B1396&lt;SUMIFS(VentaFecha,VentaID,A1396),"Anterior à venda","OK"))))))))))))</f>
        <v/>
      </c>
      <c r="H1396" s="34" t="n">
        <f aca="false">IF(G1396="OK",C1396,0)</f>
        <v>0</v>
      </c>
    </row>
    <row r="1397" customFormat="false" ht="25" hidden="false" customHeight="true" outlineLevel="0" collapsed="false">
      <c r="A1397" s="31"/>
      <c r="B1397" s="32"/>
      <c r="C1397" s="33"/>
      <c r="D1397" s="31"/>
      <c r="E1397" s="31"/>
      <c r="F1397" s="31"/>
      <c r="G1397" s="36" t="str">
        <f aca="false">IF(COUNTA(A1397:F1397)=0,"",IF(E1397="","Falta o código",IF(E1397&lt;&gt;TRIM(E1397),"Confira o código",IF(COUNTIFS(CobroID,E1397)&gt;1,"Código repetido",IF(NOT(ISNUMBER(B1397)),"Confira a data",IF(OR(B1397&lt;1,B1397&gt;73415,INT(B1397)&lt;&gt;B1397),"Confira a data",IF(NOT(ISNUMBER(C1397)),"Confira o valor",IF(C1397&lt;=0,"Valor maior que zero",IF(COUNTIFS(Medios,D1397)&lt;&gt;1,"Escolha um meio",IF(COUNTIFS(VentaID,A1397)&lt;&gt;1,"Confira o ID da venda",IF(SUMIFS(VentaValida,VentaID,A1397)&lt;=0,"Corrija a venda",IF(B1397&lt;SUMIFS(VentaFecha,VentaID,A1397),"Anterior à venda","OK"))))))))))))</f>
        <v/>
      </c>
      <c r="H1397" s="34" t="n">
        <f aca="false">IF(G1397="OK",C1397,0)</f>
        <v>0</v>
      </c>
    </row>
    <row r="1398" customFormat="false" ht="25" hidden="false" customHeight="true" outlineLevel="0" collapsed="false">
      <c r="A1398" s="31"/>
      <c r="B1398" s="32"/>
      <c r="C1398" s="33"/>
      <c r="D1398" s="31"/>
      <c r="E1398" s="31"/>
      <c r="F1398" s="31"/>
      <c r="G1398" s="36" t="str">
        <f aca="false">IF(COUNTA(A1398:F1398)=0,"",IF(E1398="","Falta o código",IF(E1398&lt;&gt;TRIM(E1398),"Confira o código",IF(COUNTIFS(CobroID,E1398)&gt;1,"Código repetido",IF(NOT(ISNUMBER(B1398)),"Confira a data",IF(OR(B1398&lt;1,B1398&gt;73415,INT(B1398)&lt;&gt;B1398),"Confira a data",IF(NOT(ISNUMBER(C1398)),"Confira o valor",IF(C1398&lt;=0,"Valor maior que zero",IF(COUNTIFS(Medios,D1398)&lt;&gt;1,"Escolha um meio",IF(COUNTIFS(VentaID,A1398)&lt;&gt;1,"Confira o ID da venda",IF(SUMIFS(VentaValida,VentaID,A1398)&lt;=0,"Corrija a venda",IF(B1398&lt;SUMIFS(VentaFecha,VentaID,A1398),"Anterior à venda","OK"))))))))))))</f>
        <v/>
      </c>
      <c r="H1398" s="34" t="n">
        <f aca="false">IF(G1398="OK",C1398,0)</f>
        <v>0</v>
      </c>
    </row>
    <row r="1399" customFormat="false" ht="25" hidden="false" customHeight="true" outlineLevel="0" collapsed="false">
      <c r="A1399" s="31"/>
      <c r="B1399" s="32"/>
      <c r="C1399" s="33"/>
      <c r="D1399" s="31"/>
      <c r="E1399" s="31"/>
      <c r="F1399" s="31"/>
      <c r="G1399" s="36" t="str">
        <f aca="false">IF(COUNTA(A1399:F1399)=0,"",IF(E1399="","Falta o código",IF(E1399&lt;&gt;TRIM(E1399),"Confira o código",IF(COUNTIFS(CobroID,E1399)&gt;1,"Código repetido",IF(NOT(ISNUMBER(B1399)),"Confira a data",IF(OR(B1399&lt;1,B1399&gt;73415,INT(B1399)&lt;&gt;B1399),"Confira a data",IF(NOT(ISNUMBER(C1399)),"Confira o valor",IF(C1399&lt;=0,"Valor maior que zero",IF(COUNTIFS(Medios,D1399)&lt;&gt;1,"Escolha um meio",IF(COUNTIFS(VentaID,A1399)&lt;&gt;1,"Confira o ID da venda",IF(SUMIFS(VentaValida,VentaID,A1399)&lt;=0,"Corrija a venda",IF(B1399&lt;SUMIFS(VentaFecha,VentaID,A1399),"Anterior à venda","OK"))))))))))))</f>
        <v/>
      </c>
      <c r="H1399" s="34" t="n">
        <f aca="false">IF(G1399="OK",C1399,0)</f>
        <v>0</v>
      </c>
    </row>
    <row r="1400" customFormat="false" ht="25" hidden="false" customHeight="true" outlineLevel="0" collapsed="false">
      <c r="A1400" s="31"/>
      <c r="B1400" s="32"/>
      <c r="C1400" s="33"/>
      <c r="D1400" s="31"/>
      <c r="E1400" s="31"/>
      <c r="F1400" s="31"/>
      <c r="G1400" s="36" t="str">
        <f aca="false">IF(COUNTA(A1400:F1400)=0,"",IF(E1400="","Falta o código",IF(E1400&lt;&gt;TRIM(E1400),"Confira o código",IF(COUNTIFS(CobroID,E1400)&gt;1,"Código repetido",IF(NOT(ISNUMBER(B1400)),"Confira a data",IF(OR(B1400&lt;1,B1400&gt;73415,INT(B1400)&lt;&gt;B1400),"Confira a data",IF(NOT(ISNUMBER(C1400)),"Confira o valor",IF(C1400&lt;=0,"Valor maior que zero",IF(COUNTIFS(Medios,D1400)&lt;&gt;1,"Escolha um meio",IF(COUNTIFS(VentaID,A1400)&lt;&gt;1,"Confira o ID da venda",IF(SUMIFS(VentaValida,VentaID,A1400)&lt;=0,"Corrija a venda",IF(B1400&lt;SUMIFS(VentaFecha,VentaID,A1400),"Anterior à venda","OK"))))))))))))</f>
        <v/>
      </c>
      <c r="H1400" s="34" t="n">
        <f aca="false">IF(G1400="OK",C1400,0)</f>
        <v>0</v>
      </c>
    </row>
    <row r="1401" customFormat="false" ht="25" hidden="false" customHeight="true" outlineLevel="0" collapsed="false">
      <c r="A1401" s="31"/>
      <c r="B1401" s="32"/>
      <c r="C1401" s="33"/>
      <c r="D1401" s="31"/>
      <c r="E1401" s="31"/>
      <c r="F1401" s="31"/>
      <c r="G1401" s="36" t="str">
        <f aca="false">IF(COUNTA(A1401:F1401)=0,"",IF(E1401="","Falta o código",IF(E1401&lt;&gt;TRIM(E1401),"Confira o código",IF(COUNTIFS(CobroID,E1401)&gt;1,"Código repetido",IF(NOT(ISNUMBER(B1401)),"Confira a data",IF(OR(B1401&lt;1,B1401&gt;73415,INT(B1401)&lt;&gt;B1401),"Confira a data",IF(NOT(ISNUMBER(C1401)),"Confira o valor",IF(C1401&lt;=0,"Valor maior que zero",IF(COUNTIFS(Medios,D1401)&lt;&gt;1,"Escolha um meio",IF(COUNTIFS(VentaID,A1401)&lt;&gt;1,"Confira o ID da venda",IF(SUMIFS(VentaValida,VentaID,A1401)&lt;=0,"Corrija a venda",IF(B1401&lt;SUMIFS(VentaFecha,VentaID,A1401),"Anterior à venda","OK"))))))))))))</f>
        <v/>
      </c>
      <c r="H1401" s="34" t="n">
        <f aca="false">IF(G1401="OK",C1401,0)</f>
        <v>0</v>
      </c>
    </row>
    <row r="1402" customFormat="false" ht="25" hidden="false" customHeight="true" outlineLevel="0" collapsed="false">
      <c r="A1402" s="31"/>
      <c r="B1402" s="32"/>
      <c r="C1402" s="33"/>
      <c r="D1402" s="31"/>
      <c r="E1402" s="31"/>
      <c r="F1402" s="31"/>
      <c r="G1402" s="36" t="str">
        <f aca="false">IF(COUNTA(A1402:F1402)=0,"",IF(E1402="","Falta o código",IF(E1402&lt;&gt;TRIM(E1402),"Confira o código",IF(COUNTIFS(CobroID,E1402)&gt;1,"Código repetido",IF(NOT(ISNUMBER(B1402)),"Confira a data",IF(OR(B1402&lt;1,B1402&gt;73415,INT(B1402)&lt;&gt;B1402),"Confira a data",IF(NOT(ISNUMBER(C1402)),"Confira o valor",IF(C1402&lt;=0,"Valor maior que zero",IF(COUNTIFS(Medios,D1402)&lt;&gt;1,"Escolha um meio",IF(COUNTIFS(VentaID,A1402)&lt;&gt;1,"Confira o ID da venda",IF(SUMIFS(VentaValida,VentaID,A1402)&lt;=0,"Corrija a venda",IF(B1402&lt;SUMIFS(VentaFecha,VentaID,A1402),"Anterior à venda","OK"))))))))))))</f>
        <v/>
      </c>
      <c r="H1402" s="34" t="n">
        <f aca="false">IF(G1402="OK",C1402,0)</f>
        <v>0</v>
      </c>
    </row>
    <row r="1403" customFormat="false" ht="25" hidden="false" customHeight="true" outlineLevel="0" collapsed="false">
      <c r="A1403" s="31"/>
      <c r="B1403" s="32"/>
      <c r="C1403" s="33"/>
      <c r="D1403" s="31"/>
      <c r="E1403" s="31"/>
      <c r="F1403" s="31"/>
      <c r="G1403" s="36" t="str">
        <f aca="false">IF(COUNTA(A1403:F1403)=0,"",IF(E1403="","Falta o código",IF(E1403&lt;&gt;TRIM(E1403),"Confira o código",IF(COUNTIFS(CobroID,E1403)&gt;1,"Código repetido",IF(NOT(ISNUMBER(B1403)),"Confira a data",IF(OR(B1403&lt;1,B1403&gt;73415,INT(B1403)&lt;&gt;B1403),"Confira a data",IF(NOT(ISNUMBER(C1403)),"Confira o valor",IF(C1403&lt;=0,"Valor maior que zero",IF(COUNTIFS(Medios,D1403)&lt;&gt;1,"Escolha um meio",IF(COUNTIFS(VentaID,A1403)&lt;&gt;1,"Confira o ID da venda",IF(SUMIFS(VentaValida,VentaID,A1403)&lt;=0,"Corrija a venda",IF(B1403&lt;SUMIFS(VentaFecha,VentaID,A1403),"Anterior à venda","OK"))))))))))))</f>
        <v/>
      </c>
      <c r="H1403" s="34" t="n">
        <f aca="false">IF(G1403="OK",C1403,0)</f>
        <v>0</v>
      </c>
    </row>
    <row r="1404" customFormat="false" ht="25" hidden="false" customHeight="true" outlineLevel="0" collapsed="false">
      <c r="A1404" s="31"/>
      <c r="B1404" s="32"/>
      <c r="C1404" s="33"/>
      <c r="D1404" s="31"/>
      <c r="E1404" s="31"/>
      <c r="F1404" s="31"/>
      <c r="G1404" s="36" t="str">
        <f aca="false">IF(COUNTA(A1404:F1404)=0,"",IF(E1404="","Falta o código",IF(E1404&lt;&gt;TRIM(E1404),"Confira o código",IF(COUNTIFS(CobroID,E1404)&gt;1,"Código repetido",IF(NOT(ISNUMBER(B1404)),"Confira a data",IF(OR(B1404&lt;1,B1404&gt;73415,INT(B1404)&lt;&gt;B1404),"Confira a data",IF(NOT(ISNUMBER(C1404)),"Confira o valor",IF(C1404&lt;=0,"Valor maior que zero",IF(COUNTIFS(Medios,D1404)&lt;&gt;1,"Escolha um meio",IF(COUNTIFS(VentaID,A1404)&lt;&gt;1,"Confira o ID da venda",IF(SUMIFS(VentaValida,VentaID,A1404)&lt;=0,"Corrija a venda",IF(B1404&lt;SUMIFS(VentaFecha,VentaID,A1404),"Anterior à venda","OK"))))))))))))</f>
        <v/>
      </c>
      <c r="H1404" s="34" t="n">
        <f aca="false">IF(G1404="OK",C1404,0)</f>
        <v>0</v>
      </c>
    </row>
    <row r="1405" customFormat="false" ht="25" hidden="false" customHeight="true" outlineLevel="0" collapsed="false">
      <c r="A1405" s="31"/>
      <c r="B1405" s="32"/>
      <c r="C1405" s="33"/>
      <c r="D1405" s="31"/>
      <c r="E1405" s="31"/>
      <c r="F1405" s="31"/>
      <c r="G1405" s="36" t="str">
        <f aca="false">IF(COUNTA(A1405:F1405)=0,"",IF(E1405="","Falta o código",IF(E1405&lt;&gt;TRIM(E1405),"Confira o código",IF(COUNTIFS(CobroID,E1405)&gt;1,"Código repetido",IF(NOT(ISNUMBER(B1405)),"Confira a data",IF(OR(B1405&lt;1,B1405&gt;73415,INT(B1405)&lt;&gt;B1405),"Confira a data",IF(NOT(ISNUMBER(C1405)),"Confira o valor",IF(C1405&lt;=0,"Valor maior que zero",IF(COUNTIFS(Medios,D1405)&lt;&gt;1,"Escolha um meio",IF(COUNTIFS(VentaID,A1405)&lt;&gt;1,"Confira o ID da venda",IF(SUMIFS(VentaValida,VentaID,A1405)&lt;=0,"Corrija a venda",IF(B1405&lt;SUMIFS(VentaFecha,VentaID,A1405),"Anterior à venda","OK"))))))))))))</f>
        <v/>
      </c>
      <c r="H1405" s="34" t="n">
        <f aca="false">IF(G1405="OK",C1405,0)</f>
        <v>0</v>
      </c>
    </row>
    <row r="1406" customFormat="false" ht="25" hidden="false" customHeight="true" outlineLevel="0" collapsed="false">
      <c r="A1406" s="31"/>
      <c r="B1406" s="32"/>
      <c r="C1406" s="33"/>
      <c r="D1406" s="31"/>
      <c r="E1406" s="31"/>
      <c r="F1406" s="31"/>
      <c r="G1406" s="36" t="str">
        <f aca="false">IF(COUNTA(A1406:F1406)=0,"",IF(E1406="","Falta o código",IF(E1406&lt;&gt;TRIM(E1406),"Confira o código",IF(COUNTIFS(CobroID,E1406)&gt;1,"Código repetido",IF(NOT(ISNUMBER(B1406)),"Confira a data",IF(OR(B1406&lt;1,B1406&gt;73415,INT(B1406)&lt;&gt;B1406),"Confira a data",IF(NOT(ISNUMBER(C1406)),"Confira o valor",IF(C1406&lt;=0,"Valor maior que zero",IF(COUNTIFS(Medios,D1406)&lt;&gt;1,"Escolha um meio",IF(COUNTIFS(VentaID,A1406)&lt;&gt;1,"Confira o ID da venda",IF(SUMIFS(VentaValida,VentaID,A1406)&lt;=0,"Corrija a venda",IF(B1406&lt;SUMIFS(VentaFecha,VentaID,A1406),"Anterior à venda","OK"))))))))))))</f>
        <v/>
      </c>
      <c r="H1406" s="34" t="n">
        <f aca="false">IF(G1406="OK",C1406,0)</f>
        <v>0</v>
      </c>
    </row>
    <row r="1407" customFormat="false" ht="25" hidden="false" customHeight="true" outlineLevel="0" collapsed="false">
      <c r="A1407" s="31"/>
      <c r="B1407" s="32"/>
      <c r="C1407" s="33"/>
      <c r="D1407" s="31"/>
      <c r="E1407" s="31"/>
      <c r="F1407" s="31"/>
      <c r="G1407" s="36" t="str">
        <f aca="false">IF(COUNTA(A1407:F1407)=0,"",IF(E1407="","Falta o código",IF(E1407&lt;&gt;TRIM(E1407),"Confira o código",IF(COUNTIFS(CobroID,E1407)&gt;1,"Código repetido",IF(NOT(ISNUMBER(B1407)),"Confira a data",IF(OR(B1407&lt;1,B1407&gt;73415,INT(B1407)&lt;&gt;B1407),"Confira a data",IF(NOT(ISNUMBER(C1407)),"Confira o valor",IF(C1407&lt;=0,"Valor maior que zero",IF(COUNTIFS(Medios,D1407)&lt;&gt;1,"Escolha um meio",IF(COUNTIFS(VentaID,A1407)&lt;&gt;1,"Confira o ID da venda",IF(SUMIFS(VentaValida,VentaID,A1407)&lt;=0,"Corrija a venda",IF(B1407&lt;SUMIFS(VentaFecha,VentaID,A1407),"Anterior à venda","OK"))))))))))))</f>
        <v/>
      </c>
      <c r="H1407" s="34" t="n">
        <f aca="false">IF(G1407="OK",C1407,0)</f>
        <v>0</v>
      </c>
    </row>
    <row r="1408" customFormat="false" ht="25" hidden="false" customHeight="true" outlineLevel="0" collapsed="false">
      <c r="A1408" s="31"/>
      <c r="B1408" s="32"/>
      <c r="C1408" s="33"/>
      <c r="D1408" s="31"/>
      <c r="E1408" s="31"/>
      <c r="F1408" s="31"/>
      <c r="G1408" s="36" t="str">
        <f aca="false">IF(COUNTA(A1408:F1408)=0,"",IF(E1408="","Falta o código",IF(E1408&lt;&gt;TRIM(E1408),"Confira o código",IF(COUNTIFS(CobroID,E1408)&gt;1,"Código repetido",IF(NOT(ISNUMBER(B1408)),"Confira a data",IF(OR(B1408&lt;1,B1408&gt;73415,INT(B1408)&lt;&gt;B1408),"Confira a data",IF(NOT(ISNUMBER(C1408)),"Confira o valor",IF(C1408&lt;=0,"Valor maior que zero",IF(COUNTIFS(Medios,D1408)&lt;&gt;1,"Escolha um meio",IF(COUNTIFS(VentaID,A1408)&lt;&gt;1,"Confira o ID da venda",IF(SUMIFS(VentaValida,VentaID,A1408)&lt;=0,"Corrija a venda",IF(B1408&lt;SUMIFS(VentaFecha,VentaID,A1408),"Anterior à venda","OK"))))))))))))</f>
        <v/>
      </c>
      <c r="H1408" s="34" t="n">
        <f aca="false">IF(G1408="OK",C1408,0)</f>
        <v>0</v>
      </c>
    </row>
    <row r="1409" customFormat="false" ht="25" hidden="false" customHeight="true" outlineLevel="0" collapsed="false">
      <c r="A1409" s="31"/>
      <c r="B1409" s="32"/>
      <c r="C1409" s="33"/>
      <c r="D1409" s="31"/>
      <c r="E1409" s="31"/>
      <c r="F1409" s="31"/>
      <c r="G1409" s="36" t="str">
        <f aca="false">IF(COUNTA(A1409:F1409)=0,"",IF(E1409="","Falta o código",IF(E1409&lt;&gt;TRIM(E1409),"Confira o código",IF(COUNTIFS(CobroID,E1409)&gt;1,"Código repetido",IF(NOT(ISNUMBER(B1409)),"Confira a data",IF(OR(B1409&lt;1,B1409&gt;73415,INT(B1409)&lt;&gt;B1409),"Confira a data",IF(NOT(ISNUMBER(C1409)),"Confira o valor",IF(C1409&lt;=0,"Valor maior que zero",IF(COUNTIFS(Medios,D1409)&lt;&gt;1,"Escolha um meio",IF(COUNTIFS(VentaID,A1409)&lt;&gt;1,"Confira o ID da venda",IF(SUMIFS(VentaValida,VentaID,A1409)&lt;=0,"Corrija a venda",IF(B1409&lt;SUMIFS(VentaFecha,VentaID,A1409),"Anterior à venda","OK"))))))))))))</f>
        <v/>
      </c>
      <c r="H1409" s="34" t="n">
        <f aca="false">IF(G1409="OK",C1409,0)</f>
        <v>0</v>
      </c>
    </row>
    <row r="1410" customFormat="false" ht="25" hidden="false" customHeight="true" outlineLevel="0" collapsed="false">
      <c r="A1410" s="31"/>
      <c r="B1410" s="32"/>
      <c r="C1410" s="33"/>
      <c r="D1410" s="31"/>
      <c r="E1410" s="31"/>
      <c r="F1410" s="31"/>
      <c r="G1410" s="36" t="str">
        <f aca="false">IF(COUNTA(A1410:F1410)=0,"",IF(E1410="","Falta o código",IF(E1410&lt;&gt;TRIM(E1410),"Confira o código",IF(COUNTIFS(CobroID,E1410)&gt;1,"Código repetido",IF(NOT(ISNUMBER(B1410)),"Confira a data",IF(OR(B1410&lt;1,B1410&gt;73415,INT(B1410)&lt;&gt;B1410),"Confira a data",IF(NOT(ISNUMBER(C1410)),"Confira o valor",IF(C1410&lt;=0,"Valor maior que zero",IF(COUNTIFS(Medios,D1410)&lt;&gt;1,"Escolha um meio",IF(COUNTIFS(VentaID,A1410)&lt;&gt;1,"Confira o ID da venda",IF(SUMIFS(VentaValida,VentaID,A1410)&lt;=0,"Corrija a venda",IF(B1410&lt;SUMIFS(VentaFecha,VentaID,A1410),"Anterior à venda","OK"))))))))))))</f>
        <v/>
      </c>
      <c r="H1410" s="34" t="n">
        <f aca="false">IF(G1410="OK",C1410,0)</f>
        <v>0</v>
      </c>
    </row>
    <row r="1411" customFormat="false" ht="25" hidden="false" customHeight="true" outlineLevel="0" collapsed="false">
      <c r="A1411" s="31"/>
      <c r="B1411" s="32"/>
      <c r="C1411" s="33"/>
      <c r="D1411" s="31"/>
      <c r="E1411" s="31"/>
      <c r="F1411" s="31"/>
      <c r="G1411" s="36" t="str">
        <f aca="false">IF(COUNTA(A1411:F1411)=0,"",IF(E1411="","Falta o código",IF(E1411&lt;&gt;TRIM(E1411),"Confira o código",IF(COUNTIFS(CobroID,E1411)&gt;1,"Código repetido",IF(NOT(ISNUMBER(B1411)),"Confira a data",IF(OR(B1411&lt;1,B1411&gt;73415,INT(B1411)&lt;&gt;B1411),"Confira a data",IF(NOT(ISNUMBER(C1411)),"Confira o valor",IF(C1411&lt;=0,"Valor maior que zero",IF(COUNTIFS(Medios,D1411)&lt;&gt;1,"Escolha um meio",IF(COUNTIFS(VentaID,A1411)&lt;&gt;1,"Confira o ID da venda",IF(SUMIFS(VentaValida,VentaID,A1411)&lt;=0,"Corrija a venda",IF(B1411&lt;SUMIFS(VentaFecha,VentaID,A1411),"Anterior à venda","OK"))))))))))))</f>
        <v/>
      </c>
      <c r="H1411" s="34" t="n">
        <f aca="false">IF(G1411="OK",C1411,0)</f>
        <v>0</v>
      </c>
    </row>
    <row r="1412" customFormat="false" ht="25" hidden="false" customHeight="true" outlineLevel="0" collapsed="false">
      <c r="A1412" s="31"/>
      <c r="B1412" s="32"/>
      <c r="C1412" s="33"/>
      <c r="D1412" s="31"/>
      <c r="E1412" s="31"/>
      <c r="F1412" s="31"/>
      <c r="G1412" s="36" t="str">
        <f aca="false">IF(COUNTA(A1412:F1412)=0,"",IF(E1412="","Falta o código",IF(E1412&lt;&gt;TRIM(E1412),"Confira o código",IF(COUNTIFS(CobroID,E1412)&gt;1,"Código repetido",IF(NOT(ISNUMBER(B1412)),"Confira a data",IF(OR(B1412&lt;1,B1412&gt;73415,INT(B1412)&lt;&gt;B1412),"Confira a data",IF(NOT(ISNUMBER(C1412)),"Confira o valor",IF(C1412&lt;=0,"Valor maior que zero",IF(COUNTIFS(Medios,D1412)&lt;&gt;1,"Escolha um meio",IF(COUNTIFS(VentaID,A1412)&lt;&gt;1,"Confira o ID da venda",IF(SUMIFS(VentaValida,VentaID,A1412)&lt;=0,"Corrija a venda",IF(B1412&lt;SUMIFS(VentaFecha,VentaID,A1412),"Anterior à venda","OK"))))))))))))</f>
        <v/>
      </c>
      <c r="H1412" s="34" t="n">
        <f aca="false">IF(G1412="OK",C1412,0)</f>
        <v>0</v>
      </c>
    </row>
    <row r="1413" customFormat="false" ht="25" hidden="false" customHeight="true" outlineLevel="0" collapsed="false">
      <c r="A1413" s="31"/>
      <c r="B1413" s="32"/>
      <c r="C1413" s="33"/>
      <c r="D1413" s="31"/>
      <c r="E1413" s="31"/>
      <c r="F1413" s="31"/>
      <c r="G1413" s="36" t="str">
        <f aca="false">IF(COUNTA(A1413:F1413)=0,"",IF(E1413="","Falta o código",IF(E1413&lt;&gt;TRIM(E1413),"Confira o código",IF(COUNTIFS(CobroID,E1413)&gt;1,"Código repetido",IF(NOT(ISNUMBER(B1413)),"Confira a data",IF(OR(B1413&lt;1,B1413&gt;73415,INT(B1413)&lt;&gt;B1413),"Confira a data",IF(NOT(ISNUMBER(C1413)),"Confira o valor",IF(C1413&lt;=0,"Valor maior que zero",IF(COUNTIFS(Medios,D1413)&lt;&gt;1,"Escolha um meio",IF(COUNTIFS(VentaID,A1413)&lt;&gt;1,"Confira o ID da venda",IF(SUMIFS(VentaValida,VentaID,A1413)&lt;=0,"Corrija a venda",IF(B1413&lt;SUMIFS(VentaFecha,VentaID,A1413),"Anterior à venda","OK"))))))))))))</f>
        <v/>
      </c>
      <c r="H1413" s="34" t="n">
        <f aca="false">IF(G1413="OK",C1413,0)</f>
        <v>0</v>
      </c>
    </row>
    <row r="1414" customFormat="false" ht="25" hidden="false" customHeight="true" outlineLevel="0" collapsed="false">
      <c r="A1414" s="31"/>
      <c r="B1414" s="32"/>
      <c r="C1414" s="33"/>
      <c r="D1414" s="31"/>
      <c r="E1414" s="31"/>
      <c r="F1414" s="31"/>
      <c r="G1414" s="36" t="str">
        <f aca="false">IF(COUNTA(A1414:F1414)=0,"",IF(E1414="","Falta o código",IF(E1414&lt;&gt;TRIM(E1414),"Confira o código",IF(COUNTIFS(CobroID,E1414)&gt;1,"Código repetido",IF(NOT(ISNUMBER(B1414)),"Confira a data",IF(OR(B1414&lt;1,B1414&gt;73415,INT(B1414)&lt;&gt;B1414),"Confira a data",IF(NOT(ISNUMBER(C1414)),"Confira o valor",IF(C1414&lt;=0,"Valor maior que zero",IF(COUNTIFS(Medios,D1414)&lt;&gt;1,"Escolha um meio",IF(COUNTIFS(VentaID,A1414)&lt;&gt;1,"Confira o ID da venda",IF(SUMIFS(VentaValida,VentaID,A1414)&lt;=0,"Corrija a venda",IF(B1414&lt;SUMIFS(VentaFecha,VentaID,A1414),"Anterior à venda","OK"))))))))))))</f>
        <v/>
      </c>
      <c r="H1414" s="34" t="n">
        <f aca="false">IF(G1414="OK",C1414,0)</f>
        <v>0</v>
      </c>
    </row>
    <row r="1415" customFormat="false" ht="25" hidden="false" customHeight="true" outlineLevel="0" collapsed="false">
      <c r="A1415" s="31"/>
      <c r="B1415" s="32"/>
      <c r="C1415" s="33"/>
      <c r="D1415" s="31"/>
      <c r="E1415" s="31"/>
      <c r="F1415" s="31"/>
      <c r="G1415" s="36" t="str">
        <f aca="false">IF(COUNTA(A1415:F1415)=0,"",IF(E1415="","Falta o código",IF(E1415&lt;&gt;TRIM(E1415),"Confira o código",IF(COUNTIFS(CobroID,E1415)&gt;1,"Código repetido",IF(NOT(ISNUMBER(B1415)),"Confira a data",IF(OR(B1415&lt;1,B1415&gt;73415,INT(B1415)&lt;&gt;B1415),"Confira a data",IF(NOT(ISNUMBER(C1415)),"Confira o valor",IF(C1415&lt;=0,"Valor maior que zero",IF(COUNTIFS(Medios,D1415)&lt;&gt;1,"Escolha um meio",IF(COUNTIFS(VentaID,A1415)&lt;&gt;1,"Confira o ID da venda",IF(SUMIFS(VentaValida,VentaID,A1415)&lt;=0,"Corrija a venda",IF(B1415&lt;SUMIFS(VentaFecha,VentaID,A1415),"Anterior à venda","OK"))))))))))))</f>
        <v/>
      </c>
      <c r="H1415" s="34" t="n">
        <f aca="false">IF(G1415="OK",C1415,0)</f>
        <v>0</v>
      </c>
    </row>
    <row r="1416" customFormat="false" ht="25" hidden="false" customHeight="true" outlineLevel="0" collapsed="false">
      <c r="A1416" s="31"/>
      <c r="B1416" s="32"/>
      <c r="C1416" s="33"/>
      <c r="D1416" s="31"/>
      <c r="E1416" s="31"/>
      <c r="F1416" s="31"/>
      <c r="G1416" s="36" t="str">
        <f aca="false">IF(COUNTA(A1416:F1416)=0,"",IF(E1416="","Falta o código",IF(E1416&lt;&gt;TRIM(E1416),"Confira o código",IF(COUNTIFS(CobroID,E1416)&gt;1,"Código repetido",IF(NOT(ISNUMBER(B1416)),"Confira a data",IF(OR(B1416&lt;1,B1416&gt;73415,INT(B1416)&lt;&gt;B1416),"Confira a data",IF(NOT(ISNUMBER(C1416)),"Confira o valor",IF(C1416&lt;=0,"Valor maior que zero",IF(COUNTIFS(Medios,D1416)&lt;&gt;1,"Escolha um meio",IF(COUNTIFS(VentaID,A1416)&lt;&gt;1,"Confira o ID da venda",IF(SUMIFS(VentaValida,VentaID,A1416)&lt;=0,"Corrija a venda",IF(B1416&lt;SUMIFS(VentaFecha,VentaID,A1416),"Anterior à venda","OK"))))))))))))</f>
        <v/>
      </c>
      <c r="H1416" s="34" t="n">
        <f aca="false">IF(G1416="OK",C1416,0)</f>
        <v>0</v>
      </c>
    </row>
    <row r="1417" customFormat="false" ht="25" hidden="false" customHeight="true" outlineLevel="0" collapsed="false">
      <c r="A1417" s="31"/>
      <c r="B1417" s="32"/>
      <c r="C1417" s="33"/>
      <c r="D1417" s="31"/>
      <c r="E1417" s="31"/>
      <c r="F1417" s="31"/>
      <c r="G1417" s="36" t="str">
        <f aca="false">IF(COUNTA(A1417:F1417)=0,"",IF(E1417="","Falta o código",IF(E1417&lt;&gt;TRIM(E1417),"Confira o código",IF(COUNTIFS(CobroID,E1417)&gt;1,"Código repetido",IF(NOT(ISNUMBER(B1417)),"Confira a data",IF(OR(B1417&lt;1,B1417&gt;73415,INT(B1417)&lt;&gt;B1417),"Confira a data",IF(NOT(ISNUMBER(C1417)),"Confira o valor",IF(C1417&lt;=0,"Valor maior que zero",IF(COUNTIFS(Medios,D1417)&lt;&gt;1,"Escolha um meio",IF(COUNTIFS(VentaID,A1417)&lt;&gt;1,"Confira o ID da venda",IF(SUMIFS(VentaValida,VentaID,A1417)&lt;=0,"Corrija a venda",IF(B1417&lt;SUMIFS(VentaFecha,VentaID,A1417),"Anterior à venda","OK"))))))))))))</f>
        <v/>
      </c>
      <c r="H1417" s="34" t="n">
        <f aca="false">IF(G1417="OK",C1417,0)</f>
        <v>0</v>
      </c>
    </row>
    <row r="1418" customFormat="false" ht="25" hidden="false" customHeight="true" outlineLevel="0" collapsed="false">
      <c r="A1418" s="31"/>
      <c r="B1418" s="32"/>
      <c r="C1418" s="33"/>
      <c r="D1418" s="31"/>
      <c r="E1418" s="31"/>
      <c r="F1418" s="31"/>
      <c r="G1418" s="36" t="str">
        <f aca="false">IF(COUNTA(A1418:F1418)=0,"",IF(E1418="","Falta o código",IF(E1418&lt;&gt;TRIM(E1418),"Confira o código",IF(COUNTIFS(CobroID,E1418)&gt;1,"Código repetido",IF(NOT(ISNUMBER(B1418)),"Confira a data",IF(OR(B1418&lt;1,B1418&gt;73415,INT(B1418)&lt;&gt;B1418),"Confira a data",IF(NOT(ISNUMBER(C1418)),"Confira o valor",IF(C1418&lt;=0,"Valor maior que zero",IF(COUNTIFS(Medios,D1418)&lt;&gt;1,"Escolha um meio",IF(COUNTIFS(VentaID,A1418)&lt;&gt;1,"Confira o ID da venda",IF(SUMIFS(VentaValida,VentaID,A1418)&lt;=0,"Corrija a venda",IF(B1418&lt;SUMIFS(VentaFecha,VentaID,A1418),"Anterior à venda","OK"))))))))))))</f>
        <v/>
      </c>
      <c r="H1418" s="34" t="n">
        <f aca="false">IF(G1418="OK",C1418,0)</f>
        <v>0</v>
      </c>
    </row>
    <row r="1419" customFormat="false" ht="25" hidden="false" customHeight="true" outlineLevel="0" collapsed="false">
      <c r="A1419" s="31"/>
      <c r="B1419" s="32"/>
      <c r="C1419" s="33"/>
      <c r="D1419" s="31"/>
      <c r="E1419" s="31"/>
      <c r="F1419" s="31"/>
      <c r="G1419" s="36" t="str">
        <f aca="false">IF(COUNTA(A1419:F1419)=0,"",IF(E1419="","Falta o código",IF(E1419&lt;&gt;TRIM(E1419),"Confira o código",IF(COUNTIFS(CobroID,E1419)&gt;1,"Código repetido",IF(NOT(ISNUMBER(B1419)),"Confira a data",IF(OR(B1419&lt;1,B1419&gt;73415,INT(B1419)&lt;&gt;B1419),"Confira a data",IF(NOT(ISNUMBER(C1419)),"Confira o valor",IF(C1419&lt;=0,"Valor maior que zero",IF(COUNTIFS(Medios,D1419)&lt;&gt;1,"Escolha um meio",IF(COUNTIFS(VentaID,A1419)&lt;&gt;1,"Confira o ID da venda",IF(SUMIFS(VentaValida,VentaID,A1419)&lt;=0,"Corrija a venda",IF(B1419&lt;SUMIFS(VentaFecha,VentaID,A1419),"Anterior à venda","OK"))))))))))))</f>
        <v/>
      </c>
      <c r="H1419" s="34" t="n">
        <f aca="false">IF(G1419="OK",C1419,0)</f>
        <v>0</v>
      </c>
    </row>
    <row r="1420" customFormat="false" ht="25" hidden="false" customHeight="true" outlineLevel="0" collapsed="false">
      <c r="A1420" s="31"/>
      <c r="B1420" s="32"/>
      <c r="C1420" s="33"/>
      <c r="D1420" s="31"/>
      <c r="E1420" s="31"/>
      <c r="F1420" s="31"/>
      <c r="G1420" s="36" t="str">
        <f aca="false">IF(COUNTA(A1420:F1420)=0,"",IF(E1420="","Falta o código",IF(E1420&lt;&gt;TRIM(E1420),"Confira o código",IF(COUNTIFS(CobroID,E1420)&gt;1,"Código repetido",IF(NOT(ISNUMBER(B1420)),"Confira a data",IF(OR(B1420&lt;1,B1420&gt;73415,INT(B1420)&lt;&gt;B1420),"Confira a data",IF(NOT(ISNUMBER(C1420)),"Confira o valor",IF(C1420&lt;=0,"Valor maior que zero",IF(COUNTIFS(Medios,D1420)&lt;&gt;1,"Escolha um meio",IF(COUNTIFS(VentaID,A1420)&lt;&gt;1,"Confira o ID da venda",IF(SUMIFS(VentaValida,VentaID,A1420)&lt;=0,"Corrija a venda",IF(B1420&lt;SUMIFS(VentaFecha,VentaID,A1420),"Anterior à venda","OK"))))))))))))</f>
        <v/>
      </c>
      <c r="H1420" s="34" t="n">
        <f aca="false">IF(G1420="OK",C1420,0)</f>
        <v>0</v>
      </c>
    </row>
    <row r="1421" customFormat="false" ht="25" hidden="false" customHeight="true" outlineLevel="0" collapsed="false">
      <c r="A1421" s="31"/>
      <c r="B1421" s="32"/>
      <c r="C1421" s="33"/>
      <c r="D1421" s="31"/>
      <c r="E1421" s="31"/>
      <c r="F1421" s="31"/>
      <c r="G1421" s="36" t="str">
        <f aca="false">IF(COUNTA(A1421:F1421)=0,"",IF(E1421="","Falta o código",IF(E1421&lt;&gt;TRIM(E1421),"Confira o código",IF(COUNTIFS(CobroID,E1421)&gt;1,"Código repetido",IF(NOT(ISNUMBER(B1421)),"Confira a data",IF(OR(B1421&lt;1,B1421&gt;73415,INT(B1421)&lt;&gt;B1421),"Confira a data",IF(NOT(ISNUMBER(C1421)),"Confira o valor",IF(C1421&lt;=0,"Valor maior que zero",IF(COUNTIFS(Medios,D1421)&lt;&gt;1,"Escolha um meio",IF(COUNTIFS(VentaID,A1421)&lt;&gt;1,"Confira o ID da venda",IF(SUMIFS(VentaValida,VentaID,A1421)&lt;=0,"Corrija a venda",IF(B1421&lt;SUMIFS(VentaFecha,VentaID,A1421),"Anterior à venda","OK"))))))))))))</f>
        <v/>
      </c>
      <c r="H1421" s="34" t="n">
        <f aca="false">IF(G1421="OK",C1421,0)</f>
        <v>0</v>
      </c>
    </row>
    <row r="1422" customFormat="false" ht="25" hidden="false" customHeight="true" outlineLevel="0" collapsed="false">
      <c r="A1422" s="31"/>
      <c r="B1422" s="32"/>
      <c r="C1422" s="33"/>
      <c r="D1422" s="31"/>
      <c r="E1422" s="31"/>
      <c r="F1422" s="31"/>
      <c r="G1422" s="36" t="str">
        <f aca="false">IF(COUNTA(A1422:F1422)=0,"",IF(E1422="","Falta o código",IF(E1422&lt;&gt;TRIM(E1422),"Confira o código",IF(COUNTIFS(CobroID,E1422)&gt;1,"Código repetido",IF(NOT(ISNUMBER(B1422)),"Confira a data",IF(OR(B1422&lt;1,B1422&gt;73415,INT(B1422)&lt;&gt;B1422),"Confira a data",IF(NOT(ISNUMBER(C1422)),"Confira o valor",IF(C1422&lt;=0,"Valor maior que zero",IF(COUNTIFS(Medios,D1422)&lt;&gt;1,"Escolha um meio",IF(COUNTIFS(VentaID,A1422)&lt;&gt;1,"Confira o ID da venda",IF(SUMIFS(VentaValida,VentaID,A1422)&lt;=0,"Corrija a venda",IF(B1422&lt;SUMIFS(VentaFecha,VentaID,A1422),"Anterior à venda","OK"))))))))))))</f>
        <v/>
      </c>
      <c r="H1422" s="34" t="n">
        <f aca="false">IF(G1422="OK",C1422,0)</f>
        <v>0</v>
      </c>
    </row>
    <row r="1423" customFormat="false" ht="25" hidden="false" customHeight="true" outlineLevel="0" collapsed="false">
      <c r="A1423" s="31"/>
      <c r="B1423" s="32"/>
      <c r="C1423" s="33"/>
      <c r="D1423" s="31"/>
      <c r="E1423" s="31"/>
      <c r="F1423" s="31"/>
      <c r="G1423" s="36" t="str">
        <f aca="false">IF(COUNTA(A1423:F1423)=0,"",IF(E1423="","Falta o código",IF(E1423&lt;&gt;TRIM(E1423),"Confira o código",IF(COUNTIFS(CobroID,E1423)&gt;1,"Código repetido",IF(NOT(ISNUMBER(B1423)),"Confira a data",IF(OR(B1423&lt;1,B1423&gt;73415,INT(B1423)&lt;&gt;B1423),"Confira a data",IF(NOT(ISNUMBER(C1423)),"Confira o valor",IF(C1423&lt;=0,"Valor maior que zero",IF(COUNTIFS(Medios,D1423)&lt;&gt;1,"Escolha um meio",IF(COUNTIFS(VentaID,A1423)&lt;&gt;1,"Confira o ID da venda",IF(SUMIFS(VentaValida,VentaID,A1423)&lt;=0,"Corrija a venda",IF(B1423&lt;SUMIFS(VentaFecha,VentaID,A1423),"Anterior à venda","OK"))))))))))))</f>
        <v/>
      </c>
      <c r="H1423" s="34" t="n">
        <f aca="false">IF(G1423="OK",C1423,0)</f>
        <v>0</v>
      </c>
    </row>
    <row r="1424" customFormat="false" ht="25" hidden="false" customHeight="true" outlineLevel="0" collapsed="false">
      <c r="A1424" s="31"/>
      <c r="B1424" s="32"/>
      <c r="C1424" s="33"/>
      <c r="D1424" s="31"/>
      <c r="E1424" s="31"/>
      <c r="F1424" s="31"/>
      <c r="G1424" s="36" t="str">
        <f aca="false">IF(COUNTA(A1424:F1424)=0,"",IF(E1424="","Falta o código",IF(E1424&lt;&gt;TRIM(E1424),"Confira o código",IF(COUNTIFS(CobroID,E1424)&gt;1,"Código repetido",IF(NOT(ISNUMBER(B1424)),"Confira a data",IF(OR(B1424&lt;1,B1424&gt;73415,INT(B1424)&lt;&gt;B1424),"Confira a data",IF(NOT(ISNUMBER(C1424)),"Confira o valor",IF(C1424&lt;=0,"Valor maior que zero",IF(COUNTIFS(Medios,D1424)&lt;&gt;1,"Escolha um meio",IF(COUNTIFS(VentaID,A1424)&lt;&gt;1,"Confira o ID da venda",IF(SUMIFS(VentaValida,VentaID,A1424)&lt;=0,"Corrija a venda",IF(B1424&lt;SUMIFS(VentaFecha,VentaID,A1424),"Anterior à venda","OK"))))))))))))</f>
        <v/>
      </c>
      <c r="H1424" s="34" t="n">
        <f aca="false">IF(G1424="OK",C1424,0)</f>
        <v>0</v>
      </c>
    </row>
    <row r="1425" customFormat="false" ht="25" hidden="false" customHeight="true" outlineLevel="0" collapsed="false">
      <c r="A1425" s="31"/>
      <c r="B1425" s="32"/>
      <c r="C1425" s="33"/>
      <c r="D1425" s="31"/>
      <c r="E1425" s="31"/>
      <c r="F1425" s="31"/>
      <c r="G1425" s="36" t="str">
        <f aca="false">IF(COUNTA(A1425:F1425)=0,"",IF(E1425="","Falta o código",IF(E1425&lt;&gt;TRIM(E1425),"Confira o código",IF(COUNTIFS(CobroID,E1425)&gt;1,"Código repetido",IF(NOT(ISNUMBER(B1425)),"Confira a data",IF(OR(B1425&lt;1,B1425&gt;73415,INT(B1425)&lt;&gt;B1425),"Confira a data",IF(NOT(ISNUMBER(C1425)),"Confira o valor",IF(C1425&lt;=0,"Valor maior que zero",IF(COUNTIFS(Medios,D1425)&lt;&gt;1,"Escolha um meio",IF(COUNTIFS(VentaID,A1425)&lt;&gt;1,"Confira o ID da venda",IF(SUMIFS(VentaValida,VentaID,A1425)&lt;=0,"Corrija a venda",IF(B1425&lt;SUMIFS(VentaFecha,VentaID,A1425),"Anterior à venda","OK"))))))))))))</f>
        <v/>
      </c>
      <c r="H1425" s="34" t="n">
        <f aca="false">IF(G1425="OK",C1425,0)</f>
        <v>0</v>
      </c>
    </row>
    <row r="1426" customFormat="false" ht="25" hidden="false" customHeight="true" outlineLevel="0" collapsed="false">
      <c r="A1426" s="31"/>
      <c r="B1426" s="32"/>
      <c r="C1426" s="33"/>
      <c r="D1426" s="31"/>
      <c r="E1426" s="31"/>
      <c r="F1426" s="31"/>
      <c r="G1426" s="36" t="str">
        <f aca="false">IF(COUNTA(A1426:F1426)=0,"",IF(E1426="","Falta o código",IF(E1426&lt;&gt;TRIM(E1426),"Confira o código",IF(COUNTIFS(CobroID,E1426)&gt;1,"Código repetido",IF(NOT(ISNUMBER(B1426)),"Confira a data",IF(OR(B1426&lt;1,B1426&gt;73415,INT(B1426)&lt;&gt;B1426),"Confira a data",IF(NOT(ISNUMBER(C1426)),"Confira o valor",IF(C1426&lt;=0,"Valor maior que zero",IF(COUNTIFS(Medios,D1426)&lt;&gt;1,"Escolha um meio",IF(COUNTIFS(VentaID,A1426)&lt;&gt;1,"Confira o ID da venda",IF(SUMIFS(VentaValida,VentaID,A1426)&lt;=0,"Corrija a venda",IF(B1426&lt;SUMIFS(VentaFecha,VentaID,A1426),"Anterior à venda","OK"))))))))))))</f>
        <v/>
      </c>
      <c r="H1426" s="34" t="n">
        <f aca="false">IF(G1426="OK",C1426,0)</f>
        <v>0</v>
      </c>
    </row>
    <row r="1427" customFormat="false" ht="25" hidden="false" customHeight="true" outlineLevel="0" collapsed="false">
      <c r="A1427" s="31"/>
      <c r="B1427" s="32"/>
      <c r="C1427" s="33"/>
      <c r="D1427" s="31"/>
      <c r="E1427" s="31"/>
      <c r="F1427" s="31"/>
      <c r="G1427" s="36" t="str">
        <f aca="false">IF(COUNTA(A1427:F1427)=0,"",IF(E1427="","Falta o código",IF(E1427&lt;&gt;TRIM(E1427),"Confira o código",IF(COUNTIFS(CobroID,E1427)&gt;1,"Código repetido",IF(NOT(ISNUMBER(B1427)),"Confira a data",IF(OR(B1427&lt;1,B1427&gt;73415,INT(B1427)&lt;&gt;B1427),"Confira a data",IF(NOT(ISNUMBER(C1427)),"Confira o valor",IF(C1427&lt;=0,"Valor maior que zero",IF(COUNTIFS(Medios,D1427)&lt;&gt;1,"Escolha um meio",IF(COUNTIFS(VentaID,A1427)&lt;&gt;1,"Confira o ID da venda",IF(SUMIFS(VentaValida,VentaID,A1427)&lt;=0,"Corrija a venda",IF(B1427&lt;SUMIFS(VentaFecha,VentaID,A1427),"Anterior à venda","OK"))))))))))))</f>
        <v/>
      </c>
      <c r="H1427" s="34" t="n">
        <f aca="false">IF(G1427="OK",C1427,0)</f>
        <v>0</v>
      </c>
    </row>
    <row r="1428" customFormat="false" ht="25" hidden="false" customHeight="true" outlineLevel="0" collapsed="false">
      <c r="A1428" s="31"/>
      <c r="B1428" s="32"/>
      <c r="C1428" s="33"/>
      <c r="D1428" s="31"/>
      <c r="E1428" s="31"/>
      <c r="F1428" s="31"/>
      <c r="G1428" s="36" t="str">
        <f aca="false">IF(COUNTA(A1428:F1428)=0,"",IF(E1428="","Falta o código",IF(E1428&lt;&gt;TRIM(E1428),"Confira o código",IF(COUNTIFS(CobroID,E1428)&gt;1,"Código repetido",IF(NOT(ISNUMBER(B1428)),"Confira a data",IF(OR(B1428&lt;1,B1428&gt;73415,INT(B1428)&lt;&gt;B1428),"Confira a data",IF(NOT(ISNUMBER(C1428)),"Confira o valor",IF(C1428&lt;=0,"Valor maior que zero",IF(COUNTIFS(Medios,D1428)&lt;&gt;1,"Escolha um meio",IF(COUNTIFS(VentaID,A1428)&lt;&gt;1,"Confira o ID da venda",IF(SUMIFS(VentaValida,VentaID,A1428)&lt;=0,"Corrija a venda",IF(B1428&lt;SUMIFS(VentaFecha,VentaID,A1428),"Anterior à venda","OK"))))))))))))</f>
        <v/>
      </c>
      <c r="H1428" s="34" t="n">
        <f aca="false">IF(G1428="OK",C1428,0)</f>
        <v>0</v>
      </c>
    </row>
    <row r="1429" customFormat="false" ht="25" hidden="false" customHeight="true" outlineLevel="0" collapsed="false">
      <c r="A1429" s="31"/>
      <c r="B1429" s="32"/>
      <c r="C1429" s="33"/>
      <c r="D1429" s="31"/>
      <c r="E1429" s="31"/>
      <c r="F1429" s="31"/>
      <c r="G1429" s="36" t="str">
        <f aca="false">IF(COUNTA(A1429:F1429)=0,"",IF(E1429="","Falta o código",IF(E1429&lt;&gt;TRIM(E1429),"Confira o código",IF(COUNTIFS(CobroID,E1429)&gt;1,"Código repetido",IF(NOT(ISNUMBER(B1429)),"Confira a data",IF(OR(B1429&lt;1,B1429&gt;73415,INT(B1429)&lt;&gt;B1429),"Confira a data",IF(NOT(ISNUMBER(C1429)),"Confira o valor",IF(C1429&lt;=0,"Valor maior que zero",IF(COUNTIFS(Medios,D1429)&lt;&gt;1,"Escolha um meio",IF(COUNTIFS(VentaID,A1429)&lt;&gt;1,"Confira o ID da venda",IF(SUMIFS(VentaValida,VentaID,A1429)&lt;=0,"Corrija a venda",IF(B1429&lt;SUMIFS(VentaFecha,VentaID,A1429),"Anterior à venda","OK"))))))))))))</f>
        <v/>
      </c>
      <c r="H1429" s="34" t="n">
        <f aca="false">IF(G1429="OK",C1429,0)</f>
        <v>0</v>
      </c>
    </row>
    <row r="1430" customFormat="false" ht="25" hidden="false" customHeight="true" outlineLevel="0" collapsed="false">
      <c r="A1430" s="31"/>
      <c r="B1430" s="32"/>
      <c r="C1430" s="33"/>
      <c r="D1430" s="31"/>
      <c r="E1430" s="31"/>
      <c r="F1430" s="31"/>
      <c r="G1430" s="36" t="str">
        <f aca="false">IF(COUNTA(A1430:F1430)=0,"",IF(E1430="","Falta o código",IF(E1430&lt;&gt;TRIM(E1430),"Confira o código",IF(COUNTIFS(CobroID,E1430)&gt;1,"Código repetido",IF(NOT(ISNUMBER(B1430)),"Confira a data",IF(OR(B1430&lt;1,B1430&gt;73415,INT(B1430)&lt;&gt;B1430),"Confira a data",IF(NOT(ISNUMBER(C1430)),"Confira o valor",IF(C1430&lt;=0,"Valor maior que zero",IF(COUNTIFS(Medios,D1430)&lt;&gt;1,"Escolha um meio",IF(COUNTIFS(VentaID,A1430)&lt;&gt;1,"Confira o ID da venda",IF(SUMIFS(VentaValida,VentaID,A1430)&lt;=0,"Corrija a venda",IF(B1430&lt;SUMIFS(VentaFecha,VentaID,A1430),"Anterior à venda","OK"))))))))))))</f>
        <v/>
      </c>
      <c r="H1430" s="34" t="n">
        <f aca="false">IF(G1430="OK",C1430,0)</f>
        <v>0</v>
      </c>
    </row>
    <row r="1431" customFormat="false" ht="25" hidden="false" customHeight="true" outlineLevel="0" collapsed="false">
      <c r="A1431" s="31"/>
      <c r="B1431" s="32"/>
      <c r="C1431" s="33"/>
      <c r="D1431" s="31"/>
      <c r="E1431" s="31"/>
      <c r="F1431" s="31"/>
      <c r="G1431" s="36" t="str">
        <f aca="false">IF(COUNTA(A1431:F1431)=0,"",IF(E1431="","Falta o código",IF(E1431&lt;&gt;TRIM(E1431),"Confira o código",IF(COUNTIFS(CobroID,E1431)&gt;1,"Código repetido",IF(NOT(ISNUMBER(B1431)),"Confira a data",IF(OR(B1431&lt;1,B1431&gt;73415,INT(B1431)&lt;&gt;B1431),"Confira a data",IF(NOT(ISNUMBER(C1431)),"Confira o valor",IF(C1431&lt;=0,"Valor maior que zero",IF(COUNTIFS(Medios,D1431)&lt;&gt;1,"Escolha um meio",IF(COUNTIFS(VentaID,A1431)&lt;&gt;1,"Confira o ID da venda",IF(SUMIFS(VentaValida,VentaID,A1431)&lt;=0,"Corrija a venda",IF(B1431&lt;SUMIFS(VentaFecha,VentaID,A1431),"Anterior à venda","OK"))))))))))))</f>
        <v/>
      </c>
      <c r="H1431" s="34" t="n">
        <f aca="false">IF(G1431="OK",C1431,0)</f>
        <v>0</v>
      </c>
    </row>
    <row r="1432" customFormat="false" ht="25" hidden="false" customHeight="true" outlineLevel="0" collapsed="false">
      <c r="A1432" s="31"/>
      <c r="B1432" s="32"/>
      <c r="C1432" s="33"/>
      <c r="D1432" s="31"/>
      <c r="E1432" s="31"/>
      <c r="F1432" s="31"/>
      <c r="G1432" s="36" t="str">
        <f aca="false">IF(COUNTA(A1432:F1432)=0,"",IF(E1432="","Falta o código",IF(E1432&lt;&gt;TRIM(E1432),"Confira o código",IF(COUNTIFS(CobroID,E1432)&gt;1,"Código repetido",IF(NOT(ISNUMBER(B1432)),"Confira a data",IF(OR(B1432&lt;1,B1432&gt;73415,INT(B1432)&lt;&gt;B1432),"Confira a data",IF(NOT(ISNUMBER(C1432)),"Confira o valor",IF(C1432&lt;=0,"Valor maior que zero",IF(COUNTIFS(Medios,D1432)&lt;&gt;1,"Escolha um meio",IF(COUNTIFS(VentaID,A1432)&lt;&gt;1,"Confira o ID da venda",IF(SUMIFS(VentaValida,VentaID,A1432)&lt;=0,"Corrija a venda",IF(B1432&lt;SUMIFS(VentaFecha,VentaID,A1432),"Anterior à venda","OK"))))))))))))</f>
        <v/>
      </c>
      <c r="H1432" s="34" t="n">
        <f aca="false">IF(G1432="OK",C1432,0)</f>
        <v>0</v>
      </c>
    </row>
    <row r="1433" customFormat="false" ht="25" hidden="false" customHeight="true" outlineLevel="0" collapsed="false">
      <c r="A1433" s="31"/>
      <c r="B1433" s="32"/>
      <c r="C1433" s="33"/>
      <c r="D1433" s="31"/>
      <c r="E1433" s="31"/>
      <c r="F1433" s="31"/>
      <c r="G1433" s="36" t="str">
        <f aca="false">IF(COUNTA(A1433:F1433)=0,"",IF(E1433="","Falta o código",IF(E1433&lt;&gt;TRIM(E1433),"Confira o código",IF(COUNTIFS(CobroID,E1433)&gt;1,"Código repetido",IF(NOT(ISNUMBER(B1433)),"Confira a data",IF(OR(B1433&lt;1,B1433&gt;73415,INT(B1433)&lt;&gt;B1433),"Confira a data",IF(NOT(ISNUMBER(C1433)),"Confira o valor",IF(C1433&lt;=0,"Valor maior que zero",IF(COUNTIFS(Medios,D1433)&lt;&gt;1,"Escolha um meio",IF(COUNTIFS(VentaID,A1433)&lt;&gt;1,"Confira o ID da venda",IF(SUMIFS(VentaValida,VentaID,A1433)&lt;=0,"Corrija a venda",IF(B1433&lt;SUMIFS(VentaFecha,VentaID,A1433),"Anterior à venda","OK"))))))))))))</f>
        <v/>
      </c>
      <c r="H1433" s="34" t="n">
        <f aca="false">IF(G1433="OK",C1433,0)</f>
        <v>0</v>
      </c>
    </row>
    <row r="1434" customFormat="false" ht="25" hidden="false" customHeight="true" outlineLevel="0" collapsed="false">
      <c r="A1434" s="31"/>
      <c r="B1434" s="32"/>
      <c r="C1434" s="33"/>
      <c r="D1434" s="31"/>
      <c r="E1434" s="31"/>
      <c r="F1434" s="31"/>
      <c r="G1434" s="36" t="str">
        <f aca="false">IF(COUNTA(A1434:F1434)=0,"",IF(E1434="","Falta o código",IF(E1434&lt;&gt;TRIM(E1434),"Confira o código",IF(COUNTIFS(CobroID,E1434)&gt;1,"Código repetido",IF(NOT(ISNUMBER(B1434)),"Confira a data",IF(OR(B1434&lt;1,B1434&gt;73415,INT(B1434)&lt;&gt;B1434),"Confira a data",IF(NOT(ISNUMBER(C1434)),"Confira o valor",IF(C1434&lt;=0,"Valor maior que zero",IF(COUNTIFS(Medios,D1434)&lt;&gt;1,"Escolha um meio",IF(COUNTIFS(VentaID,A1434)&lt;&gt;1,"Confira o ID da venda",IF(SUMIFS(VentaValida,VentaID,A1434)&lt;=0,"Corrija a venda",IF(B1434&lt;SUMIFS(VentaFecha,VentaID,A1434),"Anterior à venda","OK"))))))))))))</f>
        <v/>
      </c>
      <c r="H1434" s="34" t="n">
        <f aca="false">IF(G1434="OK",C1434,0)</f>
        <v>0</v>
      </c>
    </row>
    <row r="1435" customFormat="false" ht="25" hidden="false" customHeight="true" outlineLevel="0" collapsed="false">
      <c r="A1435" s="31"/>
      <c r="B1435" s="32"/>
      <c r="C1435" s="33"/>
      <c r="D1435" s="31"/>
      <c r="E1435" s="31"/>
      <c r="F1435" s="31"/>
      <c r="G1435" s="36" t="str">
        <f aca="false">IF(COUNTA(A1435:F1435)=0,"",IF(E1435="","Falta o código",IF(E1435&lt;&gt;TRIM(E1435),"Confira o código",IF(COUNTIFS(CobroID,E1435)&gt;1,"Código repetido",IF(NOT(ISNUMBER(B1435)),"Confira a data",IF(OR(B1435&lt;1,B1435&gt;73415,INT(B1435)&lt;&gt;B1435),"Confira a data",IF(NOT(ISNUMBER(C1435)),"Confira o valor",IF(C1435&lt;=0,"Valor maior que zero",IF(COUNTIFS(Medios,D1435)&lt;&gt;1,"Escolha um meio",IF(COUNTIFS(VentaID,A1435)&lt;&gt;1,"Confira o ID da venda",IF(SUMIFS(VentaValida,VentaID,A1435)&lt;=0,"Corrija a venda",IF(B1435&lt;SUMIFS(VentaFecha,VentaID,A1435),"Anterior à venda","OK"))))))))))))</f>
        <v/>
      </c>
      <c r="H1435" s="34" t="n">
        <f aca="false">IF(G1435="OK",C1435,0)</f>
        <v>0</v>
      </c>
    </row>
    <row r="1436" customFormat="false" ht="25" hidden="false" customHeight="true" outlineLevel="0" collapsed="false">
      <c r="A1436" s="31"/>
      <c r="B1436" s="32"/>
      <c r="C1436" s="33"/>
      <c r="D1436" s="31"/>
      <c r="E1436" s="31"/>
      <c r="F1436" s="31"/>
      <c r="G1436" s="36" t="str">
        <f aca="false">IF(COUNTA(A1436:F1436)=0,"",IF(E1436="","Falta o código",IF(E1436&lt;&gt;TRIM(E1436),"Confira o código",IF(COUNTIFS(CobroID,E1436)&gt;1,"Código repetido",IF(NOT(ISNUMBER(B1436)),"Confira a data",IF(OR(B1436&lt;1,B1436&gt;73415,INT(B1436)&lt;&gt;B1436),"Confira a data",IF(NOT(ISNUMBER(C1436)),"Confira o valor",IF(C1436&lt;=0,"Valor maior que zero",IF(COUNTIFS(Medios,D1436)&lt;&gt;1,"Escolha um meio",IF(COUNTIFS(VentaID,A1436)&lt;&gt;1,"Confira o ID da venda",IF(SUMIFS(VentaValida,VentaID,A1436)&lt;=0,"Corrija a venda",IF(B1436&lt;SUMIFS(VentaFecha,VentaID,A1436),"Anterior à venda","OK"))))))))))))</f>
        <v/>
      </c>
      <c r="H1436" s="34" t="n">
        <f aca="false">IF(G1436="OK",C1436,0)</f>
        <v>0</v>
      </c>
    </row>
    <row r="1437" customFormat="false" ht="25" hidden="false" customHeight="true" outlineLevel="0" collapsed="false">
      <c r="A1437" s="31"/>
      <c r="B1437" s="32"/>
      <c r="C1437" s="33"/>
      <c r="D1437" s="31"/>
      <c r="E1437" s="31"/>
      <c r="F1437" s="31"/>
      <c r="G1437" s="36" t="str">
        <f aca="false">IF(COUNTA(A1437:F1437)=0,"",IF(E1437="","Falta o código",IF(E1437&lt;&gt;TRIM(E1437),"Confira o código",IF(COUNTIFS(CobroID,E1437)&gt;1,"Código repetido",IF(NOT(ISNUMBER(B1437)),"Confira a data",IF(OR(B1437&lt;1,B1437&gt;73415,INT(B1437)&lt;&gt;B1437),"Confira a data",IF(NOT(ISNUMBER(C1437)),"Confira o valor",IF(C1437&lt;=0,"Valor maior que zero",IF(COUNTIFS(Medios,D1437)&lt;&gt;1,"Escolha um meio",IF(COUNTIFS(VentaID,A1437)&lt;&gt;1,"Confira o ID da venda",IF(SUMIFS(VentaValida,VentaID,A1437)&lt;=0,"Corrija a venda",IF(B1437&lt;SUMIFS(VentaFecha,VentaID,A1437),"Anterior à venda","OK"))))))))))))</f>
        <v/>
      </c>
      <c r="H1437" s="34" t="n">
        <f aca="false">IF(G1437="OK",C1437,0)</f>
        <v>0</v>
      </c>
    </row>
    <row r="1438" customFormat="false" ht="25" hidden="false" customHeight="true" outlineLevel="0" collapsed="false">
      <c r="A1438" s="31"/>
      <c r="B1438" s="32"/>
      <c r="C1438" s="33"/>
      <c r="D1438" s="31"/>
      <c r="E1438" s="31"/>
      <c r="F1438" s="31"/>
      <c r="G1438" s="36" t="str">
        <f aca="false">IF(COUNTA(A1438:F1438)=0,"",IF(E1438="","Falta o código",IF(E1438&lt;&gt;TRIM(E1438),"Confira o código",IF(COUNTIFS(CobroID,E1438)&gt;1,"Código repetido",IF(NOT(ISNUMBER(B1438)),"Confira a data",IF(OR(B1438&lt;1,B1438&gt;73415,INT(B1438)&lt;&gt;B1438),"Confira a data",IF(NOT(ISNUMBER(C1438)),"Confira o valor",IF(C1438&lt;=0,"Valor maior que zero",IF(COUNTIFS(Medios,D1438)&lt;&gt;1,"Escolha um meio",IF(COUNTIFS(VentaID,A1438)&lt;&gt;1,"Confira o ID da venda",IF(SUMIFS(VentaValida,VentaID,A1438)&lt;=0,"Corrija a venda",IF(B1438&lt;SUMIFS(VentaFecha,VentaID,A1438),"Anterior à venda","OK"))))))))))))</f>
        <v/>
      </c>
      <c r="H1438" s="34" t="n">
        <f aca="false">IF(G1438="OK",C1438,0)</f>
        <v>0</v>
      </c>
    </row>
    <row r="1439" customFormat="false" ht="25" hidden="false" customHeight="true" outlineLevel="0" collapsed="false">
      <c r="A1439" s="31"/>
      <c r="B1439" s="32"/>
      <c r="C1439" s="33"/>
      <c r="D1439" s="31"/>
      <c r="E1439" s="31"/>
      <c r="F1439" s="31"/>
      <c r="G1439" s="36" t="str">
        <f aca="false">IF(COUNTA(A1439:F1439)=0,"",IF(E1439="","Falta o código",IF(E1439&lt;&gt;TRIM(E1439),"Confira o código",IF(COUNTIFS(CobroID,E1439)&gt;1,"Código repetido",IF(NOT(ISNUMBER(B1439)),"Confira a data",IF(OR(B1439&lt;1,B1439&gt;73415,INT(B1439)&lt;&gt;B1439),"Confira a data",IF(NOT(ISNUMBER(C1439)),"Confira o valor",IF(C1439&lt;=0,"Valor maior que zero",IF(COUNTIFS(Medios,D1439)&lt;&gt;1,"Escolha um meio",IF(COUNTIFS(VentaID,A1439)&lt;&gt;1,"Confira o ID da venda",IF(SUMIFS(VentaValida,VentaID,A1439)&lt;=0,"Corrija a venda",IF(B1439&lt;SUMIFS(VentaFecha,VentaID,A1439),"Anterior à venda","OK"))))))))))))</f>
        <v/>
      </c>
      <c r="H1439" s="34" t="n">
        <f aca="false">IF(G1439="OK",C1439,0)</f>
        <v>0</v>
      </c>
    </row>
    <row r="1440" customFormat="false" ht="25" hidden="false" customHeight="true" outlineLevel="0" collapsed="false">
      <c r="A1440" s="31"/>
      <c r="B1440" s="32"/>
      <c r="C1440" s="33"/>
      <c r="D1440" s="31"/>
      <c r="E1440" s="31"/>
      <c r="F1440" s="31"/>
      <c r="G1440" s="36" t="str">
        <f aca="false">IF(COUNTA(A1440:F1440)=0,"",IF(E1440="","Falta o código",IF(E1440&lt;&gt;TRIM(E1440),"Confira o código",IF(COUNTIFS(CobroID,E1440)&gt;1,"Código repetido",IF(NOT(ISNUMBER(B1440)),"Confira a data",IF(OR(B1440&lt;1,B1440&gt;73415,INT(B1440)&lt;&gt;B1440),"Confira a data",IF(NOT(ISNUMBER(C1440)),"Confira o valor",IF(C1440&lt;=0,"Valor maior que zero",IF(COUNTIFS(Medios,D1440)&lt;&gt;1,"Escolha um meio",IF(COUNTIFS(VentaID,A1440)&lt;&gt;1,"Confira o ID da venda",IF(SUMIFS(VentaValida,VentaID,A1440)&lt;=0,"Corrija a venda",IF(B1440&lt;SUMIFS(VentaFecha,VentaID,A1440),"Anterior à venda","OK"))))))))))))</f>
        <v/>
      </c>
      <c r="H1440" s="34" t="n">
        <f aca="false">IF(G1440="OK",C1440,0)</f>
        <v>0</v>
      </c>
    </row>
    <row r="1441" customFormat="false" ht="25" hidden="false" customHeight="true" outlineLevel="0" collapsed="false">
      <c r="A1441" s="31"/>
      <c r="B1441" s="32"/>
      <c r="C1441" s="33"/>
      <c r="D1441" s="31"/>
      <c r="E1441" s="31"/>
      <c r="F1441" s="31"/>
      <c r="G1441" s="36" t="str">
        <f aca="false">IF(COUNTA(A1441:F1441)=0,"",IF(E1441="","Falta o código",IF(E1441&lt;&gt;TRIM(E1441),"Confira o código",IF(COUNTIFS(CobroID,E1441)&gt;1,"Código repetido",IF(NOT(ISNUMBER(B1441)),"Confira a data",IF(OR(B1441&lt;1,B1441&gt;73415,INT(B1441)&lt;&gt;B1441),"Confira a data",IF(NOT(ISNUMBER(C1441)),"Confira o valor",IF(C1441&lt;=0,"Valor maior que zero",IF(COUNTIFS(Medios,D1441)&lt;&gt;1,"Escolha um meio",IF(COUNTIFS(VentaID,A1441)&lt;&gt;1,"Confira o ID da venda",IF(SUMIFS(VentaValida,VentaID,A1441)&lt;=0,"Corrija a venda",IF(B1441&lt;SUMIFS(VentaFecha,VentaID,A1441),"Anterior à venda","OK"))))))))))))</f>
        <v/>
      </c>
      <c r="H1441" s="34" t="n">
        <f aca="false">IF(G1441="OK",C1441,0)</f>
        <v>0</v>
      </c>
    </row>
    <row r="1442" customFormat="false" ht="25" hidden="false" customHeight="true" outlineLevel="0" collapsed="false">
      <c r="A1442" s="31"/>
      <c r="B1442" s="32"/>
      <c r="C1442" s="33"/>
      <c r="D1442" s="31"/>
      <c r="E1442" s="31"/>
      <c r="F1442" s="31"/>
      <c r="G1442" s="36" t="str">
        <f aca="false">IF(COUNTA(A1442:F1442)=0,"",IF(E1442="","Falta o código",IF(E1442&lt;&gt;TRIM(E1442),"Confira o código",IF(COUNTIFS(CobroID,E1442)&gt;1,"Código repetido",IF(NOT(ISNUMBER(B1442)),"Confira a data",IF(OR(B1442&lt;1,B1442&gt;73415,INT(B1442)&lt;&gt;B1442),"Confira a data",IF(NOT(ISNUMBER(C1442)),"Confira o valor",IF(C1442&lt;=0,"Valor maior que zero",IF(COUNTIFS(Medios,D1442)&lt;&gt;1,"Escolha um meio",IF(COUNTIFS(VentaID,A1442)&lt;&gt;1,"Confira o ID da venda",IF(SUMIFS(VentaValida,VentaID,A1442)&lt;=0,"Corrija a venda",IF(B1442&lt;SUMIFS(VentaFecha,VentaID,A1442),"Anterior à venda","OK"))))))))))))</f>
        <v/>
      </c>
      <c r="H1442" s="34" t="n">
        <f aca="false">IF(G1442="OK",C1442,0)</f>
        <v>0</v>
      </c>
    </row>
    <row r="1443" customFormat="false" ht="25" hidden="false" customHeight="true" outlineLevel="0" collapsed="false">
      <c r="A1443" s="31"/>
      <c r="B1443" s="32"/>
      <c r="C1443" s="33"/>
      <c r="D1443" s="31"/>
      <c r="E1443" s="31"/>
      <c r="F1443" s="31"/>
      <c r="G1443" s="36" t="str">
        <f aca="false">IF(COUNTA(A1443:F1443)=0,"",IF(E1443="","Falta o código",IF(E1443&lt;&gt;TRIM(E1443),"Confira o código",IF(COUNTIFS(CobroID,E1443)&gt;1,"Código repetido",IF(NOT(ISNUMBER(B1443)),"Confira a data",IF(OR(B1443&lt;1,B1443&gt;73415,INT(B1443)&lt;&gt;B1443),"Confira a data",IF(NOT(ISNUMBER(C1443)),"Confira o valor",IF(C1443&lt;=0,"Valor maior que zero",IF(COUNTIFS(Medios,D1443)&lt;&gt;1,"Escolha um meio",IF(COUNTIFS(VentaID,A1443)&lt;&gt;1,"Confira o ID da venda",IF(SUMIFS(VentaValida,VentaID,A1443)&lt;=0,"Corrija a venda",IF(B1443&lt;SUMIFS(VentaFecha,VentaID,A1443),"Anterior à venda","OK"))))))))))))</f>
        <v/>
      </c>
      <c r="H1443" s="34" t="n">
        <f aca="false">IF(G1443="OK",C1443,0)</f>
        <v>0</v>
      </c>
    </row>
    <row r="1444" customFormat="false" ht="25" hidden="false" customHeight="true" outlineLevel="0" collapsed="false">
      <c r="A1444" s="31"/>
      <c r="B1444" s="32"/>
      <c r="C1444" s="33"/>
      <c r="D1444" s="31"/>
      <c r="E1444" s="31"/>
      <c r="F1444" s="31"/>
      <c r="G1444" s="36" t="str">
        <f aca="false">IF(COUNTA(A1444:F1444)=0,"",IF(E1444="","Falta o código",IF(E1444&lt;&gt;TRIM(E1444),"Confira o código",IF(COUNTIFS(CobroID,E1444)&gt;1,"Código repetido",IF(NOT(ISNUMBER(B1444)),"Confira a data",IF(OR(B1444&lt;1,B1444&gt;73415,INT(B1444)&lt;&gt;B1444),"Confira a data",IF(NOT(ISNUMBER(C1444)),"Confira o valor",IF(C1444&lt;=0,"Valor maior que zero",IF(COUNTIFS(Medios,D1444)&lt;&gt;1,"Escolha um meio",IF(COUNTIFS(VentaID,A1444)&lt;&gt;1,"Confira o ID da venda",IF(SUMIFS(VentaValida,VentaID,A1444)&lt;=0,"Corrija a venda",IF(B1444&lt;SUMIFS(VentaFecha,VentaID,A1444),"Anterior à venda","OK"))))))))))))</f>
        <v/>
      </c>
      <c r="H1444" s="34" t="n">
        <f aca="false">IF(G1444="OK",C1444,0)</f>
        <v>0</v>
      </c>
    </row>
    <row r="1445" customFormat="false" ht="25" hidden="false" customHeight="true" outlineLevel="0" collapsed="false">
      <c r="A1445" s="31"/>
      <c r="B1445" s="32"/>
      <c r="C1445" s="33"/>
      <c r="D1445" s="31"/>
      <c r="E1445" s="31"/>
      <c r="F1445" s="31"/>
      <c r="G1445" s="36" t="str">
        <f aca="false">IF(COUNTA(A1445:F1445)=0,"",IF(E1445="","Falta o código",IF(E1445&lt;&gt;TRIM(E1445),"Confira o código",IF(COUNTIFS(CobroID,E1445)&gt;1,"Código repetido",IF(NOT(ISNUMBER(B1445)),"Confira a data",IF(OR(B1445&lt;1,B1445&gt;73415,INT(B1445)&lt;&gt;B1445),"Confira a data",IF(NOT(ISNUMBER(C1445)),"Confira o valor",IF(C1445&lt;=0,"Valor maior que zero",IF(COUNTIFS(Medios,D1445)&lt;&gt;1,"Escolha um meio",IF(COUNTIFS(VentaID,A1445)&lt;&gt;1,"Confira o ID da venda",IF(SUMIFS(VentaValida,VentaID,A1445)&lt;=0,"Corrija a venda",IF(B1445&lt;SUMIFS(VentaFecha,VentaID,A1445),"Anterior à venda","OK"))))))))))))</f>
        <v/>
      </c>
      <c r="H1445" s="34" t="n">
        <f aca="false">IF(G1445="OK",C1445,0)</f>
        <v>0</v>
      </c>
    </row>
    <row r="1446" customFormat="false" ht="25" hidden="false" customHeight="true" outlineLevel="0" collapsed="false">
      <c r="A1446" s="31"/>
      <c r="B1446" s="32"/>
      <c r="C1446" s="33"/>
      <c r="D1446" s="31"/>
      <c r="E1446" s="31"/>
      <c r="F1446" s="31"/>
      <c r="G1446" s="36" t="str">
        <f aca="false">IF(COUNTA(A1446:F1446)=0,"",IF(E1446="","Falta o código",IF(E1446&lt;&gt;TRIM(E1446),"Confira o código",IF(COUNTIFS(CobroID,E1446)&gt;1,"Código repetido",IF(NOT(ISNUMBER(B1446)),"Confira a data",IF(OR(B1446&lt;1,B1446&gt;73415,INT(B1446)&lt;&gt;B1446),"Confira a data",IF(NOT(ISNUMBER(C1446)),"Confira o valor",IF(C1446&lt;=0,"Valor maior que zero",IF(COUNTIFS(Medios,D1446)&lt;&gt;1,"Escolha um meio",IF(COUNTIFS(VentaID,A1446)&lt;&gt;1,"Confira o ID da venda",IF(SUMIFS(VentaValida,VentaID,A1446)&lt;=0,"Corrija a venda",IF(B1446&lt;SUMIFS(VentaFecha,VentaID,A1446),"Anterior à venda","OK"))))))))))))</f>
        <v/>
      </c>
      <c r="H1446" s="34" t="n">
        <f aca="false">IF(G1446="OK",C1446,0)</f>
        <v>0</v>
      </c>
    </row>
    <row r="1447" customFormat="false" ht="25" hidden="false" customHeight="true" outlineLevel="0" collapsed="false">
      <c r="A1447" s="31"/>
      <c r="B1447" s="32"/>
      <c r="C1447" s="33"/>
      <c r="D1447" s="31"/>
      <c r="E1447" s="31"/>
      <c r="F1447" s="31"/>
      <c r="G1447" s="36" t="str">
        <f aca="false">IF(COUNTA(A1447:F1447)=0,"",IF(E1447="","Falta o código",IF(E1447&lt;&gt;TRIM(E1447),"Confira o código",IF(COUNTIFS(CobroID,E1447)&gt;1,"Código repetido",IF(NOT(ISNUMBER(B1447)),"Confira a data",IF(OR(B1447&lt;1,B1447&gt;73415,INT(B1447)&lt;&gt;B1447),"Confira a data",IF(NOT(ISNUMBER(C1447)),"Confira o valor",IF(C1447&lt;=0,"Valor maior que zero",IF(COUNTIFS(Medios,D1447)&lt;&gt;1,"Escolha um meio",IF(COUNTIFS(VentaID,A1447)&lt;&gt;1,"Confira o ID da venda",IF(SUMIFS(VentaValida,VentaID,A1447)&lt;=0,"Corrija a venda",IF(B1447&lt;SUMIFS(VentaFecha,VentaID,A1447),"Anterior à venda","OK"))))))))))))</f>
        <v/>
      </c>
      <c r="H1447" s="34" t="n">
        <f aca="false">IF(G1447="OK",C1447,0)</f>
        <v>0</v>
      </c>
    </row>
    <row r="1448" customFormat="false" ht="25" hidden="false" customHeight="true" outlineLevel="0" collapsed="false">
      <c r="A1448" s="31"/>
      <c r="B1448" s="32"/>
      <c r="C1448" s="33"/>
      <c r="D1448" s="31"/>
      <c r="E1448" s="31"/>
      <c r="F1448" s="31"/>
      <c r="G1448" s="36" t="str">
        <f aca="false">IF(COUNTA(A1448:F1448)=0,"",IF(E1448="","Falta o código",IF(E1448&lt;&gt;TRIM(E1448),"Confira o código",IF(COUNTIFS(CobroID,E1448)&gt;1,"Código repetido",IF(NOT(ISNUMBER(B1448)),"Confira a data",IF(OR(B1448&lt;1,B1448&gt;73415,INT(B1448)&lt;&gt;B1448),"Confira a data",IF(NOT(ISNUMBER(C1448)),"Confira o valor",IF(C1448&lt;=0,"Valor maior que zero",IF(COUNTIFS(Medios,D1448)&lt;&gt;1,"Escolha um meio",IF(COUNTIFS(VentaID,A1448)&lt;&gt;1,"Confira o ID da venda",IF(SUMIFS(VentaValida,VentaID,A1448)&lt;=0,"Corrija a venda",IF(B1448&lt;SUMIFS(VentaFecha,VentaID,A1448),"Anterior à venda","OK"))))))))))))</f>
        <v/>
      </c>
      <c r="H1448" s="34" t="n">
        <f aca="false">IF(G1448="OK",C1448,0)</f>
        <v>0</v>
      </c>
    </row>
    <row r="1449" customFormat="false" ht="25" hidden="false" customHeight="true" outlineLevel="0" collapsed="false">
      <c r="A1449" s="31"/>
      <c r="B1449" s="32"/>
      <c r="C1449" s="33"/>
      <c r="D1449" s="31"/>
      <c r="E1449" s="31"/>
      <c r="F1449" s="31"/>
      <c r="G1449" s="36" t="str">
        <f aca="false">IF(COUNTA(A1449:F1449)=0,"",IF(E1449="","Falta o código",IF(E1449&lt;&gt;TRIM(E1449),"Confira o código",IF(COUNTIFS(CobroID,E1449)&gt;1,"Código repetido",IF(NOT(ISNUMBER(B1449)),"Confira a data",IF(OR(B1449&lt;1,B1449&gt;73415,INT(B1449)&lt;&gt;B1449),"Confira a data",IF(NOT(ISNUMBER(C1449)),"Confira o valor",IF(C1449&lt;=0,"Valor maior que zero",IF(COUNTIFS(Medios,D1449)&lt;&gt;1,"Escolha um meio",IF(COUNTIFS(VentaID,A1449)&lt;&gt;1,"Confira o ID da venda",IF(SUMIFS(VentaValida,VentaID,A1449)&lt;=0,"Corrija a venda",IF(B1449&lt;SUMIFS(VentaFecha,VentaID,A1449),"Anterior à venda","OK"))))))))))))</f>
        <v/>
      </c>
      <c r="H1449" s="34" t="n">
        <f aca="false">IF(G1449="OK",C1449,0)</f>
        <v>0</v>
      </c>
    </row>
    <row r="1450" customFormat="false" ht="25" hidden="false" customHeight="true" outlineLevel="0" collapsed="false">
      <c r="A1450" s="31"/>
      <c r="B1450" s="32"/>
      <c r="C1450" s="33"/>
      <c r="D1450" s="31"/>
      <c r="E1450" s="31"/>
      <c r="F1450" s="31"/>
      <c r="G1450" s="36" t="str">
        <f aca="false">IF(COUNTA(A1450:F1450)=0,"",IF(E1450="","Falta o código",IF(E1450&lt;&gt;TRIM(E1450),"Confira o código",IF(COUNTIFS(CobroID,E1450)&gt;1,"Código repetido",IF(NOT(ISNUMBER(B1450)),"Confira a data",IF(OR(B1450&lt;1,B1450&gt;73415,INT(B1450)&lt;&gt;B1450),"Confira a data",IF(NOT(ISNUMBER(C1450)),"Confira o valor",IF(C1450&lt;=0,"Valor maior que zero",IF(COUNTIFS(Medios,D1450)&lt;&gt;1,"Escolha um meio",IF(COUNTIFS(VentaID,A1450)&lt;&gt;1,"Confira o ID da venda",IF(SUMIFS(VentaValida,VentaID,A1450)&lt;=0,"Corrija a venda",IF(B1450&lt;SUMIFS(VentaFecha,VentaID,A1450),"Anterior à venda","OK"))))))))))))</f>
        <v/>
      </c>
      <c r="H1450" s="34" t="n">
        <f aca="false">IF(G1450="OK",C1450,0)</f>
        <v>0</v>
      </c>
    </row>
    <row r="1451" customFormat="false" ht="25" hidden="false" customHeight="true" outlineLevel="0" collapsed="false">
      <c r="A1451" s="31"/>
      <c r="B1451" s="32"/>
      <c r="C1451" s="33"/>
      <c r="D1451" s="31"/>
      <c r="E1451" s="31"/>
      <c r="F1451" s="31"/>
      <c r="G1451" s="36" t="str">
        <f aca="false">IF(COUNTA(A1451:F1451)=0,"",IF(E1451="","Falta o código",IF(E1451&lt;&gt;TRIM(E1451),"Confira o código",IF(COUNTIFS(CobroID,E1451)&gt;1,"Código repetido",IF(NOT(ISNUMBER(B1451)),"Confira a data",IF(OR(B1451&lt;1,B1451&gt;73415,INT(B1451)&lt;&gt;B1451),"Confira a data",IF(NOT(ISNUMBER(C1451)),"Confira o valor",IF(C1451&lt;=0,"Valor maior que zero",IF(COUNTIFS(Medios,D1451)&lt;&gt;1,"Escolha um meio",IF(COUNTIFS(VentaID,A1451)&lt;&gt;1,"Confira o ID da venda",IF(SUMIFS(VentaValida,VentaID,A1451)&lt;=0,"Corrija a venda",IF(B1451&lt;SUMIFS(VentaFecha,VentaID,A1451),"Anterior à venda","OK"))))))))))))</f>
        <v/>
      </c>
      <c r="H1451" s="34" t="n">
        <f aca="false">IF(G1451="OK",C1451,0)</f>
        <v>0</v>
      </c>
    </row>
    <row r="1452" customFormat="false" ht="25" hidden="false" customHeight="true" outlineLevel="0" collapsed="false">
      <c r="A1452" s="31"/>
      <c r="B1452" s="32"/>
      <c r="C1452" s="33"/>
      <c r="D1452" s="31"/>
      <c r="E1452" s="31"/>
      <c r="F1452" s="31"/>
      <c r="G1452" s="36" t="str">
        <f aca="false">IF(COUNTA(A1452:F1452)=0,"",IF(E1452="","Falta o código",IF(E1452&lt;&gt;TRIM(E1452),"Confira o código",IF(COUNTIFS(CobroID,E1452)&gt;1,"Código repetido",IF(NOT(ISNUMBER(B1452)),"Confira a data",IF(OR(B1452&lt;1,B1452&gt;73415,INT(B1452)&lt;&gt;B1452),"Confira a data",IF(NOT(ISNUMBER(C1452)),"Confira o valor",IF(C1452&lt;=0,"Valor maior que zero",IF(COUNTIFS(Medios,D1452)&lt;&gt;1,"Escolha um meio",IF(COUNTIFS(VentaID,A1452)&lt;&gt;1,"Confira o ID da venda",IF(SUMIFS(VentaValida,VentaID,A1452)&lt;=0,"Corrija a venda",IF(B1452&lt;SUMIFS(VentaFecha,VentaID,A1452),"Anterior à venda","OK"))))))))))))</f>
        <v/>
      </c>
      <c r="H1452" s="34" t="n">
        <f aca="false">IF(G1452="OK",C1452,0)</f>
        <v>0</v>
      </c>
    </row>
    <row r="1453" customFormat="false" ht="25" hidden="false" customHeight="true" outlineLevel="0" collapsed="false">
      <c r="A1453" s="31"/>
      <c r="B1453" s="32"/>
      <c r="C1453" s="33"/>
      <c r="D1453" s="31"/>
      <c r="E1453" s="31"/>
      <c r="F1453" s="31"/>
      <c r="G1453" s="36" t="str">
        <f aca="false">IF(COUNTA(A1453:F1453)=0,"",IF(E1453="","Falta o código",IF(E1453&lt;&gt;TRIM(E1453),"Confira o código",IF(COUNTIFS(CobroID,E1453)&gt;1,"Código repetido",IF(NOT(ISNUMBER(B1453)),"Confira a data",IF(OR(B1453&lt;1,B1453&gt;73415,INT(B1453)&lt;&gt;B1453),"Confira a data",IF(NOT(ISNUMBER(C1453)),"Confira o valor",IF(C1453&lt;=0,"Valor maior que zero",IF(COUNTIFS(Medios,D1453)&lt;&gt;1,"Escolha um meio",IF(COUNTIFS(VentaID,A1453)&lt;&gt;1,"Confira o ID da venda",IF(SUMIFS(VentaValida,VentaID,A1453)&lt;=0,"Corrija a venda",IF(B1453&lt;SUMIFS(VentaFecha,VentaID,A1453),"Anterior à venda","OK"))))))))))))</f>
        <v/>
      </c>
      <c r="H1453" s="34" t="n">
        <f aca="false">IF(G1453="OK",C1453,0)</f>
        <v>0</v>
      </c>
    </row>
    <row r="1454" customFormat="false" ht="25" hidden="false" customHeight="true" outlineLevel="0" collapsed="false">
      <c r="A1454" s="31"/>
      <c r="B1454" s="32"/>
      <c r="C1454" s="33"/>
      <c r="D1454" s="31"/>
      <c r="E1454" s="31"/>
      <c r="F1454" s="31"/>
      <c r="G1454" s="36" t="str">
        <f aca="false">IF(COUNTA(A1454:F1454)=0,"",IF(E1454="","Falta o código",IF(E1454&lt;&gt;TRIM(E1454),"Confira o código",IF(COUNTIFS(CobroID,E1454)&gt;1,"Código repetido",IF(NOT(ISNUMBER(B1454)),"Confira a data",IF(OR(B1454&lt;1,B1454&gt;73415,INT(B1454)&lt;&gt;B1454),"Confira a data",IF(NOT(ISNUMBER(C1454)),"Confira o valor",IF(C1454&lt;=0,"Valor maior que zero",IF(COUNTIFS(Medios,D1454)&lt;&gt;1,"Escolha um meio",IF(COUNTIFS(VentaID,A1454)&lt;&gt;1,"Confira o ID da venda",IF(SUMIFS(VentaValida,VentaID,A1454)&lt;=0,"Corrija a venda",IF(B1454&lt;SUMIFS(VentaFecha,VentaID,A1454),"Anterior à venda","OK"))))))))))))</f>
        <v/>
      </c>
      <c r="H1454" s="34" t="n">
        <f aca="false">IF(G1454="OK",C1454,0)</f>
        <v>0</v>
      </c>
    </row>
    <row r="1455" customFormat="false" ht="25" hidden="false" customHeight="true" outlineLevel="0" collapsed="false">
      <c r="A1455" s="31"/>
      <c r="B1455" s="32"/>
      <c r="C1455" s="33"/>
      <c r="D1455" s="31"/>
      <c r="E1455" s="31"/>
      <c r="F1455" s="31"/>
      <c r="G1455" s="36" t="str">
        <f aca="false">IF(COUNTA(A1455:F1455)=0,"",IF(E1455="","Falta o código",IF(E1455&lt;&gt;TRIM(E1455),"Confira o código",IF(COUNTIFS(CobroID,E1455)&gt;1,"Código repetido",IF(NOT(ISNUMBER(B1455)),"Confira a data",IF(OR(B1455&lt;1,B1455&gt;73415,INT(B1455)&lt;&gt;B1455),"Confira a data",IF(NOT(ISNUMBER(C1455)),"Confira o valor",IF(C1455&lt;=0,"Valor maior que zero",IF(COUNTIFS(Medios,D1455)&lt;&gt;1,"Escolha um meio",IF(COUNTIFS(VentaID,A1455)&lt;&gt;1,"Confira o ID da venda",IF(SUMIFS(VentaValida,VentaID,A1455)&lt;=0,"Corrija a venda",IF(B1455&lt;SUMIFS(VentaFecha,VentaID,A1455),"Anterior à venda","OK"))))))))))))</f>
        <v/>
      </c>
      <c r="H1455" s="34" t="n">
        <f aca="false">IF(G1455="OK",C1455,0)</f>
        <v>0</v>
      </c>
    </row>
    <row r="1456" customFormat="false" ht="25" hidden="false" customHeight="true" outlineLevel="0" collapsed="false">
      <c r="A1456" s="31"/>
      <c r="B1456" s="32"/>
      <c r="C1456" s="33"/>
      <c r="D1456" s="31"/>
      <c r="E1456" s="31"/>
      <c r="F1456" s="31"/>
      <c r="G1456" s="36" t="str">
        <f aca="false">IF(COUNTA(A1456:F1456)=0,"",IF(E1456="","Falta o código",IF(E1456&lt;&gt;TRIM(E1456),"Confira o código",IF(COUNTIFS(CobroID,E1456)&gt;1,"Código repetido",IF(NOT(ISNUMBER(B1456)),"Confira a data",IF(OR(B1456&lt;1,B1456&gt;73415,INT(B1456)&lt;&gt;B1456),"Confira a data",IF(NOT(ISNUMBER(C1456)),"Confira o valor",IF(C1456&lt;=0,"Valor maior que zero",IF(COUNTIFS(Medios,D1456)&lt;&gt;1,"Escolha um meio",IF(COUNTIFS(VentaID,A1456)&lt;&gt;1,"Confira o ID da venda",IF(SUMIFS(VentaValida,VentaID,A1456)&lt;=0,"Corrija a venda",IF(B1456&lt;SUMIFS(VentaFecha,VentaID,A1456),"Anterior à venda","OK"))))))))))))</f>
        <v/>
      </c>
      <c r="H1456" s="34" t="n">
        <f aca="false">IF(G1456="OK",C1456,0)</f>
        <v>0</v>
      </c>
    </row>
    <row r="1457" customFormat="false" ht="25" hidden="false" customHeight="true" outlineLevel="0" collapsed="false">
      <c r="A1457" s="31"/>
      <c r="B1457" s="32"/>
      <c r="C1457" s="33"/>
      <c r="D1457" s="31"/>
      <c r="E1457" s="31"/>
      <c r="F1457" s="31"/>
      <c r="G1457" s="36" t="str">
        <f aca="false">IF(COUNTA(A1457:F1457)=0,"",IF(E1457="","Falta o código",IF(E1457&lt;&gt;TRIM(E1457),"Confira o código",IF(COUNTIFS(CobroID,E1457)&gt;1,"Código repetido",IF(NOT(ISNUMBER(B1457)),"Confira a data",IF(OR(B1457&lt;1,B1457&gt;73415,INT(B1457)&lt;&gt;B1457),"Confira a data",IF(NOT(ISNUMBER(C1457)),"Confira o valor",IF(C1457&lt;=0,"Valor maior que zero",IF(COUNTIFS(Medios,D1457)&lt;&gt;1,"Escolha um meio",IF(COUNTIFS(VentaID,A1457)&lt;&gt;1,"Confira o ID da venda",IF(SUMIFS(VentaValida,VentaID,A1457)&lt;=0,"Corrija a venda",IF(B1457&lt;SUMIFS(VentaFecha,VentaID,A1457),"Anterior à venda","OK"))))))))))))</f>
        <v/>
      </c>
      <c r="H1457" s="34" t="n">
        <f aca="false">IF(G1457="OK",C1457,0)</f>
        <v>0</v>
      </c>
    </row>
    <row r="1458" customFormat="false" ht="25" hidden="false" customHeight="true" outlineLevel="0" collapsed="false">
      <c r="A1458" s="31"/>
      <c r="B1458" s="32"/>
      <c r="C1458" s="33"/>
      <c r="D1458" s="31"/>
      <c r="E1458" s="31"/>
      <c r="F1458" s="31"/>
      <c r="G1458" s="36" t="str">
        <f aca="false">IF(COUNTA(A1458:F1458)=0,"",IF(E1458="","Falta o código",IF(E1458&lt;&gt;TRIM(E1458),"Confira o código",IF(COUNTIFS(CobroID,E1458)&gt;1,"Código repetido",IF(NOT(ISNUMBER(B1458)),"Confira a data",IF(OR(B1458&lt;1,B1458&gt;73415,INT(B1458)&lt;&gt;B1458),"Confira a data",IF(NOT(ISNUMBER(C1458)),"Confira o valor",IF(C1458&lt;=0,"Valor maior que zero",IF(COUNTIFS(Medios,D1458)&lt;&gt;1,"Escolha um meio",IF(COUNTIFS(VentaID,A1458)&lt;&gt;1,"Confira o ID da venda",IF(SUMIFS(VentaValida,VentaID,A1458)&lt;=0,"Corrija a venda",IF(B1458&lt;SUMIFS(VentaFecha,VentaID,A1458),"Anterior à venda","OK"))))))))))))</f>
        <v/>
      </c>
      <c r="H1458" s="34" t="n">
        <f aca="false">IF(G1458="OK",C1458,0)</f>
        <v>0</v>
      </c>
    </row>
    <row r="1459" customFormat="false" ht="25" hidden="false" customHeight="true" outlineLevel="0" collapsed="false">
      <c r="A1459" s="31"/>
      <c r="B1459" s="32"/>
      <c r="C1459" s="33"/>
      <c r="D1459" s="31"/>
      <c r="E1459" s="31"/>
      <c r="F1459" s="31"/>
      <c r="G1459" s="36" t="str">
        <f aca="false">IF(COUNTA(A1459:F1459)=0,"",IF(E1459="","Falta o código",IF(E1459&lt;&gt;TRIM(E1459),"Confira o código",IF(COUNTIFS(CobroID,E1459)&gt;1,"Código repetido",IF(NOT(ISNUMBER(B1459)),"Confira a data",IF(OR(B1459&lt;1,B1459&gt;73415,INT(B1459)&lt;&gt;B1459),"Confira a data",IF(NOT(ISNUMBER(C1459)),"Confira o valor",IF(C1459&lt;=0,"Valor maior que zero",IF(COUNTIFS(Medios,D1459)&lt;&gt;1,"Escolha um meio",IF(COUNTIFS(VentaID,A1459)&lt;&gt;1,"Confira o ID da venda",IF(SUMIFS(VentaValida,VentaID,A1459)&lt;=0,"Corrija a venda",IF(B1459&lt;SUMIFS(VentaFecha,VentaID,A1459),"Anterior à venda","OK"))))))))))))</f>
        <v/>
      </c>
      <c r="H1459" s="34" t="n">
        <f aca="false">IF(G1459="OK",C1459,0)</f>
        <v>0</v>
      </c>
    </row>
    <row r="1460" customFormat="false" ht="25" hidden="false" customHeight="true" outlineLevel="0" collapsed="false">
      <c r="A1460" s="31"/>
      <c r="B1460" s="32"/>
      <c r="C1460" s="33"/>
      <c r="D1460" s="31"/>
      <c r="E1460" s="31"/>
      <c r="F1460" s="31"/>
      <c r="G1460" s="36" t="str">
        <f aca="false">IF(COUNTA(A1460:F1460)=0,"",IF(E1460="","Falta o código",IF(E1460&lt;&gt;TRIM(E1460),"Confira o código",IF(COUNTIFS(CobroID,E1460)&gt;1,"Código repetido",IF(NOT(ISNUMBER(B1460)),"Confira a data",IF(OR(B1460&lt;1,B1460&gt;73415,INT(B1460)&lt;&gt;B1460),"Confira a data",IF(NOT(ISNUMBER(C1460)),"Confira o valor",IF(C1460&lt;=0,"Valor maior que zero",IF(COUNTIFS(Medios,D1460)&lt;&gt;1,"Escolha um meio",IF(COUNTIFS(VentaID,A1460)&lt;&gt;1,"Confira o ID da venda",IF(SUMIFS(VentaValida,VentaID,A1460)&lt;=0,"Corrija a venda",IF(B1460&lt;SUMIFS(VentaFecha,VentaID,A1460),"Anterior à venda","OK"))))))))))))</f>
        <v/>
      </c>
      <c r="H1460" s="34" t="n">
        <f aca="false">IF(G1460="OK",C1460,0)</f>
        <v>0</v>
      </c>
    </row>
    <row r="1461" customFormat="false" ht="25" hidden="false" customHeight="true" outlineLevel="0" collapsed="false">
      <c r="A1461" s="31"/>
      <c r="B1461" s="32"/>
      <c r="C1461" s="33"/>
      <c r="D1461" s="31"/>
      <c r="E1461" s="31"/>
      <c r="F1461" s="31"/>
      <c r="G1461" s="36" t="str">
        <f aca="false">IF(COUNTA(A1461:F1461)=0,"",IF(E1461="","Falta o código",IF(E1461&lt;&gt;TRIM(E1461),"Confira o código",IF(COUNTIFS(CobroID,E1461)&gt;1,"Código repetido",IF(NOT(ISNUMBER(B1461)),"Confira a data",IF(OR(B1461&lt;1,B1461&gt;73415,INT(B1461)&lt;&gt;B1461),"Confira a data",IF(NOT(ISNUMBER(C1461)),"Confira o valor",IF(C1461&lt;=0,"Valor maior que zero",IF(COUNTIFS(Medios,D1461)&lt;&gt;1,"Escolha um meio",IF(COUNTIFS(VentaID,A1461)&lt;&gt;1,"Confira o ID da venda",IF(SUMIFS(VentaValida,VentaID,A1461)&lt;=0,"Corrija a venda",IF(B1461&lt;SUMIFS(VentaFecha,VentaID,A1461),"Anterior à venda","OK"))))))))))))</f>
        <v/>
      </c>
      <c r="H1461" s="34" t="n">
        <f aca="false">IF(G1461="OK",C1461,0)</f>
        <v>0</v>
      </c>
    </row>
    <row r="1462" customFormat="false" ht="25" hidden="false" customHeight="true" outlineLevel="0" collapsed="false">
      <c r="A1462" s="31"/>
      <c r="B1462" s="32"/>
      <c r="C1462" s="33"/>
      <c r="D1462" s="31"/>
      <c r="E1462" s="31"/>
      <c r="F1462" s="31"/>
      <c r="G1462" s="36" t="str">
        <f aca="false">IF(COUNTA(A1462:F1462)=0,"",IF(E1462="","Falta o código",IF(E1462&lt;&gt;TRIM(E1462),"Confira o código",IF(COUNTIFS(CobroID,E1462)&gt;1,"Código repetido",IF(NOT(ISNUMBER(B1462)),"Confira a data",IF(OR(B1462&lt;1,B1462&gt;73415,INT(B1462)&lt;&gt;B1462),"Confira a data",IF(NOT(ISNUMBER(C1462)),"Confira o valor",IF(C1462&lt;=0,"Valor maior que zero",IF(COUNTIFS(Medios,D1462)&lt;&gt;1,"Escolha um meio",IF(COUNTIFS(VentaID,A1462)&lt;&gt;1,"Confira o ID da venda",IF(SUMIFS(VentaValida,VentaID,A1462)&lt;=0,"Corrija a venda",IF(B1462&lt;SUMIFS(VentaFecha,VentaID,A1462),"Anterior à venda","OK"))))))))))))</f>
        <v/>
      </c>
      <c r="H1462" s="34" t="n">
        <f aca="false">IF(G1462="OK",C1462,0)</f>
        <v>0</v>
      </c>
    </row>
    <row r="1463" customFormat="false" ht="25" hidden="false" customHeight="true" outlineLevel="0" collapsed="false">
      <c r="A1463" s="31"/>
      <c r="B1463" s="32"/>
      <c r="C1463" s="33"/>
      <c r="D1463" s="31"/>
      <c r="E1463" s="31"/>
      <c r="F1463" s="31"/>
      <c r="G1463" s="36" t="str">
        <f aca="false">IF(COUNTA(A1463:F1463)=0,"",IF(E1463="","Falta o código",IF(E1463&lt;&gt;TRIM(E1463),"Confira o código",IF(COUNTIFS(CobroID,E1463)&gt;1,"Código repetido",IF(NOT(ISNUMBER(B1463)),"Confira a data",IF(OR(B1463&lt;1,B1463&gt;73415,INT(B1463)&lt;&gt;B1463),"Confira a data",IF(NOT(ISNUMBER(C1463)),"Confira o valor",IF(C1463&lt;=0,"Valor maior que zero",IF(COUNTIFS(Medios,D1463)&lt;&gt;1,"Escolha um meio",IF(COUNTIFS(VentaID,A1463)&lt;&gt;1,"Confira o ID da venda",IF(SUMIFS(VentaValida,VentaID,A1463)&lt;=0,"Corrija a venda",IF(B1463&lt;SUMIFS(VentaFecha,VentaID,A1463),"Anterior à venda","OK"))))))))))))</f>
        <v/>
      </c>
      <c r="H1463" s="34" t="n">
        <f aca="false">IF(G1463="OK",C1463,0)</f>
        <v>0</v>
      </c>
    </row>
    <row r="1464" customFormat="false" ht="25" hidden="false" customHeight="true" outlineLevel="0" collapsed="false">
      <c r="A1464" s="31"/>
      <c r="B1464" s="32"/>
      <c r="C1464" s="33"/>
      <c r="D1464" s="31"/>
      <c r="E1464" s="31"/>
      <c r="F1464" s="31"/>
      <c r="G1464" s="36" t="str">
        <f aca="false">IF(COUNTA(A1464:F1464)=0,"",IF(E1464="","Falta o código",IF(E1464&lt;&gt;TRIM(E1464),"Confira o código",IF(COUNTIFS(CobroID,E1464)&gt;1,"Código repetido",IF(NOT(ISNUMBER(B1464)),"Confira a data",IF(OR(B1464&lt;1,B1464&gt;73415,INT(B1464)&lt;&gt;B1464),"Confira a data",IF(NOT(ISNUMBER(C1464)),"Confira o valor",IF(C1464&lt;=0,"Valor maior que zero",IF(COUNTIFS(Medios,D1464)&lt;&gt;1,"Escolha um meio",IF(COUNTIFS(VentaID,A1464)&lt;&gt;1,"Confira o ID da venda",IF(SUMIFS(VentaValida,VentaID,A1464)&lt;=0,"Corrija a venda",IF(B1464&lt;SUMIFS(VentaFecha,VentaID,A1464),"Anterior à venda","OK"))))))))))))</f>
        <v/>
      </c>
      <c r="H1464" s="34" t="n">
        <f aca="false">IF(G1464="OK",C1464,0)</f>
        <v>0</v>
      </c>
    </row>
    <row r="1465" customFormat="false" ht="25" hidden="false" customHeight="true" outlineLevel="0" collapsed="false">
      <c r="A1465" s="31"/>
      <c r="B1465" s="32"/>
      <c r="C1465" s="33"/>
      <c r="D1465" s="31"/>
      <c r="E1465" s="31"/>
      <c r="F1465" s="31"/>
      <c r="G1465" s="36" t="str">
        <f aca="false">IF(COUNTA(A1465:F1465)=0,"",IF(E1465="","Falta o código",IF(E1465&lt;&gt;TRIM(E1465),"Confira o código",IF(COUNTIFS(CobroID,E1465)&gt;1,"Código repetido",IF(NOT(ISNUMBER(B1465)),"Confira a data",IF(OR(B1465&lt;1,B1465&gt;73415,INT(B1465)&lt;&gt;B1465),"Confira a data",IF(NOT(ISNUMBER(C1465)),"Confira o valor",IF(C1465&lt;=0,"Valor maior que zero",IF(COUNTIFS(Medios,D1465)&lt;&gt;1,"Escolha um meio",IF(COUNTIFS(VentaID,A1465)&lt;&gt;1,"Confira o ID da venda",IF(SUMIFS(VentaValida,VentaID,A1465)&lt;=0,"Corrija a venda",IF(B1465&lt;SUMIFS(VentaFecha,VentaID,A1465),"Anterior à venda","OK"))))))))))))</f>
        <v/>
      </c>
      <c r="H1465" s="34" t="n">
        <f aca="false">IF(G1465="OK",C1465,0)</f>
        <v>0</v>
      </c>
    </row>
    <row r="1466" customFormat="false" ht="25" hidden="false" customHeight="true" outlineLevel="0" collapsed="false">
      <c r="A1466" s="31"/>
      <c r="B1466" s="32"/>
      <c r="C1466" s="33"/>
      <c r="D1466" s="31"/>
      <c r="E1466" s="31"/>
      <c r="F1466" s="31"/>
      <c r="G1466" s="36" t="str">
        <f aca="false">IF(COUNTA(A1466:F1466)=0,"",IF(E1466="","Falta o código",IF(E1466&lt;&gt;TRIM(E1466),"Confira o código",IF(COUNTIFS(CobroID,E1466)&gt;1,"Código repetido",IF(NOT(ISNUMBER(B1466)),"Confira a data",IF(OR(B1466&lt;1,B1466&gt;73415,INT(B1466)&lt;&gt;B1466),"Confira a data",IF(NOT(ISNUMBER(C1466)),"Confira o valor",IF(C1466&lt;=0,"Valor maior que zero",IF(COUNTIFS(Medios,D1466)&lt;&gt;1,"Escolha um meio",IF(COUNTIFS(VentaID,A1466)&lt;&gt;1,"Confira o ID da venda",IF(SUMIFS(VentaValida,VentaID,A1466)&lt;=0,"Corrija a venda",IF(B1466&lt;SUMIFS(VentaFecha,VentaID,A1466),"Anterior à venda","OK"))))))))))))</f>
        <v/>
      </c>
      <c r="H1466" s="34" t="n">
        <f aca="false">IF(G1466="OK",C1466,0)</f>
        <v>0</v>
      </c>
    </row>
    <row r="1467" customFormat="false" ht="25" hidden="false" customHeight="true" outlineLevel="0" collapsed="false">
      <c r="A1467" s="31"/>
      <c r="B1467" s="32"/>
      <c r="C1467" s="33"/>
      <c r="D1467" s="31"/>
      <c r="E1467" s="31"/>
      <c r="F1467" s="31"/>
      <c r="G1467" s="36" t="str">
        <f aca="false">IF(COUNTA(A1467:F1467)=0,"",IF(E1467="","Falta o código",IF(E1467&lt;&gt;TRIM(E1467),"Confira o código",IF(COUNTIFS(CobroID,E1467)&gt;1,"Código repetido",IF(NOT(ISNUMBER(B1467)),"Confira a data",IF(OR(B1467&lt;1,B1467&gt;73415,INT(B1467)&lt;&gt;B1467),"Confira a data",IF(NOT(ISNUMBER(C1467)),"Confira o valor",IF(C1467&lt;=0,"Valor maior que zero",IF(COUNTIFS(Medios,D1467)&lt;&gt;1,"Escolha um meio",IF(COUNTIFS(VentaID,A1467)&lt;&gt;1,"Confira o ID da venda",IF(SUMIFS(VentaValida,VentaID,A1467)&lt;=0,"Corrija a venda",IF(B1467&lt;SUMIFS(VentaFecha,VentaID,A1467),"Anterior à venda","OK"))))))))))))</f>
        <v/>
      </c>
      <c r="H1467" s="34" t="n">
        <f aca="false">IF(G1467="OK",C1467,0)</f>
        <v>0</v>
      </c>
    </row>
    <row r="1468" customFormat="false" ht="25" hidden="false" customHeight="true" outlineLevel="0" collapsed="false">
      <c r="A1468" s="31"/>
      <c r="B1468" s="32"/>
      <c r="C1468" s="33"/>
      <c r="D1468" s="31"/>
      <c r="E1468" s="31"/>
      <c r="F1468" s="31"/>
      <c r="G1468" s="36" t="str">
        <f aca="false">IF(COUNTA(A1468:F1468)=0,"",IF(E1468="","Falta o código",IF(E1468&lt;&gt;TRIM(E1468),"Confira o código",IF(COUNTIFS(CobroID,E1468)&gt;1,"Código repetido",IF(NOT(ISNUMBER(B1468)),"Confira a data",IF(OR(B1468&lt;1,B1468&gt;73415,INT(B1468)&lt;&gt;B1468),"Confira a data",IF(NOT(ISNUMBER(C1468)),"Confira o valor",IF(C1468&lt;=0,"Valor maior que zero",IF(COUNTIFS(Medios,D1468)&lt;&gt;1,"Escolha um meio",IF(COUNTIFS(VentaID,A1468)&lt;&gt;1,"Confira o ID da venda",IF(SUMIFS(VentaValida,VentaID,A1468)&lt;=0,"Corrija a venda",IF(B1468&lt;SUMIFS(VentaFecha,VentaID,A1468),"Anterior à venda","OK"))))))))))))</f>
        <v/>
      </c>
      <c r="H1468" s="34" t="n">
        <f aca="false">IF(G1468="OK",C1468,0)</f>
        <v>0</v>
      </c>
    </row>
    <row r="1469" customFormat="false" ht="25" hidden="false" customHeight="true" outlineLevel="0" collapsed="false">
      <c r="A1469" s="31"/>
      <c r="B1469" s="32"/>
      <c r="C1469" s="33"/>
      <c r="D1469" s="31"/>
      <c r="E1469" s="31"/>
      <c r="F1469" s="31"/>
      <c r="G1469" s="36" t="str">
        <f aca="false">IF(COUNTA(A1469:F1469)=0,"",IF(E1469="","Falta o código",IF(E1469&lt;&gt;TRIM(E1469),"Confira o código",IF(COUNTIFS(CobroID,E1469)&gt;1,"Código repetido",IF(NOT(ISNUMBER(B1469)),"Confira a data",IF(OR(B1469&lt;1,B1469&gt;73415,INT(B1469)&lt;&gt;B1469),"Confira a data",IF(NOT(ISNUMBER(C1469)),"Confira o valor",IF(C1469&lt;=0,"Valor maior que zero",IF(COUNTIFS(Medios,D1469)&lt;&gt;1,"Escolha um meio",IF(COUNTIFS(VentaID,A1469)&lt;&gt;1,"Confira o ID da venda",IF(SUMIFS(VentaValida,VentaID,A1469)&lt;=0,"Corrija a venda",IF(B1469&lt;SUMIFS(VentaFecha,VentaID,A1469),"Anterior à venda","OK"))))))))))))</f>
        <v/>
      </c>
      <c r="H1469" s="34" t="n">
        <f aca="false">IF(G1469="OK",C1469,0)</f>
        <v>0</v>
      </c>
    </row>
    <row r="1470" customFormat="false" ht="25" hidden="false" customHeight="true" outlineLevel="0" collapsed="false">
      <c r="A1470" s="31"/>
      <c r="B1470" s="32"/>
      <c r="C1470" s="33"/>
      <c r="D1470" s="31"/>
      <c r="E1470" s="31"/>
      <c r="F1470" s="31"/>
      <c r="G1470" s="36" t="str">
        <f aca="false">IF(COUNTA(A1470:F1470)=0,"",IF(E1470="","Falta o código",IF(E1470&lt;&gt;TRIM(E1470),"Confira o código",IF(COUNTIFS(CobroID,E1470)&gt;1,"Código repetido",IF(NOT(ISNUMBER(B1470)),"Confira a data",IF(OR(B1470&lt;1,B1470&gt;73415,INT(B1470)&lt;&gt;B1470),"Confira a data",IF(NOT(ISNUMBER(C1470)),"Confira o valor",IF(C1470&lt;=0,"Valor maior que zero",IF(COUNTIFS(Medios,D1470)&lt;&gt;1,"Escolha um meio",IF(COUNTIFS(VentaID,A1470)&lt;&gt;1,"Confira o ID da venda",IF(SUMIFS(VentaValida,VentaID,A1470)&lt;=0,"Corrija a venda",IF(B1470&lt;SUMIFS(VentaFecha,VentaID,A1470),"Anterior à venda","OK"))))))))))))</f>
        <v/>
      </c>
      <c r="H1470" s="34" t="n">
        <f aca="false">IF(G1470="OK",C1470,0)</f>
        <v>0</v>
      </c>
    </row>
    <row r="1471" customFormat="false" ht="25" hidden="false" customHeight="true" outlineLevel="0" collapsed="false">
      <c r="A1471" s="31"/>
      <c r="B1471" s="32"/>
      <c r="C1471" s="33"/>
      <c r="D1471" s="31"/>
      <c r="E1471" s="31"/>
      <c r="F1471" s="31"/>
      <c r="G1471" s="36" t="str">
        <f aca="false">IF(COUNTA(A1471:F1471)=0,"",IF(E1471="","Falta o código",IF(E1471&lt;&gt;TRIM(E1471),"Confira o código",IF(COUNTIFS(CobroID,E1471)&gt;1,"Código repetido",IF(NOT(ISNUMBER(B1471)),"Confira a data",IF(OR(B1471&lt;1,B1471&gt;73415,INT(B1471)&lt;&gt;B1471),"Confira a data",IF(NOT(ISNUMBER(C1471)),"Confira o valor",IF(C1471&lt;=0,"Valor maior que zero",IF(COUNTIFS(Medios,D1471)&lt;&gt;1,"Escolha um meio",IF(COUNTIFS(VentaID,A1471)&lt;&gt;1,"Confira o ID da venda",IF(SUMIFS(VentaValida,VentaID,A1471)&lt;=0,"Corrija a venda",IF(B1471&lt;SUMIFS(VentaFecha,VentaID,A1471),"Anterior à venda","OK"))))))))))))</f>
        <v/>
      </c>
      <c r="H1471" s="34" t="n">
        <f aca="false">IF(G1471="OK",C1471,0)</f>
        <v>0</v>
      </c>
    </row>
    <row r="1472" customFormat="false" ht="25" hidden="false" customHeight="true" outlineLevel="0" collapsed="false">
      <c r="A1472" s="31"/>
      <c r="B1472" s="32"/>
      <c r="C1472" s="33"/>
      <c r="D1472" s="31"/>
      <c r="E1472" s="31"/>
      <c r="F1472" s="31"/>
      <c r="G1472" s="36" t="str">
        <f aca="false">IF(COUNTA(A1472:F1472)=0,"",IF(E1472="","Falta o código",IF(E1472&lt;&gt;TRIM(E1472),"Confira o código",IF(COUNTIFS(CobroID,E1472)&gt;1,"Código repetido",IF(NOT(ISNUMBER(B1472)),"Confira a data",IF(OR(B1472&lt;1,B1472&gt;73415,INT(B1472)&lt;&gt;B1472),"Confira a data",IF(NOT(ISNUMBER(C1472)),"Confira o valor",IF(C1472&lt;=0,"Valor maior que zero",IF(COUNTIFS(Medios,D1472)&lt;&gt;1,"Escolha um meio",IF(COUNTIFS(VentaID,A1472)&lt;&gt;1,"Confira o ID da venda",IF(SUMIFS(VentaValida,VentaID,A1472)&lt;=0,"Corrija a venda",IF(B1472&lt;SUMIFS(VentaFecha,VentaID,A1472),"Anterior à venda","OK"))))))))))))</f>
        <v/>
      </c>
      <c r="H1472" s="34" t="n">
        <f aca="false">IF(G1472="OK",C1472,0)</f>
        <v>0</v>
      </c>
    </row>
    <row r="1473" customFormat="false" ht="25" hidden="false" customHeight="true" outlineLevel="0" collapsed="false">
      <c r="A1473" s="31"/>
      <c r="B1473" s="32"/>
      <c r="C1473" s="33"/>
      <c r="D1473" s="31"/>
      <c r="E1473" s="31"/>
      <c r="F1473" s="31"/>
      <c r="G1473" s="36" t="str">
        <f aca="false">IF(COUNTA(A1473:F1473)=0,"",IF(E1473="","Falta o código",IF(E1473&lt;&gt;TRIM(E1473),"Confira o código",IF(COUNTIFS(CobroID,E1473)&gt;1,"Código repetido",IF(NOT(ISNUMBER(B1473)),"Confira a data",IF(OR(B1473&lt;1,B1473&gt;73415,INT(B1473)&lt;&gt;B1473),"Confira a data",IF(NOT(ISNUMBER(C1473)),"Confira o valor",IF(C1473&lt;=0,"Valor maior que zero",IF(COUNTIFS(Medios,D1473)&lt;&gt;1,"Escolha um meio",IF(COUNTIFS(VentaID,A1473)&lt;&gt;1,"Confira o ID da venda",IF(SUMIFS(VentaValida,VentaID,A1473)&lt;=0,"Corrija a venda",IF(B1473&lt;SUMIFS(VentaFecha,VentaID,A1473),"Anterior à venda","OK"))))))))))))</f>
        <v/>
      </c>
      <c r="H1473" s="34" t="n">
        <f aca="false">IF(G1473="OK",C1473,0)</f>
        <v>0</v>
      </c>
    </row>
    <row r="1474" customFormat="false" ht="25" hidden="false" customHeight="true" outlineLevel="0" collapsed="false">
      <c r="A1474" s="31"/>
      <c r="B1474" s="32"/>
      <c r="C1474" s="33"/>
      <c r="D1474" s="31"/>
      <c r="E1474" s="31"/>
      <c r="F1474" s="31"/>
      <c r="G1474" s="36" t="str">
        <f aca="false">IF(COUNTA(A1474:F1474)=0,"",IF(E1474="","Falta o código",IF(E1474&lt;&gt;TRIM(E1474),"Confira o código",IF(COUNTIFS(CobroID,E1474)&gt;1,"Código repetido",IF(NOT(ISNUMBER(B1474)),"Confira a data",IF(OR(B1474&lt;1,B1474&gt;73415,INT(B1474)&lt;&gt;B1474),"Confira a data",IF(NOT(ISNUMBER(C1474)),"Confira o valor",IF(C1474&lt;=0,"Valor maior que zero",IF(COUNTIFS(Medios,D1474)&lt;&gt;1,"Escolha um meio",IF(COUNTIFS(VentaID,A1474)&lt;&gt;1,"Confira o ID da venda",IF(SUMIFS(VentaValida,VentaID,A1474)&lt;=0,"Corrija a venda",IF(B1474&lt;SUMIFS(VentaFecha,VentaID,A1474),"Anterior à venda","OK"))))))))))))</f>
        <v/>
      </c>
      <c r="H1474" s="34" t="n">
        <f aca="false">IF(G1474="OK",C1474,0)</f>
        <v>0</v>
      </c>
    </row>
    <row r="1475" customFormat="false" ht="25" hidden="false" customHeight="true" outlineLevel="0" collapsed="false">
      <c r="A1475" s="31"/>
      <c r="B1475" s="32"/>
      <c r="C1475" s="33"/>
      <c r="D1475" s="31"/>
      <c r="E1475" s="31"/>
      <c r="F1475" s="31"/>
      <c r="G1475" s="36" t="str">
        <f aca="false">IF(COUNTA(A1475:F1475)=0,"",IF(E1475="","Falta o código",IF(E1475&lt;&gt;TRIM(E1475),"Confira o código",IF(COUNTIFS(CobroID,E1475)&gt;1,"Código repetido",IF(NOT(ISNUMBER(B1475)),"Confira a data",IF(OR(B1475&lt;1,B1475&gt;73415,INT(B1475)&lt;&gt;B1475),"Confira a data",IF(NOT(ISNUMBER(C1475)),"Confira o valor",IF(C1475&lt;=0,"Valor maior que zero",IF(COUNTIFS(Medios,D1475)&lt;&gt;1,"Escolha um meio",IF(COUNTIFS(VentaID,A1475)&lt;&gt;1,"Confira o ID da venda",IF(SUMIFS(VentaValida,VentaID,A1475)&lt;=0,"Corrija a venda",IF(B1475&lt;SUMIFS(VentaFecha,VentaID,A1475),"Anterior à venda","OK"))))))))))))</f>
        <v/>
      </c>
      <c r="H1475" s="34" t="n">
        <f aca="false">IF(G1475="OK",C1475,0)</f>
        <v>0</v>
      </c>
    </row>
    <row r="1476" customFormat="false" ht="25" hidden="false" customHeight="true" outlineLevel="0" collapsed="false">
      <c r="A1476" s="31"/>
      <c r="B1476" s="32"/>
      <c r="C1476" s="33"/>
      <c r="D1476" s="31"/>
      <c r="E1476" s="31"/>
      <c r="F1476" s="31"/>
      <c r="G1476" s="36" t="str">
        <f aca="false">IF(COUNTA(A1476:F1476)=0,"",IF(E1476="","Falta o código",IF(E1476&lt;&gt;TRIM(E1476),"Confira o código",IF(COUNTIFS(CobroID,E1476)&gt;1,"Código repetido",IF(NOT(ISNUMBER(B1476)),"Confira a data",IF(OR(B1476&lt;1,B1476&gt;73415,INT(B1476)&lt;&gt;B1476),"Confira a data",IF(NOT(ISNUMBER(C1476)),"Confira o valor",IF(C1476&lt;=0,"Valor maior que zero",IF(COUNTIFS(Medios,D1476)&lt;&gt;1,"Escolha um meio",IF(COUNTIFS(VentaID,A1476)&lt;&gt;1,"Confira o ID da venda",IF(SUMIFS(VentaValida,VentaID,A1476)&lt;=0,"Corrija a venda",IF(B1476&lt;SUMIFS(VentaFecha,VentaID,A1476),"Anterior à venda","OK"))))))))))))</f>
        <v/>
      </c>
      <c r="H1476" s="34" t="n">
        <f aca="false">IF(G1476="OK",C1476,0)</f>
        <v>0</v>
      </c>
    </row>
    <row r="1477" customFormat="false" ht="25" hidden="false" customHeight="true" outlineLevel="0" collapsed="false">
      <c r="A1477" s="31"/>
      <c r="B1477" s="32"/>
      <c r="C1477" s="33"/>
      <c r="D1477" s="31"/>
      <c r="E1477" s="31"/>
      <c r="F1477" s="31"/>
      <c r="G1477" s="36" t="str">
        <f aca="false">IF(COUNTA(A1477:F1477)=0,"",IF(E1477="","Falta o código",IF(E1477&lt;&gt;TRIM(E1477),"Confira o código",IF(COUNTIFS(CobroID,E1477)&gt;1,"Código repetido",IF(NOT(ISNUMBER(B1477)),"Confira a data",IF(OR(B1477&lt;1,B1477&gt;73415,INT(B1477)&lt;&gt;B1477),"Confira a data",IF(NOT(ISNUMBER(C1477)),"Confira o valor",IF(C1477&lt;=0,"Valor maior que zero",IF(COUNTIFS(Medios,D1477)&lt;&gt;1,"Escolha um meio",IF(COUNTIFS(VentaID,A1477)&lt;&gt;1,"Confira o ID da venda",IF(SUMIFS(VentaValida,VentaID,A1477)&lt;=0,"Corrija a venda",IF(B1477&lt;SUMIFS(VentaFecha,VentaID,A1477),"Anterior à venda","OK"))))))))))))</f>
        <v/>
      </c>
      <c r="H1477" s="34" t="n">
        <f aca="false">IF(G1477="OK",C1477,0)</f>
        <v>0</v>
      </c>
    </row>
    <row r="1478" customFormat="false" ht="25" hidden="false" customHeight="true" outlineLevel="0" collapsed="false">
      <c r="A1478" s="31"/>
      <c r="B1478" s="32"/>
      <c r="C1478" s="33"/>
      <c r="D1478" s="31"/>
      <c r="E1478" s="31"/>
      <c r="F1478" s="31"/>
      <c r="G1478" s="36" t="str">
        <f aca="false">IF(COUNTA(A1478:F1478)=0,"",IF(E1478="","Falta o código",IF(E1478&lt;&gt;TRIM(E1478),"Confira o código",IF(COUNTIFS(CobroID,E1478)&gt;1,"Código repetido",IF(NOT(ISNUMBER(B1478)),"Confira a data",IF(OR(B1478&lt;1,B1478&gt;73415,INT(B1478)&lt;&gt;B1478),"Confira a data",IF(NOT(ISNUMBER(C1478)),"Confira o valor",IF(C1478&lt;=0,"Valor maior que zero",IF(COUNTIFS(Medios,D1478)&lt;&gt;1,"Escolha um meio",IF(COUNTIFS(VentaID,A1478)&lt;&gt;1,"Confira o ID da venda",IF(SUMIFS(VentaValida,VentaID,A1478)&lt;=0,"Corrija a venda",IF(B1478&lt;SUMIFS(VentaFecha,VentaID,A1478),"Anterior à venda","OK"))))))))))))</f>
        <v/>
      </c>
      <c r="H1478" s="34" t="n">
        <f aca="false">IF(G1478="OK",C1478,0)</f>
        <v>0</v>
      </c>
    </row>
    <row r="1479" customFormat="false" ht="25" hidden="false" customHeight="true" outlineLevel="0" collapsed="false">
      <c r="A1479" s="31"/>
      <c r="B1479" s="32"/>
      <c r="C1479" s="33"/>
      <c r="D1479" s="31"/>
      <c r="E1479" s="31"/>
      <c r="F1479" s="31"/>
      <c r="G1479" s="36" t="str">
        <f aca="false">IF(COUNTA(A1479:F1479)=0,"",IF(E1479="","Falta o código",IF(E1479&lt;&gt;TRIM(E1479),"Confira o código",IF(COUNTIFS(CobroID,E1479)&gt;1,"Código repetido",IF(NOT(ISNUMBER(B1479)),"Confira a data",IF(OR(B1479&lt;1,B1479&gt;73415,INT(B1479)&lt;&gt;B1479),"Confira a data",IF(NOT(ISNUMBER(C1479)),"Confira o valor",IF(C1479&lt;=0,"Valor maior que zero",IF(COUNTIFS(Medios,D1479)&lt;&gt;1,"Escolha um meio",IF(COUNTIFS(VentaID,A1479)&lt;&gt;1,"Confira o ID da venda",IF(SUMIFS(VentaValida,VentaID,A1479)&lt;=0,"Corrija a venda",IF(B1479&lt;SUMIFS(VentaFecha,VentaID,A1479),"Anterior à venda","OK"))))))))))))</f>
        <v/>
      </c>
      <c r="H1479" s="34" t="n">
        <f aca="false">IF(G1479="OK",C1479,0)</f>
        <v>0</v>
      </c>
    </row>
    <row r="1480" customFormat="false" ht="25" hidden="false" customHeight="true" outlineLevel="0" collapsed="false">
      <c r="A1480" s="31"/>
      <c r="B1480" s="32"/>
      <c r="C1480" s="33"/>
      <c r="D1480" s="31"/>
      <c r="E1480" s="31"/>
      <c r="F1480" s="31"/>
      <c r="G1480" s="36" t="str">
        <f aca="false">IF(COUNTA(A1480:F1480)=0,"",IF(E1480="","Falta o código",IF(E1480&lt;&gt;TRIM(E1480),"Confira o código",IF(COUNTIFS(CobroID,E1480)&gt;1,"Código repetido",IF(NOT(ISNUMBER(B1480)),"Confira a data",IF(OR(B1480&lt;1,B1480&gt;73415,INT(B1480)&lt;&gt;B1480),"Confira a data",IF(NOT(ISNUMBER(C1480)),"Confira o valor",IF(C1480&lt;=0,"Valor maior que zero",IF(COUNTIFS(Medios,D1480)&lt;&gt;1,"Escolha um meio",IF(COUNTIFS(VentaID,A1480)&lt;&gt;1,"Confira o ID da venda",IF(SUMIFS(VentaValida,VentaID,A1480)&lt;=0,"Corrija a venda",IF(B1480&lt;SUMIFS(VentaFecha,VentaID,A1480),"Anterior à venda","OK"))))))))))))</f>
        <v/>
      </c>
      <c r="H1480" s="34" t="n">
        <f aca="false">IF(G1480="OK",C1480,0)</f>
        <v>0</v>
      </c>
    </row>
    <row r="1481" customFormat="false" ht="25" hidden="false" customHeight="true" outlineLevel="0" collapsed="false">
      <c r="A1481" s="31"/>
      <c r="B1481" s="32"/>
      <c r="C1481" s="33"/>
      <c r="D1481" s="31"/>
      <c r="E1481" s="31"/>
      <c r="F1481" s="31"/>
      <c r="G1481" s="36" t="str">
        <f aca="false">IF(COUNTA(A1481:F1481)=0,"",IF(E1481="","Falta o código",IF(E1481&lt;&gt;TRIM(E1481),"Confira o código",IF(COUNTIFS(CobroID,E1481)&gt;1,"Código repetido",IF(NOT(ISNUMBER(B1481)),"Confira a data",IF(OR(B1481&lt;1,B1481&gt;73415,INT(B1481)&lt;&gt;B1481),"Confira a data",IF(NOT(ISNUMBER(C1481)),"Confira o valor",IF(C1481&lt;=0,"Valor maior que zero",IF(COUNTIFS(Medios,D1481)&lt;&gt;1,"Escolha um meio",IF(COUNTIFS(VentaID,A1481)&lt;&gt;1,"Confira o ID da venda",IF(SUMIFS(VentaValida,VentaID,A1481)&lt;=0,"Corrija a venda",IF(B1481&lt;SUMIFS(VentaFecha,VentaID,A1481),"Anterior à venda","OK"))))))))))))</f>
        <v/>
      </c>
      <c r="H1481" s="34" t="n">
        <f aca="false">IF(G1481="OK",C1481,0)</f>
        <v>0</v>
      </c>
    </row>
    <row r="1482" customFormat="false" ht="25" hidden="false" customHeight="true" outlineLevel="0" collapsed="false">
      <c r="A1482" s="31"/>
      <c r="B1482" s="32"/>
      <c r="C1482" s="33"/>
      <c r="D1482" s="31"/>
      <c r="E1482" s="31"/>
      <c r="F1482" s="31"/>
      <c r="G1482" s="36" t="str">
        <f aca="false">IF(COUNTA(A1482:F1482)=0,"",IF(E1482="","Falta o código",IF(E1482&lt;&gt;TRIM(E1482),"Confira o código",IF(COUNTIFS(CobroID,E1482)&gt;1,"Código repetido",IF(NOT(ISNUMBER(B1482)),"Confira a data",IF(OR(B1482&lt;1,B1482&gt;73415,INT(B1482)&lt;&gt;B1482),"Confira a data",IF(NOT(ISNUMBER(C1482)),"Confira o valor",IF(C1482&lt;=0,"Valor maior que zero",IF(COUNTIFS(Medios,D1482)&lt;&gt;1,"Escolha um meio",IF(COUNTIFS(VentaID,A1482)&lt;&gt;1,"Confira o ID da venda",IF(SUMIFS(VentaValida,VentaID,A1482)&lt;=0,"Corrija a venda",IF(B1482&lt;SUMIFS(VentaFecha,VentaID,A1482),"Anterior à venda","OK"))))))))))))</f>
        <v/>
      </c>
      <c r="H1482" s="34" t="n">
        <f aca="false">IF(G1482="OK",C1482,0)</f>
        <v>0</v>
      </c>
    </row>
    <row r="1483" customFormat="false" ht="25" hidden="false" customHeight="true" outlineLevel="0" collapsed="false">
      <c r="A1483" s="31"/>
      <c r="B1483" s="32"/>
      <c r="C1483" s="33"/>
      <c r="D1483" s="31"/>
      <c r="E1483" s="31"/>
      <c r="F1483" s="31"/>
      <c r="G1483" s="36" t="str">
        <f aca="false">IF(COUNTA(A1483:F1483)=0,"",IF(E1483="","Falta o código",IF(E1483&lt;&gt;TRIM(E1483),"Confira o código",IF(COUNTIFS(CobroID,E1483)&gt;1,"Código repetido",IF(NOT(ISNUMBER(B1483)),"Confira a data",IF(OR(B1483&lt;1,B1483&gt;73415,INT(B1483)&lt;&gt;B1483),"Confira a data",IF(NOT(ISNUMBER(C1483)),"Confira o valor",IF(C1483&lt;=0,"Valor maior que zero",IF(COUNTIFS(Medios,D1483)&lt;&gt;1,"Escolha um meio",IF(COUNTIFS(VentaID,A1483)&lt;&gt;1,"Confira o ID da venda",IF(SUMIFS(VentaValida,VentaID,A1483)&lt;=0,"Corrija a venda",IF(B1483&lt;SUMIFS(VentaFecha,VentaID,A1483),"Anterior à venda","OK"))))))))))))</f>
        <v/>
      </c>
      <c r="H1483" s="34" t="n">
        <f aca="false">IF(G1483="OK",C1483,0)</f>
        <v>0</v>
      </c>
    </row>
    <row r="1484" customFormat="false" ht="25" hidden="false" customHeight="true" outlineLevel="0" collapsed="false">
      <c r="A1484" s="31"/>
      <c r="B1484" s="32"/>
      <c r="C1484" s="33"/>
      <c r="D1484" s="31"/>
      <c r="E1484" s="31"/>
      <c r="F1484" s="31"/>
      <c r="G1484" s="36" t="str">
        <f aca="false">IF(COUNTA(A1484:F1484)=0,"",IF(E1484="","Falta o código",IF(E1484&lt;&gt;TRIM(E1484),"Confira o código",IF(COUNTIFS(CobroID,E1484)&gt;1,"Código repetido",IF(NOT(ISNUMBER(B1484)),"Confira a data",IF(OR(B1484&lt;1,B1484&gt;73415,INT(B1484)&lt;&gt;B1484),"Confira a data",IF(NOT(ISNUMBER(C1484)),"Confira o valor",IF(C1484&lt;=0,"Valor maior que zero",IF(COUNTIFS(Medios,D1484)&lt;&gt;1,"Escolha um meio",IF(COUNTIFS(VentaID,A1484)&lt;&gt;1,"Confira o ID da venda",IF(SUMIFS(VentaValida,VentaID,A1484)&lt;=0,"Corrija a venda",IF(B1484&lt;SUMIFS(VentaFecha,VentaID,A1484),"Anterior à venda","OK"))))))))))))</f>
        <v/>
      </c>
      <c r="H1484" s="34" t="n">
        <f aca="false">IF(G1484="OK",C1484,0)</f>
        <v>0</v>
      </c>
    </row>
    <row r="1485" customFormat="false" ht="25" hidden="false" customHeight="true" outlineLevel="0" collapsed="false">
      <c r="A1485" s="31"/>
      <c r="B1485" s="32"/>
      <c r="C1485" s="33"/>
      <c r="D1485" s="31"/>
      <c r="E1485" s="31"/>
      <c r="F1485" s="31"/>
      <c r="G1485" s="36" t="str">
        <f aca="false">IF(COUNTA(A1485:F1485)=0,"",IF(E1485="","Falta o código",IF(E1485&lt;&gt;TRIM(E1485),"Confira o código",IF(COUNTIFS(CobroID,E1485)&gt;1,"Código repetido",IF(NOT(ISNUMBER(B1485)),"Confira a data",IF(OR(B1485&lt;1,B1485&gt;73415,INT(B1485)&lt;&gt;B1485),"Confira a data",IF(NOT(ISNUMBER(C1485)),"Confira o valor",IF(C1485&lt;=0,"Valor maior que zero",IF(COUNTIFS(Medios,D1485)&lt;&gt;1,"Escolha um meio",IF(COUNTIFS(VentaID,A1485)&lt;&gt;1,"Confira o ID da venda",IF(SUMIFS(VentaValida,VentaID,A1485)&lt;=0,"Corrija a venda",IF(B1485&lt;SUMIFS(VentaFecha,VentaID,A1485),"Anterior à venda","OK"))))))))))))</f>
        <v/>
      </c>
      <c r="H1485" s="34" t="n">
        <f aca="false">IF(G1485="OK",C1485,0)</f>
        <v>0</v>
      </c>
    </row>
    <row r="1486" customFormat="false" ht="25" hidden="false" customHeight="true" outlineLevel="0" collapsed="false">
      <c r="A1486" s="31"/>
      <c r="B1486" s="32"/>
      <c r="C1486" s="33"/>
      <c r="D1486" s="31"/>
      <c r="E1486" s="31"/>
      <c r="F1486" s="31"/>
      <c r="G1486" s="36" t="str">
        <f aca="false">IF(COUNTA(A1486:F1486)=0,"",IF(E1486="","Falta o código",IF(E1486&lt;&gt;TRIM(E1486),"Confira o código",IF(COUNTIFS(CobroID,E1486)&gt;1,"Código repetido",IF(NOT(ISNUMBER(B1486)),"Confira a data",IF(OR(B1486&lt;1,B1486&gt;73415,INT(B1486)&lt;&gt;B1486),"Confira a data",IF(NOT(ISNUMBER(C1486)),"Confira o valor",IF(C1486&lt;=0,"Valor maior que zero",IF(COUNTIFS(Medios,D1486)&lt;&gt;1,"Escolha um meio",IF(COUNTIFS(VentaID,A1486)&lt;&gt;1,"Confira o ID da venda",IF(SUMIFS(VentaValida,VentaID,A1486)&lt;=0,"Corrija a venda",IF(B1486&lt;SUMIFS(VentaFecha,VentaID,A1486),"Anterior à venda","OK"))))))))))))</f>
        <v/>
      </c>
      <c r="H1486" s="34" t="n">
        <f aca="false">IF(G1486="OK",C1486,0)</f>
        <v>0</v>
      </c>
    </row>
    <row r="1487" customFormat="false" ht="25" hidden="false" customHeight="true" outlineLevel="0" collapsed="false">
      <c r="A1487" s="31"/>
      <c r="B1487" s="32"/>
      <c r="C1487" s="33"/>
      <c r="D1487" s="31"/>
      <c r="E1487" s="31"/>
      <c r="F1487" s="31"/>
      <c r="G1487" s="36" t="str">
        <f aca="false">IF(COUNTA(A1487:F1487)=0,"",IF(E1487="","Falta o código",IF(E1487&lt;&gt;TRIM(E1487),"Confira o código",IF(COUNTIFS(CobroID,E1487)&gt;1,"Código repetido",IF(NOT(ISNUMBER(B1487)),"Confira a data",IF(OR(B1487&lt;1,B1487&gt;73415,INT(B1487)&lt;&gt;B1487),"Confira a data",IF(NOT(ISNUMBER(C1487)),"Confira o valor",IF(C1487&lt;=0,"Valor maior que zero",IF(COUNTIFS(Medios,D1487)&lt;&gt;1,"Escolha um meio",IF(COUNTIFS(VentaID,A1487)&lt;&gt;1,"Confira o ID da venda",IF(SUMIFS(VentaValida,VentaID,A1487)&lt;=0,"Corrija a venda",IF(B1487&lt;SUMIFS(VentaFecha,VentaID,A1487),"Anterior à venda","OK"))))))))))))</f>
        <v/>
      </c>
      <c r="H1487" s="34" t="n">
        <f aca="false">IF(G1487="OK",C1487,0)</f>
        <v>0</v>
      </c>
    </row>
    <row r="1488" customFormat="false" ht="25" hidden="false" customHeight="true" outlineLevel="0" collapsed="false">
      <c r="A1488" s="31"/>
      <c r="B1488" s="32"/>
      <c r="C1488" s="33"/>
      <c r="D1488" s="31"/>
      <c r="E1488" s="31"/>
      <c r="F1488" s="31"/>
      <c r="G1488" s="36" t="str">
        <f aca="false">IF(COUNTA(A1488:F1488)=0,"",IF(E1488="","Falta o código",IF(E1488&lt;&gt;TRIM(E1488),"Confira o código",IF(COUNTIFS(CobroID,E1488)&gt;1,"Código repetido",IF(NOT(ISNUMBER(B1488)),"Confira a data",IF(OR(B1488&lt;1,B1488&gt;73415,INT(B1488)&lt;&gt;B1488),"Confira a data",IF(NOT(ISNUMBER(C1488)),"Confira o valor",IF(C1488&lt;=0,"Valor maior que zero",IF(COUNTIFS(Medios,D1488)&lt;&gt;1,"Escolha um meio",IF(COUNTIFS(VentaID,A1488)&lt;&gt;1,"Confira o ID da venda",IF(SUMIFS(VentaValida,VentaID,A1488)&lt;=0,"Corrija a venda",IF(B1488&lt;SUMIFS(VentaFecha,VentaID,A1488),"Anterior à venda","OK"))))))))))))</f>
        <v/>
      </c>
      <c r="H1488" s="34" t="n">
        <f aca="false">IF(G1488="OK",C1488,0)</f>
        <v>0</v>
      </c>
    </row>
    <row r="1489" customFormat="false" ht="25" hidden="false" customHeight="true" outlineLevel="0" collapsed="false">
      <c r="A1489" s="31"/>
      <c r="B1489" s="32"/>
      <c r="C1489" s="33"/>
      <c r="D1489" s="31"/>
      <c r="E1489" s="31"/>
      <c r="F1489" s="31"/>
      <c r="G1489" s="36" t="str">
        <f aca="false">IF(COUNTA(A1489:F1489)=0,"",IF(E1489="","Falta o código",IF(E1489&lt;&gt;TRIM(E1489),"Confira o código",IF(COUNTIFS(CobroID,E1489)&gt;1,"Código repetido",IF(NOT(ISNUMBER(B1489)),"Confira a data",IF(OR(B1489&lt;1,B1489&gt;73415,INT(B1489)&lt;&gt;B1489),"Confira a data",IF(NOT(ISNUMBER(C1489)),"Confira o valor",IF(C1489&lt;=0,"Valor maior que zero",IF(COUNTIFS(Medios,D1489)&lt;&gt;1,"Escolha um meio",IF(COUNTIFS(VentaID,A1489)&lt;&gt;1,"Confira o ID da venda",IF(SUMIFS(VentaValida,VentaID,A1489)&lt;=0,"Corrija a venda",IF(B1489&lt;SUMIFS(VentaFecha,VentaID,A1489),"Anterior à venda","OK"))))))))))))</f>
        <v/>
      </c>
      <c r="H1489" s="34" t="n">
        <f aca="false">IF(G1489="OK",C1489,0)</f>
        <v>0</v>
      </c>
    </row>
    <row r="1490" customFormat="false" ht="25" hidden="false" customHeight="true" outlineLevel="0" collapsed="false">
      <c r="A1490" s="31"/>
      <c r="B1490" s="32"/>
      <c r="C1490" s="33"/>
      <c r="D1490" s="31"/>
      <c r="E1490" s="31"/>
      <c r="F1490" s="31"/>
      <c r="G1490" s="36" t="str">
        <f aca="false">IF(COUNTA(A1490:F1490)=0,"",IF(E1490="","Falta o código",IF(E1490&lt;&gt;TRIM(E1490),"Confira o código",IF(COUNTIFS(CobroID,E1490)&gt;1,"Código repetido",IF(NOT(ISNUMBER(B1490)),"Confira a data",IF(OR(B1490&lt;1,B1490&gt;73415,INT(B1490)&lt;&gt;B1490),"Confira a data",IF(NOT(ISNUMBER(C1490)),"Confira o valor",IF(C1490&lt;=0,"Valor maior que zero",IF(COUNTIFS(Medios,D1490)&lt;&gt;1,"Escolha um meio",IF(COUNTIFS(VentaID,A1490)&lt;&gt;1,"Confira o ID da venda",IF(SUMIFS(VentaValida,VentaID,A1490)&lt;=0,"Corrija a venda",IF(B1490&lt;SUMIFS(VentaFecha,VentaID,A1490),"Anterior à venda","OK"))))))))))))</f>
        <v/>
      </c>
      <c r="H1490" s="34" t="n">
        <f aca="false">IF(G1490="OK",C1490,0)</f>
        <v>0</v>
      </c>
    </row>
    <row r="1491" customFormat="false" ht="25" hidden="false" customHeight="true" outlineLevel="0" collapsed="false">
      <c r="A1491" s="31"/>
      <c r="B1491" s="32"/>
      <c r="C1491" s="33"/>
      <c r="D1491" s="31"/>
      <c r="E1491" s="31"/>
      <c r="F1491" s="31"/>
      <c r="G1491" s="36" t="str">
        <f aca="false">IF(COUNTA(A1491:F1491)=0,"",IF(E1491="","Falta o código",IF(E1491&lt;&gt;TRIM(E1491),"Confira o código",IF(COUNTIFS(CobroID,E1491)&gt;1,"Código repetido",IF(NOT(ISNUMBER(B1491)),"Confira a data",IF(OR(B1491&lt;1,B1491&gt;73415,INT(B1491)&lt;&gt;B1491),"Confira a data",IF(NOT(ISNUMBER(C1491)),"Confira o valor",IF(C1491&lt;=0,"Valor maior que zero",IF(COUNTIFS(Medios,D1491)&lt;&gt;1,"Escolha um meio",IF(COUNTIFS(VentaID,A1491)&lt;&gt;1,"Confira o ID da venda",IF(SUMIFS(VentaValida,VentaID,A1491)&lt;=0,"Corrija a venda",IF(B1491&lt;SUMIFS(VentaFecha,VentaID,A1491),"Anterior à venda","OK"))))))))))))</f>
        <v/>
      </c>
      <c r="H1491" s="34" t="n">
        <f aca="false">IF(G1491="OK",C1491,0)</f>
        <v>0</v>
      </c>
    </row>
    <row r="1492" customFormat="false" ht="25" hidden="false" customHeight="true" outlineLevel="0" collapsed="false">
      <c r="A1492" s="31"/>
      <c r="B1492" s="32"/>
      <c r="C1492" s="33"/>
      <c r="D1492" s="31"/>
      <c r="E1492" s="31"/>
      <c r="F1492" s="31"/>
      <c r="G1492" s="36" t="str">
        <f aca="false">IF(COUNTA(A1492:F1492)=0,"",IF(E1492="","Falta o código",IF(E1492&lt;&gt;TRIM(E1492),"Confira o código",IF(COUNTIFS(CobroID,E1492)&gt;1,"Código repetido",IF(NOT(ISNUMBER(B1492)),"Confira a data",IF(OR(B1492&lt;1,B1492&gt;73415,INT(B1492)&lt;&gt;B1492),"Confira a data",IF(NOT(ISNUMBER(C1492)),"Confira o valor",IF(C1492&lt;=0,"Valor maior que zero",IF(COUNTIFS(Medios,D1492)&lt;&gt;1,"Escolha um meio",IF(COUNTIFS(VentaID,A1492)&lt;&gt;1,"Confira o ID da venda",IF(SUMIFS(VentaValida,VentaID,A1492)&lt;=0,"Corrija a venda",IF(B1492&lt;SUMIFS(VentaFecha,VentaID,A1492),"Anterior à venda","OK"))))))))))))</f>
        <v/>
      </c>
      <c r="H1492" s="34" t="n">
        <f aca="false">IF(G1492="OK",C1492,0)</f>
        <v>0</v>
      </c>
    </row>
    <row r="1493" customFormat="false" ht="25" hidden="false" customHeight="true" outlineLevel="0" collapsed="false">
      <c r="A1493" s="31"/>
      <c r="B1493" s="32"/>
      <c r="C1493" s="33"/>
      <c r="D1493" s="31"/>
      <c r="E1493" s="31"/>
      <c r="F1493" s="31"/>
      <c r="G1493" s="36" t="str">
        <f aca="false">IF(COUNTA(A1493:F1493)=0,"",IF(E1493="","Falta o código",IF(E1493&lt;&gt;TRIM(E1493),"Confira o código",IF(COUNTIFS(CobroID,E1493)&gt;1,"Código repetido",IF(NOT(ISNUMBER(B1493)),"Confira a data",IF(OR(B1493&lt;1,B1493&gt;73415,INT(B1493)&lt;&gt;B1493),"Confira a data",IF(NOT(ISNUMBER(C1493)),"Confira o valor",IF(C1493&lt;=0,"Valor maior que zero",IF(COUNTIFS(Medios,D1493)&lt;&gt;1,"Escolha um meio",IF(COUNTIFS(VentaID,A1493)&lt;&gt;1,"Confira o ID da venda",IF(SUMIFS(VentaValida,VentaID,A1493)&lt;=0,"Corrija a venda",IF(B1493&lt;SUMIFS(VentaFecha,VentaID,A1493),"Anterior à venda","OK"))))))))))))</f>
        <v/>
      </c>
      <c r="H1493" s="34" t="n">
        <f aca="false">IF(G1493="OK",C1493,0)</f>
        <v>0</v>
      </c>
    </row>
    <row r="1494" customFormat="false" ht="25" hidden="false" customHeight="true" outlineLevel="0" collapsed="false">
      <c r="A1494" s="31"/>
      <c r="B1494" s="32"/>
      <c r="C1494" s="33"/>
      <c r="D1494" s="31"/>
      <c r="E1494" s="31"/>
      <c r="F1494" s="31"/>
      <c r="G1494" s="36" t="str">
        <f aca="false">IF(COUNTA(A1494:F1494)=0,"",IF(E1494="","Falta o código",IF(E1494&lt;&gt;TRIM(E1494),"Confira o código",IF(COUNTIFS(CobroID,E1494)&gt;1,"Código repetido",IF(NOT(ISNUMBER(B1494)),"Confira a data",IF(OR(B1494&lt;1,B1494&gt;73415,INT(B1494)&lt;&gt;B1494),"Confira a data",IF(NOT(ISNUMBER(C1494)),"Confira o valor",IF(C1494&lt;=0,"Valor maior que zero",IF(COUNTIFS(Medios,D1494)&lt;&gt;1,"Escolha um meio",IF(COUNTIFS(VentaID,A1494)&lt;&gt;1,"Confira o ID da venda",IF(SUMIFS(VentaValida,VentaID,A1494)&lt;=0,"Corrija a venda",IF(B1494&lt;SUMIFS(VentaFecha,VentaID,A1494),"Anterior à venda","OK"))))))))))))</f>
        <v/>
      </c>
      <c r="H1494" s="34" t="n">
        <f aca="false">IF(G1494="OK",C1494,0)</f>
        <v>0</v>
      </c>
    </row>
    <row r="1495" customFormat="false" ht="25" hidden="false" customHeight="true" outlineLevel="0" collapsed="false">
      <c r="A1495" s="31"/>
      <c r="B1495" s="32"/>
      <c r="C1495" s="33"/>
      <c r="D1495" s="31"/>
      <c r="E1495" s="31"/>
      <c r="F1495" s="31"/>
      <c r="G1495" s="36" t="str">
        <f aca="false">IF(COUNTA(A1495:F1495)=0,"",IF(E1495="","Falta o código",IF(E1495&lt;&gt;TRIM(E1495),"Confira o código",IF(COUNTIFS(CobroID,E1495)&gt;1,"Código repetido",IF(NOT(ISNUMBER(B1495)),"Confira a data",IF(OR(B1495&lt;1,B1495&gt;73415,INT(B1495)&lt;&gt;B1495),"Confira a data",IF(NOT(ISNUMBER(C1495)),"Confira o valor",IF(C1495&lt;=0,"Valor maior que zero",IF(COUNTIFS(Medios,D1495)&lt;&gt;1,"Escolha um meio",IF(COUNTIFS(VentaID,A1495)&lt;&gt;1,"Confira o ID da venda",IF(SUMIFS(VentaValida,VentaID,A1495)&lt;=0,"Corrija a venda",IF(B1495&lt;SUMIFS(VentaFecha,VentaID,A1495),"Anterior à venda","OK"))))))))))))</f>
        <v/>
      </c>
      <c r="H1495" s="34" t="n">
        <f aca="false">IF(G1495="OK",C1495,0)</f>
        <v>0</v>
      </c>
    </row>
    <row r="1496" customFormat="false" ht="25" hidden="false" customHeight="true" outlineLevel="0" collapsed="false">
      <c r="A1496" s="31"/>
      <c r="B1496" s="32"/>
      <c r="C1496" s="33"/>
      <c r="D1496" s="31"/>
      <c r="E1496" s="31"/>
      <c r="F1496" s="31"/>
      <c r="G1496" s="36" t="str">
        <f aca="false">IF(COUNTA(A1496:F1496)=0,"",IF(E1496="","Falta o código",IF(E1496&lt;&gt;TRIM(E1496),"Confira o código",IF(COUNTIFS(CobroID,E1496)&gt;1,"Código repetido",IF(NOT(ISNUMBER(B1496)),"Confira a data",IF(OR(B1496&lt;1,B1496&gt;73415,INT(B1496)&lt;&gt;B1496),"Confira a data",IF(NOT(ISNUMBER(C1496)),"Confira o valor",IF(C1496&lt;=0,"Valor maior que zero",IF(COUNTIFS(Medios,D1496)&lt;&gt;1,"Escolha um meio",IF(COUNTIFS(VentaID,A1496)&lt;&gt;1,"Confira o ID da venda",IF(SUMIFS(VentaValida,VentaID,A1496)&lt;=0,"Corrija a venda",IF(B1496&lt;SUMIFS(VentaFecha,VentaID,A1496),"Anterior à venda","OK"))))))))))))</f>
        <v/>
      </c>
      <c r="H1496" s="34" t="n">
        <f aca="false">IF(G1496="OK",C1496,0)</f>
        <v>0</v>
      </c>
    </row>
    <row r="1497" customFormat="false" ht="25" hidden="false" customHeight="true" outlineLevel="0" collapsed="false">
      <c r="A1497" s="31"/>
      <c r="B1497" s="32"/>
      <c r="C1497" s="33"/>
      <c r="D1497" s="31"/>
      <c r="E1497" s="31"/>
      <c r="F1497" s="31"/>
      <c r="G1497" s="36" t="str">
        <f aca="false">IF(COUNTA(A1497:F1497)=0,"",IF(E1497="","Falta o código",IF(E1497&lt;&gt;TRIM(E1497),"Confira o código",IF(COUNTIFS(CobroID,E1497)&gt;1,"Código repetido",IF(NOT(ISNUMBER(B1497)),"Confira a data",IF(OR(B1497&lt;1,B1497&gt;73415,INT(B1497)&lt;&gt;B1497),"Confira a data",IF(NOT(ISNUMBER(C1497)),"Confira o valor",IF(C1497&lt;=0,"Valor maior que zero",IF(COUNTIFS(Medios,D1497)&lt;&gt;1,"Escolha um meio",IF(COUNTIFS(VentaID,A1497)&lt;&gt;1,"Confira o ID da venda",IF(SUMIFS(VentaValida,VentaID,A1497)&lt;=0,"Corrija a venda",IF(B1497&lt;SUMIFS(VentaFecha,VentaID,A1497),"Anterior à venda","OK"))))))))))))</f>
        <v/>
      </c>
      <c r="H1497" s="34" t="n">
        <f aca="false">IF(G1497="OK",C1497,0)</f>
        <v>0</v>
      </c>
    </row>
    <row r="1498" customFormat="false" ht="25" hidden="false" customHeight="true" outlineLevel="0" collapsed="false">
      <c r="A1498" s="31"/>
      <c r="B1498" s="32"/>
      <c r="C1498" s="33"/>
      <c r="D1498" s="31"/>
      <c r="E1498" s="31"/>
      <c r="F1498" s="31"/>
      <c r="G1498" s="36" t="str">
        <f aca="false">IF(COUNTA(A1498:F1498)=0,"",IF(E1498="","Falta o código",IF(E1498&lt;&gt;TRIM(E1498),"Confira o código",IF(COUNTIFS(CobroID,E1498)&gt;1,"Código repetido",IF(NOT(ISNUMBER(B1498)),"Confira a data",IF(OR(B1498&lt;1,B1498&gt;73415,INT(B1498)&lt;&gt;B1498),"Confira a data",IF(NOT(ISNUMBER(C1498)),"Confira o valor",IF(C1498&lt;=0,"Valor maior que zero",IF(COUNTIFS(Medios,D1498)&lt;&gt;1,"Escolha um meio",IF(COUNTIFS(VentaID,A1498)&lt;&gt;1,"Confira o ID da venda",IF(SUMIFS(VentaValida,VentaID,A1498)&lt;=0,"Corrija a venda",IF(B1498&lt;SUMIFS(VentaFecha,VentaID,A1498),"Anterior à venda","OK"))))))))))))</f>
        <v/>
      </c>
      <c r="H1498" s="34" t="n">
        <f aca="false">IF(G1498="OK",C1498,0)</f>
        <v>0</v>
      </c>
    </row>
    <row r="1499" customFormat="false" ht="25" hidden="false" customHeight="true" outlineLevel="0" collapsed="false">
      <c r="A1499" s="31"/>
      <c r="B1499" s="32"/>
      <c r="C1499" s="33"/>
      <c r="D1499" s="31"/>
      <c r="E1499" s="31"/>
      <c r="F1499" s="31"/>
      <c r="G1499" s="36" t="str">
        <f aca="false">IF(COUNTA(A1499:F1499)=0,"",IF(E1499="","Falta o código",IF(E1499&lt;&gt;TRIM(E1499),"Confira o código",IF(COUNTIFS(CobroID,E1499)&gt;1,"Código repetido",IF(NOT(ISNUMBER(B1499)),"Confira a data",IF(OR(B1499&lt;1,B1499&gt;73415,INT(B1499)&lt;&gt;B1499),"Confira a data",IF(NOT(ISNUMBER(C1499)),"Confira o valor",IF(C1499&lt;=0,"Valor maior que zero",IF(COUNTIFS(Medios,D1499)&lt;&gt;1,"Escolha um meio",IF(COUNTIFS(VentaID,A1499)&lt;&gt;1,"Confira o ID da venda",IF(SUMIFS(VentaValida,VentaID,A1499)&lt;=0,"Corrija a venda",IF(B1499&lt;SUMIFS(VentaFecha,VentaID,A1499),"Anterior à venda","OK"))))))))))))</f>
        <v/>
      </c>
      <c r="H1499" s="34" t="n">
        <f aca="false">IF(G1499="OK",C1499,0)</f>
        <v>0</v>
      </c>
    </row>
    <row r="1500" customFormat="false" ht="25" hidden="false" customHeight="true" outlineLevel="0" collapsed="false">
      <c r="A1500" s="31"/>
      <c r="B1500" s="32"/>
      <c r="C1500" s="33"/>
      <c r="D1500" s="31"/>
      <c r="E1500" s="31"/>
      <c r="F1500" s="31"/>
      <c r="G1500" s="36" t="str">
        <f aca="false">IF(COUNTA(A1500:F1500)=0,"",IF(E1500="","Falta o código",IF(E1500&lt;&gt;TRIM(E1500),"Confira o código",IF(COUNTIFS(CobroID,E1500)&gt;1,"Código repetido",IF(NOT(ISNUMBER(B1500)),"Confira a data",IF(OR(B1500&lt;1,B1500&gt;73415,INT(B1500)&lt;&gt;B1500),"Confira a data",IF(NOT(ISNUMBER(C1500)),"Confira o valor",IF(C1500&lt;=0,"Valor maior que zero",IF(COUNTIFS(Medios,D1500)&lt;&gt;1,"Escolha um meio",IF(COUNTIFS(VentaID,A1500)&lt;&gt;1,"Confira o ID da venda",IF(SUMIFS(VentaValida,VentaID,A1500)&lt;=0,"Corrija a venda",IF(B1500&lt;SUMIFS(VentaFecha,VentaID,A1500),"Anterior à venda","OK"))))))))))))</f>
        <v/>
      </c>
      <c r="H1500" s="34" t="n">
        <f aca="false">IF(G1500="OK",C1500,0)</f>
        <v>0</v>
      </c>
    </row>
    <row r="1501" customFormat="false" ht="25" hidden="false" customHeight="true" outlineLevel="0" collapsed="false">
      <c r="A1501" s="31"/>
      <c r="B1501" s="32"/>
      <c r="C1501" s="33"/>
      <c r="D1501" s="31"/>
      <c r="E1501" s="31"/>
      <c r="F1501" s="31"/>
      <c r="G1501" s="36" t="str">
        <f aca="false">IF(COUNTA(A1501:F1501)=0,"",IF(E1501="","Falta o código",IF(E1501&lt;&gt;TRIM(E1501),"Confira o código",IF(COUNTIFS(CobroID,E1501)&gt;1,"Código repetido",IF(NOT(ISNUMBER(B1501)),"Confira a data",IF(OR(B1501&lt;1,B1501&gt;73415,INT(B1501)&lt;&gt;B1501),"Confira a data",IF(NOT(ISNUMBER(C1501)),"Confira o valor",IF(C1501&lt;=0,"Valor maior que zero",IF(COUNTIFS(Medios,D1501)&lt;&gt;1,"Escolha um meio",IF(COUNTIFS(VentaID,A1501)&lt;&gt;1,"Confira o ID da venda",IF(SUMIFS(VentaValida,VentaID,A1501)&lt;=0,"Corrija a venda",IF(B1501&lt;SUMIFS(VentaFecha,VentaID,A1501),"Anterior à venda","OK"))))))))))))</f>
        <v/>
      </c>
      <c r="H1501" s="34" t="n">
        <f aca="false">IF(G1501="OK",C1501,0)</f>
        <v>0</v>
      </c>
    </row>
    <row r="1502" customFormat="false" ht="25" hidden="false" customHeight="true" outlineLevel="0" collapsed="false">
      <c r="A1502" s="31"/>
      <c r="B1502" s="32"/>
      <c r="C1502" s="33"/>
      <c r="D1502" s="31"/>
      <c r="E1502" s="31"/>
      <c r="F1502" s="31"/>
      <c r="G1502" s="36" t="str">
        <f aca="false">IF(COUNTA(A1502:F1502)=0,"",IF(E1502="","Falta o código",IF(E1502&lt;&gt;TRIM(E1502),"Confira o código",IF(COUNTIFS(CobroID,E1502)&gt;1,"Código repetido",IF(NOT(ISNUMBER(B1502)),"Confira a data",IF(OR(B1502&lt;1,B1502&gt;73415,INT(B1502)&lt;&gt;B1502),"Confira a data",IF(NOT(ISNUMBER(C1502)),"Confira o valor",IF(C1502&lt;=0,"Valor maior que zero",IF(COUNTIFS(Medios,D1502)&lt;&gt;1,"Escolha um meio",IF(COUNTIFS(VentaID,A1502)&lt;&gt;1,"Confira o ID da venda",IF(SUMIFS(VentaValida,VentaID,A1502)&lt;=0,"Corrija a venda",IF(B1502&lt;SUMIFS(VentaFecha,VentaID,A1502),"Anterior à venda","OK"))))))))))))</f>
        <v/>
      </c>
      <c r="H1502" s="34" t="n">
        <f aca="false">IF(G1502="OK",C1502,0)</f>
        <v>0</v>
      </c>
    </row>
    <row r="1503" customFormat="false" ht="25" hidden="false" customHeight="true" outlineLevel="0" collapsed="false">
      <c r="A1503" s="31"/>
      <c r="B1503" s="32"/>
      <c r="C1503" s="33"/>
      <c r="D1503" s="31"/>
      <c r="E1503" s="31"/>
      <c r="F1503" s="31"/>
      <c r="G1503" s="36" t="str">
        <f aca="false">IF(COUNTA(A1503:F1503)=0,"",IF(E1503="","Falta o código",IF(E1503&lt;&gt;TRIM(E1503),"Confira o código",IF(COUNTIFS(CobroID,E1503)&gt;1,"Código repetido",IF(NOT(ISNUMBER(B1503)),"Confira a data",IF(OR(B1503&lt;1,B1503&gt;73415,INT(B1503)&lt;&gt;B1503),"Confira a data",IF(NOT(ISNUMBER(C1503)),"Confira o valor",IF(C1503&lt;=0,"Valor maior que zero",IF(COUNTIFS(Medios,D1503)&lt;&gt;1,"Escolha um meio",IF(COUNTIFS(VentaID,A1503)&lt;&gt;1,"Confira o ID da venda",IF(SUMIFS(VentaValida,VentaID,A1503)&lt;=0,"Corrija a venda",IF(B1503&lt;SUMIFS(VentaFecha,VentaID,A1503),"Anterior à venda","OK"))))))))))))</f>
        <v/>
      </c>
      <c r="H1503" s="34" t="n">
        <f aca="false">IF(G1503="OK",C1503,0)</f>
        <v>0</v>
      </c>
    </row>
    <row r="1504" customFormat="false" ht="25" hidden="false" customHeight="true" outlineLevel="0" collapsed="false">
      <c r="A1504" s="31"/>
      <c r="B1504" s="32"/>
      <c r="C1504" s="33"/>
      <c r="D1504" s="31"/>
      <c r="E1504" s="31"/>
      <c r="F1504" s="31"/>
      <c r="G1504" s="36" t="str">
        <f aca="false">IF(COUNTA(A1504:F1504)=0,"",IF(E1504="","Falta o código",IF(E1504&lt;&gt;TRIM(E1504),"Confira o código",IF(COUNTIFS(CobroID,E1504)&gt;1,"Código repetido",IF(NOT(ISNUMBER(B1504)),"Confira a data",IF(OR(B1504&lt;1,B1504&gt;73415,INT(B1504)&lt;&gt;B1504),"Confira a data",IF(NOT(ISNUMBER(C1504)),"Confira o valor",IF(C1504&lt;=0,"Valor maior que zero",IF(COUNTIFS(Medios,D1504)&lt;&gt;1,"Escolha um meio",IF(COUNTIFS(VentaID,A1504)&lt;&gt;1,"Confira o ID da venda",IF(SUMIFS(VentaValida,VentaID,A1504)&lt;=0,"Corrija a venda",IF(B1504&lt;SUMIFS(VentaFecha,VentaID,A1504),"Anterior à venda","OK"))))))))))))</f>
        <v/>
      </c>
      <c r="H1504" s="34" t="n">
        <f aca="false">IF(G1504="OK",C1504,0)</f>
        <v>0</v>
      </c>
    </row>
    <row r="1505" customFormat="false" ht="25" hidden="false" customHeight="true" outlineLevel="0" collapsed="false">
      <c r="A1505" s="31"/>
      <c r="B1505" s="32"/>
      <c r="C1505" s="33"/>
      <c r="D1505" s="31"/>
      <c r="E1505" s="31"/>
      <c r="F1505" s="31"/>
      <c r="G1505" s="36" t="str">
        <f aca="false">IF(COUNTA(A1505:F1505)=0,"",IF(E1505="","Falta o código",IF(E1505&lt;&gt;TRIM(E1505),"Confira o código",IF(COUNTIFS(CobroID,E1505)&gt;1,"Código repetido",IF(NOT(ISNUMBER(B1505)),"Confira a data",IF(OR(B1505&lt;1,B1505&gt;73415,INT(B1505)&lt;&gt;B1505),"Confira a data",IF(NOT(ISNUMBER(C1505)),"Confira o valor",IF(C1505&lt;=0,"Valor maior que zero",IF(COUNTIFS(Medios,D1505)&lt;&gt;1,"Escolha um meio",IF(COUNTIFS(VentaID,A1505)&lt;&gt;1,"Confira o ID da venda",IF(SUMIFS(VentaValida,VentaID,A1505)&lt;=0,"Corrija a venda",IF(B1505&lt;SUMIFS(VentaFecha,VentaID,A1505),"Anterior à venda","OK"))))))))))))</f>
        <v/>
      </c>
      <c r="H1505" s="34" t="n">
        <f aca="false">IF(G1505="OK",C1505,0)</f>
        <v>0</v>
      </c>
    </row>
    <row r="1506" customFormat="false" ht="25" hidden="false" customHeight="true" outlineLevel="0" collapsed="false">
      <c r="A1506" s="31"/>
      <c r="B1506" s="32"/>
      <c r="C1506" s="33"/>
      <c r="D1506" s="31"/>
      <c r="E1506" s="31"/>
      <c r="F1506" s="31"/>
      <c r="G1506" s="36" t="str">
        <f aca="false">IF(COUNTA(A1506:F1506)=0,"",IF(E1506="","Falta o código",IF(E1506&lt;&gt;TRIM(E1506),"Confira o código",IF(COUNTIFS(CobroID,E1506)&gt;1,"Código repetido",IF(NOT(ISNUMBER(B1506)),"Confira a data",IF(OR(B1506&lt;1,B1506&gt;73415,INT(B1506)&lt;&gt;B1506),"Confira a data",IF(NOT(ISNUMBER(C1506)),"Confira o valor",IF(C1506&lt;=0,"Valor maior que zero",IF(COUNTIFS(Medios,D1506)&lt;&gt;1,"Escolha um meio",IF(COUNTIFS(VentaID,A1506)&lt;&gt;1,"Confira o ID da venda",IF(SUMIFS(VentaValida,VentaID,A1506)&lt;=0,"Corrija a venda",IF(B1506&lt;SUMIFS(VentaFecha,VentaID,A1506),"Anterior à venda","OK"))))))))))))</f>
        <v/>
      </c>
      <c r="H1506" s="34" t="n">
        <f aca="false">IF(G1506="OK",C1506,0)</f>
        <v>0</v>
      </c>
    </row>
    <row r="1507" customFormat="false" ht="25" hidden="false" customHeight="true" outlineLevel="0" collapsed="false">
      <c r="A1507" s="31"/>
      <c r="B1507" s="32"/>
      <c r="C1507" s="33"/>
      <c r="D1507" s="31"/>
      <c r="E1507" s="31"/>
      <c r="F1507" s="31"/>
      <c r="G1507" s="36" t="str">
        <f aca="false">IF(COUNTA(A1507:F1507)=0,"",IF(E1507="","Falta o código",IF(E1507&lt;&gt;TRIM(E1507),"Confira o código",IF(COUNTIFS(CobroID,E1507)&gt;1,"Código repetido",IF(NOT(ISNUMBER(B1507)),"Confira a data",IF(OR(B1507&lt;1,B1507&gt;73415,INT(B1507)&lt;&gt;B1507),"Confira a data",IF(NOT(ISNUMBER(C1507)),"Confira o valor",IF(C1507&lt;=0,"Valor maior que zero",IF(COUNTIFS(Medios,D1507)&lt;&gt;1,"Escolha um meio",IF(COUNTIFS(VentaID,A1507)&lt;&gt;1,"Confira o ID da venda",IF(SUMIFS(VentaValida,VentaID,A1507)&lt;=0,"Corrija a venda",IF(B1507&lt;SUMIFS(VentaFecha,VentaID,A1507),"Anterior à venda","OK"))))))))))))</f>
        <v/>
      </c>
      <c r="H1507" s="34" t="n">
        <f aca="false">IF(G1507="OK",C1507,0)</f>
        <v>0</v>
      </c>
    </row>
    <row r="1508" customFormat="false" ht="25" hidden="false" customHeight="true" outlineLevel="0" collapsed="false">
      <c r="A1508" s="31"/>
      <c r="B1508" s="32"/>
      <c r="C1508" s="33"/>
      <c r="D1508" s="31"/>
      <c r="E1508" s="31"/>
      <c r="F1508" s="31"/>
      <c r="G1508" s="36" t="str">
        <f aca="false">IF(COUNTA(A1508:F1508)=0,"",IF(E1508="","Falta o código",IF(E1508&lt;&gt;TRIM(E1508),"Confira o código",IF(COUNTIFS(CobroID,E1508)&gt;1,"Código repetido",IF(NOT(ISNUMBER(B1508)),"Confira a data",IF(OR(B1508&lt;1,B1508&gt;73415,INT(B1508)&lt;&gt;B1508),"Confira a data",IF(NOT(ISNUMBER(C1508)),"Confira o valor",IF(C1508&lt;=0,"Valor maior que zero",IF(COUNTIFS(Medios,D1508)&lt;&gt;1,"Escolha um meio",IF(COUNTIFS(VentaID,A1508)&lt;&gt;1,"Confira o ID da venda",IF(SUMIFS(VentaValida,VentaID,A1508)&lt;=0,"Corrija a venda",IF(B1508&lt;SUMIFS(VentaFecha,VentaID,A1508),"Anterior à venda","OK"))))))))))))</f>
        <v/>
      </c>
      <c r="H1508" s="34" t="n">
        <f aca="false">IF(G1508="OK",C1508,0)</f>
        <v>0</v>
      </c>
    </row>
    <row r="1509" customFormat="false" ht="25" hidden="false" customHeight="true" outlineLevel="0" collapsed="false">
      <c r="A1509" s="31"/>
      <c r="B1509" s="32"/>
      <c r="C1509" s="33"/>
      <c r="D1509" s="31"/>
      <c r="E1509" s="31"/>
      <c r="F1509" s="31"/>
      <c r="G1509" s="36" t="str">
        <f aca="false">IF(COUNTA(A1509:F1509)=0,"",IF(E1509="","Falta o código",IF(E1509&lt;&gt;TRIM(E1509),"Confira o código",IF(COUNTIFS(CobroID,E1509)&gt;1,"Código repetido",IF(NOT(ISNUMBER(B1509)),"Confira a data",IF(OR(B1509&lt;1,B1509&gt;73415,INT(B1509)&lt;&gt;B1509),"Confira a data",IF(NOT(ISNUMBER(C1509)),"Confira o valor",IF(C1509&lt;=0,"Valor maior que zero",IF(COUNTIFS(Medios,D1509)&lt;&gt;1,"Escolha um meio",IF(COUNTIFS(VentaID,A1509)&lt;&gt;1,"Confira o ID da venda",IF(SUMIFS(VentaValida,VentaID,A1509)&lt;=0,"Corrija a venda",IF(B1509&lt;SUMIFS(VentaFecha,VentaID,A1509),"Anterior à venda","OK"))))))))))))</f>
        <v/>
      </c>
      <c r="H1509" s="34" t="n">
        <f aca="false">IF(G1509="OK",C1509,0)</f>
        <v>0</v>
      </c>
    </row>
    <row r="1510" customFormat="false" ht="25" hidden="false" customHeight="true" outlineLevel="0" collapsed="false">
      <c r="A1510" s="31"/>
      <c r="B1510" s="32"/>
      <c r="C1510" s="33"/>
      <c r="D1510" s="31"/>
      <c r="E1510" s="31"/>
      <c r="F1510" s="31"/>
      <c r="G1510" s="36" t="str">
        <f aca="false">IF(COUNTA(A1510:F1510)=0,"",IF(E1510="","Falta o código",IF(E1510&lt;&gt;TRIM(E1510),"Confira o código",IF(COUNTIFS(CobroID,E1510)&gt;1,"Código repetido",IF(NOT(ISNUMBER(B1510)),"Confira a data",IF(OR(B1510&lt;1,B1510&gt;73415,INT(B1510)&lt;&gt;B1510),"Confira a data",IF(NOT(ISNUMBER(C1510)),"Confira o valor",IF(C1510&lt;=0,"Valor maior que zero",IF(COUNTIFS(Medios,D1510)&lt;&gt;1,"Escolha um meio",IF(COUNTIFS(VentaID,A1510)&lt;&gt;1,"Confira o ID da venda",IF(SUMIFS(VentaValida,VentaID,A1510)&lt;=0,"Corrija a venda",IF(B1510&lt;SUMIFS(VentaFecha,VentaID,A1510),"Anterior à venda","OK"))))))))))))</f>
        <v/>
      </c>
      <c r="H1510" s="34" t="n">
        <f aca="false">IF(G1510="OK",C1510,0)</f>
        <v>0</v>
      </c>
    </row>
    <row r="1511" customFormat="false" ht="25" hidden="false" customHeight="true" outlineLevel="0" collapsed="false">
      <c r="A1511" s="31"/>
      <c r="B1511" s="32"/>
      <c r="C1511" s="33"/>
      <c r="D1511" s="31"/>
      <c r="E1511" s="31"/>
      <c r="F1511" s="31"/>
      <c r="G1511" s="36" t="str">
        <f aca="false">IF(COUNTA(A1511:F1511)=0,"",IF(E1511="","Falta o código",IF(E1511&lt;&gt;TRIM(E1511),"Confira o código",IF(COUNTIFS(CobroID,E1511)&gt;1,"Código repetido",IF(NOT(ISNUMBER(B1511)),"Confira a data",IF(OR(B1511&lt;1,B1511&gt;73415,INT(B1511)&lt;&gt;B1511),"Confira a data",IF(NOT(ISNUMBER(C1511)),"Confira o valor",IF(C1511&lt;=0,"Valor maior que zero",IF(COUNTIFS(Medios,D1511)&lt;&gt;1,"Escolha um meio",IF(COUNTIFS(VentaID,A1511)&lt;&gt;1,"Confira o ID da venda",IF(SUMIFS(VentaValida,VentaID,A1511)&lt;=0,"Corrija a venda",IF(B1511&lt;SUMIFS(VentaFecha,VentaID,A1511),"Anterior à venda","OK"))))))))))))</f>
        <v/>
      </c>
      <c r="H1511" s="34" t="n">
        <f aca="false">IF(G1511="OK",C1511,0)</f>
        <v>0</v>
      </c>
    </row>
    <row r="1512" customFormat="false" ht="25" hidden="false" customHeight="true" outlineLevel="0" collapsed="false">
      <c r="A1512" s="31"/>
      <c r="B1512" s="32"/>
      <c r="C1512" s="33"/>
      <c r="D1512" s="31"/>
      <c r="E1512" s="31"/>
      <c r="F1512" s="31"/>
      <c r="G1512" s="36" t="str">
        <f aca="false">IF(COUNTA(A1512:F1512)=0,"",IF(E1512="","Falta o código",IF(E1512&lt;&gt;TRIM(E1512),"Confira o código",IF(COUNTIFS(CobroID,E1512)&gt;1,"Código repetido",IF(NOT(ISNUMBER(B1512)),"Confira a data",IF(OR(B1512&lt;1,B1512&gt;73415,INT(B1512)&lt;&gt;B1512),"Confira a data",IF(NOT(ISNUMBER(C1512)),"Confira o valor",IF(C1512&lt;=0,"Valor maior que zero",IF(COUNTIFS(Medios,D1512)&lt;&gt;1,"Escolha um meio",IF(COUNTIFS(VentaID,A1512)&lt;&gt;1,"Confira o ID da venda",IF(SUMIFS(VentaValida,VentaID,A1512)&lt;=0,"Corrija a venda",IF(B1512&lt;SUMIFS(VentaFecha,VentaID,A1512),"Anterior à venda","OK"))))))))))))</f>
        <v/>
      </c>
      <c r="H1512" s="34" t="n">
        <f aca="false">IF(G1512="OK",C1512,0)</f>
        <v>0</v>
      </c>
    </row>
    <row r="1513" customFormat="false" ht="25" hidden="false" customHeight="true" outlineLevel="0" collapsed="false">
      <c r="A1513" s="31"/>
      <c r="B1513" s="32"/>
      <c r="C1513" s="33"/>
      <c r="D1513" s="31"/>
      <c r="E1513" s="31"/>
      <c r="F1513" s="31"/>
      <c r="G1513" s="36" t="str">
        <f aca="false">IF(COUNTA(A1513:F1513)=0,"",IF(E1513="","Falta o código",IF(E1513&lt;&gt;TRIM(E1513),"Confira o código",IF(COUNTIFS(CobroID,E1513)&gt;1,"Código repetido",IF(NOT(ISNUMBER(B1513)),"Confira a data",IF(OR(B1513&lt;1,B1513&gt;73415,INT(B1513)&lt;&gt;B1513),"Confira a data",IF(NOT(ISNUMBER(C1513)),"Confira o valor",IF(C1513&lt;=0,"Valor maior que zero",IF(COUNTIFS(Medios,D1513)&lt;&gt;1,"Escolha um meio",IF(COUNTIFS(VentaID,A1513)&lt;&gt;1,"Confira o ID da venda",IF(SUMIFS(VentaValida,VentaID,A1513)&lt;=0,"Corrija a venda",IF(B1513&lt;SUMIFS(VentaFecha,VentaID,A1513),"Anterior à venda","OK"))))))))))))</f>
        <v/>
      </c>
      <c r="H1513" s="34" t="n">
        <f aca="false">IF(G1513="OK",C1513,0)</f>
        <v>0</v>
      </c>
    </row>
    <row r="1514" customFormat="false" ht="25" hidden="false" customHeight="true" outlineLevel="0" collapsed="false">
      <c r="A1514" s="31"/>
      <c r="B1514" s="32"/>
      <c r="C1514" s="33"/>
      <c r="D1514" s="31"/>
      <c r="E1514" s="31"/>
      <c r="F1514" s="31"/>
      <c r="G1514" s="36" t="str">
        <f aca="false">IF(COUNTA(A1514:F1514)=0,"",IF(E1514="","Falta o código",IF(E1514&lt;&gt;TRIM(E1514),"Confira o código",IF(COUNTIFS(CobroID,E1514)&gt;1,"Código repetido",IF(NOT(ISNUMBER(B1514)),"Confira a data",IF(OR(B1514&lt;1,B1514&gt;73415,INT(B1514)&lt;&gt;B1514),"Confira a data",IF(NOT(ISNUMBER(C1514)),"Confira o valor",IF(C1514&lt;=0,"Valor maior que zero",IF(COUNTIFS(Medios,D1514)&lt;&gt;1,"Escolha um meio",IF(COUNTIFS(VentaID,A1514)&lt;&gt;1,"Confira o ID da venda",IF(SUMIFS(VentaValida,VentaID,A1514)&lt;=0,"Corrija a venda",IF(B1514&lt;SUMIFS(VentaFecha,VentaID,A1514),"Anterior à venda","OK"))))))))))))</f>
        <v/>
      </c>
      <c r="H1514" s="34" t="n">
        <f aca="false">IF(G1514="OK",C1514,0)</f>
        <v>0</v>
      </c>
    </row>
    <row r="1515" customFormat="false" ht="25" hidden="false" customHeight="true" outlineLevel="0" collapsed="false">
      <c r="A1515" s="31"/>
      <c r="B1515" s="32"/>
      <c r="C1515" s="33"/>
      <c r="D1515" s="31"/>
      <c r="E1515" s="31"/>
      <c r="F1515" s="31"/>
      <c r="G1515" s="36" t="str">
        <f aca="false">IF(COUNTA(A1515:F1515)=0,"",IF(E1515="","Falta o código",IF(E1515&lt;&gt;TRIM(E1515),"Confira o código",IF(COUNTIFS(CobroID,E1515)&gt;1,"Código repetido",IF(NOT(ISNUMBER(B1515)),"Confira a data",IF(OR(B1515&lt;1,B1515&gt;73415,INT(B1515)&lt;&gt;B1515),"Confira a data",IF(NOT(ISNUMBER(C1515)),"Confira o valor",IF(C1515&lt;=0,"Valor maior que zero",IF(COUNTIFS(Medios,D1515)&lt;&gt;1,"Escolha um meio",IF(COUNTIFS(VentaID,A1515)&lt;&gt;1,"Confira o ID da venda",IF(SUMIFS(VentaValida,VentaID,A1515)&lt;=0,"Corrija a venda",IF(B1515&lt;SUMIFS(VentaFecha,VentaID,A1515),"Anterior à venda","OK"))))))))))))</f>
        <v/>
      </c>
      <c r="H1515" s="34" t="n">
        <f aca="false">IF(G1515="OK",C1515,0)</f>
        <v>0</v>
      </c>
    </row>
    <row r="1516" customFormat="false" ht="25" hidden="false" customHeight="true" outlineLevel="0" collapsed="false">
      <c r="A1516" s="31"/>
      <c r="B1516" s="32"/>
      <c r="C1516" s="33"/>
      <c r="D1516" s="31"/>
      <c r="E1516" s="31"/>
      <c r="F1516" s="31"/>
      <c r="G1516" s="36" t="str">
        <f aca="false">IF(COUNTA(A1516:F1516)=0,"",IF(E1516="","Falta o código",IF(E1516&lt;&gt;TRIM(E1516),"Confira o código",IF(COUNTIFS(CobroID,E1516)&gt;1,"Código repetido",IF(NOT(ISNUMBER(B1516)),"Confira a data",IF(OR(B1516&lt;1,B1516&gt;73415,INT(B1516)&lt;&gt;B1516),"Confira a data",IF(NOT(ISNUMBER(C1516)),"Confira o valor",IF(C1516&lt;=0,"Valor maior que zero",IF(COUNTIFS(Medios,D1516)&lt;&gt;1,"Escolha um meio",IF(COUNTIFS(VentaID,A1516)&lt;&gt;1,"Confira o ID da venda",IF(SUMIFS(VentaValida,VentaID,A1516)&lt;=0,"Corrija a venda",IF(B1516&lt;SUMIFS(VentaFecha,VentaID,A1516),"Anterior à venda","OK"))))))))))))</f>
        <v/>
      </c>
      <c r="H1516" s="34" t="n">
        <f aca="false">IF(G1516="OK",C1516,0)</f>
        <v>0</v>
      </c>
    </row>
    <row r="1517" customFormat="false" ht="25" hidden="false" customHeight="true" outlineLevel="0" collapsed="false">
      <c r="A1517" s="31"/>
      <c r="B1517" s="32"/>
      <c r="C1517" s="33"/>
      <c r="D1517" s="31"/>
      <c r="E1517" s="31"/>
      <c r="F1517" s="31"/>
      <c r="G1517" s="36" t="str">
        <f aca="false">IF(COUNTA(A1517:F1517)=0,"",IF(E1517="","Falta o código",IF(E1517&lt;&gt;TRIM(E1517),"Confira o código",IF(COUNTIFS(CobroID,E1517)&gt;1,"Código repetido",IF(NOT(ISNUMBER(B1517)),"Confira a data",IF(OR(B1517&lt;1,B1517&gt;73415,INT(B1517)&lt;&gt;B1517),"Confira a data",IF(NOT(ISNUMBER(C1517)),"Confira o valor",IF(C1517&lt;=0,"Valor maior que zero",IF(COUNTIFS(Medios,D1517)&lt;&gt;1,"Escolha um meio",IF(COUNTIFS(VentaID,A1517)&lt;&gt;1,"Confira o ID da venda",IF(SUMIFS(VentaValida,VentaID,A1517)&lt;=0,"Corrija a venda",IF(B1517&lt;SUMIFS(VentaFecha,VentaID,A1517),"Anterior à venda","OK"))))))))))))</f>
        <v/>
      </c>
      <c r="H1517" s="34" t="n">
        <f aca="false">IF(G1517="OK",C1517,0)</f>
        <v>0</v>
      </c>
    </row>
    <row r="1518" customFormat="false" ht="25" hidden="false" customHeight="true" outlineLevel="0" collapsed="false">
      <c r="A1518" s="31"/>
      <c r="B1518" s="32"/>
      <c r="C1518" s="33"/>
      <c r="D1518" s="31"/>
      <c r="E1518" s="31"/>
      <c r="F1518" s="31"/>
      <c r="G1518" s="36" t="str">
        <f aca="false">IF(COUNTA(A1518:F1518)=0,"",IF(E1518="","Falta o código",IF(E1518&lt;&gt;TRIM(E1518),"Confira o código",IF(COUNTIFS(CobroID,E1518)&gt;1,"Código repetido",IF(NOT(ISNUMBER(B1518)),"Confira a data",IF(OR(B1518&lt;1,B1518&gt;73415,INT(B1518)&lt;&gt;B1518),"Confira a data",IF(NOT(ISNUMBER(C1518)),"Confira o valor",IF(C1518&lt;=0,"Valor maior que zero",IF(COUNTIFS(Medios,D1518)&lt;&gt;1,"Escolha um meio",IF(COUNTIFS(VentaID,A1518)&lt;&gt;1,"Confira o ID da venda",IF(SUMIFS(VentaValida,VentaID,A1518)&lt;=0,"Corrija a venda",IF(B1518&lt;SUMIFS(VentaFecha,VentaID,A1518),"Anterior à venda","OK"))))))))))))</f>
        <v/>
      </c>
      <c r="H1518" s="34" t="n">
        <f aca="false">IF(G1518="OK",C1518,0)</f>
        <v>0</v>
      </c>
    </row>
    <row r="1519" customFormat="false" ht="25" hidden="false" customHeight="true" outlineLevel="0" collapsed="false">
      <c r="A1519" s="31"/>
      <c r="B1519" s="32"/>
      <c r="C1519" s="33"/>
      <c r="D1519" s="31"/>
      <c r="E1519" s="31"/>
      <c r="F1519" s="31"/>
      <c r="G1519" s="36" t="str">
        <f aca="false">IF(COUNTA(A1519:F1519)=0,"",IF(E1519="","Falta o código",IF(E1519&lt;&gt;TRIM(E1519),"Confira o código",IF(COUNTIFS(CobroID,E1519)&gt;1,"Código repetido",IF(NOT(ISNUMBER(B1519)),"Confira a data",IF(OR(B1519&lt;1,B1519&gt;73415,INT(B1519)&lt;&gt;B1519),"Confira a data",IF(NOT(ISNUMBER(C1519)),"Confira o valor",IF(C1519&lt;=0,"Valor maior que zero",IF(COUNTIFS(Medios,D1519)&lt;&gt;1,"Escolha um meio",IF(COUNTIFS(VentaID,A1519)&lt;&gt;1,"Confira o ID da venda",IF(SUMIFS(VentaValida,VentaID,A1519)&lt;=0,"Corrija a venda",IF(B1519&lt;SUMIFS(VentaFecha,VentaID,A1519),"Anterior à venda","OK"))))))))))))</f>
        <v/>
      </c>
      <c r="H1519" s="34" t="n">
        <f aca="false">IF(G1519="OK",C1519,0)</f>
        <v>0</v>
      </c>
    </row>
    <row r="1520" customFormat="false" ht="25" hidden="false" customHeight="true" outlineLevel="0" collapsed="false">
      <c r="A1520" s="31"/>
      <c r="B1520" s="32"/>
      <c r="C1520" s="33"/>
      <c r="D1520" s="31"/>
      <c r="E1520" s="31"/>
      <c r="F1520" s="31"/>
      <c r="G1520" s="36" t="str">
        <f aca="false">IF(COUNTA(A1520:F1520)=0,"",IF(E1520="","Falta o código",IF(E1520&lt;&gt;TRIM(E1520),"Confira o código",IF(COUNTIFS(CobroID,E1520)&gt;1,"Código repetido",IF(NOT(ISNUMBER(B1520)),"Confira a data",IF(OR(B1520&lt;1,B1520&gt;73415,INT(B1520)&lt;&gt;B1520),"Confira a data",IF(NOT(ISNUMBER(C1520)),"Confira o valor",IF(C1520&lt;=0,"Valor maior que zero",IF(COUNTIFS(Medios,D1520)&lt;&gt;1,"Escolha um meio",IF(COUNTIFS(VentaID,A1520)&lt;&gt;1,"Confira o ID da venda",IF(SUMIFS(VentaValida,VentaID,A1520)&lt;=0,"Corrija a venda",IF(B1520&lt;SUMIFS(VentaFecha,VentaID,A1520),"Anterior à venda","OK"))))))))))))</f>
        <v/>
      </c>
      <c r="H1520" s="34" t="n">
        <f aca="false">IF(G1520="OK",C1520,0)</f>
        <v>0</v>
      </c>
    </row>
    <row r="1521" customFormat="false" ht="25" hidden="false" customHeight="true" outlineLevel="0" collapsed="false">
      <c r="A1521" s="31"/>
      <c r="B1521" s="32"/>
      <c r="C1521" s="33"/>
      <c r="D1521" s="31"/>
      <c r="E1521" s="31"/>
      <c r="F1521" s="31"/>
      <c r="G1521" s="36" t="str">
        <f aca="false">IF(COUNTA(A1521:F1521)=0,"",IF(E1521="","Falta o código",IF(E1521&lt;&gt;TRIM(E1521),"Confira o código",IF(COUNTIFS(CobroID,E1521)&gt;1,"Código repetido",IF(NOT(ISNUMBER(B1521)),"Confira a data",IF(OR(B1521&lt;1,B1521&gt;73415,INT(B1521)&lt;&gt;B1521),"Confira a data",IF(NOT(ISNUMBER(C1521)),"Confira o valor",IF(C1521&lt;=0,"Valor maior que zero",IF(COUNTIFS(Medios,D1521)&lt;&gt;1,"Escolha um meio",IF(COUNTIFS(VentaID,A1521)&lt;&gt;1,"Confira o ID da venda",IF(SUMIFS(VentaValida,VentaID,A1521)&lt;=0,"Corrija a venda",IF(B1521&lt;SUMIFS(VentaFecha,VentaID,A1521),"Anterior à venda","OK"))))))))))))</f>
        <v/>
      </c>
      <c r="H1521" s="34" t="n">
        <f aca="false">IF(G1521="OK",C1521,0)</f>
        <v>0</v>
      </c>
    </row>
    <row r="1522" customFormat="false" ht="25" hidden="false" customHeight="true" outlineLevel="0" collapsed="false">
      <c r="A1522" s="31"/>
      <c r="B1522" s="32"/>
      <c r="C1522" s="33"/>
      <c r="D1522" s="31"/>
      <c r="E1522" s="31"/>
      <c r="F1522" s="31"/>
      <c r="G1522" s="36" t="str">
        <f aca="false">IF(COUNTA(A1522:F1522)=0,"",IF(E1522="","Falta o código",IF(E1522&lt;&gt;TRIM(E1522),"Confira o código",IF(COUNTIFS(CobroID,E1522)&gt;1,"Código repetido",IF(NOT(ISNUMBER(B1522)),"Confira a data",IF(OR(B1522&lt;1,B1522&gt;73415,INT(B1522)&lt;&gt;B1522),"Confira a data",IF(NOT(ISNUMBER(C1522)),"Confira o valor",IF(C1522&lt;=0,"Valor maior que zero",IF(COUNTIFS(Medios,D1522)&lt;&gt;1,"Escolha um meio",IF(COUNTIFS(VentaID,A1522)&lt;&gt;1,"Confira o ID da venda",IF(SUMIFS(VentaValida,VentaID,A1522)&lt;=0,"Corrija a venda",IF(B1522&lt;SUMIFS(VentaFecha,VentaID,A1522),"Anterior à venda","OK"))))))))))))</f>
        <v/>
      </c>
      <c r="H1522" s="34" t="n">
        <f aca="false">IF(G1522="OK",C1522,0)</f>
        <v>0</v>
      </c>
    </row>
    <row r="1523" customFormat="false" ht="25" hidden="false" customHeight="true" outlineLevel="0" collapsed="false">
      <c r="A1523" s="31"/>
      <c r="B1523" s="32"/>
      <c r="C1523" s="33"/>
      <c r="D1523" s="31"/>
      <c r="E1523" s="31"/>
      <c r="F1523" s="31"/>
      <c r="G1523" s="36" t="str">
        <f aca="false">IF(COUNTA(A1523:F1523)=0,"",IF(E1523="","Falta o código",IF(E1523&lt;&gt;TRIM(E1523),"Confira o código",IF(COUNTIFS(CobroID,E1523)&gt;1,"Código repetido",IF(NOT(ISNUMBER(B1523)),"Confira a data",IF(OR(B1523&lt;1,B1523&gt;73415,INT(B1523)&lt;&gt;B1523),"Confira a data",IF(NOT(ISNUMBER(C1523)),"Confira o valor",IF(C1523&lt;=0,"Valor maior que zero",IF(COUNTIFS(Medios,D1523)&lt;&gt;1,"Escolha um meio",IF(COUNTIFS(VentaID,A1523)&lt;&gt;1,"Confira o ID da venda",IF(SUMIFS(VentaValida,VentaID,A1523)&lt;=0,"Corrija a venda",IF(B1523&lt;SUMIFS(VentaFecha,VentaID,A1523),"Anterior à venda","OK"))))))))))))</f>
        <v/>
      </c>
      <c r="H1523" s="34" t="n">
        <f aca="false">IF(G1523="OK",C1523,0)</f>
        <v>0</v>
      </c>
    </row>
    <row r="1524" customFormat="false" ht="25" hidden="false" customHeight="true" outlineLevel="0" collapsed="false">
      <c r="A1524" s="31"/>
      <c r="B1524" s="32"/>
      <c r="C1524" s="33"/>
      <c r="D1524" s="31"/>
      <c r="E1524" s="31"/>
      <c r="F1524" s="31"/>
      <c r="G1524" s="36" t="str">
        <f aca="false">IF(COUNTA(A1524:F1524)=0,"",IF(E1524="","Falta o código",IF(E1524&lt;&gt;TRIM(E1524),"Confira o código",IF(COUNTIFS(CobroID,E1524)&gt;1,"Código repetido",IF(NOT(ISNUMBER(B1524)),"Confira a data",IF(OR(B1524&lt;1,B1524&gt;73415,INT(B1524)&lt;&gt;B1524),"Confira a data",IF(NOT(ISNUMBER(C1524)),"Confira o valor",IF(C1524&lt;=0,"Valor maior que zero",IF(COUNTIFS(Medios,D1524)&lt;&gt;1,"Escolha um meio",IF(COUNTIFS(VentaID,A1524)&lt;&gt;1,"Confira o ID da venda",IF(SUMIFS(VentaValida,VentaID,A1524)&lt;=0,"Corrija a venda",IF(B1524&lt;SUMIFS(VentaFecha,VentaID,A1524),"Anterior à venda","OK"))))))))))))</f>
        <v/>
      </c>
      <c r="H1524" s="34" t="n">
        <f aca="false">IF(G1524="OK",C1524,0)</f>
        <v>0</v>
      </c>
    </row>
    <row r="1525" customFormat="false" ht="25" hidden="false" customHeight="true" outlineLevel="0" collapsed="false">
      <c r="A1525" s="31"/>
      <c r="B1525" s="32"/>
      <c r="C1525" s="33"/>
      <c r="D1525" s="31"/>
      <c r="E1525" s="31"/>
      <c r="F1525" s="31"/>
      <c r="G1525" s="36" t="str">
        <f aca="false">IF(COUNTA(A1525:F1525)=0,"",IF(E1525="","Falta o código",IF(E1525&lt;&gt;TRIM(E1525),"Confira o código",IF(COUNTIFS(CobroID,E1525)&gt;1,"Código repetido",IF(NOT(ISNUMBER(B1525)),"Confira a data",IF(OR(B1525&lt;1,B1525&gt;73415,INT(B1525)&lt;&gt;B1525),"Confira a data",IF(NOT(ISNUMBER(C1525)),"Confira o valor",IF(C1525&lt;=0,"Valor maior que zero",IF(COUNTIFS(Medios,D1525)&lt;&gt;1,"Escolha um meio",IF(COUNTIFS(VentaID,A1525)&lt;&gt;1,"Confira o ID da venda",IF(SUMIFS(VentaValida,VentaID,A1525)&lt;=0,"Corrija a venda",IF(B1525&lt;SUMIFS(VentaFecha,VentaID,A1525),"Anterior à venda","OK"))))))))))))</f>
        <v/>
      </c>
      <c r="H1525" s="34" t="n">
        <f aca="false">IF(G1525="OK",C1525,0)</f>
        <v>0</v>
      </c>
    </row>
    <row r="1526" customFormat="false" ht="25" hidden="false" customHeight="true" outlineLevel="0" collapsed="false">
      <c r="A1526" s="31"/>
      <c r="B1526" s="32"/>
      <c r="C1526" s="33"/>
      <c r="D1526" s="31"/>
      <c r="E1526" s="31"/>
      <c r="F1526" s="31"/>
      <c r="G1526" s="36" t="str">
        <f aca="false">IF(COUNTA(A1526:F1526)=0,"",IF(E1526="","Falta o código",IF(E1526&lt;&gt;TRIM(E1526),"Confira o código",IF(COUNTIFS(CobroID,E1526)&gt;1,"Código repetido",IF(NOT(ISNUMBER(B1526)),"Confira a data",IF(OR(B1526&lt;1,B1526&gt;73415,INT(B1526)&lt;&gt;B1526),"Confira a data",IF(NOT(ISNUMBER(C1526)),"Confira o valor",IF(C1526&lt;=0,"Valor maior que zero",IF(COUNTIFS(Medios,D1526)&lt;&gt;1,"Escolha um meio",IF(COUNTIFS(VentaID,A1526)&lt;&gt;1,"Confira o ID da venda",IF(SUMIFS(VentaValida,VentaID,A1526)&lt;=0,"Corrija a venda",IF(B1526&lt;SUMIFS(VentaFecha,VentaID,A1526),"Anterior à venda","OK"))))))))))))</f>
        <v/>
      </c>
      <c r="H1526" s="34" t="n">
        <f aca="false">IF(G1526="OK",C1526,0)</f>
        <v>0</v>
      </c>
    </row>
    <row r="1527" customFormat="false" ht="25" hidden="false" customHeight="true" outlineLevel="0" collapsed="false">
      <c r="A1527" s="31"/>
      <c r="B1527" s="32"/>
      <c r="C1527" s="33"/>
      <c r="D1527" s="31"/>
      <c r="E1527" s="31"/>
      <c r="F1527" s="31"/>
      <c r="G1527" s="36" t="str">
        <f aca="false">IF(COUNTA(A1527:F1527)=0,"",IF(E1527="","Falta o código",IF(E1527&lt;&gt;TRIM(E1527),"Confira o código",IF(COUNTIFS(CobroID,E1527)&gt;1,"Código repetido",IF(NOT(ISNUMBER(B1527)),"Confira a data",IF(OR(B1527&lt;1,B1527&gt;73415,INT(B1527)&lt;&gt;B1527),"Confira a data",IF(NOT(ISNUMBER(C1527)),"Confira o valor",IF(C1527&lt;=0,"Valor maior que zero",IF(COUNTIFS(Medios,D1527)&lt;&gt;1,"Escolha um meio",IF(COUNTIFS(VentaID,A1527)&lt;&gt;1,"Confira o ID da venda",IF(SUMIFS(VentaValida,VentaID,A1527)&lt;=0,"Corrija a venda",IF(B1527&lt;SUMIFS(VentaFecha,VentaID,A1527),"Anterior à venda","OK"))))))))))))</f>
        <v/>
      </c>
      <c r="H1527" s="34" t="n">
        <f aca="false">IF(G1527="OK",C1527,0)</f>
        <v>0</v>
      </c>
    </row>
    <row r="1528" customFormat="false" ht="25" hidden="false" customHeight="true" outlineLevel="0" collapsed="false">
      <c r="A1528" s="31"/>
      <c r="B1528" s="32"/>
      <c r="C1528" s="33"/>
      <c r="D1528" s="31"/>
      <c r="E1528" s="31"/>
      <c r="F1528" s="31"/>
      <c r="G1528" s="36" t="str">
        <f aca="false">IF(COUNTA(A1528:F1528)=0,"",IF(E1528="","Falta o código",IF(E1528&lt;&gt;TRIM(E1528),"Confira o código",IF(COUNTIFS(CobroID,E1528)&gt;1,"Código repetido",IF(NOT(ISNUMBER(B1528)),"Confira a data",IF(OR(B1528&lt;1,B1528&gt;73415,INT(B1528)&lt;&gt;B1528),"Confira a data",IF(NOT(ISNUMBER(C1528)),"Confira o valor",IF(C1528&lt;=0,"Valor maior que zero",IF(COUNTIFS(Medios,D1528)&lt;&gt;1,"Escolha um meio",IF(COUNTIFS(VentaID,A1528)&lt;&gt;1,"Confira o ID da venda",IF(SUMIFS(VentaValida,VentaID,A1528)&lt;=0,"Corrija a venda",IF(B1528&lt;SUMIFS(VentaFecha,VentaID,A1528),"Anterior à venda","OK"))))))))))))</f>
        <v/>
      </c>
      <c r="H1528" s="34" t="n">
        <f aca="false">IF(G1528="OK",C1528,0)</f>
        <v>0</v>
      </c>
    </row>
    <row r="1529" customFormat="false" ht="25" hidden="false" customHeight="true" outlineLevel="0" collapsed="false">
      <c r="A1529" s="31"/>
      <c r="B1529" s="32"/>
      <c r="C1529" s="33"/>
      <c r="D1529" s="31"/>
      <c r="E1529" s="31"/>
      <c r="F1529" s="31"/>
      <c r="G1529" s="36" t="str">
        <f aca="false">IF(COUNTA(A1529:F1529)=0,"",IF(E1529="","Falta o código",IF(E1529&lt;&gt;TRIM(E1529),"Confira o código",IF(COUNTIFS(CobroID,E1529)&gt;1,"Código repetido",IF(NOT(ISNUMBER(B1529)),"Confira a data",IF(OR(B1529&lt;1,B1529&gt;73415,INT(B1529)&lt;&gt;B1529),"Confira a data",IF(NOT(ISNUMBER(C1529)),"Confira o valor",IF(C1529&lt;=0,"Valor maior que zero",IF(COUNTIFS(Medios,D1529)&lt;&gt;1,"Escolha um meio",IF(COUNTIFS(VentaID,A1529)&lt;&gt;1,"Confira o ID da venda",IF(SUMIFS(VentaValida,VentaID,A1529)&lt;=0,"Corrija a venda",IF(B1529&lt;SUMIFS(VentaFecha,VentaID,A1529),"Anterior à venda","OK"))))))))))))</f>
        <v/>
      </c>
      <c r="H1529" s="34" t="n">
        <f aca="false">IF(G1529="OK",C1529,0)</f>
        <v>0</v>
      </c>
    </row>
    <row r="1530" customFormat="false" ht="25" hidden="false" customHeight="true" outlineLevel="0" collapsed="false">
      <c r="A1530" s="31"/>
      <c r="B1530" s="32"/>
      <c r="C1530" s="33"/>
      <c r="D1530" s="31"/>
      <c r="E1530" s="31"/>
      <c r="F1530" s="31"/>
      <c r="G1530" s="36" t="str">
        <f aca="false">IF(COUNTA(A1530:F1530)=0,"",IF(E1530="","Falta o código",IF(E1530&lt;&gt;TRIM(E1530),"Confira o código",IF(COUNTIFS(CobroID,E1530)&gt;1,"Código repetido",IF(NOT(ISNUMBER(B1530)),"Confira a data",IF(OR(B1530&lt;1,B1530&gt;73415,INT(B1530)&lt;&gt;B1530),"Confira a data",IF(NOT(ISNUMBER(C1530)),"Confira o valor",IF(C1530&lt;=0,"Valor maior que zero",IF(COUNTIFS(Medios,D1530)&lt;&gt;1,"Escolha um meio",IF(COUNTIFS(VentaID,A1530)&lt;&gt;1,"Confira o ID da venda",IF(SUMIFS(VentaValida,VentaID,A1530)&lt;=0,"Corrija a venda",IF(B1530&lt;SUMIFS(VentaFecha,VentaID,A1530),"Anterior à venda","OK"))))))))))))</f>
        <v/>
      </c>
      <c r="H1530" s="34" t="n">
        <f aca="false">IF(G1530="OK",C1530,0)</f>
        <v>0</v>
      </c>
    </row>
    <row r="1531" customFormat="false" ht="25" hidden="false" customHeight="true" outlineLevel="0" collapsed="false">
      <c r="A1531" s="31"/>
      <c r="B1531" s="32"/>
      <c r="C1531" s="33"/>
      <c r="D1531" s="31"/>
      <c r="E1531" s="31"/>
      <c r="F1531" s="31"/>
      <c r="G1531" s="36" t="str">
        <f aca="false">IF(COUNTA(A1531:F1531)=0,"",IF(E1531="","Falta o código",IF(E1531&lt;&gt;TRIM(E1531),"Confira o código",IF(COUNTIFS(CobroID,E1531)&gt;1,"Código repetido",IF(NOT(ISNUMBER(B1531)),"Confira a data",IF(OR(B1531&lt;1,B1531&gt;73415,INT(B1531)&lt;&gt;B1531),"Confira a data",IF(NOT(ISNUMBER(C1531)),"Confira o valor",IF(C1531&lt;=0,"Valor maior que zero",IF(COUNTIFS(Medios,D1531)&lt;&gt;1,"Escolha um meio",IF(COUNTIFS(VentaID,A1531)&lt;&gt;1,"Confira o ID da venda",IF(SUMIFS(VentaValida,VentaID,A1531)&lt;=0,"Corrija a venda",IF(B1531&lt;SUMIFS(VentaFecha,VentaID,A1531),"Anterior à venda","OK"))))))))))))</f>
        <v/>
      </c>
      <c r="H1531" s="34" t="n">
        <f aca="false">IF(G1531="OK",C1531,0)</f>
        <v>0</v>
      </c>
    </row>
    <row r="1532" customFormat="false" ht="25" hidden="false" customHeight="true" outlineLevel="0" collapsed="false">
      <c r="A1532" s="31"/>
      <c r="B1532" s="32"/>
      <c r="C1532" s="33"/>
      <c r="D1532" s="31"/>
      <c r="E1532" s="31"/>
      <c r="F1532" s="31"/>
      <c r="G1532" s="36" t="str">
        <f aca="false">IF(COUNTA(A1532:F1532)=0,"",IF(E1532="","Falta o código",IF(E1532&lt;&gt;TRIM(E1532),"Confira o código",IF(COUNTIFS(CobroID,E1532)&gt;1,"Código repetido",IF(NOT(ISNUMBER(B1532)),"Confira a data",IF(OR(B1532&lt;1,B1532&gt;73415,INT(B1532)&lt;&gt;B1532),"Confira a data",IF(NOT(ISNUMBER(C1532)),"Confira o valor",IF(C1532&lt;=0,"Valor maior que zero",IF(COUNTIFS(Medios,D1532)&lt;&gt;1,"Escolha um meio",IF(COUNTIFS(VentaID,A1532)&lt;&gt;1,"Confira o ID da venda",IF(SUMIFS(VentaValida,VentaID,A1532)&lt;=0,"Corrija a venda",IF(B1532&lt;SUMIFS(VentaFecha,VentaID,A1532),"Anterior à venda","OK"))))))))))))</f>
        <v/>
      </c>
      <c r="H1532" s="34" t="n">
        <f aca="false">IF(G1532="OK",C1532,0)</f>
        <v>0</v>
      </c>
    </row>
    <row r="1533" customFormat="false" ht="25" hidden="false" customHeight="true" outlineLevel="0" collapsed="false">
      <c r="A1533" s="31"/>
      <c r="B1533" s="32"/>
      <c r="C1533" s="33"/>
      <c r="D1533" s="31"/>
      <c r="E1533" s="31"/>
      <c r="F1533" s="31"/>
      <c r="G1533" s="36" t="str">
        <f aca="false">IF(COUNTA(A1533:F1533)=0,"",IF(E1533="","Falta o código",IF(E1533&lt;&gt;TRIM(E1533),"Confira o código",IF(COUNTIFS(CobroID,E1533)&gt;1,"Código repetido",IF(NOT(ISNUMBER(B1533)),"Confira a data",IF(OR(B1533&lt;1,B1533&gt;73415,INT(B1533)&lt;&gt;B1533),"Confira a data",IF(NOT(ISNUMBER(C1533)),"Confira o valor",IF(C1533&lt;=0,"Valor maior que zero",IF(COUNTIFS(Medios,D1533)&lt;&gt;1,"Escolha um meio",IF(COUNTIFS(VentaID,A1533)&lt;&gt;1,"Confira o ID da venda",IF(SUMIFS(VentaValida,VentaID,A1533)&lt;=0,"Corrija a venda",IF(B1533&lt;SUMIFS(VentaFecha,VentaID,A1533),"Anterior à venda","OK"))))))))))))</f>
        <v/>
      </c>
      <c r="H1533" s="34" t="n">
        <f aca="false">IF(G1533="OK",C1533,0)</f>
        <v>0</v>
      </c>
    </row>
    <row r="1534" customFormat="false" ht="25" hidden="false" customHeight="true" outlineLevel="0" collapsed="false">
      <c r="A1534" s="31"/>
      <c r="B1534" s="32"/>
      <c r="C1534" s="33"/>
      <c r="D1534" s="31"/>
      <c r="E1534" s="31"/>
      <c r="F1534" s="31"/>
      <c r="G1534" s="36" t="str">
        <f aca="false">IF(COUNTA(A1534:F1534)=0,"",IF(E1534="","Falta o código",IF(E1534&lt;&gt;TRIM(E1534),"Confira o código",IF(COUNTIFS(CobroID,E1534)&gt;1,"Código repetido",IF(NOT(ISNUMBER(B1534)),"Confira a data",IF(OR(B1534&lt;1,B1534&gt;73415,INT(B1534)&lt;&gt;B1534),"Confira a data",IF(NOT(ISNUMBER(C1534)),"Confira o valor",IF(C1534&lt;=0,"Valor maior que zero",IF(COUNTIFS(Medios,D1534)&lt;&gt;1,"Escolha um meio",IF(COUNTIFS(VentaID,A1534)&lt;&gt;1,"Confira o ID da venda",IF(SUMIFS(VentaValida,VentaID,A1534)&lt;=0,"Corrija a venda",IF(B1534&lt;SUMIFS(VentaFecha,VentaID,A1534),"Anterior à venda","OK"))))))))))))</f>
        <v/>
      </c>
      <c r="H1534" s="34" t="n">
        <f aca="false">IF(G1534="OK",C1534,0)</f>
        <v>0</v>
      </c>
    </row>
    <row r="1535" customFormat="false" ht="25" hidden="false" customHeight="true" outlineLevel="0" collapsed="false">
      <c r="A1535" s="31"/>
      <c r="B1535" s="32"/>
      <c r="C1535" s="33"/>
      <c r="D1535" s="31"/>
      <c r="E1535" s="31"/>
      <c r="F1535" s="31"/>
      <c r="G1535" s="36" t="str">
        <f aca="false">IF(COUNTA(A1535:F1535)=0,"",IF(E1535="","Falta o código",IF(E1535&lt;&gt;TRIM(E1535),"Confira o código",IF(COUNTIFS(CobroID,E1535)&gt;1,"Código repetido",IF(NOT(ISNUMBER(B1535)),"Confira a data",IF(OR(B1535&lt;1,B1535&gt;73415,INT(B1535)&lt;&gt;B1535),"Confira a data",IF(NOT(ISNUMBER(C1535)),"Confira o valor",IF(C1535&lt;=0,"Valor maior que zero",IF(COUNTIFS(Medios,D1535)&lt;&gt;1,"Escolha um meio",IF(COUNTIFS(VentaID,A1535)&lt;&gt;1,"Confira o ID da venda",IF(SUMIFS(VentaValida,VentaID,A1535)&lt;=0,"Corrija a venda",IF(B1535&lt;SUMIFS(VentaFecha,VentaID,A1535),"Anterior à venda","OK"))))))))))))</f>
        <v/>
      </c>
      <c r="H1535" s="34" t="n">
        <f aca="false">IF(G1535="OK",C1535,0)</f>
        <v>0</v>
      </c>
    </row>
    <row r="1536" customFormat="false" ht="25" hidden="false" customHeight="true" outlineLevel="0" collapsed="false">
      <c r="A1536" s="31"/>
      <c r="B1536" s="32"/>
      <c r="C1536" s="33"/>
      <c r="D1536" s="31"/>
      <c r="E1536" s="31"/>
      <c r="F1536" s="31"/>
      <c r="G1536" s="36" t="str">
        <f aca="false">IF(COUNTA(A1536:F1536)=0,"",IF(E1536="","Falta o código",IF(E1536&lt;&gt;TRIM(E1536),"Confira o código",IF(COUNTIFS(CobroID,E1536)&gt;1,"Código repetido",IF(NOT(ISNUMBER(B1536)),"Confira a data",IF(OR(B1536&lt;1,B1536&gt;73415,INT(B1536)&lt;&gt;B1536),"Confira a data",IF(NOT(ISNUMBER(C1536)),"Confira o valor",IF(C1536&lt;=0,"Valor maior que zero",IF(COUNTIFS(Medios,D1536)&lt;&gt;1,"Escolha um meio",IF(COUNTIFS(VentaID,A1536)&lt;&gt;1,"Confira o ID da venda",IF(SUMIFS(VentaValida,VentaID,A1536)&lt;=0,"Corrija a venda",IF(B1536&lt;SUMIFS(VentaFecha,VentaID,A1536),"Anterior à venda","OK"))))))))))))</f>
        <v/>
      </c>
      <c r="H1536" s="34" t="n">
        <f aca="false">IF(G1536="OK",C1536,0)</f>
        <v>0</v>
      </c>
    </row>
    <row r="1537" customFormat="false" ht="25" hidden="false" customHeight="true" outlineLevel="0" collapsed="false">
      <c r="A1537" s="31"/>
      <c r="B1537" s="32"/>
      <c r="C1537" s="33"/>
      <c r="D1537" s="31"/>
      <c r="E1537" s="31"/>
      <c r="F1537" s="31"/>
      <c r="G1537" s="36" t="str">
        <f aca="false">IF(COUNTA(A1537:F1537)=0,"",IF(E1537="","Falta o código",IF(E1537&lt;&gt;TRIM(E1537),"Confira o código",IF(COUNTIFS(CobroID,E1537)&gt;1,"Código repetido",IF(NOT(ISNUMBER(B1537)),"Confira a data",IF(OR(B1537&lt;1,B1537&gt;73415,INT(B1537)&lt;&gt;B1537),"Confira a data",IF(NOT(ISNUMBER(C1537)),"Confira o valor",IF(C1537&lt;=0,"Valor maior que zero",IF(COUNTIFS(Medios,D1537)&lt;&gt;1,"Escolha um meio",IF(COUNTIFS(VentaID,A1537)&lt;&gt;1,"Confira o ID da venda",IF(SUMIFS(VentaValida,VentaID,A1537)&lt;=0,"Corrija a venda",IF(B1537&lt;SUMIFS(VentaFecha,VentaID,A1537),"Anterior à venda","OK"))))))))))))</f>
        <v/>
      </c>
      <c r="H1537" s="34" t="n">
        <f aca="false">IF(G1537="OK",C1537,0)</f>
        <v>0</v>
      </c>
    </row>
    <row r="1538" customFormat="false" ht="25" hidden="false" customHeight="true" outlineLevel="0" collapsed="false">
      <c r="A1538" s="31"/>
      <c r="B1538" s="32"/>
      <c r="C1538" s="33"/>
      <c r="D1538" s="31"/>
      <c r="E1538" s="31"/>
      <c r="F1538" s="31"/>
      <c r="G1538" s="36" t="str">
        <f aca="false">IF(COUNTA(A1538:F1538)=0,"",IF(E1538="","Falta o código",IF(E1538&lt;&gt;TRIM(E1538),"Confira o código",IF(COUNTIFS(CobroID,E1538)&gt;1,"Código repetido",IF(NOT(ISNUMBER(B1538)),"Confira a data",IF(OR(B1538&lt;1,B1538&gt;73415,INT(B1538)&lt;&gt;B1538),"Confira a data",IF(NOT(ISNUMBER(C1538)),"Confira o valor",IF(C1538&lt;=0,"Valor maior que zero",IF(COUNTIFS(Medios,D1538)&lt;&gt;1,"Escolha um meio",IF(COUNTIFS(VentaID,A1538)&lt;&gt;1,"Confira o ID da venda",IF(SUMIFS(VentaValida,VentaID,A1538)&lt;=0,"Corrija a venda",IF(B1538&lt;SUMIFS(VentaFecha,VentaID,A1538),"Anterior à venda","OK"))))))))))))</f>
        <v/>
      </c>
      <c r="H1538" s="34" t="n">
        <f aca="false">IF(G1538="OK",C1538,0)</f>
        <v>0</v>
      </c>
    </row>
    <row r="1539" customFormat="false" ht="25" hidden="false" customHeight="true" outlineLevel="0" collapsed="false">
      <c r="A1539" s="31"/>
      <c r="B1539" s="32"/>
      <c r="C1539" s="33"/>
      <c r="D1539" s="31"/>
      <c r="E1539" s="31"/>
      <c r="F1539" s="31"/>
      <c r="G1539" s="36" t="str">
        <f aca="false">IF(COUNTA(A1539:F1539)=0,"",IF(E1539="","Falta o código",IF(E1539&lt;&gt;TRIM(E1539),"Confira o código",IF(COUNTIFS(CobroID,E1539)&gt;1,"Código repetido",IF(NOT(ISNUMBER(B1539)),"Confira a data",IF(OR(B1539&lt;1,B1539&gt;73415,INT(B1539)&lt;&gt;B1539),"Confira a data",IF(NOT(ISNUMBER(C1539)),"Confira o valor",IF(C1539&lt;=0,"Valor maior que zero",IF(COUNTIFS(Medios,D1539)&lt;&gt;1,"Escolha um meio",IF(COUNTIFS(VentaID,A1539)&lt;&gt;1,"Confira o ID da venda",IF(SUMIFS(VentaValida,VentaID,A1539)&lt;=0,"Corrija a venda",IF(B1539&lt;SUMIFS(VentaFecha,VentaID,A1539),"Anterior à venda","OK"))))))))))))</f>
        <v/>
      </c>
      <c r="H1539" s="34" t="n">
        <f aca="false">IF(G1539="OK",C1539,0)</f>
        <v>0</v>
      </c>
    </row>
    <row r="1540" customFormat="false" ht="25" hidden="false" customHeight="true" outlineLevel="0" collapsed="false">
      <c r="A1540" s="31"/>
      <c r="B1540" s="32"/>
      <c r="C1540" s="33"/>
      <c r="D1540" s="31"/>
      <c r="E1540" s="31"/>
      <c r="F1540" s="31"/>
      <c r="G1540" s="36" t="str">
        <f aca="false">IF(COUNTA(A1540:F1540)=0,"",IF(E1540="","Falta o código",IF(E1540&lt;&gt;TRIM(E1540),"Confira o código",IF(COUNTIFS(CobroID,E1540)&gt;1,"Código repetido",IF(NOT(ISNUMBER(B1540)),"Confira a data",IF(OR(B1540&lt;1,B1540&gt;73415,INT(B1540)&lt;&gt;B1540),"Confira a data",IF(NOT(ISNUMBER(C1540)),"Confira o valor",IF(C1540&lt;=0,"Valor maior que zero",IF(COUNTIFS(Medios,D1540)&lt;&gt;1,"Escolha um meio",IF(COUNTIFS(VentaID,A1540)&lt;&gt;1,"Confira o ID da venda",IF(SUMIFS(VentaValida,VentaID,A1540)&lt;=0,"Corrija a venda",IF(B1540&lt;SUMIFS(VentaFecha,VentaID,A1540),"Anterior à venda","OK"))))))))))))</f>
        <v/>
      </c>
      <c r="H1540" s="34" t="n">
        <f aca="false">IF(G1540="OK",C1540,0)</f>
        <v>0</v>
      </c>
    </row>
    <row r="1541" customFormat="false" ht="25" hidden="false" customHeight="true" outlineLevel="0" collapsed="false">
      <c r="A1541" s="31"/>
      <c r="B1541" s="32"/>
      <c r="C1541" s="33"/>
      <c r="D1541" s="31"/>
      <c r="E1541" s="31"/>
      <c r="F1541" s="31"/>
      <c r="G1541" s="36" t="str">
        <f aca="false">IF(COUNTA(A1541:F1541)=0,"",IF(E1541="","Falta o código",IF(E1541&lt;&gt;TRIM(E1541),"Confira o código",IF(COUNTIFS(CobroID,E1541)&gt;1,"Código repetido",IF(NOT(ISNUMBER(B1541)),"Confira a data",IF(OR(B1541&lt;1,B1541&gt;73415,INT(B1541)&lt;&gt;B1541),"Confira a data",IF(NOT(ISNUMBER(C1541)),"Confira o valor",IF(C1541&lt;=0,"Valor maior que zero",IF(COUNTIFS(Medios,D1541)&lt;&gt;1,"Escolha um meio",IF(COUNTIFS(VentaID,A1541)&lt;&gt;1,"Confira o ID da venda",IF(SUMIFS(VentaValida,VentaID,A1541)&lt;=0,"Corrija a venda",IF(B1541&lt;SUMIFS(VentaFecha,VentaID,A1541),"Anterior à venda","OK"))))))))))))</f>
        <v/>
      </c>
      <c r="H1541" s="34" t="n">
        <f aca="false">IF(G1541="OK",C1541,0)</f>
        <v>0</v>
      </c>
    </row>
    <row r="1542" customFormat="false" ht="25" hidden="false" customHeight="true" outlineLevel="0" collapsed="false">
      <c r="A1542" s="31"/>
      <c r="B1542" s="32"/>
      <c r="C1542" s="33"/>
      <c r="D1542" s="31"/>
      <c r="E1542" s="31"/>
      <c r="F1542" s="31"/>
      <c r="G1542" s="36" t="str">
        <f aca="false">IF(COUNTA(A1542:F1542)=0,"",IF(E1542="","Falta o código",IF(E1542&lt;&gt;TRIM(E1542),"Confira o código",IF(COUNTIFS(CobroID,E1542)&gt;1,"Código repetido",IF(NOT(ISNUMBER(B1542)),"Confira a data",IF(OR(B1542&lt;1,B1542&gt;73415,INT(B1542)&lt;&gt;B1542),"Confira a data",IF(NOT(ISNUMBER(C1542)),"Confira o valor",IF(C1542&lt;=0,"Valor maior que zero",IF(COUNTIFS(Medios,D1542)&lt;&gt;1,"Escolha um meio",IF(COUNTIFS(VentaID,A1542)&lt;&gt;1,"Confira o ID da venda",IF(SUMIFS(VentaValida,VentaID,A1542)&lt;=0,"Corrija a venda",IF(B1542&lt;SUMIFS(VentaFecha,VentaID,A1542),"Anterior à venda","OK"))))))))))))</f>
        <v/>
      </c>
      <c r="H1542" s="34" t="n">
        <f aca="false">IF(G1542="OK",C1542,0)</f>
        <v>0</v>
      </c>
    </row>
    <row r="1543" customFormat="false" ht="25" hidden="false" customHeight="true" outlineLevel="0" collapsed="false">
      <c r="A1543" s="31"/>
      <c r="B1543" s="32"/>
      <c r="C1543" s="33"/>
      <c r="D1543" s="31"/>
      <c r="E1543" s="31"/>
      <c r="F1543" s="31"/>
      <c r="G1543" s="36" t="str">
        <f aca="false">IF(COUNTA(A1543:F1543)=0,"",IF(E1543="","Falta o código",IF(E1543&lt;&gt;TRIM(E1543),"Confira o código",IF(COUNTIFS(CobroID,E1543)&gt;1,"Código repetido",IF(NOT(ISNUMBER(B1543)),"Confira a data",IF(OR(B1543&lt;1,B1543&gt;73415,INT(B1543)&lt;&gt;B1543),"Confira a data",IF(NOT(ISNUMBER(C1543)),"Confira o valor",IF(C1543&lt;=0,"Valor maior que zero",IF(COUNTIFS(Medios,D1543)&lt;&gt;1,"Escolha um meio",IF(COUNTIFS(VentaID,A1543)&lt;&gt;1,"Confira o ID da venda",IF(SUMIFS(VentaValida,VentaID,A1543)&lt;=0,"Corrija a venda",IF(B1543&lt;SUMIFS(VentaFecha,VentaID,A1543),"Anterior à venda","OK"))))))))))))</f>
        <v/>
      </c>
      <c r="H1543" s="34" t="n">
        <f aca="false">IF(G1543="OK",C1543,0)</f>
        <v>0</v>
      </c>
    </row>
    <row r="1544" customFormat="false" ht="25" hidden="false" customHeight="true" outlineLevel="0" collapsed="false">
      <c r="A1544" s="31"/>
      <c r="B1544" s="32"/>
      <c r="C1544" s="33"/>
      <c r="D1544" s="31"/>
      <c r="E1544" s="31"/>
      <c r="F1544" s="31"/>
      <c r="G1544" s="36" t="str">
        <f aca="false">IF(COUNTA(A1544:F1544)=0,"",IF(E1544="","Falta o código",IF(E1544&lt;&gt;TRIM(E1544),"Confira o código",IF(COUNTIFS(CobroID,E1544)&gt;1,"Código repetido",IF(NOT(ISNUMBER(B1544)),"Confira a data",IF(OR(B1544&lt;1,B1544&gt;73415,INT(B1544)&lt;&gt;B1544),"Confira a data",IF(NOT(ISNUMBER(C1544)),"Confira o valor",IF(C1544&lt;=0,"Valor maior que zero",IF(COUNTIFS(Medios,D1544)&lt;&gt;1,"Escolha um meio",IF(COUNTIFS(VentaID,A1544)&lt;&gt;1,"Confira o ID da venda",IF(SUMIFS(VentaValida,VentaID,A1544)&lt;=0,"Corrija a venda",IF(B1544&lt;SUMIFS(VentaFecha,VentaID,A1544),"Anterior à venda","OK"))))))))))))</f>
        <v/>
      </c>
      <c r="H1544" s="34" t="n">
        <f aca="false">IF(G1544="OK",C1544,0)</f>
        <v>0</v>
      </c>
    </row>
    <row r="1545" customFormat="false" ht="25" hidden="false" customHeight="true" outlineLevel="0" collapsed="false">
      <c r="A1545" s="31"/>
      <c r="B1545" s="32"/>
      <c r="C1545" s="33"/>
      <c r="D1545" s="31"/>
      <c r="E1545" s="31"/>
      <c r="F1545" s="31"/>
      <c r="G1545" s="36" t="str">
        <f aca="false">IF(COUNTA(A1545:F1545)=0,"",IF(E1545="","Falta o código",IF(E1545&lt;&gt;TRIM(E1545),"Confira o código",IF(COUNTIFS(CobroID,E1545)&gt;1,"Código repetido",IF(NOT(ISNUMBER(B1545)),"Confira a data",IF(OR(B1545&lt;1,B1545&gt;73415,INT(B1545)&lt;&gt;B1545),"Confira a data",IF(NOT(ISNUMBER(C1545)),"Confira o valor",IF(C1545&lt;=0,"Valor maior que zero",IF(COUNTIFS(Medios,D1545)&lt;&gt;1,"Escolha um meio",IF(COUNTIFS(VentaID,A1545)&lt;&gt;1,"Confira o ID da venda",IF(SUMIFS(VentaValida,VentaID,A1545)&lt;=0,"Corrija a venda",IF(B1545&lt;SUMIFS(VentaFecha,VentaID,A1545),"Anterior à venda","OK"))))))))))))</f>
        <v/>
      </c>
      <c r="H1545" s="34" t="n">
        <f aca="false">IF(G1545="OK",C1545,0)</f>
        <v>0</v>
      </c>
    </row>
    <row r="1546" customFormat="false" ht="25" hidden="false" customHeight="true" outlineLevel="0" collapsed="false">
      <c r="A1546" s="31"/>
      <c r="B1546" s="32"/>
      <c r="C1546" s="33"/>
      <c r="D1546" s="31"/>
      <c r="E1546" s="31"/>
      <c r="F1546" s="31"/>
      <c r="G1546" s="36" t="str">
        <f aca="false">IF(COUNTA(A1546:F1546)=0,"",IF(E1546="","Falta o código",IF(E1546&lt;&gt;TRIM(E1546),"Confira o código",IF(COUNTIFS(CobroID,E1546)&gt;1,"Código repetido",IF(NOT(ISNUMBER(B1546)),"Confira a data",IF(OR(B1546&lt;1,B1546&gt;73415,INT(B1546)&lt;&gt;B1546),"Confira a data",IF(NOT(ISNUMBER(C1546)),"Confira o valor",IF(C1546&lt;=0,"Valor maior que zero",IF(COUNTIFS(Medios,D1546)&lt;&gt;1,"Escolha um meio",IF(COUNTIFS(VentaID,A1546)&lt;&gt;1,"Confira o ID da venda",IF(SUMIFS(VentaValida,VentaID,A1546)&lt;=0,"Corrija a venda",IF(B1546&lt;SUMIFS(VentaFecha,VentaID,A1546),"Anterior à venda","OK"))))))))))))</f>
        <v/>
      </c>
      <c r="H1546" s="34" t="n">
        <f aca="false">IF(G1546="OK",C1546,0)</f>
        <v>0</v>
      </c>
    </row>
    <row r="1547" customFormat="false" ht="25" hidden="false" customHeight="true" outlineLevel="0" collapsed="false">
      <c r="A1547" s="31"/>
      <c r="B1547" s="32"/>
      <c r="C1547" s="33"/>
      <c r="D1547" s="31"/>
      <c r="E1547" s="31"/>
      <c r="F1547" s="31"/>
      <c r="G1547" s="36" t="str">
        <f aca="false">IF(COUNTA(A1547:F1547)=0,"",IF(E1547="","Falta o código",IF(E1547&lt;&gt;TRIM(E1547),"Confira o código",IF(COUNTIFS(CobroID,E1547)&gt;1,"Código repetido",IF(NOT(ISNUMBER(B1547)),"Confira a data",IF(OR(B1547&lt;1,B1547&gt;73415,INT(B1547)&lt;&gt;B1547),"Confira a data",IF(NOT(ISNUMBER(C1547)),"Confira o valor",IF(C1547&lt;=0,"Valor maior que zero",IF(COUNTIFS(Medios,D1547)&lt;&gt;1,"Escolha um meio",IF(COUNTIFS(VentaID,A1547)&lt;&gt;1,"Confira o ID da venda",IF(SUMIFS(VentaValida,VentaID,A1547)&lt;=0,"Corrija a venda",IF(B1547&lt;SUMIFS(VentaFecha,VentaID,A1547),"Anterior à venda","OK"))))))))))))</f>
        <v/>
      </c>
      <c r="H1547" s="34" t="n">
        <f aca="false">IF(G1547="OK",C1547,0)</f>
        <v>0</v>
      </c>
    </row>
    <row r="1548" customFormat="false" ht="25" hidden="false" customHeight="true" outlineLevel="0" collapsed="false">
      <c r="A1548" s="31"/>
      <c r="B1548" s="32"/>
      <c r="C1548" s="33"/>
      <c r="D1548" s="31"/>
      <c r="E1548" s="31"/>
      <c r="F1548" s="31"/>
      <c r="G1548" s="36" t="str">
        <f aca="false">IF(COUNTA(A1548:F1548)=0,"",IF(E1548="","Falta o código",IF(E1548&lt;&gt;TRIM(E1548),"Confira o código",IF(COUNTIFS(CobroID,E1548)&gt;1,"Código repetido",IF(NOT(ISNUMBER(B1548)),"Confira a data",IF(OR(B1548&lt;1,B1548&gt;73415,INT(B1548)&lt;&gt;B1548),"Confira a data",IF(NOT(ISNUMBER(C1548)),"Confira o valor",IF(C1548&lt;=0,"Valor maior que zero",IF(COUNTIFS(Medios,D1548)&lt;&gt;1,"Escolha um meio",IF(COUNTIFS(VentaID,A1548)&lt;&gt;1,"Confira o ID da venda",IF(SUMIFS(VentaValida,VentaID,A1548)&lt;=0,"Corrija a venda",IF(B1548&lt;SUMIFS(VentaFecha,VentaID,A1548),"Anterior à venda","OK"))))))))))))</f>
        <v/>
      </c>
      <c r="H1548" s="34" t="n">
        <f aca="false">IF(G1548="OK",C1548,0)</f>
        <v>0</v>
      </c>
    </row>
    <row r="1549" customFormat="false" ht="25" hidden="false" customHeight="true" outlineLevel="0" collapsed="false">
      <c r="A1549" s="31"/>
      <c r="B1549" s="32"/>
      <c r="C1549" s="33"/>
      <c r="D1549" s="31"/>
      <c r="E1549" s="31"/>
      <c r="F1549" s="31"/>
      <c r="G1549" s="36" t="str">
        <f aca="false">IF(COUNTA(A1549:F1549)=0,"",IF(E1549="","Falta o código",IF(E1549&lt;&gt;TRIM(E1549),"Confira o código",IF(COUNTIFS(CobroID,E1549)&gt;1,"Código repetido",IF(NOT(ISNUMBER(B1549)),"Confira a data",IF(OR(B1549&lt;1,B1549&gt;73415,INT(B1549)&lt;&gt;B1549),"Confira a data",IF(NOT(ISNUMBER(C1549)),"Confira o valor",IF(C1549&lt;=0,"Valor maior que zero",IF(COUNTIFS(Medios,D1549)&lt;&gt;1,"Escolha um meio",IF(COUNTIFS(VentaID,A1549)&lt;&gt;1,"Confira o ID da venda",IF(SUMIFS(VentaValida,VentaID,A1549)&lt;=0,"Corrija a venda",IF(B1549&lt;SUMIFS(VentaFecha,VentaID,A1549),"Anterior à venda","OK"))))))))))))</f>
        <v/>
      </c>
      <c r="H1549" s="34" t="n">
        <f aca="false">IF(G1549="OK",C1549,0)</f>
        <v>0</v>
      </c>
    </row>
    <row r="1550" customFormat="false" ht="25" hidden="false" customHeight="true" outlineLevel="0" collapsed="false">
      <c r="A1550" s="31"/>
      <c r="B1550" s="32"/>
      <c r="C1550" s="33"/>
      <c r="D1550" s="31"/>
      <c r="E1550" s="31"/>
      <c r="F1550" s="31"/>
      <c r="G1550" s="36" t="str">
        <f aca="false">IF(COUNTA(A1550:F1550)=0,"",IF(E1550="","Falta o código",IF(E1550&lt;&gt;TRIM(E1550),"Confira o código",IF(COUNTIFS(CobroID,E1550)&gt;1,"Código repetido",IF(NOT(ISNUMBER(B1550)),"Confira a data",IF(OR(B1550&lt;1,B1550&gt;73415,INT(B1550)&lt;&gt;B1550),"Confira a data",IF(NOT(ISNUMBER(C1550)),"Confira o valor",IF(C1550&lt;=0,"Valor maior que zero",IF(COUNTIFS(Medios,D1550)&lt;&gt;1,"Escolha um meio",IF(COUNTIFS(VentaID,A1550)&lt;&gt;1,"Confira o ID da venda",IF(SUMIFS(VentaValida,VentaID,A1550)&lt;=0,"Corrija a venda",IF(B1550&lt;SUMIFS(VentaFecha,VentaID,A1550),"Anterior à venda","OK"))))))))))))</f>
        <v/>
      </c>
      <c r="H1550" s="34" t="n">
        <f aca="false">IF(G1550="OK",C1550,0)</f>
        <v>0</v>
      </c>
    </row>
    <row r="1551" customFormat="false" ht="25" hidden="false" customHeight="true" outlineLevel="0" collapsed="false">
      <c r="A1551" s="31"/>
      <c r="B1551" s="32"/>
      <c r="C1551" s="33"/>
      <c r="D1551" s="31"/>
      <c r="E1551" s="31"/>
      <c r="F1551" s="31"/>
      <c r="G1551" s="36" t="str">
        <f aca="false">IF(COUNTA(A1551:F1551)=0,"",IF(E1551="","Falta o código",IF(E1551&lt;&gt;TRIM(E1551),"Confira o código",IF(COUNTIFS(CobroID,E1551)&gt;1,"Código repetido",IF(NOT(ISNUMBER(B1551)),"Confira a data",IF(OR(B1551&lt;1,B1551&gt;73415,INT(B1551)&lt;&gt;B1551),"Confira a data",IF(NOT(ISNUMBER(C1551)),"Confira o valor",IF(C1551&lt;=0,"Valor maior que zero",IF(COUNTIFS(Medios,D1551)&lt;&gt;1,"Escolha um meio",IF(COUNTIFS(VentaID,A1551)&lt;&gt;1,"Confira o ID da venda",IF(SUMIFS(VentaValida,VentaID,A1551)&lt;=0,"Corrija a venda",IF(B1551&lt;SUMIFS(VentaFecha,VentaID,A1551),"Anterior à venda","OK"))))))))))))</f>
        <v/>
      </c>
      <c r="H1551" s="34" t="n">
        <f aca="false">IF(G1551="OK",C1551,0)</f>
        <v>0</v>
      </c>
    </row>
    <row r="1552" customFormat="false" ht="25" hidden="false" customHeight="true" outlineLevel="0" collapsed="false">
      <c r="A1552" s="31"/>
      <c r="B1552" s="32"/>
      <c r="C1552" s="33"/>
      <c r="D1552" s="31"/>
      <c r="E1552" s="31"/>
      <c r="F1552" s="31"/>
      <c r="G1552" s="36" t="str">
        <f aca="false">IF(COUNTA(A1552:F1552)=0,"",IF(E1552="","Falta o código",IF(E1552&lt;&gt;TRIM(E1552),"Confira o código",IF(COUNTIFS(CobroID,E1552)&gt;1,"Código repetido",IF(NOT(ISNUMBER(B1552)),"Confira a data",IF(OR(B1552&lt;1,B1552&gt;73415,INT(B1552)&lt;&gt;B1552),"Confira a data",IF(NOT(ISNUMBER(C1552)),"Confira o valor",IF(C1552&lt;=0,"Valor maior que zero",IF(COUNTIFS(Medios,D1552)&lt;&gt;1,"Escolha um meio",IF(COUNTIFS(VentaID,A1552)&lt;&gt;1,"Confira o ID da venda",IF(SUMIFS(VentaValida,VentaID,A1552)&lt;=0,"Corrija a venda",IF(B1552&lt;SUMIFS(VentaFecha,VentaID,A1552),"Anterior à venda","OK"))))))))))))</f>
        <v/>
      </c>
      <c r="H1552" s="34" t="n">
        <f aca="false">IF(G1552="OK",C1552,0)</f>
        <v>0</v>
      </c>
    </row>
    <row r="1553" customFormat="false" ht="25" hidden="false" customHeight="true" outlineLevel="0" collapsed="false">
      <c r="A1553" s="31"/>
      <c r="B1553" s="32"/>
      <c r="C1553" s="33"/>
      <c r="D1553" s="31"/>
      <c r="E1553" s="31"/>
      <c r="F1553" s="31"/>
      <c r="G1553" s="36" t="str">
        <f aca="false">IF(COUNTA(A1553:F1553)=0,"",IF(E1553="","Falta o código",IF(E1553&lt;&gt;TRIM(E1553),"Confira o código",IF(COUNTIFS(CobroID,E1553)&gt;1,"Código repetido",IF(NOT(ISNUMBER(B1553)),"Confira a data",IF(OR(B1553&lt;1,B1553&gt;73415,INT(B1553)&lt;&gt;B1553),"Confira a data",IF(NOT(ISNUMBER(C1553)),"Confira o valor",IF(C1553&lt;=0,"Valor maior que zero",IF(COUNTIFS(Medios,D1553)&lt;&gt;1,"Escolha um meio",IF(COUNTIFS(VentaID,A1553)&lt;&gt;1,"Confira o ID da venda",IF(SUMIFS(VentaValida,VentaID,A1553)&lt;=0,"Corrija a venda",IF(B1553&lt;SUMIFS(VentaFecha,VentaID,A1553),"Anterior à venda","OK"))))))))))))</f>
        <v/>
      </c>
      <c r="H1553" s="34" t="n">
        <f aca="false">IF(G1553="OK",C1553,0)</f>
        <v>0</v>
      </c>
    </row>
    <row r="1554" customFormat="false" ht="25" hidden="false" customHeight="true" outlineLevel="0" collapsed="false">
      <c r="A1554" s="31"/>
      <c r="B1554" s="32"/>
      <c r="C1554" s="33"/>
      <c r="D1554" s="31"/>
      <c r="E1554" s="31"/>
      <c r="F1554" s="31"/>
      <c r="G1554" s="36" t="str">
        <f aca="false">IF(COUNTA(A1554:F1554)=0,"",IF(E1554="","Falta o código",IF(E1554&lt;&gt;TRIM(E1554),"Confira o código",IF(COUNTIFS(CobroID,E1554)&gt;1,"Código repetido",IF(NOT(ISNUMBER(B1554)),"Confira a data",IF(OR(B1554&lt;1,B1554&gt;73415,INT(B1554)&lt;&gt;B1554),"Confira a data",IF(NOT(ISNUMBER(C1554)),"Confira o valor",IF(C1554&lt;=0,"Valor maior que zero",IF(COUNTIFS(Medios,D1554)&lt;&gt;1,"Escolha um meio",IF(COUNTIFS(VentaID,A1554)&lt;&gt;1,"Confira o ID da venda",IF(SUMIFS(VentaValida,VentaID,A1554)&lt;=0,"Corrija a venda",IF(B1554&lt;SUMIFS(VentaFecha,VentaID,A1554),"Anterior à venda","OK"))))))))))))</f>
        <v/>
      </c>
      <c r="H1554" s="34" t="n">
        <f aca="false">IF(G1554="OK",C1554,0)</f>
        <v>0</v>
      </c>
    </row>
    <row r="1555" customFormat="false" ht="25" hidden="false" customHeight="true" outlineLevel="0" collapsed="false">
      <c r="A1555" s="31"/>
      <c r="B1555" s="32"/>
      <c r="C1555" s="33"/>
      <c r="D1555" s="31"/>
      <c r="E1555" s="31"/>
      <c r="F1555" s="31"/>
      <c r="G1555" s="36" t="str">
        <f aca="false">IF(COUNTA(A1555:F1555)=0,"",IF(E1555="","Falta o código",IF(E1555&lt;&gt;TRIM(E1555),"Confira o código",IF(COUNTIFS(CobroID,E1555)&gt;1,"Código repetido",IF(NOT(ISNUMBER(B1555)),"Confira a data",IF(OR(B1555&lt;1,B1555&gt;73415,INT(B1555)&lt;&gt;B1555),"Confira a data",IF(NOT(ISNUMBER(C1555)),"Confira o valor",IF(C1555&lt;=0,"Valor maior que zero",IF(COUNTIFS(Medios,D1555)&lt;&gt;1,"Escolha um meio",IF(COUNTIFS(VentaID,A1555)&lt;&gt;1,"Confira o ID da venda",IF(SUMIFS(VentaValida,VentaID,A1555)&lt;=0,"Corrija a venda",IF(B1555&lt;SUMIFS(VentaFecha,VentaID,A1555),"Anterior à venda","OK"))))))))))))</f>
        <v/>
      </c>
      <c r="H1555" s="34" t="n">
        <f aca="false">IF(G1555="OK",C1555,0)</f>
        <v>0</v>
      </c>
    </row>
    <row r="1556" customFormat="false" ht="25" hidden="false" customHeight="true" outlineLevel="0" collapsed="false">
      <c r="A1556" s="31"/>
      <c r="B1556" s="32"/>
      <c r="C1556" s="33"/>
      <c r="D1556" s="31"/>
      <c r="E1556" s="31"/>
      <c r="F1556" s="31"/>
      <c r="G1556" s="36" t="str">
        <f aca="false">IF(COUNTA(A1556:F1556)=0,"",IF(E1556="","Falta o código",IF(E1556&lt;&gt;TRIM(E1556),"Confira o código",IF(COUNTIFS(CobroID,E1556)&gt;1,"Código repetido",IF(NOT(ISNUMBER(B1556)),"Confira a data",IF(OR(B1556&lt;1,B1556&gt;73415,INT(B1556)&lt;&gt;B1556),"Confira a data",IF(NOT(ISNUMBER(C1556)),"Confira o valor",IF(C1556&lt;=0,"Valor maior que zero",IF(COUNTIFS(Medios,D1556)&lt;&gt;1,"Escolha um meio",IF(COUNTIFS(VentaID,A1556)&lt;&gt;1,"Confira o ID da venda",IF(SUMIFS(VentaValida,VentaID,A1556)&lt;=0,"Corrija a venda",IF(B1556&lt;SUMIFS(VentaFecha,VentaID,A1556),"Anterior à venda","OK"))))))))))))</f>
        <v/>
      </c>
      <c r="H1556" s="34" t="n">
        <f aca="false">IF(G1556="OK",C1556,0)</f>
        <v>0</v>
      </c>
    </row>
    <row r="1557" customFormat="false" ht="25" hidden="false" customHeight="true" outlineLevel="0" collapsed="false">
      <c r="A1557" s="31"/>
      <c r="B1557" s="32"/>
      <c r="C1557" s="33"/>
      <c r="D1557" s="31"/>
      <c r="E1557" s="31"/>
      <c r="F1557" s="31"/>
      <c r="G1557" s="36" t="str">
        <f aca="false">IF(COUNTA(A1557:F1557)=0,"",IF(E1557="","Falta o código",IF(E1557&lt;&gt;TRIM(E1557),"Confira o código",IF(COUNTIFS(CobroID,E1557)&gt;1,"Código repetido",IF(NOT(ISNUMBER(B1557)),"Confira a data",IF(OR(B1557&lt;1,B1557&gt;73415,INT(B1557)&lt;&gt;B1557),"Confira a data",IF(NOT(ISNUMBER(C1557)),"Confira o valor",IF(C1557&lt;=0,"Valor maior que zero",IF(COUNTIFS(Medios,D1557)&lt;&gt;1,"Escolha um meio",IF(COUNTIFS(VentaID,A1557)&lt;&gt;1,"Confira o ID da venda",IF(SUMIFS(VentaValida,VentaID,A1557)&lt;=0,"Corrija a venda",IF(B1557&lt;SUMIFS(VentaFecha,VentaID,A1557),"Anterior à venda","OK"))))))))))))</f>
        <v/>
      </c>
      <c r="H1557" s="34" t="n">
        <f aca="false">IF(G1557="OK",C1557,0)</f>
        <v>0</v>
      </c>
    </row>
    <row r="1558" customFormat="false" ht="25" hidden="false" customHeight="true" outlineLevel="0" collapsed="false">
      <c r="A1558" s="31"/>
      <c r="B1558" s="32"/>
      <c r="C1558" s="33"/>
      <c r="D1558" s="31"/>
      <c r="E1558" s="31"/>
      <c r="F1558" s="31"/>
      <c r="G1558" s="36" t="str">
        <f aca="false">IF(COUNTA(A1558:F1558)=0,"",IF(E1558="","Falta o código",IF(E1558&lt;&gt;TRIM(E1558),"Confira o código",IF(COUNTIFS(CobroID,E1558)&gt;1,"Código repetido",IF(NOT(ISNUMBER(B1558)),"Confira a data",IF(OR(B1558&lt;1,B1558&gt;73415,INT(B1558)&lt;&gt;B1558),"Confira a data",IF(NOT(ISNUMBER(C1558)),"Confira o valor",IF(C1558&lt;=0,"Valor maior que zero",IF(COUNTIFS(Medios,D1558)&lt;&gt;1,"Escolha um meio",IF(COUNTIFS(VentaID,A1558)&lt;&gt;1,"Confira o ID da venda",IF(SUMIFS(VentaValida,VentaID,A1558)&lt;=0,"Corrija a venda",IF(B1558&lt;SUMIFS(VentaFecha,VentaID,A1558),"Anterior à venda","OK"))))))))))))</f>
        <v/>
      </c>
      <c r="H1558" s="34" t="n">
        <f aca="false">IF(G1558="OK",C1558,0)</f>
        <v>0</v>
      </c>
    </row>
    <row r="1559" customFormat="false" ht="25" hidden="false" customHeight="true" outlineLevel="0" collapsed="false">
      <c r="A1559" s="31"/>
      <c r="B1559" s="32"/>
      <c r="C1559" s="33"/>
      <c r="D1559" s="31"/>
      <c r="E1559" s="31"/>
      <c r="F1559" s="31"/>
      <c r="G1559" s="36" t="str">
        <f aca="false">IF(COUNTA(A1559:F1559)=0,"",IF(E1559="","Falta o código",IF(E1559&lt;&gt;TRIM(E1559),"Confira o código",IF(COUNTIFS(CobroID,E1559)&gt;1,"Código repetido",IF(NOT(ISNUMBER(B1559)),"Confira a data",IF(OR(B1559&lt;1,B1559&gt;73415,INT(B1559)&lt;&gt;B1559),"Confira a data",IF(NOT(ISNUMBER(C1559)),"Confira o valor",IF(C1559&lt;=0,"Valor maior que zero",IF(COUNTIFS(Medios,D1559)&lt;&gt;1,"Escolha um meio",IF(COUNTIFS(VentaID,A1559)&lt;&gt;1,"Confira o ID da venda",IF(SUMIFS(VentaValida,VentaID,A1559)&lt;=0,"Corrija a venda",IF(B1559&lt;SUMIFS(VentaFecha,VentaID,A1559),"Anterior à venda","OK"))))))))))))</f>
        <v/>
      </c>
      <c r="H1559" s="34" t="n">
        <f aca="false">IF(G1559="OK",C1559,0)</f>
        <v>0</v>
      </c>
    </row>
    <row r="1560" customFormat="false" ht="25" hidden="false" customHeight="true" outlineLevel="0" collapsed="false">
      <c r="A1560" s="31"/>
      <c r="B1560" s="32"/>
      <c r="C1560" s="33"/>
      <c r="D1560" s="31"/>
      <c r="E1560" s="31"/>
      <c r="F1560" s="31"/>
      <c r="G1560" s="36" t="str">
        <f aca="false">IF(COUNTA(A1560:F1560)=0,"",IF(E1560="","Falta o código",IF(E1560&lt;&gt;TRIM(E1560),"Confira o código",IF(COUNTIFS(CobroID,E1560)&gt;1,"Código repetido",IF(NOT(ISNUMBER(B1560)),"Confira a data",IF(OR(B1560&lt;1,B1560&gt;73415,INT(B1560)&lt;&gt;B1560),"Confira a data",IF(NOT(ISNUMBER(C1560)),"Confira o valor",IF(C1560&lt;=0,"Valor maior que zero",IF(COUNTIFS(Medios,D1560)&lt;&gt;1,"Escolha um meio",IF(COUNTIFS(VentaID,A1560)&lt;&gt;1,"Confira o ID da venda",IF(SUMIFS(VentaValida,VentaID,A1560)&lt;=0,"Corrija a venda",IF(B1560&lt;SUMIFS(VentaFecha,VentaID,A1560),"Anterior à venda","OK"))))))))))))</f>
        <v/>
      </c>
      <c r="H1560" s="34" t="n">
        <f aca="false">IF(G1560="OK",C1560,0)</f>
        <v>0</v>
      </c>
    </row>
    <row r="1561" customFormat="false" ht="25" hidden="false" customHeight="true" outlineLevel="0" collapsed="false">
      <c r="A1561" s="31"/>
      <c r="B1561" s="32"/>
      <c r="C1561" s="33"/>
      <c r="D1561" s="31"/>
      <c r="E1561" s="31"/>
      <c r="F1561" s="31"/>
      <c r="G1561" s="36" t="str">
        <f aca="false">IF(COUNTA(A1561:F1561)=0,"",IF(E1561="","Falta o código",IF(E1561&lt;&gt;TRIM(E1561),"Confira o código",IF(COUNTIFS(CobroID,E1561)&gt;1,"Código repetido",IF(NOT(ISNUMBER(B1561)),"Confira a data",IF(OR(B1561&lt;1,B1561&gt;73415,INT(B1561)&lt;&gt;B1561),"Confira a data",IF(NOT(ISNUMBER(C1561)),"Confira o valor",IF(C1561&lt;=0,"Valor maior que zero",IF(COUNTIFS(Medios,D1561)&lt;&gt;1,"Escolha um meio",IF(COUNTIFS(VentaID,A1561)&lt;&gt;1,"Confira o ID da venda",IF(SUMIFS(VentaValida,VentaID,A1561)&lt;=0,"Corrija a venda",IF(B1561&lt;SUMIFS(VentaFecha,VentaID,A1561),"Anterior à venda","OK"))))))))))))</f>
        <v/>
      </c>
      <c r="H1561" s="34" t="n">
        <f aca="false">IF(G1561="OK",C1561,0)</f>
        <v>0</v>
      </c>
    </row>
    <row r="1562" customFormat="false" ht="25" hidden="false" customHeight="true" outlineLevel="0" collapsed="false">
      <c r="A1562" s="31"/>
      <c r="B1562" s="32"/>
      <c r="C1562" s="33"/>
      <c r="D1562" s="31"/>
      <c r="E1562" s="31"/>
      <c r="F1562" s="31"/>
      <c r="G1562" s="36" t="str">
        <f aca="false">IF(COUNTA(A1562:F1562)=0,"",IF(E1562="","Falta o código",IF(E1562&lt;&gt;TRIM(E1562),"Confira o código",IF(COUNTIFS(CobroID,E1562)&gt;1,"Código repetido",IF(NOT(ISNUMBER(B1562)),"Confira a data",IF(OR(B1562&lt;1,B1562&gt;73415,INT(B1562)&lt;&gt;B1562),"Confira a data",IF(NOT(ISNUMBER(C1562)),"Confira o valor",IF(C1562&lt;=0,"Valor maior que zero",IF(COUNTIFS(Medios,D1562)&lt;&gt;1,"Escolha um meio",IF(COUNTIFS(VentaID,A1562)&lt;&gt;1,"Confira o ID da venda",IF(SUMIFS(VentaValida,VentaID,A1562)&lt;=0,"Corrija a venda",IF(B1562&lt;SUMIFS(VentaFecha,VentaID,A1562),"Anterior à venda","OK"))))))))))))</f>
        <v/>
      </c>
      <c r="H1562" s="34" t="n">
        <f aca="false">IF(G1562="OK",C1562,0)</f>
        <v>0</v>
      </c>
    </row>
    <row r="1563" customFormat="false" ht="25" hidden="false" customHeight="true" outlineLevel="0" collapsed="false">
      <c r="A1563" s="31"/>
      <c r="B1563" s="32"/>
      <c r="C1563" s="33"/>
      <c r="D1563" s="31"/>
      <c r="E1563" s="31"/>
      <c r="F1563" s="31"/>
      <c r="G1563" s="36" t="str">
        <f aca="false">IF(COUNTA(A1563:F1563)=0,"",IF(E1563="","Falta o código",IF(E1563&lt;&gt;TRIM(E1563),"Confira o código",IF(COUNTIFS(CobroID,E1563)&gt;1,"Código repetido",IF(NOT(ISNUMBER(B1563)),"Confira a data",IF(OR(B1563&lt;1,B1563&gt;73415,INT(B1563)&lt;&gt;B1563),"Confira a data",IF(NOT(ISNUMBER(C1563)),"Confira o valor",IF(C1563&lt;=0,"Valor maior que zero",IF(COUNTIFS(Medios,D1563)&lt;&gt;1,"Escolha um meio",IF(COUNTIFS(VentaID,A1563)&lt;&gt;1,"Confira o ID da venda",IF(SUMIFS(VentaValida,VentaID,A1563)&lt;=0,"Corrija a venda",IF(B1563&lt;SUMIFS(VentaFecha,VentaID,A1563),"Anterior à venda","OK"))))))))))))</f>
        <v/>
      </c>
      <c r="H1563" s="34" t="n">
        <f aca="false">IF(G1563="OK",C1563,0)</f>
        <v>0</v>
      </c>
    </row>
    <row r="1564" customFormat="false" ht="25" hidden="false" customHeight="true" outlineLevel="0" collapsed="false">
      <c r="A1564" s="31"/>
      <c r="B1564" s="32"/>
      <c r="C1564" s="33"/>
      <c r="D1564" s="31"/>
      <c r="E1564" s="31"/>
      <c r="F1564" s="31"/>
      <c r="G1564" s="36" t="str">
        <f aca="false">IF(COUNTA(A1564:F1564)=0,"",IF(E1564="","Falta o código",IF(E1564&lt;&gt;TRIM(E1564),"Confira o código",IF(COUNTIFS(CobroID,E1564)&gt;1,"Código repetido",IF(NOT(ISNUMBER(B1564)),"Confira a data",IF(OR(B1564&lt;1,B1564&gt;73415,INT(B1564)&lt;&gt;B1564),"Confira a data",IF(NOT(ISNUMBER(C1564)),"Confira o valor",IF(C1564&lt;=0,"Valor maior que zero",IF(COUNTIFS(Medios,D1564)&lt;&gt;1,"Escolha um meio",IF(COUNTIFS(VentaID,A1564)&lt;&gt;1,"Confira o ID da venda",IF(SUMIFS(VentaValida,VentaID,A1564)&lt;=0,"Corrija a venda",IF(B1564&lt;SUMIFS(VentaFecha,VentaID,A1564),"Anterior à venda","OK"))))))))))))</f>
        <v/>
      </c>
      <c r="H1564" s="34" t="n">
        <f aca="false">IF(G1564="OK",C1564,0)</f>
        <v>0</v>
      </c>
    </row>
    <row r="1565" customFormat="false" ht="25" hidden="false" customHeight="true" outlineLevel="0" collapsed="false">
      <c r="A1565" s="31"/>
      <c r="B1565" s="32"/>
      <c r="C1565" s="33"/>
      <c r="D1565" s="31"/>
      <c r="E1565" s="31"/>
      <c r="F1565" s="31"/>
      <c r="G1565" s="36" t="str">
        <f aca="false">IF(COUNTA(A1565:F1565)=0,"",IF(E1565="","Falta o código",IF(E1565&lt;&gt;TRIM(E1565),"Confira o código",IF(COUNTIFS(CobroID,E1565)&gt;1,"Código repetido",IF(NOT(ISNUMBER(B1565)),"Confira a data",IF(OR(B1565&lt;1,B1565&gt;73415,INT(B1565)&lt;&gt;B1565),"Confira a data",IF(NOT(ISNUMBER(C1565)),"Confira o valor",IF(C1565&lt;=0,"Valor maior que zero",IF(COUNTIFS(Medios,D1565)&lt;&gt;1,"Escolha um meio",IF(COUNTIFS(VentaID,A1565)&lt;&gt;1,"Confira o ID da venda",IF(SUMIFS(VentaValida,VentaID,A1565)&lt;=0,"Corrija a venda",IF(B1565&lt;SUMIFS(VentaFecha,VentaID,A1565),"Anterior à venda","OK"))))))))))))</f>
        <v/>
      </c>
      <c r="H1565" s="34" t="n">
        <f aca="false">IF(G1565="OK",C1565,0)</f>
        <v>0</v>
      </c>
    </row>
    <row r="1566" customFormat="false" ht="25" hidden="false" customHeight="true" outlineLevel="0" collapsed="false">
      <c r="A1566" s="31"/>
      <c r="B1566" s="32"/>
      <c r="C1566" s="33"/>
      <c r="D1566" s="31"/>
      <c r="E1566" s="31"/>
      <c r="F1566" s="31"/>
      <c r="G1566" s="36" t="str">
        <f aca="false">IF(COUNTA(A1566:F1566)=0,"",IF(E1566="","Falta o código",IF(E1566&lt;&gt;TRIM(E1566),"Confira o código",IF(COUNTIFS(CobroID,E1566)&gt;1,"Código repetido",IF(NOT(ISNUMBER(B1566)),"Confira a data",IF(OR(B1566&lt;1,B1566&gt;73415,INT(B1566)&lt;&gt;B1566),"Confira a data",IF(NOT(ISNUMBER(C1566)),"Confira o valor",IF(C1566&lt;=0,"Valor maior que zero",IF(COUNTIFS(Medios,D1566)&lt;&gt;1,"Escolha um meio",IF(COUNTIFS(VentaID,A1566)&lt;&gt;1,"Confira o ID da venda",IF(SUMIFS(VentaValida,VentaID,A1566)&lt;=0,"Corrija a venda",IF(B1566&lt;SUMIFS(VentaFecha,VentaID,A1566),"Anterior à venda","OK"))))))))))))</f>
        <v/>
      </c>
      <c r="H1566" s="34" t="n">
        <f aca="false">IF(G1566="OK",C1566,0)</f>
        <v>0</v>
      </c>
    </row>
    <row r="1567" customFormat="false" ht="25" hidden="false" customHeight="true" outlineLevel="0" collapsed="false">
      <c r="A1567" s="31"/>
      <c r="B1567" s="32"/>
      <c r="C1567" s="33"/>
      <c r="D1567" s="31"/>
      <c r="E1567" s="31"/>
      <c r="F1567" s="31"/>
      <c r="G1567" s="36" t="str">
        <f aca="false">IF(COUNTA(A1567:F1567)=0,"",IF(E1567="","Falta o código",IF(E1567&lt;&gt;TRIM(E1567),"Confira o código",IF(COUNTIFS(CobroID,E1567)&gt;1,"Código repetido",IF(NOT(ISNUMBER(B1567)),"Confira a data",IF(OR(B1567&lt;1,B1567&gt;73415,INT(B1567)&lt;&gt;B1567),"Confira a data",IF(NOT(ISNUMBER(C1567)),"Confira o valor",IF(C1567&lt;=0,"Valor maior que zero",IF(COUNTIFS(Medios,D1567)&lt;&gt;1,"Escolha um meio",IF(COUNTIFS(VentaID,A1567)&lt;&gt;1,"Confira o ID da venda",IF(SUMIFS(VentaValida,VentaID,A1567)&lt;=0,"Corrija a venda",IF(B1567&lt;SUMIFS(VentaFecha,VentaID,A1567),"Anterior à venda","OK"))))))))))))</f>
        <v/>
      </c>
      <c r="H1567" s="34" t="n">
        <f aca="false">IF(G1567="OK",C1567,0)</f>
        <v>0</v>
      </c>
    </row>
    <row r="1568" customFormat="false" ht="25" hidden="false" customHeight="true" outlineLevel="0" collapsed="false">
      <c r="A1568" s="31"/>
      <c r="B1568" s="32"/>
      <c r="C1568" s="33"/>
      <c r="D1568" s="31"/>
      <c r="E1568" s="31"/>
      <c r="F1568" s="31"/>
      <c r="G1568" s="36" t="str">
        <f aca="false">IF(COUNTA(A1568:F1568)=0,"",IF(E1568="","Falta o código",IF(E1568&lt;&gt;TRIM(E1568),"Confira o código",IF(COUNTIFS(CobroID,E1568)&gt;1,"Código repetido",IF(NOT(ISNUMBER(B1568)),"Confira a data",IF(OR(B1568&lt;1,B1568&gt;73415,INT(B1568)&lt;&gt;B1568),"Confira a data",IF(NOT(ISNUMBER(C1568)),"Confira o valor",IF(C1568&lt;=0,"Valor maior que zero",IF(COUNTIFS(Medios,D1568)&lt;&gt;1,"Escolha um meio",IF(COUNTIFS(VentaID,A1568)&lt;&gt;1,"Confira o ID da venda",IF(SUMIFS(VentaValida,VentaID,A1568)&lt;=0,"Corrija a venda",IF(B1568&lt;SUMIFS(VentaFecha,VentaID,A1568),"Anterior à venda","OK"))))))))))))</f>
        <v/>
      </c>
      <c r="H1568" s="34" t="n">
        <f aca="false">IF(G1568="OK",C1568,0)</f>
        <v>0</v>
      </c>
    </row>
    <row r="1569" customFormat="false" ht="25" hidden="false" customHeight="true" outlineLevel="0" collapsed="false">
      <c r="A1569" s="31"/>
      <c r="B1569" s="32"/>
      <c r="C1569" s="33"/>
      <c r="D1569" s="31"/>
      <c r="E1569" s="31"/>
      <c r="F1569" s="31"/>
      <c r="G1569" s="36" t="str">
        <f aca="false">IF(COUNTA(A1569:F1569)=0,"",IF(E1569="","Falta o código",IF(E1569&lt;&gt;TRIM(E1569),"Confira o código",IF(COUNTIFS(CobroID,E1569)&gt;1,"Código repetido",IF(NOT(ISNUMBER(B1569)),"Confira a data",IF(OR(B1569&lt;1,B1569&gt;73415,INT(B1569)&lt;&gt;B1569),"Confira a data",IF(NOT(ISNUMBER(C1569)),"Confira o valor",IF(C1569&lt;=0,"Valor maior que zero",IF(COUNTIFS(Medios,D1569)&lt;&gt;1,"Escolha um meio",IF(COUNTIFS(VentaID,A1569)&lt;&gt;1,"Confira o ID da venda",IF(SUMIFS(VentaValida,VentaID,A1569)&lt;=0,"Corrija a venda",IF(B1569&lt;SUMIFS(VentaFecha,VentaID,A1569),"Anterior à venda","OK"))))))))))))</f>
        <v/>
      </c>
      <c r="H1569" s="34" t="n">
        <f aca="false">IF(G1569="OK",C1569,0)</f>
        <v>0</v>
      </c>
    </row>
    <row r="1570" customFormat="false" ht="25" hidden="false" customHeight="true" outlineLevel="0" collapsed="false">
      <c r="A1570" s="31"/>
      <c r="B1570" s="32"/>
      <c r="C1570" s="33"/>
      <c r="D1570" s="31"/>
      <c r="E1570" s="31"/>
      <c r="F1570" s="31"/>
      <c r="G1570" s="36" t="str">
        <f aca="false">IF(COUNTA(A1570:F1570)=0,"",IF(E1570="","Falta o código",IF(E1570&lt;&gt;TRIM(E1570),"Confira o código",IF(COUNTIFS(CobroID,E1570)&gt;1,"Código repetido",IF(NOT(ISNUMBER(B1570)),"Confira a data",IF(OR(B1570&lt;1,B1570&gt;73415,INT(B1570)&lt;&gt;B1570),"Confira a data",IF(NOT(ISNUMBER(C1570)),"Confira o valor",IF(C1570&lt;=0,"Valor maior que zero",IF(COUNTIFS(Medios,D1570)&lt;&gt;1,"Escolha um meio",IF(COUNTIFS(VentaID,A1570)&lt;&gt;1,"Confira o ID da venda",IF(SUMIFS(VentaValida,VentaID,A1570)&lt;=0,"Corrija a venda",IF(B1570&lt;SUMIFS(VentaFecha,VentaID,A1570),"Anterior à venda","OK"))))))))))))</f>
        <v/>
      </c>
      <c r="H1570" s="34" t="n">
        <f aca="false">IF(G1570="OK",C1570,0)</f>
        <v>0</v>
      </c>
    </row>
    <row r="1571" customFormat="false" ht="25" hidden="false" customHeight="true" outlineLevel="0" collapsed="false">
      <c r="A1571" s="31"/>
      <c r="B1571" s="32"/>
      <c r="C1571" s="33"/>
      <c r="D1571" s="31"/>
      <c r="E1571" s="31"/>
      <c r="F1571" s="31"/>
      <c r="G1571" s="36" t="str">
        <f aca="false">IF(COUNTA(A1571:F1571)=0,"",IF(E1571="","Falta o código",IF(E1571&lt;&gt;TRIM(E1571),"Confira o código",IF(COUNTIFS(CobroID,E1571)&gt;1,"Código repetido",IF(NOT(ISNUMBER(B1571)),"Confira a data",IF(OR(B1571&lt;1,B1571&gt;73415,INT(B1571)&lt;&gt;B1571),"Confira a data",IF(NOT(ISNUMBER(C1571)),"Confira o valor",IF(C1571&lt;=0,"Valor maior que zero",IF(COUNTIFS(Medios,D1571)&lt;&gt;1,"Escolha um meio",IF(COUNTIFS(VentaID,A1571)&lt;&gt;1,"Confira o ID da venda",IF(SUMIFS(VentaValida,VentaID,A1571)&lt;=0,"Corrija a venda",IF(B1571&lt;SUMIFS(VentaFecha,VentaID,A1571),"Anterior à venda","OK"))))))))))))</f>
        <v/>
      </c>
      <c r="H1571" s="34" t="n">
        <f aca="false">IF(G1571="OK",C1571,0)</f>
        <v>0</v>
      </c>
    </row>
    <row r="1572" customFormat="false" ht="25" hidden="false" customHeight="true" outlineLevel="0" collapsed="false">
      <c r="A1572" s="31"/>
      <c r="B1572" s="32"/>
      <c r="C1572" s="33"/>
      <c r="D1572" s="31"/>
      <c r="E1572" s="31"/>
      <c r="F1572" s="31"/>
      <c r="G1572" s="36" t="str">
        <f aca="false">IF(COUNTA(A1572:F1572)=0,"",IF(E1572="","Falta o código",IF(E1572&lt;&gt;TRIM(E1572),"Confira o código",IF(COUNTIFS(CobroID,E1572)&gt;1,"Código repetido",IF(NOT(ISNUMBER(B1572)),"Confira a data",IF(OR(B1572&lt;1,B1572&gt;73415,INT(B1572)&lt;&gt;B1572),"Confira a data",IF(NOT(ISNUMBER(C1572)),"Confira o valor",IF(C1572&lt;=0,"Valor maior que zero",IF(COUNTIFS(Medios,D1572)&lt;&gt;1,"Escolha um meio",IF(COUNTIFS(VentaID,A1572)&lt;&gt;1,"Confira o ID da venda",IF(SUMIFS(VentaValida,VentaID,A1572)&lt;=0,"Corrija a venda",IF(B1572&lt;SUMIFS(VentaFecha,VentaID,A1572),"Anterior à venda","OK"))))))))))))</f>
        <v/>
      </c>
      <c r="H1572" s="34" t="n">
        <f aca="false">IF(G1572="OK",C1572,0)</f>
        <v>0</v>
      </c>
    </row>
    <row r="1573" customFormat="false" ht="25" hidden="false" customHeight="true" outlineLevel="0" collapsed="false">
      <c r="A1573" s="31"/>
      <c r="B1573" s="32"/>
      <c r="C1573" s="33"/>
      <c r="D1573" s="31"/>
      <c r="E1573" s="31"/>
      <c r="F1573" s="31"/>
      <c r="G1573" s="36" t="str">
        <f aca="false">IF(COUNTA(A1573:F1573)=0,"",IF(E1573="","Falta o código",IF(E1573&lt;&gt;TRIM(E1573),"Confira o código",IF(COUNTIFS(CobroID,E1573)&gt;1,"Código repetido",IF(NOT(ISNUMBER(B1573)),"Confira a data",IF(OR(B1573&lt;1,B1573&gt;73415,INT(B1573)&lt;&gt;B1573),"Confira a data",IF(NOT(ISNUMBER(C1573)),"Confira o valor",IF(C1573&lt;=0,"Valor maior que zero",IF(COUNTIFS(Medios,D1573)&lt;&gt;1,"Escolha um meio",IF(COUNTIFS(VentaID,A1573)&lt;&gt;1,"Confira o ID da venda",IF(SUMIFS(VentaValida,VentaID,A1573)&lt;=0,"Corrija a venda",IF(B1573&lt;SUMIFS(VentaFecha,VentaID,A1573),"Anterior à venda","OK"))))))))))))</f>
        <v/>
      </c>
      <c r="H1573" s="34" t="n">
        <f aca="false">IF(G1573="OK",C1573,0)</f>
        <v>0</v>
      </c>
    </row>
    <row r="1574" customFormat="false" ht="25" hidden="false" customHeight="true" outlineLevel="0" collapsed="false">
      <c r="A1574" s="31"/>
      <c r="B1574" s="32"/>
      <c r="C1574" s="33"/>
      <c r="D1574" s="31"/>
      <c r="E1574" s="31"/>
      <c r="F1574" s="31"/>
      <c r="G1574" s="36" t="str">
        <f aca="false">IF(COUNTA(A1574:F1574)=0,"",IF(E1574="","Falta o código",IF(E1574&lt;&gt;TRIM(E1574),"Confira o código",IF(COUNTIFS(CobroID,E1574)&gt;1,"Código repetido",IF(NOT(ISNUMBER(B1574)),"Confira a data",IF(OR(B1574&lt;1,B1574&gt;73415,INT(B1574)&lt;&gt;B1574),"Confira a data",IF(NOT(ISNUMBER(C1574)),"Confira o valor",IF(C1574&lt;=0,"Valor maior que zero",IF(COUNTIFS(Medios,D1574)&lt;&gt;1,"Escolha um meio",IF(COUNTIFS(VentaID,A1574)&lt;&gt;1,"Confira o ID da venda",IF(SUMIFS(VentaValida,VentaID,A1574)&lt;=0,"Corrija a venda",IF(B1574&lt;SUMIFS(VentaFecha,VentaID,A1574),"Anterior à venda","OK"))))))))))))</f>
        <v/>
      </c>
      <c r="H1574" s="34" t="n">
        <f aca="false">IF(G1574="OK",C1574,0)</f>
        <v>0</v>
      </c>
    </row>
    <row r="1575" customFormat="false" ht="25" hidden="false" customHeight="true" outlineLevel="0" collapsed="false">
      <c r="A1575" s="31"/>
      <c r="B1575" s="32"/>
      <c r="C1575" s="33"/>
      <c r="D1575" s="31"/>
      <c r="E1575" s="31"/>
      <c r="F1575" s="31"/>
      <c r="G1575" s="36" t="str">
        <f aca="false">IF(COUNTA(A1575:F1575)=0,"",IF(E1575="","Falta o código",IF(E1575&lt;&gt;TRIM(E1575),"Confira o código",IF(COUNTIFS(CobroID,E1575)&gt;1,"Código repetido",IF(NOT(ISNUMBER(B1575)),"Confira a data",IF(OR(B1575&lt;1,B1575&gt;73415,INT(B1575)&lt;&gt;B1575),"Confira a data",IF(NOT(ISNUMBER(C1575)),"Confira o valor",IF(C1575&lt;=0,"Valor maior que zero",IF(COUNTIFS(Medios,D1575)&lt;&gt;1,"Escolha um meio",IF(COUNTIFS(VentaID,A1575)&lt;&gt;1,"Confira o ID da venda",IF(SUMIFS(VentaValida,VentaID,A1575)&lt;=0,"Corrija a venda",IF(B1575&lt;SUMIFS(VentaFecha,VentaID,A1575),"Anterior à venda","OK"))))))))))))</f>
        <v/>
      </c>
      <c r="H1575" s="34" t="n">
        <f aca="false">IF(G1575="OK",C1575,0)</f>
        <v>0</v>
      </c>
    </row>
    <row r="1576" customFormat="false" ht="25" hidden="false" customHeight="true" outlineLevel="0" collapsed="false">
      <c r="A1576" s="31"/>
      <c r="B1576" s="32"/>
      <c r="C1576" s="33"/>
      <c r="D1576" s="31"/>
      <c r="E1576" s="31"/>
      <c r="F1576" s="31"/>
      <c r="G1576" s="36" t="str">
        <f aca="false">IF(COUNTA(A1576:F1576)=0,"",IF(E1576="","Falta o código",IF(E1576&lt;&gt;TRIM(E1576),"Confira o código",IF(COUNTIFS(CobroID,E1576)&gt;1,"Código repetido",IF(NOT(ISNUMBER(B1576)),"Confira a data",IF(OR(B1576&lt;1,B1576&gt;73415,INT(B1576)&lt;&gt;B1576),"Confira a data",IF(NOT(ISNUMBER(C1576)),"Confira o valor",IF(C1576&lt;=0,"Valor maior que zero",IF(COUNTIFS(Medios,D1576)&lt;&gt;1,"Escolha um meio",IF(COUNTIFS(VentaID,A1576)&lt;&gt;1,"Confira o ID da venda",IF(SUMIFS(VentaValida,VentaID,A1576)&lt;=0,"Corrija a venda",IF(B1576&lt;SUMIFS(VentaFecha,VentaID,A1576),"Anterior à venda","OK"))))))))))))</f>
        <v/>
      </c>
      <c r="H1576" s="34" t="n">
        <f aca="false">IF(G1576="OK",C1576,0)</f>
        <v>0</v>
      </c>
    </row>
    <row r="1577" customFormat="false" ht="25" hidden="false" customHeight="true" outlineLevel="0" collapsed="false">
      <c r="A1577" s="31"/>
      <c r="B1577" s="32"/>
      <c r="C1577" s="33"/>
      <c r="D1577" s="31"/>
      <c r="E1577" s="31"/>
      <c r="F1577" s="31"/>
      <c r="G1577" s="36" t="str">
        <f aca="false">IF(COUNTA(A1577:F1577)=0,"",IF(E1577="","Falta o código",IF(E1577&lt;&gt;TRIM(E1577),"Confira o código",IF(COUNTIFS(CobroID,E1577)&gt;1,"Código repetido",IF(NOT(ISNUMBER(B1577)),"Confira a data",IF(OR(B1577&lt;1,B1577&gt;73415,INT(B1577)&lt;&gt;B1577),"Confira a data",IF(NOT(ISNUMBER(C1577)),"Confira o valor",IF(C1577&lt;=0,"Valor maior que zero",IF(COUNTIFS(Medios,D1577)&lt;&gt;1,"Escolha um meio",IF(COUNTIFS(VentaID,A1577)&lt;&gt;1,"Confira o ID da venda",IF(SUMIFS(VentaValida,VentaID,A1577)&lt;=0,"Corrija a venda",IF(B1577&lt;SUMIFS(VentaFecha,VentaID,A1577),"Anterior à venda","OK"))))))))))))</f>
        <v/>
      </c>
      <c r="H1577" s="34" t="n">
        <f aca="false">IF(G1577="OK",C1577,0)</f>
        <v>0</v>
      </c>
    </row>
    <row r="1578" customFormat="false" ht="25" hidden="false" customHeight="true" outlineLevel="0" collapsed="false">
      <c r="A1578" s="31"/>
      <c r="B1578" s="32"/>
      <c r="C1578" s="33"/>
      <c r="D1578" s="31"/>
      <c r="E1578" s="31"/>
      <c r="F1578" s="31"/>
      <c r="G1578" s="36" t="str">
        <f aca="false">IF(COUNTA(A1578:F1578)=0,"",IF(E1578="","Falta o código",IF(E1578&lt;&gt;TRIM(E1578),"Confira o código",IF(COUNTIFS(CobroID,E1578)&gt;1,"Código repetido",IF(NOT(ISNUMBER(B1578)),"Confira a data",IF(OR(B1578&lt;1,B1578&gt;73415,INT(B1578)&lt;&gt;B1578),"Confira a data",IF(NOT(ISNUMBER(C1578)),"Confira o valor",IF(C1578&lt;=0,"Valor maior que zero",IF(COUNTIFS(Medios,D1578)&lt;&gt;1,"Escolha um meio",IF(COUNTIFS(VentaID,A1578)&lt;&gt;1,"Confira o ID da venda",IF(SUMIFS(VentaValida,VentaID,A1578)&lt;=0,"Corrija a venda",IF(B1578&lt;SUMIFS(VentaFecha,VentaID,A1578),"Anterior à venda","OK"))))))))))))</f>
        <v/>
      </c>
      <c r="H1578" s="34" t="n">
        <f aca="false">IF(G1578="OK",C1578,0)</f>
        <v>0</v>
      </c>
    </row>
    <row r="1579" customFormat="false" ht="25" hidden="false" customHeight="true" outlineLevel="0" collapsed="false">
      <c r="A1579" s="31"/>
      <c r="B1579" s="32"/>
      <c r="C1579" s="33"/>
      <c r="D1579" s="31"/>
      <c r="E1579" s="31"/>
      <c r="F1579" s="31"/>
      <c r="G1579" s="36" t="str">
        <f aca="false">IF(COUNTA(A1579:F1579)=0,"",IF(E1579="","Falta o código",IF(E1579&lt;&gt;TRIM(E1579),"Confira o código",IF(COUNTIFS(CobroID,E1579)&gt;1,"Código repetido",IF(NOT(ISNUMBER(B1579)),"Confira a data",IF(OR(B1579&lt;1,B1579&gt;73415,INT(B1579)&lt;&gt;B1579),"Confira a data",IF(NOT(ISNUMBER(C1579)),"Confira o valor",IF(C1579&lt;=0,"Valor maior que zero",IF(COUNTIFS(Medios,D1579)&lt;&gt;1,"Escolha um meio",IF(COUNTIFS(VentaID,A1579)&lt;&gt;1,"Confira o ID da venda",IF(SUMIFS(VentaValida,VentaID,A1579)&lt;=0,"Corrija a venda",IF(B1579&lt;SUMIFS(VentaFecha,VentaID,A1579),"Anterior à venda","OK"))))))))))))</f>
        <v/>
      </c>
      <c r="H1579" s="34" t="n">
        <f aca="false">IF(G1579="OK",C1579,0)</f>
        <v>0</v>
      </c>
    </row>
    <row r="1580" customFormat="false" ht="25" hidden="false" customHeight="true" outlineLevel="0" collapsed="false">
      <c r="A1580" s="31"/>
      <c r="B1580" s="32"/>
      <c r="C1580" s="33"/>
      <c r="D1580" s="31"/>
      <c r="E1580" s="31"/>
      <c r="F1580" s="31"/>
      <c r="G1580" s="36" t="str">
        <f aca="false">IF(COUNTA(A1580:F1580)=0,"",IF(E1580="","Falta o código",IF(E1580&lt;&gt;TRIM(E1580),"Confira o código",IF(COUNTIFS(CobroID,E1580)&gt;1,"Código repetido",IF(NOT(ISNUMBER(B1580)),"Confira a data",IF(OR(B1580&lt;1,B1580&gt;73415,INT(B1580)&lt;&gt;B1580),"Confira a data",IF(NOT(ISNUMBER(C1580)),"Confira o valor",IF(C1580&lt;=0,"Valor maior que zero",IF(COUNTIFS(Medios,D1580)&lt;&gt;1,"Escolha um meio",IF(COUNTIFS(VentaID,A1580)&lt;&gt;1,"Confira o ID da venda",IF(SUMIFS(VentaValida,VentaID,A1580)&lt;=0,"Corrija a venda",IF(B1580&lt;SUMIFS(VentaFecha,VentaID,A1580),"Anterior à venda","OK"))))))))))))</f>
        <v/>
      </c>
      <c r="H1580" s="34" t="n">
        <f aca="false">IF(G1580="OK",C1580,0)</f>
        <v>0</v>
      </c>
    </row>
    <row r="1581" customFormat="false" ht="25" hidden="false" customHeight="true" outlineLevel="0" collapsed="false">
      <c r="A1581" s="31"/>
      <c r="B1581" s="32"/>
      <c r="C1581" s="33"/>
      <c r="D1581" s="31"/>
      <c r="E1581" s="31"/>
      <c r="F1581" s="31"/>
      <c r="G1581" s="36" t="str">
        <f aca="false">IF(COUNTA(A1581:F1581)=0,"",IF(E1581="","Falta o código",IF(E1581&lt;&gt;TRIM(E1581),"Confira o código",IF(COUNTIFS(CobroID,E1581)&gt;1,"Código repetido",IF(NOT(ISNUMBER(B1581)),"Confira a data",IF(OR(B1581&lt;1,B1581&gt;73415,INT(B1581)&lt;&gt;B1581),"Confira a data",IF(NOT(ISNUMBER(C1581)),"Confira o valor",IF(C1581&lt;=0,"Valor maior que zero",IF(COUNTIFS(Medios,D1581)&lt;&gt;1,"Escolha um meio",IF(COUNTIFS(VentaID,A1581)&lt;&gt;1,"Confira o ID da venda",IF(SUMIFS(VentaValida,VentaID,A1581)&lt;=0,"Corrija a venda",IF(B1581&lt;SUMIFS(VentaFecha,VentaID,A1581),"Anterior à venda","OK"))))))))))))</f>
        <v/>
      </c>
      <c r="H1581" s="34" t="n">
        <f aca="false">IF(G1581="OK",C1581,0)</f>
        <v>0</v>
      </c>
    </row>
    <row r="1582" customFormat="false" ht="25" hidden="false" customHeight="true" outlineLevel="0" collapsed="false">
      <c r="A1582" s="31"/>
      <c r="B1582" s="32"/>
      <c r="C1582" s="33"/>
      <c r="D1582" s="31"/>
      <c r="E1582" s="31"/>
      <c r="F1582" s="31"/>
      <c r="G1582" s="36" t="str">
        <f aca="false">IF(COUNTA(A1582:F1582)=0,"",IF(E1582="","Falta o código",IF(E1582&lt;&gt;TRIM(E1582),"Confira o código",IF(COUNTIFS(CobroID,E1582)&gt;1,"Código repetido",IF(NOT(ISNUMBER(B1582)),"Confira a data",IF(OR(B1582&lt;1,B1582&gt;73415,INT(B1582)&lt;&gt;B1582),"Confira a data",IF(NOT(ISNUMBER(C1582)),"Confira o valor",IF(C1582&lt;=0,"Valor maior que zero",IF(COUNTIFS(Medios,D1582)&lt;&gt;1,"Escolha um meio",IF(COUNTIFS(VentaID,A1582)&lt;&gt;1,"Confira o ID da venda",IF(SUMIFS(VentaValida,VentaID,A1582)&lt;=0,"Corrija a venda",IF(B1582&lt;SUMIFS(VentaFecha,VentaID,A1582),"Anterior à venda","OK"))))))))))))</f>
        <v/>
      </c>
      <c r="H1582" s="34" t="n">
        <f aca="false">IF(G1582="OK",C1582,0)</f>
        <v>0</v>
      </c>
    </row>
    <row r="1583" customFormat="false" ht="25" hidden="false" customHeight="true" outlineLevel="0" collapsed="false">
      <c r="A1583" s="31"/>
      <c r="B1583" s="32"/>
      <c r="C1583" s="33"/>
      <c r="D1583" s="31"/>
      <c r="E1583" s="31"/>
      <c r="F1583" s="31"/>
      <c r="G1583" s="36" t="str">
        <f aca="false">IF(COUNTA(A1583:F1583)=0,"",IF(E1583="","Falta o código",IF(E1583&lt;&gt;TRIM(E1583),"Confira o código",IF(COUNTIFS(CobroID,E1583)&gt;1,"Código repetido",IF(NOT(ISNUMBER(B1583)),"Confira a data",IF(OR(B1583&lt;1,B1583&gt;73415,INT(B1583)&lt;&gt;B1583),"Confira a data",IF(NOT(ISNUMBER(C1583)),"Confira o valor",IF(C1583&lt;=0,"Valor maior que zero",IF(COUNTIFS(Medios,D1583)&lt;&gt;1,"Escolha um meio",IF(COUNTIFS(VentaID,A1583)&lt;&gt;1,"Confira o ID da venda",IF(SUMIFS(VentaValida,VentaID,A1583)&lt;=0,"Corrija a venda",IF(B1583&lt;SUMIFS(VentaFecha,VentaID,A1583),"Anterior à venda","OK"))))))))))))</f>
        <v/>
      </c>
      <c r="H1583" s="34" t="n">
        <f aca="false">IF(G1583="OK",C1583,0)</f>
        <v>0</v>
      </c>
    </row>
    <row r="1584" customFormat="false" ht="25" hidden="false" customHeight="true" outlineLevel="0" collapsed="false">
      <c r="A1584" s="31"/>
      <c r="B1584" s="32"/>
      <c r="C1584" s="33"/>
      <c r="D1584" s="31"/>
      <c r="E1584" s="31"/>
      <c r="F1584" s="31"/>
      <c r="G1584" s="36" t="str">
        <f aca="false">IF(COUNTA(A1584:F1584)=0,"",IF(E1584="","Falta o código",IF(E1584&lt;&gt;TRIM(E1584),"Confira o código",IF(COUNTIFS(CobroID,E1584)&gt;1,"Código repetido",IF(NOT(ISNUMBER(B1584)),"Confira a data",IF(OR(B1584&lt;1,B1584&gt;73415,INT(B1584)&lt;&gt;B1584),"Confira a data",IF(NOT(ISNUMBER(C1584)),"Confira o valor",IF(C1584&lt;=0,"Valor maior que zero",IF(COUNTIFS(Medios,D1584)&lt;&gt;1,"Escolha um meio",IF(COUNTIFS(VentaID,A1584)&lt;&gt;1,"Confira o ID da venda",IF(SUMIFS(VentaValida,VentaID,A1584)&lt;=0,"Corrija a venda",IF(B1584&lt;SUMIFS(VentaFecha,VentaID,A1584),"Anterior à venda","OK"))))))))))))</f>
        <v/>
      </c>
      <c r="H1584" s="34" t="n">
        <f aca="false">IF(G1584="OK",C1584,0)</f>
        <v>0</v>
      </c>
    </row>
    <row r="1585" customFormat="false" ht="25" hidden="false" customHeight="true" outlineLevel="0" collapsed="false">
      <c r="A1585" s="31"/>
      <c r="B1585" s="32"/>
      <c r="C1585" s="33"/>
      <c r="D1585" s="31"/>
      <c r="E1585" s="31"/>
      <c r="F1585" s="31"/>
      <c r="G1585" s="36" t="str">
        <f aca="false">IF(COUNTA(A1585:F1585)=0,"",IF(E1585="","Falta o código",IF(E1585&lt;&gt;TRIM(E1585),"Confira o código",IF(COUNTIFS(CobroID,E1585)&gt;1,"Código repetido",IF(NOT(ISNUMBER(B1585)),"Confira a data",IF(OR(B1585&lt;1,B1585&gt;73415,INT(B1585)&lt;&gt;B1585),"Confira a data",IF(NOT(ISNUMBER(C1585)),"Confira o valor",IF(C1585&lt;=0,"Valor maior que zero",IF(COUNTIFS(Medios,D1585)&lt;&gt;1,"Escolha um meio",IF(COUNTIFS(VentaID,A1585)&lt;&gt;1,"Confira o ID da venda",IF(SUMIFS(VentaValida,VentaID,A1585)&lt;=0,"Corrija a venda",IF(B1585&lt;SUMIFS(VentaFecha,VentaID,A1585),"Anterior à venda","OK"))))))))))))</f>
        <v/>
      </c>
      <c r="H1585" s="34" t="n">
        <f aca="false">IF(G1585="OK",C1585,0)</f>
        <v>0</v>
      </c>
    </row>
    <row r="1586" customFormat="false" ht="25" hidden="false" customHeight="true" outlineLevel="0" collapsed="false">
      <c r="A1586" s="31"/>
      <c r="B1586" s="32"/>
      <c r="C1586" s="33"/>
      <c r="D1586" s="31"/>
      <c r="E1586" s="31"/>
      <c r="F1586" s="31"/>
      <c r="G1586" s="36" t="str">
        <f aca="false">IF(COUNTA(A1586:F1586)=0,"",IF(E1586="","Falta o código",IF(E1586&lt;&gt;TRIM(E1586),"Confira o código",IF(COUNTIFS(CobroID,E1586)&gt;1,"Código repetido",IF(NOT(ISNUMBER(B1586)),"Confira a data",IF(OR(B1586&lt;1,B1586&gt;73415,INT(B1586)&lt;&gt;B1586),"Confira a data",IF(NOT(ISNUMBER(C1586)),"Confira o valor",IF(C1586&lt;=0,"Valor maior que zero",IF(COUNTIFS(Medios,D1586)&lt;&gt;1,"Escolha um meio",IF(COUNTIFS(VentaID,A1586)&lt;&gt;1,"Confira o ID da venda",IF(SUMIFS(VentaValida,VentaID,A1586)&lt;=0,"Corrija a venda",IF(B1586&lt;SUMIFS(VentaFecha,VentaID,A1586),"Anterior à venda","OK"))))))))))))</f>
        <v/>
      </c>
      <c r="H1586" s="34" t="n">
        <f aca="false">IF(G1586="OK",C1586,0)</f>
        <v>0</v>
      </c>
    </row>
    <row r="1587" customFormat="false" ht="25" hidden="false" customHeight="true" outlineLevel="0" collapsed="false">
      <c r="A1587" s="31"/>
      <c r="B1587" s="32"/>
      <c r="C1587" s="33"/>
      <c r="D1587" s="31"/>
      <c r="E1587" s="31"/>
      <c r="F1587" s="31"/>
      <c r="G1587" s="36" t="str">
        <f aca="false">IF(COUNTA(A1587:F1587)=0,"",IF(E1587="","Falta o código",IF(E1587&lt;&gt;TRIM(E1587),"Confira o código",IF(COUNTIFS(CobroID,E1587)&gt;1,"Código repetido",IF(NOT(ISNUMBER(B1587)),"Confira a data",IF(OR(B1587&lt;1,B1587&gt;73415,INT(B1587)&lt;&gt;B1587),"Confira a data",IF(NOT(ISNUMBER(C1587)),"Confira o valor",IF(C1587&lt;=0,"Valor maior que zero",IF(COUNTIFS(Medios,D1587)&lt;&gt;1,"Escolha um meio",IF(COUNTIFS(VentaID,A1587)&lt;&gt;1,"Confira o ID da venda",IF(SUMIFS(VentaValida,VentaID,A1587)&lt;=0,"Corrija a venda",IF(B1587&lt;SUMIFS(VentaFecha,VentaID,A1587),"Anterior à venda","OK"))))))))))))</f>
        <v/>
      </c>
      <c r="H1587" s="34" t="n">
        <f aca="false">IF(G1587="OK",C1587,0)</f>
        <v>0</v>
      </c>
    </row>
    <row r="1588" customFormat="false" ht="25" hidden="false" customHeight="true" outlineLevel="0" collapsed="false">
      <c r="A1588" s="31"/>
      <c r="B1588" s="32"/>
      <c r="C1588" s="33"/>
      <c r="D1588" s="31"/>
      <c r="E1588" s="31"/>
      <c r="F1588" s="31"/>
      <c r="G1588" s="36" t="str">
        <f aca="false">IF(COUNTA(A1588:F1588)=0,"",IF(E1588="","Falta o código",IF(E1588&lt;&gt;TRIM(E1588),"Confira o código",IF(COUNTIFS(CobroID,E1588)&gt;1,"Código repetido",IF(NOT(ISNUMBER(B1588)),"Confira a data",IF(OR(B1588&lt;1,B1588&gt;73415,INT(B1588)&lt;&gt;B1588),"Confira a data",IF(NOT(ISNUMBER(C1588)),"Confira o valor",IF(C1588&lt;=0,"Valor maior que zero",IF(COUNTIFS(Medios,D1588)&lt;&gt;1,"Escolha um meio",IF(COUNTIFS(VentaID,A1588)&lt;&gt;1,"Confira o ID da venda",IF(SUMIFS(VentaValida,VentaID,A1588)&lt;=0,"Corrija a venda",IF(B1588&lt;SUMIFS(VentaFecha,VentaID,A1588),"Anterior à venda","OK"))))))))))))</f>
        <v/>
      </c>
      <c r="H1588" s="34" t="n">
        <f aca="false">IF(G1588="OK",C1588,0)</f>
        <v>0</v>
      </c>
    </row>
    <row r="1589" customFormat="false" ht="25" hidden="false" customHeight="true" outlineLevel="0" collapsed="false">
      <c r="A1589" s="31"/>
      <c r="B1589" s="32"/>
      <c r="C1589" s="33"/>
      <c r="D1589" s="31"/>
      <c r="E1589" s="31"/>
      <c r="F1589" s="31"/>
      <c r="G1589" s="36" t="str">
        <f aca="false">IF(COUNTA(A1589:F1589)=0,"",IF(E1589="","Falta o código",IF(E1589&lt;&gt;TRIM(E1589),"Confira o código",IF(COUNTIFS(CobroID,E1589)&gt;1,"Código repetido",IF(NOT(ISNUMBER(B1589)),"Confira a data",IF(OR(B1589&lt;1,B1589&gt;73415,INT(B1589)&lt;&gt;B1589),"Confira a data",IF(NOT(ISNUMBER(C1589)),"Confira o valor",IF(C1589&lt;=0,"Valor maior que zero",IF(COUNTIFS(Medios,D1589)&lt;&gt;1,"Escolha um meio",IF(COUNTIFS(VentaID,A1589)&lt;&gt;1,"Confira o ID da venda",IF(SUMIFS(VentaValida,VentaID,A1589)&lt;=0,"Corrija a venda",IF(B1589&lt;SUMIFS(VentaFecha,VentaID,A1589),"Anterior à venda","OK"))))))))))))</f>
        <v/>
      </c>
      <c r="H1589" s="34" t="n">
        <f aca="false">IF(G1589="OK",C1589,0)</f>
        <v>0</v>
      </c>
    </row>
    <row r="1590" customFormat="false" ht="25" hidden="false" customHeight="true" outlineLevel="0" collapsed="false">
      <c r="A1590" s="31"/>
      <c r="B1590" s="32"/>
      <c r="C1590" s="33"/>
      <c r="D1590" s="31"/>
      <c r="E1590" s="31"/>
      <c r="F1590" s="31"/>
      <c r="G1590" s="36" t="str">
        <f aca="false">IF(COUNTA(A1590:F1590)=0,"",IF(E1590="","Falta o código",IF(E1590&lt;&gt;TRIM(E1590),"Confira o código",IF(COUNTIFS(CobroID,E1590)&gt;1,"Código repetido",IF(NOT(ISNUMBER(B1590)),"Confira a data",IF(OR(B1590&lt;1,B1590&gt;73415,INT(B1590)&lt;&gt;B1590),"Confira a data",IF(NOT(ISNUMBER(C1590)),"Confira o valor",IF(C1590&lt;=0,"Valor maior que zero",IF(COUNTIFS(Medios,D1590)&lt;&gt;1,"Escolha um meio",IF(COUNTIFS(VentaID,A1590)&lt;&gt;1,"Confira o ID da venda",IF(SUMIFS(VentaValida,VentaID,A1590)&lt;=0,"Corrija a venda",IF(B1590&lt;SUMIFS(VentaFecha,VentaID,A1590),"Anterior à venda","OK"))))))))))))</f>
        <v/>
      </c>
      <c r="H1590" s="34" t="n">
        <f aca="false">IF(G1590="OK",C1590,0)</f>
        <v>0</v>
      </c>
    </row>
    <row r="1591" customFormat="false" ht="25" hidden="false" customHeight="true" outlineLevel="0" collapsed="false">
      <c r="A1591" s="31"/>
      <c r="B1591" s="32"/>
      <c r="C1591" s="33"/>
      <c r="D1591" s="31"/>
      <c r="E1591" s="31"/>
      <c r="F1591" s="31"/>
      <c r="G1591" s="36" t="str">
        <f aca="false">IF(COUNTA(A1591:F1591)=0,"",IF(E1591="","Falta o código",IF(E1591&lt;&gt;TRIM(E1591),"Confira o código",IF(COUNTIFS(CobroID,E1591)&gt;1,"Código repetido",IF(NOT(ISNUMBER(B1591)),"Confira a data",IF(OR(B1591&lt;1,B1591&gt;73415,INT(B1591)&lt;&gt;B1591),"Confira a data",IF(NOT(ISNUMBER(C1591)),"Confira o valor",IF(C1591&lt;=0,"Valor maior que zero",IF(COUNTIFS(Medios,D1591)&lt;&gt;1,"Escolha um meio",IF(COUNTIFS(VentaID,A1591)&lt;&gt;1,"Confira o ID da venda",IF(SUMIFS(VentaValida,VentaID,A1591)&lt;=0,"Corrija a venda",IF(B1591&lt;SUMIFS(VentaFecha,VentaID,A1591),"Anterior à venda","OK"))))))))))))</f>
        <v/>
      </c>
      <c r="H1591" s="34" t="n">
        <f aca="false">IF(G1591="OK",C1591,0)</f>
        <v>0</v>
      </c>
    </row>
    <row r="1592" customFormat="false" ht="25" hidden="false" customHeight="true" outlineLevel="0" collapsed="false">
      <c r="A1592" s="31"/>
      <c r="B1592" s="32"/>
      <c r="C1592" s="33"/>
      <c r="D1592" s="31"/>
      <c r="E1592" s="31"/>
      <c r="F1592" s="31"/>
      <c r="G1592" s="36" t="str">
        <f aca="false">IF(COUNTA(A1592:F1592)=0,"",IF(E1592="","Falta o código",IF(E1592&lt;&gt;TRIM(E1592),"Confira o código",IF(COUNTIFS(CobroID,E1592)&gt;1,"Código repetido",IF(NOT(ISNUMBER(B1592)),"Confira a data",IF(OR(B1592&lt;1,B1592&gt;73415,INT(B1592)&lt;&gt;B1592),"Confira a data",IF(NOT(ISNUMBER(C1592)),"Confira o valor",IF(C1592&lt;=0,"Valor maior que zero",IF(COUNTIFS(Medios,D1592)&lt;&gt;1,"Escolha um meio",IF(COUNTIFS(VentaID,A1592)&lt;&gt;1,"Confira o ID da venda",IF(SUMIFS(VentaValida,VentaID,A1592)&lt;=0,"Corrija a venda",IF(B1592&lt;SUMIFS(VentaFecha,VentaID,A1592),"Anterior à venda","OK"))))))))))))</f>
        <v/>
      </c>
      <c r="H1592" s="34" t="n">
        <f aca="false">IF(G1592="OK",C1592,0)</f>
        <v>0</v>
      </c>
    </row>
    <row r="1593" customFormat="false" ht="25" hidden="false" customHeight="true" outlineLevel="0" collapsed="false">
      <c r="A1593" s="31"/>
      <c r="B1593" s="32"/>
      <c r="C1593" s="33"/>
      <c r="D1593" s="31"/>
      <c r="E1593" s="31"/>
      <c r="F1593" s="31"/>
      <c r="G1593" s="36" t="str">
        <f aca="false">IF(COUNTA(A1593:F1593)=0,"",IF(E1593="","Falta o código",IF(E1593&lt;&gt;TRIM(E1593),"Confira o código",IF(COUNTIFS(CobroID,E1593)&gt;1,"Código repetido",IF(NOT(ISNUMBER(B1593)),"Confira a data",IF(OR(B1593&lt;1,B1593&gt;73415,INT(B1593)&lt;&gt;B1593),"Confira a data",IF(NOT(ISNUMBER(C1593)),"Confira o valor",IF(C1593&lt;=0,"Valor maior que zero",IF(COUNTIFS(Medios,D1593)&lt;&gt;1,"Escolha um meio",IF(COUNTIFS(VentaID,A1593)&lt;&gt;1,"Confira o ID da venda",IF(SUMIFS(VentaValida,VentaID,A1593)&lt;=0,"Corrija a venda",IF(B1593&lt;SUMIFS(VentaFecha,VentaID,A1593),"Anterior à venda","OK"))))))))))))</f>
        <v/>
      </c>
      <c r="H1593" s="34" t="n">
        <f aca="false">IF(G1593="OK",C1593,0)</f>
        <v>0</v>
      </c>
    </row>
    <row r="1594" customFormat="false" ht="25" hidden="false" customHeight="true" outlineLevel="0" collapsed="false">
      <c r="A1594" s="31"/>
      <c r="B1594" s="32"/>
      <c r="C1594" s="33"/>
      <c r="D1594" s="31"/>
      <c r="E1594" s="31"/>
      <c r="F1594" s="31"/>
      <c r="G1594" s="36" t="str">
        <f aca="false">IF(COUNTA(A1594:F1594)=0,"",IF(E1594="","Falta o código",IF(E1594&lt;&gt;TRIM(E1594),"Confira o código",IF(COUNTIFS(CobroID,E1594)&gt;1,"Código repetido",IF(NOT(ISNUMBER(B1594)),"Confira a data",IF(OR(B1594&lt;1,B1594&gt;73415,INT(B1594)&lt;&gt;B1594),"Confira a data",IF(NOT(ISNUMBER(C1594)),"Confira o valor",IF(C1594&lt;=0,"Valor maior que zero",IF(COUNTIFS(Medios,D1594)&lt;&gt;1,"Escolha um meio",IF(COUNTIFS(VentaID,A1594)&lt;&gt;1,"Confira o ID da venda",IF(SUMIFS(VentaValida,VentaID,A1594)&lt;=0,"Corrija a venda",IF(B1594&lt;SUMIFS(VentaFecha,VentaID,A1594),"Anterior à venda","OK"))))))))))))</f>
        <v/>
      </c>
      <c r="H1594" s="34" t="n">
        <f aca="false">IF(G1594="OK",C1594,0)</f>
        <v>0</v>
      </c>
    </row>
    <row r="1595" customFormat="false" ht="25" hidden="false" customHeight="true" outlineLevel="0" collapsed="false">
      <c r="A1595" s="31"/>
      <c r="B1595" s="32"/>
      <c r="C1595" s="33"/>
      <c r="D1595" s="31"/>
      <c r="E1595" s="31"/>
      <c r="F1595" s="31"/>
      <c r="G1595" s="36" t="str">
        <f aca="false">IF(COUNTA(A1595:F1595)=0,"",IF(E1595="","Falta o código",IF(E1595&lt;&gt;TRIM(E1595),"Confira o código",IF(COUNTIFS(CobroID,E1595)&gt;1,"Código repetido",IF(NOT(ISNUMBER(B1595)),"Confira a data",IF(OR(B1595&lt;1,B1595&gt;73415,INT(B1595)&lt;&gt;B1595),"Confira a data",IF(NOT(ISNUMBER(C1595)),"Confira o valor",IF(C1595&lt;=0,"Valor maior que zero",IF(COUNTIFS(Medios,D1595)&lt;&gt;1,"Escolha um meio",IF(COUNTIFS(VentaID,A1595)&lt;&gt;1,"Confira o ID da venda",IF(SUMIFS(VentaValida,VentaID,A1595)&lt;=0,"Corrija a venda",IF(B1595&lt;SUMIFS(VentaFecha,VentaID,A1595),"Anterior à venda","OK"))))))))))))</f>
        <v/>
      </c>
      <c r="H1595" s="34" t="n">
        <f aca="false">IF(G1595="OK",C1595,0)</f>
        <v>0</v>
      </c>
    </row>
    <row r="1596" customFormat="false" ht="25" hidden="false" customHeight="true" outlineLevel="0" collapsed="false">
      <c r="A1596" s="31"/>
      <c r="B1596" s="32"/>
      <c r="C1596" s="33"/>
      <c r="D1596" s="31"/>
      <c r="E1596" s="31"/>
      <c r="F1596" s="31"/>
      <c r="G1596" s="36" t="str">
        <f aca="false">IF(COUNTA(A1596:F1596)=0,"",IF(E1596="","Falta o código",IF(E1596&lt;&gt;TRIM(E1596),"Confira o código",IF(COUNTIFS(CobroID,E1596)&gt;1,"Código repetido",IF(NOT(ISNUMBER(B1596)),"Confira a data",IF(OR(B1596&lt;1,B1596&gt;73415,INT(B1596)&lt;&gt;B1596),"Confira a data",IF(NOT(ISNUMBER(C1596)),"Confira o valor",IF(C1596&lt;=0,"Valor maior que zero",IF(COUNTIFS(Medios,D1596)&lt;&gt;1,"Escolha um meio",IF(COUNTIFS(VentaID,A1596)&lt;&gt;1,"Confira o ID da venda",IF(SUMIFS(VentaValida,VentaID,A1596)&lt;=0,"Corrija a venda",IF(B1596&lt;SUMIFS(VentaFecha,VentaID,A1596),"Anterior à venda","OK"))))))))))))</f>
        <v/>
      </c>
      <c r="H1596" s="34" t="n">
        <f aca="false">IF(G1596="OK",C1596,0)</f>
        <v>0</v>
      </c>
    </row>
    <row r="1597" customFormat="false" ht="25" hidden="false" customHeight="true" outlineLevel="0" collapsed="false">
      <c r="A1597" s="31"/>
      <c r="B1597" s="32"/>
      <c r="C1597" s="33"/>
      <c r="D1597" s="31"/>
      <c r="E1597" s="31"/>
      <c r="F1597" s="31"/>
      <c r="G1597" s="36" t="str">
        <f aca="false">IF(COUNTA(A1597:F1597)=0,"",IF(E1597="","Falta o código",IF(E1597&lt;&gt;TRIM(E1597),"Confira o código",IF(COUNTIFS(CobroID,E1597)&gt;1,"Código repetido",IF(NOT(ISNUMBER(B1597)),"Confira a data",IF(OR(B1597&lt;1,B1597&gt;73415,INT(B1597)&lt;&gt;B1597),"Confira a data",IF(NOT(ISNUMBER(C1597)),"Confira o valor",IF(C1597&lt;=0,"Valor maior que zero",IF(COUNTIFS(Medios,D1597)&lt;&gt;1,"Escolha um meio",IF(COUNTIFS(VentaID,A1597)&lt;&gt;1,"Confira o ID da venda",IF(SUMIFS(VentaValida,VentaID,A1597)&lt;=0,"Corrija a venda",IF(B1597&lt;SUMIFS(VentaFecha,VentaID,A1597),"Anterior à venda","OK"))))))))))))</f>
        <v/>
      </c>
      <c r="H1597" s="34" t="n">
        <f aca="false">IF(G1597="OK",C1597,0)</f>
        <v>0</v>
      </c>
    </row>
    <row r="1598" customFormat="false" ht="25" hidden="false" customHeight="true" outlineLevel="0" collapsed="false">
      <c r="A1598" s="31"/>
      <c r="B1598" s="32"/>
      <c r="C1598" s="33"/>
      <c r="D1598" s="31"/>
      <c r="E1598" s="31"/>
      <c r="F1598" s="31"/>
      <c r="G1598" s="36" t="str">
        <f aca="false">IF(COUNTA(A1598:F1598)=0,"",IF(E1598="","Falta o código",IF(E1598&lt;&gt;TRIM(E1598),"Confira o código",IF(COUNTIFS(CobroID,E1598)&gt;1,"Código repetido",IF(NOT(ISNUMBER(B1598)),"Confira a data",IF(OR(B1598&lt;1,B1598&gt;73415,INT(B1598)&lt;&gt;B1598),"Confira a data",IF(NOT(ISNUMBER(C1598)),"Confira o valor",IF(C1598&lt;=0,"Valor maior que zero",IF(COUNTIFS(Medios,D1598)&lt;&gt;1,"Escolha um meio",IF(COUNTIFS(VentaID,A1598)&lt;&gt;1,"Confira o ID da venda",IF(SUMIFS(VentaValida,VentaID,A1598)&lt;=0,"Corrija a venda",IF(B1598&lt;SUMIFS(VentaFecha,VentaID,A1598),"Anterior à venda","OK"))))))))))))</f>
        <v/>
      </c>
      <c r="H1598" s="34" t="n">
        <f aca="false">IF(G1598="OK",C1598,0)</f>
        <v>0</v>
      </c>
    </row>
    <row r="1599" customFormat="false" ht="25" hidden="false" customHeight="true" outlineLevel="0" collapsed="false">
      <c r="A1599" s="31"/>
      <c r="B1599" s="32"/>
      <c r="C1599" s="33"/>
      <c r="D1599" s="31"/>
      <c r="E1599" s="31"/>
      <c r="F1599" s="31"/>
      <c r="G1599" s="36" t="str">
        <f aca="false">IF(COUNTA(A1599:F1599)=0,"",IF(E1599="","Falta o código",IF(E1599&lt;&gt;TRIM(E1599),"Confira o código",IF(COUNTIFS(CobroID,E1599)&gt;1,"Código repetido",IF(NOT(ISNUMBER(B1599)),"Confira a data",IF(OR(B1599&lt;1,B1599&gt;73415,INT(B1599)&lt;&gt;B1599),"Confira a data",IF(NOT(ISNUMBER(C1599)),"Confira o valor",IF(C1599&lt;=0,"Valor maior que zero",IF(COUNTIFS(Medios,D1599)&lt;&gt;1,"Escolha um meio",IF(COUNTIFS(VentaID,A1599)&lt;&gt;1,"Confira o ID da venda",IF(SUMIFS(VentaValida,VentaID,A1599)&lt;=0,"Corrija a venda",IF(B1599&lt;SUMIFS(VentaFecha,VentaID,A1599),"Anterior à venda","OK"))))))))))))</f>
        <v/>
      </c>
      <c r="H1599" s="34" t="n">
        <f aca="false">IF(G1599="OK",C1599,0)</f>
        <v>0</v>
      </c>
    </row>
    <row r="1600" customFormat="false" ht="25" hidden="false" customHeight="true" outlineLevel="0" collapsed="false">
      <c r="A1600" s="31"/>
      <c r="B1600" s="32"/>
      <c r="C1600" s="33"/>
      <c r="D1600" s="31"/>
      <c r="E1600" s="31"/>
      <c r="F1600" s="31"/>
      <c r="G1600" s="36" t="str">
        <f aca="false">IF(COUNTA(A1600:F1600)=0,"",IF(E1600="","Falta o código",IF(E1600&lt;&gt;TRIM(E1600),"Confira o código",IF(COUNTIFS(CobroID,E1600)&gt;1,"Código repetido",IF(NOT(ISNUMBER(B1600)),"Confira a data",IF(OR(B1600&lt;1,B1600&gt;73415,INT(B1600)&lt;&gt;B1600),"Confira a data",IF(NOT(ISNUMBER(C1600)),"Confira o valor",IF(C1600&lt;=0,"Valor maior que zero",IF(COUNTIFS(Medios,D1600)&lt;&gt;1,"Escolha um meio",IF(COUNTIFS(VentaID,A1600)&lt;&gt;1,"Confira o ID da venda",IF(SUMIFS(VentaValida,VentaID,A1600)&lt;=0,"Corrija a venda",IF(B1600&lt;SUMIFS(VentaFecha,VentaID,A1600),"Anterior à venda","OK"))))))))))))</f>
        <v/>
      </c>
      <c r="H1600" s="34" t="n">
        <f aca="false">IF(G1600="OK",C1600,0)</f>
        <v>0</v>
      </c>
    </row>
    <row r="1601" customFormat="false" ht="25" hidden="false" customHeight="true" outlineLevel="0" collapsed="false">
      <c r="A1601" s="31"/>
      <c r="B1601" s="32"/>
      <c r="C1601" s="33"/>
      <c r="D1601" s="31"/>
      <c r="E1601" s="31"/>
      <c r="F1601" s="31"/>
      <c r="G1601" s="36" t="str">
        <f aca="false">IF(COUNTA(A1601:F1601)=0,"",IF(E1601="","Falta o código",IF(E1601&lt;&gt;TRIM(E1601),"Confira o código",IF(COUNTIFS(CobroID,E1601)&gt;1,"Código repetido",IF(NOT(ISNUMBER(B1601)),"Confira a data",IF(OR(B1601&lt;1,B1601&gt;73415,INT(B1601)&lt;&gt;B1601),"Confira a data",IF(NOT(ISNUMBER(C1601)),"Confira o valor",IF(C1601&lt;=0,"Valor maior que zero",IF(COUNTIFS(Medios,D1601)&lt;&gt;1,"Escolha um meio",IF(COUNTIFS(VentaID,A1601)&lt;&gt;1,"Confira o ID da venda",IF(SUMIFS(VentaValida,VentaID,A1601)&lt;=0,"Corrija a venda",IF(B1601&lt;SUMIFS(VentaFecha,VentaID,A1601),"Anterior à venda","OK"))))))))))))</f>
        <v/>
      </c>
      <c r="H1601" s="34" t="n">
        <f aca="false">IF(G1601="OK",C1601,0)</f>
        <v>0</v>
      </c>
    </row>
    <row r="1602" customFormat="false" ht="25" hidden="false" customHeight="true" outlineLevel="0" collapsed="false">
      <c r="A1602" s="31"/>
      <c r="B1602" s="32"/>
      <c r="C1602" s="33"/>
      <c r="D1602" s="31"/>
      <c r="E1602" s="31"/>
      <c r="F1602" s="31"/>
      <c r="G1602" s="36" t="str">
        <f aca="false">IF(COUNTA(A1602:F1602)=0,"",IF(E1602="","Falta o código",IF(E1602&lt;&gt;TRIM(E1602),"Confira o código",IF(COUNTIFS(CobroID,E1602)&gt;1,"Código repetido",IF(NOT(ISNUMBER(B1602)),"Confira a data",IF(OR(B1602&lt;1,B1602&gt;73415,INT(B1602)&lt;&gt;B1602),"Confira a data",IF(NOT(ISNUMBER(C1602)),"Confira o valor",IF(C1602&lt;=0,"Valor maior que zero",IF(COUNTIFS(Medios,D1602)&lt;&gt;1,"Escolha um meio",IF(COUNTIFS(VentaID,A1602)&lt;&gt;1,"Confira o ID da venda",IF(SUMIFS(VentaValida,VentaID,A1602)&lt;=0,"Corrija a venda",IF(B1602&lt;SUMIFS(VentaFecha,VentaID,A1602),"Anterior à venda","OK"))))))))))))</f>
        <v/>
      </c>
      <c r="H1602" s="34" t="n">
        <f aca="false">IF(G1602="OK",C1602,0)</f>
        <v>0</v>
      </c>
    </row>
    <row r="1603" customFormat="false" ht="25" hidden="false" customHeight="true" outlineLevel="0" collapsed="false">
      <c r="A1603" s="31"/>
      <c r="B1603" s="32"/>
      <c r="C1603" s="33"/>
      <c r="D1603" s="31"/>
      <c r="E1603" s="31"/>
      <c r="F1603" s="31"/>
      <c r="G1603" s="36" t="str">
        <f aca="false">IF(COUNTA(A1603:F1603)=0,"",IF(E1603="","Falta o código",IF(E1603&lt;&gt;TRIM(E1603),"Confira o código",IF(COUNTIFS(CobroID,E1603)&gt;1,"Código repetido",IF(NOT(ISNUMBER(B1603)),"Confira a data",IF(OR(B1603&lt;1,B1603&gt;73415,INT(B1603)&lt;&gt;B1603),"Confira a data",IF(NOT(ISNUMBER(C1603)),"Confira o valor",IF(C1603&lt;=0,"Valor maior que zero",IF(COUNTIFS(Medios,D1603)&lt;&gt;1,"Escolha um meio",IF(COUNTIFS(VentaID,A1603)&lt;&gt;1,"Confira o ID da venda",IF(SUMIFS(VentaValida,VentaID,A1603)&lt;=0,"Corrija a venda",IF(B1603&lt;SUMIFS(VentaFecha,VentaID,A1603),"Anterior à venda","OK"))))))))))))</f>
        <v/>
      </c>
      <c r="H1603" s="34" t="n">
        <f aca="false">IF(G1603="OK",C1603,0)</f>
        <v>0</v>
      </c>
    </row>
    <row r="1604" customFormat="false" ht="25" hidden="false" customHeight="true" outlineLevel="0" collapsed="false">
      <c r="A1604" s="31"/>
      <c r="B1604" s="32"/>
      <c r="C1604" s="33"/>
      <c r="D1604" s="31"/>
      <c r="E1604" s="31"/>
      <c r="F1604" s="31"/>
      <c r="G1604" s="36" t="str">
        <f aca="false">IF(COUNTA(A1604:F1604)=0,"",IF(E1604="","Falta o código",IF(E1604&lt;&gt;TRIM(E1604),"Confira o código",IF(COUNTIFS(CobroID,E1604)&gt;1,"Código repetido",IF(NOT(ISNUMBER(B1604)),"Confira a data",IF(OR(B1604&lt;1,B1604&gt;73415,INT(B1604)&lt;&gt;B1604),"Confira a data",IF(NOT(ISNUMBER(C1604)),"Confira o valor",IF(C1604&lt;=0,"Valor maior que zero",IF(COUNTIFS(Medios,D1604)&lt;&gt;1,"Escolha um meio",IF(COUNTIFS(VentaID,A1604)&lt;&gt;1,"Confira o ID da venda",IF(SUMIFS(VentaValida,VentaID,A1604)&lt;=0,"Corrija a venda",IF(B1604&lt;SUMIFS(VentaFecha,VentaID,A1604),"Anterior à venda","OK"))))))))))))</f>
        <v/>
      </c>
      <c r="H1604" s="34" t="n">
        <f aca="false">IF(G1604="OK",C1604,0)</f>
        <v>0</v>
      </c>
    </row>
    <row r="1605" customFormat="false" ht="25" hidden="false" customHeight="true" outlineLevel="0" collapsed="false">
      <c r="A1605" s="31"/>
      <c r="B1605" s="32"/>
      <c r="C1605" s="33"/>
      <c r="D1605" s="31"/>
      <c r="E1605" s="31"/>
      <c r="F1605" s="31"/>
      <c r="G1605" s="36" t="str">
        <f aca="false">IF(COUNTA(A1605:F1605)=0,"",IF(E1605="","Falta o código",IF(E1605&lt;&gt;TRIM(E1605),"Confira o código",IF(COUNTIFS(CobroID,E1605)&gt;1,"Código repetido",IF(NOT(ISNUMBER(B1605)),"Confira a data",IF(OR(B1605&lt;1,B1605&gt;73415,INT(B1605)&lt;&gt;B1605),"Confira a data",IF(NOT(ISNUMBER(C1605)),"Confira o valor",IF(C1605&lt;=0,"Valor maior que zero",IF(COUNTIFS(Medios,D1605)&lt;&gt;1,"Escolha um meio",IF(COUNTIFS(VentaID,A1605)&lt;&gt;1,"Confira o ID da venda",IF(SUMIFS(VentaValida,VentaID,A1605)&lt;=0,"Corrija a venda",IF(B1605&lt;SUMIFS(VentaFecha,VentaID,A1605),"Anterior à venda","OK"))))))))))))</f>
        <v/>
      </c>
      <c r="H1605" s="34" t="n">
        <f aca="false">IF(G1605="OK",C1605,0)</f>
        <v>0</v>
      </c>
    </row>
    <row r="1606" customFormat="false" ht="25" hidden="false" customHeight="true" outlineLevel="0" collapsed="false">
      <c r="A1606" s="31"/>
      <c r="B1606" s="32"/>
      <c r="C1606" s="33"/>
      <c r="D1606" s="31"/>
      <c r="E1606" s="31"/>
      <c r="F1606" s="31"/>
      <c r="G1606" s="36" t="str">
        <f aca="false">IF(COUNTA(A1606:F1606)=0,"",IF(E1606="","Falta o código",IF(E1606&lt;&gt;TRIM(E1606),"Confira o código",IF(COUNTIFS(CobroID,E1606)&gt;1,"Código repetido",IF(NOT(ISNUMBER(B1606)),"Confira a data",IF(OR(B1606&lt;1,B1606&gt;73415,INT(B1606)&lt;&gt;B1606),"Confira a data",IF(NOT(ISNUMBER(C1606)),"Confira o valor",IF(C1606&lt;=0,"Valor maior que zero",IF(COUNTIFS(Medios,D1606)&lt;&gt;1,"Escolha um meio",IF(COUNTIFS(VentaID,A1606)&lt;&gt;1,"Confira o ID da venda",IF(SUMIFS(VentaValida,VentaID,A1606)&lt;=0,"Corrija a venda",IF(B1606&lt;SUMIFS(VentaFecha,VentaID,A1606),"Anterior à venda","OK"))))))))))))</f>
        <v/>
      </c>
      <c r="H1606" s="34" t="n">
        <f aca="false">IF(G1606="OK",C1606,0)</f>
        <v>0</v>
      </c>
    </row>
    <row r="1607" customFormat="false" ht="25" hidden="false" customHeight="true" outlineLevel="0" collapsed="false">
      <c r="A1607" s="31"/>
      <c r="B1607" s="32"/>
      <c r="C1607" s="33"/>
      <c r="D1607" s="31"/>
      <c r="E1607" s="31"/>
      <c r="F1607" s="31"/>
      <c r="G1607" s="36" t="str">
        <f aca="false">IF(COUNTA(A1607:F1607)=0,"",IF(E1607="","Falta o código",IF(E1607&lt;&gt;TRIM(E1607),"Confira o código",IF(COUNTIFS(CobroID,E1607)&gt;1,"Código repetido",IF(NOT(ISNUMBER(B1607)),"Confira a data",IF(OR(B1607&lt;1,B1607&gt;73415,INT(B1607)&lt;&gt;B1607),"Confira a data",IF(NOT(ISNUMBER(C1607)),"Confira o valor",IF(C1607&lt;=0,"Valor maior que zero",IF(COUNTIFS(Medios,D1607)&lt;&gt;1,"Escolha um meio",IF(COUNTIFS(VentaID,A1607)&lt;&gt;1,"Confira o ID da venda",IF(SUMIFS(VentaValida,VentaID,A1607)&lt;=0,"Corrija a venda",IF(B1607&lt;SUMIFS(VentaFecha,VentaID,A1607),"Anterior à venda","OK"))))))))))))</f>
        <v/>
      </c>
      <c r="H1607" s="34" t="n">
        <f aca="false">IF(G1607="OK",C1607,0)</f>
        <v>0</v>
      </c>
    </row>
    <row r="1608" customFormat="false" ht="25" hidden="false" customHeight="true" outlineLevel="0" collapsed="false">
      <c r="A1608" s="31"/>
      <c r="B1608" s="32"/>
      <c r="C1608" s="33"/>
      <c r="D1608" s="31"/>
      <c r="E1608" s="31"/>
      <c r="F1608" s="31"/>
      <c r="G1608" s="36" t="str">
        <f aca="false">IF(COUNTA(A1608:F1608)=0,"",IF(E1608="","Falta o código",IF(E1608&lt;&gt;TRIM(E1608),"Confira o código",IF(COUNTIFS(CobroID,E1608)&gt;1,"Código repetido",IF(NOT(ISNUMBER(B1608)),"Confira a data",IF(OR(B1608&lt;1,B1608&gt;73415,INT(B1608)&lt;&gt;B1608),"Confira a data",IF(NOT(ISNUMBER(C1608)),"Confira o valor",IF(C1608&lt;=0,"Valor maior que zero",IF(COUNTIFS(Medios,D1608)&lt;&gt;1,"Escolha um meio",IF(COUNTIFS(VentaID,A1608)&lt;&gt;1,"Confira o ID da venda",IF(SUMIFS(VentaValida,VentaID,A1608)&lt;=0,"Corrija a venda",IF(B1608&lt;SUMIFS(VentaFecha,VentaID,A1608),"Anterior à venda","OK"))))))))))))</f>
        <v/>
      </c>
      <c r="H1608" s="34" t="n">
        <f aca="false">IF(G1608="OK",C1608,0)</f>
        <v>0</v>
      </c>
    </row>
    <row r="1609" customFormat="false" ht="25" hidden="false" customHeight="true" outlineLevel="0" collapsed="false">
      <c r="A1609" s="31"/>
      <c r="B1609" s="32"/>
      <c r="C1609" s="33"/>
      <c r="D1609" s="31"/>
      <c r="E1609" s="31"/>
      <c r="F1609" s="31"/>
      <c r="G1609" s="36" t="str">
        <f aca="false">IF(COUNTA(A1609:F1609)=0,"",IF(E1609="","Falta o código",IF(E1609&lt;&gt;TRIM(E1609),"Confira o código",IF(COUNTIFS(CobroID,E1609)&gt;1,"Código repetido",IF(NOT(ISNUMBER(B1609)),"Confira a data",IF(OR(B1609&lt;1,B1609&gt;73415,INT(B1609)&lt;&gt;B1609),"Confira a data",IF(NOT(ISNUMBER(C1609)),"Confira o valor",IF(C1609&lt;=0,"Valor maior que zero",IF(COUNTIFS(Medios,D1609)&lt;&gt;1,"Escolha um meio",IF(COUNTIFS(VentaID,A1609)&lt;&gt;1,"Confira o ID da venda",IF(SUMIFS(VentaValida,VentaID,A1609)&lt;=0,"Corrija a venda",IF(B1609&lt;SUMIFS(VentaFecha,VentaID,A1609),"Anterior à venda","OK"))))))))))))</f>
        <v/>
      </c>
      <c r="H1609" s="34" t="n">
        <f aca="false">IF(G1609="OK",C1609,0)</f>
        <v>0</v>
      </c>
    </row>
    <row r="1610" customFormat="false" ht="25" hidden="false" customHeight="true" outlineLevel="0" collapsed="false">
      <c r="A1610" s="31"/>
      <c r="B1610" s="32"/>
      <c r="C1610" s="33"/>
      <c r="D1610" s="31"/>
      <c r="E1610" s="31"/>
      <c r="F1610" s="31"/>
      <c r="G1610" s="36" t="str">
        <f aca="false">IF(COUNTA(A1610:F1610)=0,"",IF(E1610="","Falta o código",IF(E1610&lt;&gt;TRIM(E1610),"Confira o código",IF(COUNTIFS(CobroID,E1610)&gt;1,"Código repetido",IF(NOT(ISNUMBER(B1610)),"Confira a data",IF(OR(B1610&lt;1,B1610&gt;73415,INT(B1610)&lt;&gt;B1610),"Confira a data",IF(NOT(ISNUMBER(C1610)),"Confira o valor",IF(C1610&lt;=0,"Valor maior que zero",IF(COUNTIFS(Medios,D1610)&lt;&gt;1,"Escolha um meio",IF(COUNTIFS(VentaID,A1610)&lt;&gt;1,"Confira o ID da venda",IF(SUMIFS(VentaValida,VentaID,A1610)&lt;=0,"Corrija a venda",IF(B1610&lt;SUMIFS(VentaFecha,VentaID,A1610),"Anterior à venda","OK"))))))))))))</f>
        <v/>
      </c>
      <c r="H1610" s="34" t="n">
        <f aca="false">IF(G1610="OK",C1610,0)</f>
        <v>0</v>
      </c>
    </row>
    <row r="1611" customFormat="false" ht="25" hidden="false" customHeight="true" outlineLevel="0" collapsed="false">
      <c r="A1611" s="31"/>
      <c r="B1611" s="32"/>
      <c r="C1611" s="33"/>
      <c r="D1611" s="31"/>
      <c r="E1611" s="31"/>
      <c r="F1611" s="31"/>
      <c r="G1611" s="36" t="str">
        <f aca="false">IF(COUNTA(A1611:F1611)=0,"",IF(E1611="","Falta o código",IF(E1611&lt;&gt;TRIM(E1611),"Confira o código",IF(COUNTIFS(CobroID,E1611)&gt;1,"Código repetido",IF(NOT(ISNUMBER(B1611)),"Confira a data",IF(OR(B1611&lt;1,B1611&gt;73415,INT(B1611)&lt;&gt;B1611),"Confira a data",IF(NOT(ISNUMBER(C1611)),"Confira o valor",IF(C1611&lt;=0,"Valor maior que zero",IF(COUNTIFS(Medios,D1611)&lt;&gt;1,"Escolha um meio",IF(COUNTIFS(VentaID,A1611)&lt;&gt;1,"Confira o ID da venda",IF(SUMIFS(VentaValida,VentaID,A1611)&lt;=0,"Corrija a venda",IF(B1611&lt;SUMIFS(VentaFecha,VentaID,A1611),"Anterior à venda","OK"))))))))))))</f>
        <v/>
      </c>
      <c r="H1611" s="34" t="n">
        <f aca="false">IF(G1611="OK",C1611,0)</f>
        <v>0</v>
      </c>
    </row>
    <row r="1612" customFormat="false" ht="25" hidden="false" customHeight="true" outlineLevel="0" collapsed="false">
      <c r="A1612" s="31"/>
      <c r="B1612" s="32"/>
      <c r="C1612" s="33"/>
      <c r="D1612" s="31"/>
      <c r="E1612" s="31"/>
      <c r="F1612" s="31"/>
      <c r="G1612" s="36" t="str">
        <f aca="false">IF(COUNTA(A1612:F1612)=0,"",IF(E1612="","Falta o código",IF(E1612&lt;&gt;TRIM(E1612),"Confira o código",IF(COUNTIFS(CobroID,E1612)&gt;1,"Código repetido",IF(NOT(ISNUMBER(B1612)),"Confira a data",IF(OR(B1612&lt;1,B1612&gt;73415,INT(B1612)&lt;&gt;B1612),"Confira a data",IF(NOT(ISNUMBER(C1612)),"Confira o valor",IF(C1612&lt;=0,"Valor maior que zero",IF(COUNTIFS(Medios,D1612)&lt;&gt;1,"Escolha um meio",IF(COUNTIFS(VentaID,A1612)&lt;&gt;1,"Confira o ID da venda",IF(SUMIFS(VentaValida,VentaID,A1612)&lt;=0,"Corrija a venda",IF(B1612&lt;SUMIFS(VentaFecha,VentaID,A1612),"Anterior à venda","OK"))))))))))))</f>
        <v/>
      </c>
      <c r="H1612" s="34" t="n">
        <f aca="false">IF(G1612="OK",C1612,0)</f>
        <v>0</v>
      </c>
    </row>
    <row r="1613" customFormat="false" ht="25" hidden="false" customHeight="true" outlineLevel="0" collapsed="false">
      <c r="A1613" s="31"/>
      <c r="B1613" s="32"/>
      <c r="C1613" s="33"/>
      <c r="D1613" s="31"/>
      <c r="E1613" s="31"/>
      <c r="F1613" s="31"/>
      <c r="G1613" s="36" t="str">
        <f aca="false">IF(COUNTA(A1613:F1613)=0,"",IF(E1613="","Falta o código",IF(E1613&lt;&gt;TRIM(E1613),"Confira o código",IF(COUNTIFS(CobroID,E1613)&gt;1,"Código repetido",IF(NOT(ISNUMBER(B1613)),"Confira a data",IF(OR(B1613&lt;1,B1613&gt;73415,INT(B1613)&lt;&gt;B1613),"Confira a data",IF(NOT(ISNUMBER(C1613)),"Confira o valor",IF(C1613&lt;=0,"Valor maior que zero",IF(COUNTIFS(Medios,D1613)&lt;&gt;1,"Escolha um meio",IF(COUNTIFS(VentaID,A1613)&lt;&gt;1,"Confira o ID da venda",IF(SUMIFS(VentaValida,VentaID,A1613)&lt;=0,"Corrija a venda",IF(B1613&lt;SUMIFS(VentaFecha,VentaID,A1613),"Anterior à venda","OK"))))))))))))</f>
        <v/>
      </c>
      <c r="H1613" s="34" t="n">
        <f aca="false">IF(G1613="OK",C1613,0)</f>
        <v>0</v>
      </c>
    </row>
    <row r="1614" customFormat="false" ht="25" hidden="false" customHeight="true" outlineLevel="0" collapsed="false">
      <c r="A1614" s="31"/>
      <c r="B1614" s="32"/>
      <c r="C1614" s="33"/>
      <c r="D1614" s="31"/>
      <c r="E1614" s="31"/>
      <c r="F1614" s="31"/>
      <c r="G1614" s="36" t="str">
        <f aca="false">IF(COUNTA(A1614:F1614)=0,"",IF(E1614="","Falta o código",IF(E1614&lt;&gt;TRIM(E1614),"Confira o código",IF(COUNTIFS(CobroID,E1614)&gt;1,"Código repetido",IF(NOT(ISNUMBER(B1614)),"Confira a data",IF(OR(B1614&lt;1,B1614&gt;73415,INT(B1614)&lt;&gt;B1614),"Confira a data",IF(NOT(ISNUMBER(C1614)),"Confira o valor",IF(C1614&lt;=0,"Valor maior que zero",IF(COUNTIFS(Medios,D1614)&lt;&gt;1,"Escolha um meio",IF(COUNTIFS(VentaID,A1614)&lt;&gt;1,"Confira o ID da venda",IF(SUMIFS(VentaValida,VentaID,A1614)&lt;=0,"Corrija a venda",IF(B1614&lt;SUMIFS(VentaFecha,VentaID,A1614),"Anterior à venda","OK"))))))))))))</f>
        <v/>
      </c>
      <c r="H1614" s="34" t="n">
        <f aca="false">IF(G1614="OK",C1614,0)</f>
        <v>0</v>
      </c>
    </row>
    <row r="1615" customFormat="false" ht="25" hidden="false" customHeight="true" outlineLevel="0" collapsed="false">
      <c r="A1615" s="31"/>
      <c r="B1615" s="32"/>
      <c r="C1615" s="33"/>
      <c r="D1615" s="31"/>
      <c r="E1615" s="31"/>
      <c r="F1615" s="31"/>
      <c r="G1615" s="36" t="str">
        <f aca="false">IF(COUNTA(A1615:F1615)=0,"",IF(E1615="","Falta o código",IF(E1615&lt;&gt;TRIM(E1615),"Confira o código",IF(COUNTIFS(CobroID,E1615)&gt;1,"Código repetido",IF(NOT(ISNUMBER(B1615)),"Confira a data",IF(OR(B1615&lt;1,B1615&gt;73415,INT(B1615)&lt;&gt;B1615),"Confira a data",IF(NOT(ISNUMBER(C1615)),"Confira o valor",IF(C1615&lt;=0,"Valor maior que zero",IF(COUNTIFS(Medios,D1615)&lt;&gt;1,"Escolha um meio",IF(COUNTIFS(VentaID,A1615)&lt;&gt;1,"Confira o ID da venda",IF(SUMIFS(VentaValida,VentaID,A1615)&lt;=0,"Corrija a venda",IF(B1615&lt;SUMIFS(VentaFecha,VentaID,A1615),"Anterior à venda","OK"))))))))))))</f>
        <v/>
      </c>
      <c r="H1615" s="34" t="n">
        <f aca="false">IF(G1615="OK",C1615,0)</f>
        <v>0</v>
      </c>
    </row>
    <row r="1616" customFormat="false" ht="25" hidden="false" customHeight="true" outlineLevel="0" collapsed="false">
      <c r="A1616" s="31"/>
      <c r="B1616" s="32"/>
      <c r="C1616" s="33"/>
      <c r="D1616" s="31"/>
      <c r="E1616" s="31"/>
      <c r="F1616" s="31"/>
      <c r="G1616" s="36" t="str">
        <f aca="false">IF(COUNTA(A1616:F1616)=0,"",IF(E1616="","Falta o código",IF(E1616&lt;&gt;TRIM(E1616),"Confira o código",IF(COUNTIFS(CobroID,E1616)&gt;1,"Código repetido",IF(NOT(ISNUMBER(B1616)),"Confira a data",IF(OR(B1616&lt;1,B1616&gt;73415,INT(B1616)&lt;&gt;B1616),"Confira a data",IF(NOT(ISNUMBER(C1616)),"Confira o valor",IF(C1616&lt;=0,"Valor maior que zero",IF(COUNTIFS(Medios,D1616)&lt;&gt;1,"Escolha um meio",IF(COUNTIFS(VentaID,A1616)&lt;&gt;1,"Confira o ID da venda",IF(SUMIFS(VentaValida,VentaID,A1616)&lt;=0,"Corrija a venda",IF(B1616&lt;SUMIFS(VentaFecha,VentaID,A1616),"Anterior à venda","OK"))))))))))))</f>
        <v/>
      </c>
      <c r="H1616" s="34" t="n">
        <f aca="false">IF(G1616="OK",C1616,0)</f>
        <v>0</v>
      </c>
    </row>
    <row r="1617" customFormat="false" ht="25" hidden="false" customHeight="true" outlineLevel="0" collapsed="false">
      <c r="A1617" s="31"/>
      <c r="B1617" s="32"/>
      <c r="C1617" s="33"/>
      <c r="D1617" s="31"/>
      <c r="E1617" s="31"/>
      <c r="F1617" s="31"/>
      <c r="G1617" s="36" t="str">
        <f aca="false">IF(COUNTA(A1617:F1617)=0,"",IF(E1617="","Falta o código",IF(E1617&lt;&gt;TRIM(E1617),"Confira o código",IF(COUNTIFS(CobroID,E1617)&gt;1,"Código repetido",IF(NOT(ISNUMBER(B1617)),"Confira a data",IF(OR(B1617&lt;1,B1617&gt;73415,INT(B1617)&lt;&gt;B1617),"Confira a data",IF(NOT(ISNUMBER(C1617)),"Confira o valor",IF(C1617&lt;=0,"Valor maior que zero",IF(COUNTIFS(Medios,D1617)&lt;&gt;1,"Escolha um meio",IF(COUNTIFS(VentaID,A1617)&lt;&gt;1,"Confira o ID da venda",IF(SUMIFS(VentaValida,VentaID,A1617)&lt;=0,"Corrija a venda",IF(B1617&lt;SUMIFS(VentaFecha,VentaID,A1617),"Anterior à venda","OK"))))))))))))</f>
        <v/>
      </c>
      <c r="H1617" s="34" t="n">
        <f aca="false">IF(G1617="OK",C1617,0)</f>
        <v>0</v>
      </c>
    </row>
    <row r="1618" customFormat="false" ht="25" hidden="false" customHeight="true" outlineLevel="0" collapsed="false">
      <c r="A1618" s="31"/>
      <c r="B1618" s="32"/>
      <c r="C1618" s="33"/>
      <c r="D1618" s="31"/>
      <c r="E1618" s="31"/>
      <c r="F1618" s="31"/>
      <c r="G1618" s="36" t="str">
        <f aca="false">IF(COUNTA(A1618:F1618)=0,"",IF(E1618="","Falta o código",IF(E1618&lt;&gt;TRIM(E1618),"Confira o código",IF(COUNTIFS(CobroID,E1618)&gt;1,"Código repetido",IF(NOT(ISNUMBER(B1618)),"Confira a data",IF(OR(B1618&lt;1,B1618&gt;73415,INT(B1618)&lt;&gt;B1618),"Confira a data",IF(NOT(ISNUMBER(C1618)),"Confira o valor",IF(C1618&lt;=0,"Valor maior que zero",IF(COUNTIFS(Medios,D1618)&lt;&gt;1,"Escolha um meio",IF(COUNTIFS(VentaID,A1618)&lt;&gt;1,"Confira o ID da venda",IF(SUMIFS(VentaValida,VentaID,A1618)&lt;=0,"Corrija a venda",IF(B1618&lt;SUMIFS(VentaFecha,VentaID,A1618),"Anterior à venda","OK"))))))))))))</f>
        <v/>
      </c>
      <c r="H1618" s="34" t="n">
        <f aca="false">IF(G1618="OK",C1618,0)</f>
        <v>0</v>
      </c>
    </row>
    <row r="1619" customFormat="false" ht="25" hidden="false" customHeight="true" outlineLevel="0" collapsed="false">
      <c r="A1619" s="31"/>
      <c r="B1619" s="32"/>
      <c r="C1619" s="33"/>
      <c r="D1619" s="31"/>
      <c r="E1619" s="31"/>
      <c r="F1619" s="31"/>
      <c r="G1619" s="36" t="str">
        <f aca="false">IF(COUNTA(A1619:F1619)=0,"",IF(E1619="","Falta o código",IF(E1619&lt;&gt;TRIM(E1619),"Confira o código",IF(COUNTIFS(CobroID,E1619)&gt;1,"Código repetido",IF(NOT(ISNUMBER(B1619)),"Confira a data",IF(OR(B1619&lt;1,B1619&gt;73415,INT(B1619)&lt;&gt;B1619),"Confira a data",IF(NOT(ISNUMBER(C1619)),"Confira o valor",IF(C1619&lt;=0,"Valor maior que zero",IF(COUNTIFS(Medios,D1619)&lt;&gt;1,"Escolha um meio",IF(COUNTIFS(VentaID,A1619)&lt;&gt;1,"Confira o ID da venda",IF(SUMIFS(VentaValida,VentaID,A1619)&lt;=0,"Corrija a venda",IF(B1619&lt;SUMIFS(VentaFecha,VentaID,A1619),"Anterior à venda","OK"))))))))))))</f>
        <v/>
      </c>
      <c r="H1619" s="34" t="n">
        <f aca="false">IF(G1619="OK",C1619,0)</f>
        <v>0</v>
      </c>
    </row>
    <row r="1620" customFormat="false" ht="25" hidden="false" customHeight="true" outlineLevel="0" collapsed="false">
      <c r="A1620" s="31"/>
      <c r="B1620" s="32"/>
      <c r="C1620" s="33"/>
      <c r="D1620" s="31"/>
      <c r="E1620" s="31"/>
      <c r="F1620" s="31"/>
      <c r="G1620" s="36" t="str">
        <f aca="false">IF(COUNTA(A1620:F1620)=0,"",IF(E1620="","Falta o código",IF(E1620&lt;&gt;TRIM(E1620),"Confira o código",IF(COUNTIFS(CobroID,E1620)&gt;1,"Código repetido",IF(NOT(ISNUMBER(B1620)),"Confira a data",IF(OR(B1620&lt;1,B1620&gt;73415,INT(B1620)&lt;&gt;B1620),"Confira a data",IF(NOT(ISNUMBER(C1620)),"Confira o valor",IF(C1620&lt;=0,"Valor maior que zero",IF(COUNTIFS(Medios,D1620)&lt;&gt;1,"Escolha um meio",IF(COUNTIFS(VentaID,A1620)&lt;&gt;1,"Confira o ID da venda",IF(SUMIFS(VentaValida,VentaID,A1620)&lt;=0,"Corrija a venda",IF(B1620&lt;SUMIFS(VentaFecha,VentaID,A1620),"Anterior à venda","OK"))))))))))))</f>
        <v/>
      </c>
      <c r="H1620" s="34" t="n">
        <f aca="false">IF(G1620="OK",C1620,0)</f>
        <v>0</v>
      </c>
    </row>
    <row r="1621" customFormat="false" ht="25" hidden="false" customHeight="true" outlineLevel="0" collapsed="false">
      <c r="A1621" s="31"/>
      <c r="B1621" s="32"/>
      <c r="C1621" s="33"/>
      <c r="D1621" s="31"/>
      <c r="E1621" s="31"/>
      <c r="F1621" s="31"/>
      <c r="G1621" s="36" t="str">
        <f aca="false">IF(COUNTA(A1621:F1621)=0,"",IF(E1621="","Falta o código",IF(E1621&lt;&gt;TRIM(E1621),"Confira o código",IF(COUNTIFS(CobroID,E1621)&gt;1,"Código repetido",IF(NOT(ISNUMBER(B1621)),"Confira a data",IF(OR(B1621&lt;1,B1621&gt;73415,INT(B1621)&lt;&gt;B1621),"Confira a data",IF(NOT(ISNUMBER(C1621)),"Confira o valor",IF(C1621&lt;=0,"Valor maior que zero",IF(COUNTIFS(Medios,D1621)&lt;&gt;1,"Escolha um meio",IF(COUNTIFS(VentaID,A1621)&lt;&gt;1,"Confira o ID da venda",IF(SUMIFS(VentaValida,VentaID,A1621)&lt;=0,"Corrija a venda",IF(B1621&lt;SUMIFS(VentaFecha,VentaID,A1621),"Anterior à venda","OK"))))))))))))</f>
        <v/>
      </c>
      <c r="H1621" s="34" t="n">
        <f aca="false">IF(G1621="OK",C1621,0)</f>
        <v>0</v>
      </c>
    </row>
    <row r="1622" customFormat="false" ht="25" hidden="false" customHeight="true" outlineLevel="0" collapsed="false">
      <c r="A1622" s="31"/>
      <c r="B1622" s="32"/>
      <c r="C1622" s="33"/>
      <c r="D1622" s="31"/>
      <c r="E1622" s="31"/>
      <c r="F1622" s="31"/>
      <c r="G1622" s="36" t="str">
        <f aca="false">IF(COUNTA(A1622:F1622)=0,"",IF(E1622="","Falta o código",IF(E1622&lt;&gt;TRIM(E1622),"Confira o código",IF(COUNTIFS(CobroID,E1622)&gt;1,"Código repetido",IF(NOT(ISNUMBER(B1622)),"Confira a data",IF(OR(B1622&lt;1,B1622&gt;73415,INT(B1622)&lt;&gt;B1622),"Confira a data",IF(NOT(ISNUMBER(C1622)),"Confira o valor",IF(C1622&lt;=0,"Valor maior que zero",IF(COUNTIFS(Medios,D1622)&lt;&gt;1,"Escolha um meio",IF(COUNTIFS(VentaID,A1622)&lt;&gt;1,"Confira o ID da venda",IF(SUMIFS(VentaValida,VentaID,A1622)&lt;=0,"Corrija a venda",IF(B1622&lt;SUMIFS(VentaFecha,VentaID,A1622),"Anterior à venda","OK"))))))))))))</f>
        <v/>
      </c>
      <c r="H1622" s="34" t="n">
        <f aca="false">IF(G1622="OK",C1622,0)</f>
        <v>0</v>
      </c>
    </row>
    <row r="1623" customFormat="false" ht="25" hidden="false" customHeight="true" outlineLevel="0" collapsed="false">
      <c r="A1623" s="31"/>
      <c r="B1623" s="32"/>
      <c r="C1623" s="33"/>
      <c r="D1623" s="31"/>
      <c r="E1623" s="31"/>
      <c r="F1623" s="31"/>
      <c r="G1623" s="36" t="str">
        <f aca="false">IF(COUNTA(A1623:F1623)=0,"",IF(E1623="","Falta o código",IF(E1623&lt;&gt;TRIM(E1623),"Confira o código",IF(COUNTIFS(CobroID,E1623)&gt;1,"Código repetido",IF(NOT(ISNUMBER(B1623)),"Confira a data",IF(OR(B1623&lt;1,B1623&gt;73415,INT(B1623)&lt;&gt;B1623),"Confira a data",IF(NOT(ISNUMBER(C1623)),"Confira o valor",IF(C1623&lt;=0,"Valor maior que zero",IF(COUNTIFS(Medios,D1623)&lt;&gt;1,"Escolha um meio",IF(COUNTIFS(VentaID,A1623)&lt;&gt;1,"Confira o ID da venda",IF(SUMIFS(VentaValida,VentaID,A1623)&lt;=0,"Corrija a venda",IF(B1623&lt;SUMIFS(VentaFecha,VentaID,A1623),"Anterior à venda","OK"))))))))))))</f>
        <v/>
      </c>
      <c r="H1623" s="34" t="n">
        <f aca="false">IF(G1623="OK",C1623,0)</f>
        <v>0</v>
      </c>
    </row>
    <row r="1624" customFormat="false" ht="25" hidden="false" customHeight="true" outlineLevel="0" collapsed="false">
      <c r="A1624" s="31"/>
      <c r="B1624" s="32"/>
      <c r="C1624" s="33"/>
      <c r="D1624" s="31"/>
      <c r="E1624" s="31"/>
      <c r="F1624" s="31"/>
      <c r="G1624" s="36" t="str">
        <f aca="false">IF(COUNTA(A1624:F1624)=0,"",IF(E1624="","Falta o código",IF(E1624&lt;&gt;TRIM(E1624),"Confira o código",IF(COUNTIFS(CobroID,E1624)&gt;1,"Código repetido",IF(NOT(ISNUMBER(B1624)),"Confira a data",IF(OR(B1624&lt;1,B1624&gt;73415,INT(B1624)&lt;&gt;B1624),"Confira a data",IF(NOT(ISNUMBER(C1624)),"Confira o valor",IF(C1624&lt;=0,"Valor maior que zero",IF(COUNTIFS(Medios,D1624)&lt;&gt;1,"Escolha um meio",IF(COUNTIFS(VentaID,A1624)&lt;&gt;1,"Confira o ID da venda",IF(SUMIFS(VentaValida,VentaID,A1624)&lt;=0,"Corrija a venda",IF(B1624&lt;SUMIFS(VentaFecha,VentaID,A1624),"Anterior à venda","OK"))))))))))))</f>
        <v/>
      </c>
      <c r="H1624" s="34" t="n">
        <f aca="false">IF(G1624="OK",C1624,0)</f>
        <v>0</v>
      </c>
    </row>
    <row r="1625" customFormat="false" ht="25" hidden="false" customHeight="true" outlineLevel="0" collapsed="false">
      <c r="A1625" s="31"/>
      <c r="B1625" s="32"/>
      <c r="C1625" s="33"/>
      <c r="D1625" s="31"/>
      <c r="E1625" s="31"/>
      <c r="F1625" s="31"/>
      <c r="G1625" s="36" t="str">
        <f aca="false">IF(COUNTA(A1625:F1625)=0,"",IF(E1625="","Falta o código",IF(E1625&lt;&gt;TRIM(E1625),"Confira o código",IF(COUNTIFS(CobroID,E1625)&gt;1,"Código repetido",IF(NOT(ISNUMBER(B1625)),"Confira a data",IF(OR(B1625&lt;1,B1625&gt;73415,INT(B1625)&lt;&gt;B1625),"Confira a data",IF(NOT(ISNUMBER(C1625)),"Confira o valor",IF(C1625&lt;=0,"Valor maior que zero",IF(COUNTIFS(Medios,D1625)&lt;&gt;1,"Escolha um meio",IF(COUNTIFS(VentaID,A1625)&lt;&gt;1,"Confira o ID da venda",IF(SUMIFS(VentaValida,VentaID,A1625)&lt;=0,"Corrija a venda",IF(B1625&lt;SUMIFS(VentaFecha,VentaID,A1625),"Anterior à venda","OK"))))))))))))</f>
        <v/>
      </c>
      <c r="H1625" s="34" t="n">
        <f aca="false">IF(G1625="OK",C1625,0)</f>
        <v>0</v>
      </c>
    </row>
    <row r="1626" customFormat="false" ht="25" hidden="false" customHeight="true" outlineLevel="0" collapsed="false">
      <c r="A1626" s="31"/>
      <c r="B1626" s="32"/>
      <c r="C1626" s="33"/>
      <c r="D1626" s="31"/>
      <c r="E1626" s="31"/>
      <c r="F1626" s="31"/>
      <c r="G1626" s="36" t="str">
        <f aca="false">IF(COUNTA(A1626:F1626)=0,"",IF(E1626="","Falta o código",IF(E1626&lt;&gt;TRIM(E1626),"Confira o código",IF(COUNTIFS(CobroID,E1626)&gt;1,"Código repetido",IF(NOT(ISNUMBER(B1626)),"Confira a data",IF(OR(B1626&lt;1,B1626&gt;73415,INT(B1626)&lt;&gt;B1626),"Confira a data",IF(NOT(ISNUMBER(C1626)),"Confira o valor",IF(C1626&lt;=0,"Valor maior que zero",IF(COUNTIFS(Medios,D1626)&lt;&gt;1,"Escolha um meio",IF(COUNTIFS(VentaID,A1626)&lt;&gt;1,"Confira o ID da venda",IF(SUMIFS(VentaValida,VentaID,A1626)&lt;=0,"Corrija a venda",IF(B1626&lt;SUMIFS(VentaFecha,VentaID,A1626),"Anterior à venda","OK"))))))))))))</f>
        <v/>
      </c>
      <c r="H1626" s="34" t="n">
        <f aca="false">IF(G1626="OK",C1626,0)</f>
        <v>0</v>
      </c>
    </row>
    <row r="1627" customFormat="false" ht="25" hidden="false" customHeight="true" outlineLevel="0" collapsed="false">
      <c r="A1627" s="31"/>
      <c r="B1627" s="32"/>
      <c r="C1627" s="33"/>
      <c r="D1627" s="31"/>
      <c r="E1627" s="31"/>
      <c r="F1627" s="31"/>
      <c r="G1627" s="36" t="str">
        <f aca="false">IF(COUNTA(A1627:F1627)=0,"",IF(E1627="","Falta o código",IF(E1627&lt;&gt;TRIM(E1627),"Confira o código",IF(COUNTIFS(CobroID,E1627)&gt;1,"Código repetido",IF(NOT(ISNUMBER(B1627)),"Confira a data",IF(OR(B1627&lt;1,B1627&gt;73415,INT(B1627)&lt;&gt;B1627),"Confira a data",IF(NOT(ISNUMBER(C1627)),"Confira o valor",IF(C1627&lt;=0,"Valor maior que zero",IF(COUNTIFS(Medios,D1627)&lt;&gt;1,"Escolha um meio",IF(COUNTIFS(VentaID,A1627)&lt;&gt;1,"Confira o ID da venda",IF(SUMIFS(VentaValida,VentaID,A1627)&lt;=0,"Corrija a venda",IF(B1627&lt;SUMIFS(VentaFecha,VentaID,A1627),"Anterior à venda","OK"))))))))))))</f>
        <v/>
      </c>
      <c r="H1627" s="34" t="n">
        <f aca="false">IF(G1627="OK",C1627,0)</f>
        <v>0</v>
      </c>
    </row>
    <row r="1628" customFormat="false" ht="25" hidden="false" customHeight="true" outlineLevel="0" collapsed="false">
      <c r="A1628" s="31"/>
      <c r="B1628" s="32"/>
      <c r="C1628" s="33"/>
      <c r="D1628" s="31"/>
      <c r="E1628" s="31"/>
      <c r="F1628" s="31"/>
      <c r="G1628" s="36" t="str">
        <f aca="false">IF(COUNTA(A1628:F1628)=0,"",IF(E1628="","Falta o código",IF(E1628&lt;&gt;TRIM(E1628),"Confira o código",IF(COUNTIFS(CobroID,E1628)&gt;1,"Código repetido",IF(NOT(ISNUMBER(B1628)),"Confira a data",IF(OR(B1628&lt;1,B1628&gt;73415,INT(B1628)&lt;&gt;B1628),"Confira a data",IF(NOT(ISNUMBER(C1628)),"Confira o valor",IF(C1628&lt;=0,"Valor maior que zero",IF(COUNTIFS(Medios,D1628)&lt;&gt;1,"Escolha um meio",IF(COUNTIFS(VentaID,A1628)&lt;&gt;1,"Confira o ID da venda",IF(SUMIFS(VentaValida,VentaID,A1628)&lt;=0,"Corrija a venda",IF(B1628&lt;SUMIFS(VentaFecha,VentaID,A1628),"Anterior à venda","OK"))))))))))))</f>
        <v/>
      </c>
      <c r="H1628" s="34" t="n">
        <f aca="false">IF(G1628="OK",C1628,0)</f>
        <v>0</v>
      </c>
    </row>
    <row r="1629" customFormat="false" ht="25" hidden="false" customHeight="true" outlineLevel="0" collapsed="false">
      <c r="A1629" s="31"/>
      <c r="B1629" s="32"/>
      <c r="C1629" s="33"/>
      <c r="D1629" s="31"/>
      <c r="E1629" s="31"/>
      <c r="F1629" s="31"/>
      <c r="G1629" s="36" t="str">
        <f aca="false">IF(COUNTA(A1629:F1629)=0,"",IF(E1629="","Falta o código",IF(E1629&lt;&gt;TRIM(E1629),"Confira o código",IF(COUNTIFS(CobroID,E1629)&gt;1,"Código repetido",IF(NOT(ISNUMBER(B1629)),"Confira a data",IF(OR(B1629&lt;1,B1629&gt;73415,INT(B1629)&lt;&gt;B1629),"Confira a data",IF(NOT(ISNUMBER(C1629)),"Confira o valor",IF(C1629&lt;=0,"Valor maior que zero",IF(COUNTIFS(Medios,D1629)&lt;&gt;1,"Escolha um meio",IF(COUNTIFS(VentaID,A1629)&lt;&gt;1,"Confira o ID da venda",IF(SUMIFS(VentaValida,VentaID,A1629)&lt;=0,"Corrija a venda",IF(B1629&lt;SUMIFS(VentaFecha,VentaID,A1629),"Anterior à venda","OK"))))))))))))</f>
        <v/>
      </c>
      <c r="H1629" s="34" t="n">
        <f aca="false">IF(G1629="OK",C1629,0)</f>
        <v>0</v>
      </c>
    </row>
    <row r="1630" customFormat="false" ht="25" hidden="false" customHeight="true" outlineLevel="0" collapsed="false">
      <c r="A1630" s="31"/>
      <c r="B1630" s="32"/>
      <c r="C1630" s="33"/>
      <c r="D1630" s="31"/>
      <c r="E1630" s="31"/>
      <c r="F1630" s="31"/>
      <c r="G1630" s="36" t="str">
        <f aca="false">IF(COUNTA(A1630:F1630)=0,"",IF(E1630="","Falta o código",IF(E1630&lt;&gt;TRIM(E1630),"Confira o código",IF(COUNTIFS(CobroID,E1630)&gt;1,"Código repetido",IF(NOT(ISNUMBER(B1630)),"Confira a data",IF(OR(B1630&lt;1,B1630&gt;73415,INT(B1630)&lt;&gt;B1630),"Confira a data",IF(NOT(ISNUMBER(C1630)),"Confira o valor",IF(C1630&lt;=0,"Valor maior que zero",IF(COUNTIFS(Medios,D1630)&lt;&gt;1,"Escolha um meio",IF(COUNTIFS(VentaID,A1630)&lt;&gt;1,"Confira o ID da venda",IF(SUMIFS(VentaValida,VentaID,A1630)&lt;=0,"Corrija a venda",IF(B1630&lt;SUMIFS(VentaFecha,VentaID,A1630),"Anterior à venda","OK"))))))))))))</f>
        <v/>
      </c>
      <c r="H1630" s="34" t="n">
        <f aca="false">IF(G1630="OK",C1630,0)</f>
        <v>0</v>
      </c>
    </row>
    <row r="1631" customFormat="false" ht="25" hidden="false" customHeight="true" outlineLevel="0" collapsed="false">
      <c r="A1631" s="31"/>
      <c r="B1631" s="32"/>
      <c r="C1631" s="33"/>
      <c r="D1631" s="31"/>
      <c r="E1631" s="31"/>
      <c r="F1631" s="31"/>
      <c r="G1631" s="36" t="str">
        <f aca="false">IF(COUNTA(A1631:F1631)=0,"",IF(E1631="","Falta o código",IF(E1631&lt;&gt;TRIM(E1631),"Confira o código",IF(COUNTIFS(CobroID,E1631)&gt;1,"Código repetido",IF(NOT(ISNUMBER(B1631)),"Confira a data",IF(OR(B1631&lt;1,B1631&gt;73415,INT(B1631)&lt;&gt;B1631),"Confira a data",IF(NOT(ISNUMBER(C1631)),"Confira o valor",IF(C1631&lt;=0,"Valor maior que zero",IF(COUNTIFS(Medios,D1631)&lt;&gt;1,"Escolha um meio",IF(COUNTIFS(VentaID,A1631)&lt;&gt;1,"Confira o ID da venda",IF(SUMIFS(VentaValida,VentaID,A1631)&lt;=0,"Corrija a venda",IF(B1631&lt;SUMIFS(VentaFecha,VentaID,A1631),"Anterior à venda","OK"))))))))))))</f>
        <v/>
      </c>
      <c r="H1631" s="34" t="n">
        <f aca="false">IF(G1631="OK",C1631,0)</f>
        <v>0</v>
      </c>
    </row>
    <row r="1632" customFormat="false" ht="25" hidden="false" customHeight="true" outlineLevel="0" collapsed="false">
      <c r="A1632" s="31"/>
      <c r="B1632" s="32"/>
      <c r="C1632" s="33"/>
      <c r="D1632" s="31"/>
      <c r="E1632" s="31"/>
      <c r="F1632" s="31"/>
      <c r="G1632" s="36" t="str">
        <f aca="false">IF(COUNTA(A1632:F1632)=0,"",IF(E1632="","Falta o código",IF(E1632&lt;&gt;TRIM(E1632),"Confira o código",IF(COUNTIFS(CobroID,E1632)&gt;1,"Código repetido",IF(NOT(ISNUMBER(B1632)),"Confira a data",IF(OR(B1632&lt;1,B1632&gt;73415,INT(B1632)&lt;&gt;B1632),"Confira a data",IF(NOT(ISNUMBER(C1632)),"Confira o valor",IF(C1632&lt;=0,"Valor maior que zero",IF(COUNTIFS(Medios,D1632)&lt;&gt;1,"Escolha um meio",IF(COUNTIFS(VentaID,A1632)&lt;&gt;1,"Confira o ID da venda",IF(SUMIFS(VentaValida,VentaID,A1632)&lt;=0,"Corrija a venda",IF(B1632&lt;SUMIFS(VentaFecha,VentaID,A1632),"Anterior à venda","OK"))))))))))))</f>
        <v/>
      </c>
      <c r="H1632" s="34" t="n">
        <f aca="false">IF(G1632="OK",C1632,0)</f>
        <v>0</v>
      </c>
    </row>
    <row r="1633" customFormat="false" ht="25" hidden="false" customHeight="true" outlineLevel="0" collapsed="false">
      <c r="A1633" s="31"/>
      <c r="B1633" s="32"/>
      <c r="C1633" s="33"/>
      <c r="D1633" s="31"/>
      <c r="E1633" s="31"/>
      <c r="F1633" s="31"/>
      <c r="G1633" s="36" t="str">
        <f aca="false">IF(COUNTA(A1633:F1633)=0,"",IF(E1633="","Falta o código",IF(E1633&lt;&gt;TRIM(E1633),"Confira o código",IF(COUNTIFS(CobroID,E1633)&gt;1,"Código repetido",IF(NOT(ISNUMBER(B1633)),"Confira a data",IF(OR(B1633&lt;1,B1633&gt;73415,INT(B1633)&lt;&gt;B1633),"Confira a data",IF(NOT(ISNUMBER(C1633)),"Confira o valor",IF(C1633&lt;=0,"Valor maior que zero",IF(COUNTIFS(Medios,D1633)&lt;&gt;1,"Escolha um meio",IF(COUNTIFS(VentaID,A1633)&lt;&gt;1,"Confira o ID da venda",IF(SUMIFS(VentaValida,VentaID,A1633)&lt;=0,"Corrija a venda",IF(B1633&lt;SUMIFS(VentaFecha,VentaID,A1633),"Anterior à venda","OK"))))))))))))</f>
        <v/>
      </c>
      <c r="H1633" s="34" t="n">
        <f aca="false">IF(G1633="OK",C1633,0)</f>
        <v>0</v>
      </c>
    </row>
    <row r="1634" customFormat="false" ht="25" hidden="false" customHeight="true" outlineLevel="0" collapsed="false">
      <c r="A1634" s="31"/>
      <c r="B1634" s="32"/>
      <c r="C1634" s="33"/>
      <c r="D1634" s="31"/>
      <c r="E1634" s="31"/>
      <c r="F1634" s="31"/>
      <c r="G1634" s="36" t="str">
        <f aca="false">IF(COUNTA(A1634:F1634)=0,"",IF(E1634="","Falta o código",IF(E1634&lt;&gt;TRIM(E1634),"Confira o código",IF(COUNTIFS(CobroID,E1634)&gt;1,"Código repetido",IF(NOT(ISNUMBER(B1634)),"Confira a data",IF(OR(B1634&lt;1,B1634&gt;73415,INT(B1634)&lt;&gt;B1634),"Confira a data",IF(NOT(ISNUMBER(C1634)),"Confira o valor",IF(C1634&lt;=0,"Valor maior que zero",IF(COUNTIFS(Medios,D1634)&lt;&gt;1,"Escolha um meio",IF(COUNTIFS(VentaID,A1634)&lt;&gt;1,"Confira o ID da venda",IF(SUMIFS(VentaValida,VentaID,A1634)&lt;=0,"Corrija a venda",IF(B1634&lt;SUMIFS(VentaFecha,VentaID,A1634),"Anterior à venda","OK"))))))))))))</f>
        <v/>
      </c>
      <c r="H1634" s="34" t="n">
        <f aca="false">IF(G1634="OK",C1634,0)</f>
        <v>0</v>
      </c>
    </row>
    <row r="1635" customFormat="false" ht="25" hidden="false" customHeight="true" outlineLevel="0" collapsed="false">
      <c r="A1635" s="31"/>
      <c r="B1635" s="32"/>
      <c r="C1635" s="33"/>
      <c r="D1635" s="31"/>
      <c r="E1635" s="31"/>
      <c r="F1635" s="31"/>
      <c r="G1635" s="36" t="str">
        <f aca="false">IF(COUNTA(A1635:F1635)=0,"",IF(E1635="","Falta o código",IF(E1635&lt;&gt;TRIM(E1635),"Confira o código",IF(COUNTIFS(CobroID,E1635)&gt;1,"Código repetido",IF(NOT(ISNUMBER(B1635)),"Confira a data",IF(OR(B1635&lt;1,B1635&gt;73415,INT(B1635)&lt;&gt;B1635),"Confira a data",IF(NOT(ISNUMBER(C1635)),"Confira o valor",IF(C1635&lt;=0,"Valor maior que zero",IF(COUNTIFS(Medios,D1635)&lt;&gt;1,"Escolha um meio",IF(COUNTIFS(VentaID,A1635)&lt;&gt;1,"Confira o ID da venda",IF(SUMIFS(VentaValida,VentaID,A1635)&lt;=0,"Corrija a venda",IF(B1635&lt;SUMIFS(VentaFecha,VentaID,A1635),"Anterior à venda","OK"))))))))))))</f>
        <v/>
      </c>
      <c r="H1635" s="34" t="n">
        <f aca="false">IF(G1635="OK",C1635,0)</f>
        <v>0</v>
      </c>
    </row>
    <row r="1636" customFormat="false" ht="25" hidden="false" customHeight="true" outlineLevel="0" collapsed="false">
      <c r="A1636" s="31"/>
      <c r="B1636" s="32"/>
      <c r="C1636" s="33"/>
      <c r="D1636" s="31"/>
      <c r="E1636" s="31"/>
      <c r="F1636" s="31"/>
      <c r="G1636" s="36" t="str">
        <f aca="false">IF(COUNTA(A1636:F1636)=0,"",IF(E1636="","Falta o código",IF(E1636&lt;&gt;TRIM(E1636),"Confira o código",IF(COUNTIFS(CobroID,E1636)&gt;1,"Código repetido",IF(NOT(ISNUMBER(B1636)),"Confira a data",IF(OR(B1636&lt;1,B1636&gt;73415,INT(B1636)&lt;&gt;B1636),"Confira a data",IF(NOT(ISNUMBER(C1636)),"Confira o valor",IF(C1636&lt;=0,"Valor maior que zero",IF(COUNTIFS(Medios,D1636)&lt;&gt;1,"Escolha um meio",IF(COUNTIFS(VentaID,A1636)&lt;&gt;1,"Confira o ID da venda",IF(SUMIFS(VentaValida,VentaID,A1636)&lt;=0,"Corrija a venda",IF(B1636&lt;SUMIFS(VentaFecha,VentaID,A1636),"Anterior à venda","OK"))))))))))))</f>
        <v/>
      </c>
      <c r="H1636" s="34" t="n">
        <f aca="false">IF(G1636="OK",C1636,0)</f>
        <v>0</v>
      </c>
    </row>
    <row r="1637" customFormat="false" ht="25" hidden="false" customHeight="true" outlineLevel="0" collapsed="false">
      <c r="A1637" s="31"/>
      <c r="B1637" s="32"/>
      <c r="C1637" s="33"/>
      <c r="D1637" s="31"/>
      <c r="E1637" s="31"/>
      <c r="F1637" s="31"/>
      <c r="G1637" s="36" t="str">
        <f aca="false">IF(COUNTA(A1637:F1637)=0,"",IF(E1637="","Falta o código",IF(E1637&lt;&gt;TRIM(E1637),"Confira o código",IF(COUNTIFS(CobroID,E1637)&gt;1,"Código repetido",IF(NOT(ISNUMBER(B1637)),"Confira a data",IF(OR(B1637&lt;1,B1637&gt;73415,INT(B1637)&lt;&gt;B1637),"Confira a data",IF(NOT(ISNUMBER(C1637)),"Confira o valor",IF(C1637&lt;=0,"Valor maior que zero",IF(COUNTIFS(Medios,D1637)&lt;&gt;1,"Escolha um meio",IF(COUNTIFS(VentaID,A1637)&lt;&gt;1,"Confira o ID da venda",IF(SUMIFS(VentaValida,VentaID,A1637)&lt;=0,"Corrija a venda",IF(B1637&lt;SUMIFS(VentaFecha,VentaID,A1637),"Anterior à venda","OK"))))))))))))</f>
        <v/>
      </c>
      <c r="H1637" s="34" t="n">
        <f aca="false">IF(G1637="OK",C1637,0)</f>
        <v>0</v>
      </c>
    </row>
    <row r="1638" customFormat="false" ht="25" hidden="false" customHeight="true" outlineLevel="0" collapsed="false">
      <c r="A1638" s="31"/>
      <c r="B1638" s="32"/>
      <c r="C1638" s="33"/>
      <c r="D1638" s="31"/>
      <c r="E1638" s="31"/>
      <c r="F1638" s="31"/>
      <c r="G1638" s="36" t="str">
        <f aca="false">IF(COUNTA(A1638:F1638)=0,"",IF(E1638="","Falta o código",IF(E1638&lt;&gt;TRIM(E1638),"Confira o código",IF(COUNTIFS(CobroID,E1638)&gt;1,"Código repetido",IF(NOT(ISNUMBER(B1638)),"Confira a data",IF(OR(B1638&lt;1,B1638&gt;73415,INT(B1638)&lt;&gt;B1638),"Confira a data",IF(NOT(ISNUMBER(C1638)),"Confira o valor",IF(C1638&lt;=0,"Valor maior que zero",IF(COUNTIFS(Medios,D1638)&lt;&gt;1,"Escolha um meio",IF(COUNTIFS(VentaID,A1638)&lt;&gt;1,"Confira o ID da venda",IF(SUMIFS(VentaValida,VentaID,A1638)&lt;=0,"Corrija a venda",IF(B1638&lt;SUMIFS(VentaFecha,VentaID,A1638),"Anterior à venda","OK"))))))))))))</f>
        <v/>
      </c>
      <c r="H1638" s="34" t="n">
        <f aca="false">IF(G1638="OK",C1638,0)</f>
        <v>0</v>
      </c>
    </row>
    <row r="1639" customFormat="false" ht="25" hidden="false" customHeight="true" outlineLevel="0" collapsed="false">
      <c r="A1639" s="31"/>
      <c r="B1639" s="32"/>
      <c r="C1639" s="33"/>
      <c r="D1639" s="31"/>
      <c r="E1639" s="31"/>
      <c r="F1639" s="31"/>
      <c r="G1639" s="36" t="str">
        <f aca="false">IF(COUNTA(A1639:F1639)=0,"",IF(E1639="","Falta o código",IF(E1639&lt;&gt;TRIM(E1639),"Confira o código",IF(COUNTIFS(CobroID,E1639)&gt;1,"Código repetido",IF(NOT(ISNUMBER(B1639)),"Confira a data",IF(OR(B1639&lt;1,B1639&gt;73415,INT(B1639)&lt;&gt;B1639),"Confira a data",IF(NOT(ISNUMBER(C1639)),"Confira o valor",IF(C1639&lt;=0,"Valor maior que zero",IF(COUNTIFS(Medios,D1639)&lt;&gt;1,"Escolha um meio",IF(COUNTIFS(VentaID,A1639)&lt;&gt;1,"Confira o ID da venda",IF(SUMIFS(VentaValida,VentaID,A1639)&lt;=0,"Corrija a venda",IF(B1639&lt;SUMIFS(VentaFecha,VentaID,A1639),"Anterior à venda","OK"))))))))))))</f>
        <v/>
      </c>
      <c r="H1639" s="34" t="n">
        <f aca="false">IF(G1639="OK",C1639,0)</f>
        <v>0</v>
      </c>
    </row>
    <row r="1640" customFormat="false" ht="25" hidden="false" customHeight="true" outlineLevel="0" collapsed="false">
      <c r="A1640" s="31"/>
      <c r="B1640" s="32"/>
      <c r="C1640" s="33"/>
      <c r="D1640" s="31"/>
      <c r="E1640" s="31"/>
      <c r="F1640" s="31"/>
      <c r="G1640" s="36" t="str">
        <f aca="false">IF(COUNTA(A1640:F1640)=0,"",IF(E1640="","Falta o código",IF(E1640&lt;&gt;TRIM(E1640),"Confira o código",IF(COUNTIFS(CobroID,E1640)&gt;1,"Código repetido",IF(NOT(ISNUMBER(B1640)),"Confira a data",IF(OR(B1640&lt;1,B1640&gt;73415,INT(B1640)&lt;&gt;B1640),"Confira a data",IF(NOT(ISNUMBER(C1640)),"Confira o valor",IF(C1640&lt;=0,"Valor maior que zero",IF(COUNTIFS(Medios,D1640)&lt;&gt;1,"Escolha um meio",IF(COUNTIFS(VentaID,A1640)&lt;&gt;1,"Confira o ID da venda",IF(SUMIFS(VentaValida,VentaID,A1640)&lt;=0,"Corrija a venda",IF(B1640&lt;SUMIFS(VentaFecha,VentaID,A1640),"Anterior à venda","OK"))))))))))))</f>
        <v/>
      </c>
      <c r="H1640" s="34" t="n">
        <f aca="false">IF(G1640="OK",C1640,0)</f>
        <v>0</v>
      </c>
    </row>
    <row r="1641" customFormat="false" ht="25" hidden="false" customHeight="true" outlineLevel="0" collapsed="false">
      <c r="A1641" s="31"/>
      <c r="B1641" s="32"/>
      <c r="C1641" s="33"/>
      <c r="D1641" s="31"/>
      <c r="E1641" s="31"/>
      <c r="F1641" s="31"/>
      <c r="G1641" s="36" t="str">
        <f aca="false">IF(COUNTA(A1641:F1641)=0,"",IF(E1641="","Falta o código",IF(E1641&lt;&gt;TRIM(E1641),"Confira o código",IF(COUNTIFS(CobroID,E1641)&gt;1,"Código repetido",IF(NOT(ISNUMBER(B1641)),"Confira a data",IF(OR(B1641&lt;1,B1641&gt;73415,INT(B1641)&lt;&gt;B1641),"Confira a data",IF(NOT(ISNUMBER(C1641)),"Confira o valor",IF(C1641&lt;=0,"Valor maior que zero",IF(COUNTIFS(Medios,D1641)&lt;&gt;1,"Escolha um meio",IF(COUNTIFS(VentaID,A1641)&lt;&gt;1,"Confira o ID da venda",IF(SUMIFS(VentaValida,VentaID,A1641)&lt;=0,"Corrija a venda",IF(B1641&lt;SUMIFS(VentaFecha,VentaID,A1641),"Anterior à venda","OK"))))))))))))</f>
        <v/>
      </c>
      <c r="H1641" s="34" t="n">
        <f aca="false">IF(G1641="OK",C1641,0)</f>
        <v>0</v>
      </c>
    </row>
    <row r="1642" customFormat="false" ht="25" hidden="false" customHeight="true" outlineLevel="0" collapsed="false">
      <c r="A1642" s="31"/>
      <c r="B1642" s="32"/>
      <c r="C1642" s="33"/>
      <c r="D1642" s="31"/>
      <c r="E1642" s="31"/>
      <c r="F1642" s="31"/>
      <c r="G1642" s="36" t="str">
        <f aca="false">IF(COUNTA(A1642:F1642)=0,"",IF(E1642="","Falta o código",IF(E1642&lt;&gt;TRIM(E1642),"Confira o código",IF(COUNTIFS(CobroID,E1642)&gt;1,"Código repetido",IF(NOT(ISNUMBER(B1642)),"Confira a data",IF(OR(B1642&lt;1,B1642&gt;73415,INT(B1642)&lt;&gt;B1642),"Confira a data",IF(NOT(ISNUMBER(C1642)),"Confira o valor",IF(C1642&lt;=0,"Valor maior que zero",IF(COUNTIFS(Medios,D1642)&lt;&gt;1,"Escolha um meio",IF(COUNTIFS(VentaID,A1642)&lt;&gt;1,"Confira o ID da venda",IF(SUMIFS(VentaValida,VentaID,A1642)&lt;=0,"Corrija a venda",IF(B1642&lt;SUMIFS(VentaFecha,VentaID,A1642),"Anterior à venda","OK"))))))))))))</f>
        <v/>
      </c>
      <c r="H1642" s="34" t="n">
        <f aca="false">IF(G1642="OK",C1642,0)</f>
        <v>0</v>
      </c>
    </row>
    <row r="1643" customFormat="false" ht="25" hidden="false" customHeight="true" outlineLevel="0" collapsed="false">
      <c r="A1643" s="31"/>
      <c r="B1643" s="32"/>
      <c r="C1643" s="33"/>
      <c r="D1643" s="31"/>
      <c r="E1643" s="31"/>
      <c r="F1643" s="31"/>
      <c r="G1643" s="36" t="str">
        <f aca="false">IF(COUNTA(A1643:F1643)=0,"",IF(E1643="","Falta o código",IF(E1643&lt;&gt;TRIM(E1643),"Confira o código",IF(COUNTIFS(CobroID,E1643)&gt;1,"Código repetido",IF(NOT(ISNUMBER(B1643)),"Confira a data",IF(OR(B1643&lt;1,B1643&gt;73415,INT(B1643)&lt;&gt;B1643),"Confira a data",IF(NOT(ISNUMBER(C1643)),"Confira o valor",IF(C1643&lt;=0,"Valor maior que zero",IF(COUNTIFS(Medios,D1643)&lt;&gt;1,"Escolha um meio",IF(COUNTIFS(VentaID,A1643)&lt;&gt;1,"Confira o ID da venda",IF(SUMIFS(VentaValida,VentaID,A1643)&lt;=0,"Corrija a venda",IF(B1643&lt;SUMIFS(VentaFecha,VentaID,A1643),"Anterior à venda","OK"))))))))))))</f>
        <v/>
      </c>
      <c r="H1643" s="34" t="n">
        <f aca="false">IF(G1643="OK",C1643,0)</f>
        <v>0</v>
      </c>
    </row>
    <row r="1644" customFormat="false" ht="25" hidden="false" customHeight="true" outlineLevel="0" collapsed="false">
      <c r="A1644" s="31"/>
      <c r="B1644" s="32"/>
      <c r="C1644" s="33"/>
      <c r="D1644" s="31"/>
      <c r="E1644" s="31"/>
      <c r="F1644" s="31"/>
      <c r="G1644" s="36" t="str">
        <f aca="false">IF(COUNTA(A1644:F1644)=0,"",IF(E1644="","Falta o código",IF(E1644&lt;&gt;TRIM(E1644),"Confira o código",IF(COUNTIFS(CobroID,E1644)&gt;1,"Código repetido",IF(NOT(ISNUMBER(B1644)),"Confira a data",IF(OR(B1644&lt;1,B1644&gt;73415,INT(B1644)&lt;&gt;B1644),"Confira a data",IF(NOT(ISNUMBER(C1644)),"Confira o valor",IF(C1644&lt;=0,"Valor maior que zero",IF(COUNTIFS(Medios,D1644)&lt;&gt;1,"Escolha um meio",IF(COUNTIFS(VentaID,A1644)&lt;&gt;1,"Confira o ID da venda",IF(SUMIFS(VentaValida,VentaID,A1644)&lt;=0,"Corrija a venda",IF(B1644&lt;SUMIFS(VentaFecha,VentaID,A1644),"Anterior à venda","OK"))))))))))))</f>
        <v/>
      </c>
      <c r="H1644" s="34" t="n">
        <f aca="false">IF(G1644="OK",C1644,0)</f>
        <v>0</v>
      </c>
    </row>
    <row r="1645" customFormat="false" ht="25" hidden="false" customHeight="true" outlineLevel="0" collapsed="false">
      <c r="A1645" s="31"/>
      <c r="B1645" s="32"/>
      <c r="C1645" s="33"/>
      <c r="D1645" s="31"/>
      <c r="E1645" s="31"/>
      <c r="F1645" s="31"/>
      <c r="G1645" s="36" t="str">
        <f aca="false">IF(COUNTA(A1645:F1645)=0,"",IF(E1645="","Falta o código",IF(E1645&lt;&gt;TRIM(E1645),"Confira o código",IF(COUNTIFS(CobroID,E1645)&gt;1,"Código repetido",IF(NOT(ISNUMBER(B1645)),"Confira a data",IF(OR(B1645&lt;1,B1645&gt;73415,INT(B1645)&lt;&gt;B1645),"Confira a data",IF(NOT(ISNUMBER(C1645)),"Confira o valor",IF(C1645&lt;=0,"Valor maior que zero",IF(COUNTIFS(Medios,D1645)&lt;&gt;1,"Escolha um meio",IF(COUNTIFS(VentaID,A1645)&lt;&gt;1,"Confira o ID da venda",IF(SUMIFS(VentaValida,VentaID,A1645)&lt;=0,"Corrija a venda",IF(B1645&lt;SUMIFS(VentaFecha,VentaID,A1645),"Anterior à venda","OK"))))))))))))</f>
        <v/>
      </c>
      <c r="H1645" s="34" t="n">
        <f aca="false">IF(G1645="OK",C1645,0)</f>
        <v>0</v>
      </c>
    </row>
    <row r="1646" customFormat="false" ht="25" hidden="false" customHeight="true" outlineLevel="0" collapsed="false">
      <c r="A1646" s="31"/>
      <c r="B1646" s="32"/>
      <c r="C1646" s="33"/>
      <c r="D1646" s="31"/>
      <c r="E1646" s="31"/>
      <c r="F1646" s="31"/>
      <c r="G1646" s="36" t="str">
        <f aca="false">IF(COUNTA(A1646:F1646)=0,"",IF(E1646="","Falta o código",IF(E1646&lt;&gt;TRIM(E1646),"Confira o código",IF(COUNTIFS(CobroID,E1646)&gt;1,"Código repetido",IF(NOT(ISNUMBER(B1646)),"Confira a data",IF(OR(B1646&lt;1,B1646&gt;73415,INT(B1646)&lt;&gt;B1646),"Confira a data",IF(NOT(ISNUMBER(C1646)),"Confira o valor",IF(C1646&lt;=0,"Valor maior que zero",IF(COUNTIFS(Medios,D1646)&lt;&gt;1,"Escolha um meio",IF(COUNTIFS(VentaID,A1646)&lt;&gt;1,"Confira o ID da venda",IF(SUMIFS(VentaValida,VentaID,A1646)&lt;=0,"Corrija a venda",IF(B1646&lt;SUMIFS(VentaFecha,VentaID,A1646),"Anterior à venda","OK"))))))))))))</f>
        <v/>
      </c>
      <c r="H1646" s="34" t="n">
        <f aca="false">IF(G1646="OK",C1646,0)</f>
        <v>0</v>
      </c>
    </row>
    <row r="1647" customFormat="false" ht="25" hidden="false" customHeight="true" outlineLevel="0" collapsed="false">
      <c r="A1647" s="31"/>
      <c r="B1647" s="32"/>
      <c r="C1647" s="33"/>
      <c r="D1647" s="31"/>
      <c r="E1647" s="31"/>
      <c r="F1647" s="31"/>
      <c r="G1647" s="36" t="str">
        <f aca="false">IF(COUNTA(A1647:F1647)=0,"",IF(E1647="","Falta o código",IF(E1647&lt;&gt;TRIM(E1647),"Confira o código",IF(COUNTIFS(CobroID,E1647)&gt;1,"Código repetido",IF(NOT(ISNUMBER(B1647)),"Confira a data",IF(OR(B1647&lt;1,B1647&gt;73415,INT(B1647)&lt;&gt;B1647),"Confira a data",IF(NOT(ISNUMBER(C1647)),"Confira o valor",IF(C1647&lt;=0,"Valor maior que zero",IF(COUNTIFS(Medios,D1647)&lt;&gt;1,"Escolha um meio",IF(COUNTIFS(VentaID,A1647)&lt;&gt;1,"Confira o ID da venda",IF(SUMIFS(VentaValida,VentaID,A1647)&lt;=0,"Corrija a venda",IF(B1647&lt;SUMIFS(VentaFecha,VentaID,A1647),"Anterior à venda","OK"))))))))))))</f>
        <v/>
      </c>
      <c r="H1647" s="34" t="n">
        <f aca="false">IF(G1647="OK",C1647,0)</f>
        <v>0</v>
      </c>
    </row>
    <row r="1648" customFormat="false" ht="25" hidden="false" customHeight="true" outlineLevel="0" collapsed="false">
      <c r="A1648" s="31"/>
      <c r="B1648" s="32"/>
      <c r="C1648" s="33"/>
      <c r="D1648" s="31"/>
      <c r="E1648" s="31"/>
      <c r="F1648" s="31"/>
      <c r="G1648" s="36" t="str">
        <f aca="false">IF(COUNTA(A1648:F1648)=0,"",IF(E1648="","Falta o código",IF(E1648&lt;&gt;TRIM(E1648),"Confira o código",IF(COUNTIFS(CobroID,E1648)&gt;1,"Código repetido",IF(NOT(ISNUMBER(B1648)),"Confira a data",IF(OR(B1648&lt;1,B1648&gt;73415,INT(B1648)&lt;&gt;B1648),"Confira a data",IF(NOT(ISNUMBER(C1648)),"Confira o valor",IF(C1648&lt;=0,"Valor maior que zero",IF(COUNTIFS(Medios,D1648)&lt;&gt;1,"Escolha um meio",IF(COUNTIFS(VentaID,A1648)&lt;&gt;1,"Confira o ID da venda",IF(SUMIFS(VentaValida,VentaID,A1648)&lt;=0,"Corrija a venda",IF(B1648&lt;SUMIFS(VentaFecha,VentaID,A1648),"Anterior à venda","OK"))))))))))))</f>
        <v/>
      </c>
      <c r="H1648" s="34" t="n">
        <f aca="false">IF(G1648="OK",C1648,0)</f>
        <v>0</v>
      </c>
    </row>
    <row r="1649" customFormat="false" ht="25" hidden="false" customHeight="true" outlineLevel="0" collapsed="false">
      <c r="A1649" s="31"/>
      <c r="B1649" s="32"/>
      <c r="C1649" s="33"/>
      <c r="D1649" s="31"/>
      <c r="E1649" s="31"/>
      <c r="F1649" s="31"/>
      <c r="G1649" s="36" t="str">
        <f aca="false">IF(COUNTA(A1649:F1649)=0,"",IF(E1649="","Falta o código",IF(E1649&lt;&gt;TRIM(E1649),"Confira o código",IF(COUNTIFS(CobroID,E1649)&gt;1,"Código repetido",IF(NOT(ISNUMBER(B1649)),"Confira a data",IF(OR(B1649&lt;1,B1649&gt;73415,INT(B1649)&lt;&gt;B1649),"Confira a data",IF(NOT(ISNUMBER(C1649)),"Confira o valor",IF(C1649&lt;=0,"Valor maior que zero",IF(COUNTIFS(Medios,D1649)&lt;&gt;1,"Escolha um meio",IF(COUNTIFS(VentaID,A1649)&lt;&gt;1,"Confira o ID da venda",IF(SUMIFS(VentaValida,VentaID,A1649)&lt;=0,"Corrija a venda",IF(B1649&lt;SUMIFS(VentaFecha,VentaID,A1649),"Anterior à venda","OK"))))))))))))</f>
        <v/>
      </c>
      <c r="H1649" s="34" t="n">
        <f aca="false">IF(G1649="OK",C1649,0)</f>
        <v>0</v>
      </c>
    </row>
    <row r="1650" customFormat="false" ht="25" hidden="false" customHeight="true" outlineLevel="0" collapsed="false">
      <c r="A1650" s="31"/>
      <c r="B1650" s="32"/>
      <c r="C1650" s="33"/>
      <c r="D1650" s="31"/>
      <c r="E1650" s="31"/>
      <c r="F1650" s="31"/>
      <c r="G1650" s="36" t="str">
        <f aca="false">IF(COUNTA(A1650:F1650)=0,"",IF(E1650="","Falta o código",IF(E1650&lt;&gt;TRIM(E1650),"Confira o código",IF(COUNTIFS(CobroID,E1650)&gt;1,"Código repetido",IF(NOT(ISNUMBER(B1650)),"Confira a data",IF(OR(B1650&lt;1,B1650&gt;73415,INT(B1650)&lt;&gt;B1650),"Confira a data",IF(NOT(ISNUMBER(C1650)),"Confira o valor",IF(C1650&lt;=0,"Valor maior que zero",IF(COUNTIFS(Medios,D1650)&lt;&gt;1,"Escolha um meio",IF(COUNTIFS(VentaID,A1650)&lt;&gt;1,"Confira o ID da venda",IF(SUMIFS(VentaValida,VentaID,A1650)&lt;=0,"Corrija a venda",IF(B1650&lt;SUMIFS(VentaFecha,VentaID,A1650),"Anterior à venda","OK"))))))))))))</f>
        <v/>
      </c>
      <c r="H1650" s="34" t="n">
        <f aca="false">IF(G1650="OK",C1650,0)</f>
        <v>0</v>
      </c>
    </row>
    <row r="1651" customFormat="false" ht="25" hidden="false" customHeight="true" outlineLevel="0" collapsed="false">
      <c r="A1651" s="31"/>
      <c r="B1651" s="32"/>
      <c r="C1651" s="33"/>
      <c r="D1651" s="31"/>
      <c r="E1651" s="31"/>
      <c r="F1651" s="31"/>
      <c r="G1651" s="36" t="str">
        <f aca="false">IF(COUNTA(A1651:F1651)=0,"",IF(E1651="","Falta o código",IF(E1651&lt;&gt;TRIM(E1651),"Confira o código",IF(COUNTIFS(CobroID,E1651)&gt;1,"Código repetido",IF(NOT(ISNUMBER(B1651)),"Confira a data",IF(OR(B1651&lt;1,B1651&gt;73415,INT(B1651)&lt;&gt;B1651),"Confira a data",IF(NOT(ISNUMBER(C1651)),"Confira o valor",IF(C1651&lt;=0,"Valor maior que zero",IF(COUNTIFS(Medios,D1651)&lt;&gt;1,"Escolha um meio",IF(COUNTIFS(VentaID,A1651)&lt;&gt;1,"Confira o ID da venda",IF(SUMIFS(VentaValida,VentaID,A1651)&lt;=0,"Corrija a venda",IF(B1651&lt;SUMIFS(VentaFecha,VentaID,A1651),"Anterior à venda","OK"))))))))))))</f>
        <v/>
      </c>
      <c r="H1651" s="34" t="n">
        <f aca="false">IF(G1651="OK",C1651,0)</f>
        <v>0</v>
      </c>
    </row>
    <row r="1652" customFormat="false" ht="25" hidden="false" customHeight="true" outlineLevel="0" collapsed="false">
      <c r="A1652" s="31"/>
      <c r="B1652" s="32"/>
      <c r="C1652" s="33"/>
      <c r="D1652" s="31"/>
      <c r="E1652" s="31"/>
      <c r="F1652" s="31"/>
      <c r="G1652" s="36" t="str">
        <f aca="false">IF(COUNTA(A1652:F1652)=0,"",IF(E1652="","Falta o código",IF(E1652&lt;&gt;TRIM(E1652),"Confira o código",IF(COUNTIFS(CobroID,E1652)&gt;1,"Código repetido",IF(NOT(ISNUMBER(B1652)),"Confira a data",IF(OR(B1652&lt;1,B1652&gt;73415,INT(B1652)&lt;&gt;B1652),"Confira a data",IF(NOT(ISNUMBER(C1652)),"Confira o valor",IF(C1652&lt;=0,"Valor maior que zero",IF(COUNTIFS(Medios,D1652)&lt;&gt;1,"Escolha um meio",IF(COUNTIFS(VentaID,A1652)&lt;&gt;1,"Confira o ID da venda",IF(SUMIFS(VentaValida,VentaID,A1652)&lt;=0,"Corrija a venda",IF(B1652&lt;SUMIFS(VentaFecha,VentaID,A1652),"Anterior à venda","OK"))))))))))))</f>
        <v/>
      </c>
      <c r="H1652" s="34" t="n">
        <f aca="false">IF(G1652="OK",C1652,0)</f>
        <v>0</v>
      </c>
    </row>
    <row r="1653" customFormat="false" ht="25" hidden="false" customHeight="true" outlineLevel="0" collapsed="false">
      <c r="A1653" s="31"/>
      <c r="B1653" s="32"/>
      <c r="C1653" s="33"/>
      <c r="D1653" s="31"/>
      <c r="E1653" s="31"/>
      <c r="F1653" s="31"/>
      <c r="G1653" s="36" t="str">
        <f aca="false">IF(COUNTA(A1653:F1653)=0,"",IF(E1653="","Falta o código",IF(E1653&lt;&gt;TRIM(E1653),"Confira o código",IF(COUNTIFS(CobroID,E1653)&gt;1,"Código repetido",IF(NOT(ISNUMBER(B1653)),"Confira a data",IF(OR(B1653&lt;1,B1653&gt;73415,INT(B1653)&lt;&gt;B1653),"Confira a data",IF(NOT(ISNUMBER(C1653)),"Confira o valor",IF(C1653&lt;=0,"Valor maior que zero",IF(COUNTIFS(Medios,D1653)&lt;&gt;1,"Escolha um meio",IF(COUNTIFS(VentaID,A1653)&lt;&gt;1,"Confira o ID da venda",IF(SUMIFS(VentaValida,VentaID,A1653)&lt;=0,"Corrija a venda",IF(B1653&lt;SUMIFS(VentaFecha,VentaID,A1653),"Anterior à venda","OK"))))))))))))</f>
        <v/>
      </c>
      <c r="H1653" s="34" t="n">
        <f aca="false">IF(G1653="OK",C1653,0)</f>
        <v>0</v>
      </c>
    </row>
    <row r="1654" customFormat="false" ht="25" hidden="false" customHeight="true" outlineLevel="0" collapsed="false">
      <c r="A1654" s="31"/>
      <c r="B1654" s="32"/>
      <c r="C1654" s="33"/>
      <c r="D1654" s="31"/>
      <c r="E1654" s="31"/>
      <c r="F1654" s="31"/>
      <c r="G1654" s="36" t="str">
        <f aca="false">IF(COUNTA(A1654:F1654)=0,"",IF(E1654="","Falta o código",IF(E1654&lt;&gt;TRIM(E1654),"Confira o código",IF(COUNTIFS(CobroID,E1654)&gt;1,"Código repetido",IF(NOT(ISNUMBER(B1654)),"Confira a data",IF(OR(B1654&lt;1,B1654&gt;73415,INT(B1654)&lt;&gt;B1654),"Confira a data",IF(NOT(ISNUMBER(C1654)),"Confira o valor",IF(C1654&lt;=0,"Valor maior que zero",IF(COUNTIFS(Medios,D1654)&lt;&gt;1,"Escolha um meio",IF(COUNTIFS(VentaID,A1654)&lt;&gt;1,"Confira o ID da venda",IF(SUMIFS(VentaValida,VentaID,A1654)&lt;=0,"Corrija a venda",IF(B1654&lt;SUMIFS(VentaFecha,VentaID,A1654),"Anterior à venda","OK"))))))))))))</f>
        <v/>
      </c>
      <c r="H1654" s="34" t="n">
        <f aca="false">IF(G1654="OK",C1654,0)</f>
        <v>0</v>
      </c>
    </row>
    <row r="1655" customFormat="false" ht="25" hidden="false" customHeight="true" outlineLevel="0" collapsed="false">
      <c r="A1655" s="31"/>
      <c r="B1655" s="32"/>
      <c r="C1655" s="33"/>
      <c r="D1655" s="31"/>
      <c r="E1655" s="31"/>
      <c r="F1655" s="31"/>
      <c r="G1655" s="36" t="str">
        <f aca="false">IF(COUNTA(A1655:F1655)=0,"",IF(E1655="","Falta o código",IF(E1655&lt;&gt;TRIM(E1655),"Confira o código",IF(COUNTIFS(CobroID,E1655)&gt;1,"Código repetido",IF(NOT(ISNUMBER(B1655)),"Confira a data",IF(OR(B1655&lt;1,B1655&gt;73415,INT(B1655)&lt;&gt;B1655),"Confira a data",IF(NOT(ISNUMBER(C1655)),"Confira o valor",IF(C1655&lt;=0,"Valor maior que zero",IF(COUNTIFS(Medios,D1655)&lt;&gt;1,"Escolha um meio",IF(COUNTIFS(VentaID,A1655)&lt;&gt;1,"Confira o ID da venda",IF(SUMIFS(VentaValida,VentaID,A1655)&lt;=0,"Corrija a venda",IF(B1655&lt;SUMIFS(VentaFecha,VentaID,A1655),"Anterior à venda","OK"))))))))))))</f>
        <v/>
      </c>
      <c r="H1655" s="34" t="n">
        <f aca="false">IF(G1655="OK",C1655,0)</f>
        <v>0</v>
      </c>
    </row>
    <row r="1656" customFormat="false" ht="25" hidden="false" customHeight="true" outlineLevel="0" collapsed="false">
      <c r="A1656" s="31"/>
      <c r="B1656" s="32"/>
      <c r="C1656" s="33"/>
      <c r="D1656" s="31"/>
      <c r="E1656" s="31"/>
      <c r="F1656" s="31"/>
      <c r="G1656" s="36" t="str">
        <f aca="false">IF(COUNTA(A1656:F1656)=0,"",IF(E1656="","Falta o código",IF(E1656&lt;&gt;TRIM(E1656),"Confira o código",IF(COUNTIFS(CobroID,E1656)&gt;1,"Código repetido",IF(NOT(ISNUMBER(B1656)),"Confira a data",IF(OR(B1656&lt;1,B1656&gt;73415,INT(B1656)&lt;&gt;B1656),"Confira a data",IF(NOT(ISNUMBER(C1656)),"Confira o valor",IF(C1656&lt;=0,"Valor maior que zero",IF(COUNTIFS(Medios,D1656)&lt;&gt;1,"Escolha um meio",IF(COUNTIFS(VentaID,A1656)&lt;&gt;1,"Confira o ID da venda",IF(SUMIFS(VentaValida,VentaID,A1656)&lt;=0,"Corrija a venda",IF(B1656&lt;SUMIFS(VentaFecha,VentaID,A1656),"Anterior à venda","OK"))))))))))))</f>
        <v/>
      </c>
      <c r="H1656" s="34" t="n">
        <f aca="false">IF(G1656="OK",C1656,0)</f>
        <v>0</v>
      </c>
    </row>
    <row r="1657" customFormat="false" ht="25" hidden="false" customHeight="true" outlineLevel="0" collapsed="false">
      <c r="A1657" s="31"/>
      <c r="B1657" s="32"/>
      <c r="C1657" s="33"/>
      <c r="D1657" s="31"/>
      <c r="E1657" s="31"/>
      <c r="F1657" s="31"/>
      <c r="G1657" s="36" t="str">
        <f aca="false">IF(COUNTA(A1657:F1657)=0,"",IF(E1657="","Falta o código",IF(E1657&lt;&gt;TRIM(E1657),"Confira o código",IF(COUNTIFS(CobroID,E1657)&gt;1,"Código repetido",IF(NOT(ISNUMBER(B1657)),"Confira a data",IF(OR(B1657&lt;1,B1657&gt;73415,INT(B1657)&lt;&gt;B1657),"Confira a data",IF(NOT(ISNUMBER(C1657)),"Confira o valor",IF(C1657&lt;=0,"Valor maior que zero",IF(COUNTIFS(Medios,D1657)&lt;&gt;1,"Escolha um meio",IF(COUNTIFS(VentaID,A1657)&lt;&gt;1,"Confira o ID da venda",IF(SUMIFS(VentaValida,VentaID,A1657)&lt;=0,"Corrija a venda",IF(B1657&lt;SUMIFS(VentaFecha,VentaID,A1657),"Anterior à venda","OK"))))))))))))</f>
        <v/>
      </c>
      <c r="H1657" s="34" t="n">
        <f aca="false">IF(G1657="OK",C1657,0)</f>
        <v>0</v>
      </c>
    </row>
    <row r="1658" customFormat="false" ht="25" hidden="false" customHeight="true" outlineLevel="0" collapsed="false">
      <c r="A1658" s="31"/>
      <c r="B1658" s="32"/>
      <c r="C1658" s="33"/>
      <c r="D1658" s="31"/>
      <c r="E1658" s="31"/>
      <c r="F1658" s="31"/>
      <c r="G1658" s="36" t="str">
        <f aca="false">IF(COUNTA(A1658:F1658)=0,"",IF(E1658="","Falta o código",IF(E1658&lt;&gt;TRIM(E1658),"Confira o código",IF(COUNTIFS(CobroID,E1658)&gt;1,"Código repetido",IF(NOT(ISNUMBER(B1658)),"Confira a data",IF(OR(B1658&lt;1,B1658&gt;73415,INT(B1658)&lt;&gt;B1658),"Confira a data",IF(NOT(ISNUMBER(C1658)),"Confira o valor",IF(C1658&lt;=0,"Valor maior que zero",IF(COUNTIFS(Medios,D1658)&lt;&gt;1,"Escolha um meio",IF(COUNTIFS(VentaID,A1658)&lt;&gt;1,"Confira o ID da venda",IF(SUMIFS(VentaValida,VentaID,A1658)&lt;=0,"Corrija a venda",IF(B1658&lt;SUMIFS(VentaFecha,VentaID,A1658),"Anterior à venda","OK"))))))))))))</f>
        <v/>
      </c>
      <c r="H1658" s="34" t="n">
        <f aca="false">IF(G1658="OK",C1658,0)</f>
        <v>0</v>
      </c>
    </row>
    <row r="1659" customFormat="false" ht="25" hidden="false" customHeight="true" outlineLevel="0" collapsed="false">
      <c r="A1659" s="31"/>
      <c r="B1659" s="32"/>
      <c r="C1659" s="33"/>
      <c r="D1659" s="31"/>
      <c r="E1659" s="31"/>
      <c r="F1659" s="31"/>
      <c r="G1659" s="36" t="str">
        <f aca="false">IF(COUNTA(A1659:F1659)=0,"",IF(E1659="","Falta o código",IF(E1659&lt;&gt;TRIM(E1659),"Confira o código",IF(COUNTIFS(CobroID,E1659)&gt;1,"Código repetido",IF(NOT(ISNUMBER(B1659)),"Confira a data",IF(OR(B1659&lt;1,B1659&gt;73415,INT(B1659)&lt;&gt;B1659),"Confira a data",IF(NOT(ISNUMBER(C1659)),"Confira o valor",IF(C1659&lt;=0,"Valor maior que zero",IF(COUNTIFS(Medios,D1659)&lt;&gt;1,"Escolha um meio",IF(COUNTIFS(VentaID,A1659)&lt;&gt;1,"Confira o ID da venda",IF(SUMIFS(VentaValida,VentaID,A1659)&lt;=0,"Corrija a venda",IF(B1659&lt;SUMIFS(VentaFecha,VentaID,A1659),"Anterior à venda","OK"))))))))))))</f>
        <v/>
      </c>
      <c r="H1659" s="34" t="n">
        <f aca="false">IF(G1659="OK",C1659,0)</f>
        <v>0</v>
      </c>
    </row>
    <row r="1660" customFormat="false" ht="25" hidden="false" customHeight="true" outlineLevel="0" collapsed="false">
      <c r="A1660" s="31"/>
      <c r="B1660" s="32"/>
      <c r="C1660" s="33"/>
      <c r="D1660" s="31"/>
      <c r="E1660" s="31"/>
      <c r="F1660" s="31"/>
      <c r="G1660" s="36" t="str">
        <f aca="false">IF(COUNTA(A1660:F1660)=0,"",IF(E1660="","Falta o código",IF(E1660&lt;&gt;TRIM(E1660),"Confira o código",IF(COUNTIFS(CobroID,E1660)&gt;1,"Código repetido",IF(NOT(ISNUMBER(B1660)),"Confira a data",IF(OR(B1660&lt;1,B1660&gt;73415,INT(B1660)&lt;&gt;B1660),"Confira a data",IF(NOT(ISNUMBER(C1660)),"Confira o valor",IF(C1660&lt;=0,"Valor maior que zero",IF(COUNTIFS(Medios,D1660)&lt;&gt;1,"Escolha um meio",IF(COUNTIFS(VentaID,A1660)&lt;&gt;1,"Confira o ID da venda",IF(SUMIFS(VentaValida,VentaID,A1660)&lt;=0,"Corrija a venda",IF(B1660&lt;SUMIFS(VentaFecha,VentaID,A1660),"Anterior à venda","OK"))))))))))))</f>
        <v/>
      </c>
      <c r="H1660" s="34" t="n">
        <f aca="false">IF(G1660="OK",C1660,0)</f>
        <v>0</v>
      </c>
    </row>
    <row r="1661" customFormat="false" ht="25" hidden="false" customHeight="true" outlineLevel="0" collapsed="false">
      <c r="A1661" s="31"/>
      <c r="B1661" s="32"/>
      <c r="C1661" s="33"/>
      <c r="D1661" s="31"/>
      <c r="E1661" s="31"/>
      <c r="F1661" s="31"/>
      <c r="G1661" s="36" t="str">
        <f aca="false">IF(COUNTA(A1661:F1661)=0,"",IF(E1661="","Falta o código",IF(E1661&lt;&gt;TRIM(E1661),"Confira o código",IF(COUNTIFS(CobroID,E1661)&gt;1,"Código repetido",IF(NOT(ISNUMBER(B1661)),"Confira a data",IF(OR(B1661&lt;1,B1661&gt;73415,INT(B1661)&lt;&gt;B1661),"Confira a data",IF(NOT(ISNUMBER(C1661)),"Confira o valor",IF(C1661&lt;=0,"Valor maior que zero",IF(COUNTIFS(Medios,D1661)&lt;&gt;1,"Escolha um meio",IF(COUNTIFS(VentaID,A1661)&lt;&gt;1,"Confira o ID da venda",IF(SUMIFS(VentaValida,VentaID,A1661)&lt;=0,"Corrija a venda",IF(B1661&lt;SUMIFS(VentaFecha,VentaID,A1661),"Anterior à venda","OK"))))))))))))</f>
        <v/>
      </c>
      <c r="H1661" s="34" t="n">
        <f aca="false">IF(G1661="OK",C1661,0)</f>
        <v>0</v>
      </c>
    </row>
    <row r="1662" customFormat="false" ht="25" hidden="false" customHeight="true" outlineLevel="0" collapsed="false">
      <c r="A1662" s="31"/>
      <c r="B1662" s="32"/>
      <c r="C1662" s="33"/>
      <c r="D1662" s="31"/>
      <c r="E1662" s="31"/>
      <c r="F1662" s="31"/>
      <c r="G1662" s="36" t="str">
        <f aca="false">IF(COUNTA(A1662:F1662)=0,"",IF(E1662="","Falta o código",IF(E1662&lt;&gt;TRIM(E1662),"Confira o código",IF(COUNTIFS(CobroID,E1662)&gt;1,"Código repetido",IF(NOT(ISNUMBER(B1662)),"Confira a data",IF(OR(B1662&lt;1,B1662&gt;73415,INT(B1662)&lt;&gt;B1662),"Confira a data",IF(NOT(ISNUMBER(C1662)),"Confira o valor",IF(C1662&lt;=0,"Valor maior que zero",IF(COUNTIFS(Medios,D1662)&lt;&gt;1,"Escolha um meio",IF(COUNTIFS(VentaID,A1662)&lt;&gt;1,"Confira o ID da venda",IF(SUMIFS(VentaValida,VentaID,A1662)&lt;=0,"Corrija a venda",IF(B1662&lt;SUMIFS(VentaFecha,VentaID,A1662),"Anterior à venda","OK"))))))))))))</f>
        <v/>
      </c>
      <c r="H1662" s="34" t="n">
        <f aca="false">IF(G1662="OK",C1662,0)</f>
        <v>0</v>
      </c>
    </row>
    <row r="1663" customFormat="false" ht="25" hidden="false" customHeight="true" outlineLevel="0" collapsed="false">
      <c r="A1663" s="31"/>
      <c r="B1663" s="32"/>
      <c r="C1663" s="33"/>
      <c r="D1663" s="31"/>
      <c r="E1663" s="31"/>
      <c r="F1663" s="31"/>
      <c r="G1663" s="36" t="str">
        <f aca="false">IF(COUNTA(A1663:F1663)=0,"",IF(E1663="","Falta o código",IF(E1663&lt;&gt;TRIM(E1663),"Confira o código",IF(COUNTIFS(CobroID,E1663)&gt;1,"Código repetido",IF(NOT(ISNUMBER(B1663)),"Confira a data",IF(OR(B1663&lt;1,B1663&gt;73415,INT(B1663)&lt;&gt;B1663),"Confira a data",IF(NOT(ISNUMBER(C1663)),"Confira o valor",IF(C1663&lt;=0,"Valor maior que zero",IF(COUNTIFS(Medios,D1663)&lt;&gt;1,"Escolha um meio",IF(COUNTIFS(VentaID,A1663)&lt;&gt;1,"Confira o ID da venda",IF(SUMIFS(VentaValida,VentaID,A1663)&lt;=0,"Corrija a venda",IF(B1663&lt;SUMIFS(VentaFecha,VentaID,A1663),"Anterior à venda","OK"))))))))))))</f>
        <v/>
      </c>
      <c r="H1663" s="34" t="n">
        <f aca="false">IF(G1663="OK",C1663,0)</f>
        <v>0</v>
      </c>
    </row>
    <row r="1664" customFormat="false" ht="25" hidden="false" customHeight="true" outlineLevel="0" collapsed="false">
      <c r="A1664" s="31"/>
      <c r="B1664" s="32"/>
      <c r="C1664" s="33"/>
      <c r="D1664" s="31"/>
      <c r="E1664" s="31"/>
      <c r="F1664" s="31"/>
      <c r="G1664" s="36" t="str">
        <f aca="false">IF(COUNTA(A1664:F1664)=0,"",IF(E1664="","Falta o código",IF(E1664&lt;&gt;TRIM(E1664),"Confira o código",IF(COUNTIFS(CobroID,E1664)&gt;1,"Código repetido",IF(NOT(ISNUMBER(B1664)),"Confira a data",IF(OR(B1664&lt;1,B1664&gt;73415,INT(B1664)&lt;&gt;B1664),"Confira a data",IF(NOT(ISNUMBER(C1664)),"Confira o valor",IF(C1664&lt;=0,"Valor maior que zero",IF(COUNTIFS(Medios,D1664)&lt;&gt;1,"Escolha um meio",IF(COUNTIFS(VentaID,A1664)&lt;&gt;1,"Confira o ID da venda",IF(SUMIFS(VentaValida,VentaID,A1664)&lt;=0,"Corrija a venda",IF(B1664&lt;SUMIFS(VentaFecha,VentaID,A1664),"Anterior à venda","OK"))))))))))))</f>
        <v/>
      </c>
      <c r="H1664" s="34" t="n">
        <f aca="false">IF(G1664="OK",C1664,0)</f>
        <v>0</v>
      </c>
    </row>
    <row r="1665" customFormat="false" ht="25" hidden="false" customHeight="true" outlineLevel="0" collapsed="false">
      <c r="A1665" s="31"/>
      <c r="B1665" s="32"/>
      <c r="C1665" s="33"/>
      <c r="D1665" s="31"/>
      <c r="E1665" s="31"/>
      <c r="F1665" s="31"/>
      <c r="G1665" s="36" t="str">
        <f aca="false">IF(COUNTA(A1665:F1665)=0,"",IF(E1665="","Falta o código",IF(E1665&lt;&gt;TRIM(E1665),"Confira o código",IF(COUNTIFS(CobroID,E1665)&gt;1,"Código repetido",IF(NOT(ISNUMBER(B1665)),"Confira a data",IF(OR(B1665&lt;1,B1665&gt;73415,INT(B1665)&lt;&gt;B1665),"Confira a data",IF(NOT(ISNUMBER(C1665)),"Confira o valor",IF(C1665&lt;=0,"Valor maior que zero",IF(COUNTIFS(Medios,D1665)&lt;&gt;1,"Escolha um meio",IF(COUNTIFS(VentaID,A1665)&lt;&gt;1,"Confira o ID da venda",IF(SUMIFS(VentaValida,VentaID,A1665)&lt;=0,"Corrija a venda",IF(B1665&lt;SUMIFS(VentaFecha,VentaID,A1665),"Anterior à venda","OK"))))))))))))</f>
        <v/>
      </c>
      <c r="H1665" s="34" t="n">
        <f aca="false">IF(G1665="OK",C1665,0)</f>
        <v>0</v>
      </c>
    </row>
    <row r="1666" customFormat="false" ht="25" hidden="false" customHeight="true" outlineLevel="0" collapsed="false">
      <c r="A1666" s="31"/>
      <c r="B1666" s="32"/>
      <c r="C1666" s="33"/>
      <c r="D1666" s="31"/>
      <c r="E1666" s="31"/>
      <c r="F1666" s="31"/>
      <c r="G1666" s="36" t="str">
        <f aca="false">IF(COUNTA(A1666:F1666)=0,"",IF(E1666="","Falta o código",IF(E1666&lt;&gt;TRIM(E1666),"Confira o código",IF(COUNTIFS(CobroID,E1666)&gt;1,"Código repetido",IF(NOT(ISNUMBER(B1666)),"Confira a data",IF(OR(B1666&lt;1,B1666&gt;73415,INT(B1666)&lt;&gt;B1666),"Confira a data",IF(NOT(ISNUMBER(C1666)),"Confira o valor",IF(C1666&lt;=0,"Valor maior que zero",IF(COUNTIFS(Medios,D1666)&lt;&gt;1,"Escolha um meio",IF(COUNTIFS(VentaID,A1666)&lt;&gt;1,"Confira o ID da venda",IF(SUMIFS(VentaValida,VentaID,A1666)&lt;=0,"Corrija a venda",IF(B1666&lt;SUMIFS(VentaFecha,VentaID,A1666),"Anterior à venda","OK"))))))))))))</f>
        <v/>
      </c>
      <c r="H1666" s="34" t="n">
        <f aca="false">IF(G1666="OK",C1666,0)</f>
        <v>0</v>
      </c>
    </row>
    <row r="1667" customFormat="false" ht="25" hidden="false" customHeight="true" outlineLevel="0" collapsed="false">
      <c r="A1667" s="31"/>
      <c r="B1667" s="32"/>
      <c r="C1667" s="33"/>
      <c r="D1667" s="31"/>
      <c r="E1667" s="31"/>
      <c r="F1667" s="31"/>
      <c r="G1667" s="36" t="str">
        <f aca="false">IF(COUNTA(A1667:F1667)=0,"",IF(E1667="","Falta o código",IF(E1667&lt;&gt;TRIM(E1667),"Confira o código",IF(COUNTIFS(CobroID,E1667)&gt;1,"Código repetido",IF(NOT(ISNUMBER(B1667)),"Confira a data",IF(OR(B1667&lt;1,B1667&gt;73415,INT(B1667)&lt;&gt;B1667),"Confira a data",IF(NOT(ISNUMBER(C1667)),"Confira o valor",IF(C1667&lt;=0,"Valor maior que zero",IF(COUNTIFS(Medios,D1667)&lt;&gt;1,"Escolha um meio",IF(COUNTIFS(VentaID,A1667)&lt;&gt;1,"Confira o ID da venda",IF(SUMIFS(VentaValida,VentaID,A1667)&lt;=0,"Corrija a venda",IF(B1667&lt;SUMIFS(VentaFecha,VentaID,A1667),"Anterior à venda","OK"))))))))))))</f>
        <v/>
      </c>
      <c r="H1667" s="34" t="n">
        <f aca="false">IF(G1667="OK",C1667,0)</f>
        <v>0</v>
      </c>
    </row>
    <row r="1668" customFormat="false" ht="25" hidden="false" customHeight="true" outlineLevel="0" collapsed="false">
      <c r="A1668" s="31"/>
      <c r="B1668" s="32"/>
      <c r="C1668" s="33"/>
      <c r="D1668" s="31"/>
      <c r="E1668" s="31"/>
      <c r="F1668" s="31"/>
      <c r="G1668" s="36" t="str">
        <f aca="false">IF(COUNTA(A1668:F1668)=0,"",IF(E1668="","Falta o código",IF(E1668&lt;&gt;TRIM(E1668),"Confira o código",IF(COUNTIFS(CobroID,E1668)&gt;1,"Código repetido",IF(NOT(ISNUMBER(B1668)),"Confira a data",IF(OR(B1668&lt;1,B1668&gt;73415,INT(B1668)&lt;&gt;B1668),"Confira a data",IF(NOT(ISNUMBER(C1668)),"Confira o valor",IF(C1668&lt;=0,"Valor maior que zero",IF(COUNTIFS(Medios,D1668)&lt;&gt;1,"Escolha um meio",IF(COUNTIFS(VentaID,A1668)&lt;&gt;1,"Confira o ID da venda",IF(SUMIFS(VentaValida,VentaID,A1668)&lt;=0,"Corrija a venda",IF(B1668&lt;SUMIFS(VentaFecha,VentaID,A1668),"Anterior à venda","OK"))))))))))))</f>
        <v/>
      </c>
      <c r="H1668" s="34" t="n">
        <f aca="false">IF(G1668="OK",C1668,0)</f>
        <v>0</v>
      </c>
    </row>
    <row r="1669" customFormat="false" ht="25" hidden="false" customHeight="true" outlineLevel="0" collapsed="false">
      <c r="A1669" s="31"/>
      <c r="B1669" s="32"/>
      <c r="C1669" s="33"/>
      <c r="D1669" s="31"/>
      <c r="E1669" s="31"/>
      <c r="F1669" s="31"/>
      <c r="G1669" s="36" t="str">
        <f aca="false">IF(COUNTA(A1669:F1669)=0,"",IF(E1669="","Falta o código",IF(E1669&lt;&gt;TRIM(E1669),"Confira o código",IF(COUNTIFS(CobroID,E1669)&gt;1,"Código repetido",IF(NOT(ISNUMBER(B1669)),"Confira a data",IF(OR(B1669&lt;1,B1669&gt;73415,INT(B1669)&lt;&gt;B1669),"Confira a data",IF(NOT(ISNUMBER(C1669)),"Confira o valor",IF(C1669&lt;=0,"Valor maior que zero",IF(COUNTIFS(Medios,D1669)&lt;&gt;1,"Escolha um meio",IF(COUNTIFS(VentaID,A1669)&lt;&gt;1,"Confira o ID da venda",IF(SUMIFS(VentaValida,VentaID,A1669)&lt;=0,"Corrija a venda",IF(B1669&lt;SUMIFS(VentaFecha,VentaID,A1669),"Anterior à venda","OK"))))))))))))</f>
        <v/>
      </c>
      <c r="H1669" s="34" t="n">
        <f aca="false">IF(G1669="OK",C1669,0)</f>
        <v>0</v>
      </c>
    </row>
    <row r="1670" customFormat="false" ht="25" hidden="false" customHeight="true" outlineLevel="0" collapsed="false">
      <c r="A1670" s="31"/>
      <c r="B1670" s="32"/>
      <c r="C1670" s="33"/>
      <c r="D1670" s="31"/>
      <c r="E1670" s="31"/>
      <c r="F1670" s="31"/>
      <c r="G1670" s="36" t="str">
        <f aca="false">IF(COUNTA(A1670:F1670)=0,"",IF(E1670="","Falta o código",IF(E1670&lt;&gt;TRIM(E1670),"Confira o código",IF(COUNTIFS(CobroID,E1670)&gt;1,"Código repetido",IF(NOT(ISNUMBER(B1670)),"Confira a data",IF(OR(B1670&lt;1,B1670&gt;73415,INT(B1670)&lt;&gt;B1670),"Confira a data",IF(NOT(ISNUMBER(C1670)),"Confira o valor",IF(C1670&lt;=0,"Valor maior que zero",IF(COUNTIFS(Medios,D1670)&lt;&gt;1,"Escolha um meio",IF(COUNTIFS(VentaID,A1670)&lt;&gt;1,"Confira o ID da venda",IF(SUMIFS(VentaValida,VentaID,A1670)&lt;=0,"Corrija a venda",IF(B1670&lt;SUMIFS(VentaFecha,VentaID,A1670),"Anterior à venda","OK"))))))))))))</f>
        <v/>
      </c>
      <c r="H1670" s="34" t="n">
        <f aca="false">IF(G1670="OK",C1670,0)</f>
        <v>0</v>
      </c>
    </row>
    <row r="1671" customFormat="false" ht="25" hidden="false" customHeight="true" outlineLevel="0" collapsed="false">
      <c r="A1671" s="31"/>
      <c r="B1671" s="32"/>
      <c r="C1671" s="33"/>
      <c r="D1671" s="31"/>
      <c r="E1671" s="31"/>
      <c r="F1671" s="31"/>
      <c r="G1671" s="36" t="str">
        <f aca="false">IF(COUNTA(A1671:F1671)=0,"",IF(E1671="","Falta o código",IF(E1671&lt;&gt;TRIM(E1671),"Confira o código",IF(COUNTIFS(CobroID,E1671)&gt;1,"Código repetido",IF(NOT(ISNUMBER(B1671)),"Confira a data",IF(OR(B1671&lt;1,B1671&gt;73415,INT(B1671)&lt;&gt;B1671),"Confira a data",IF(NOT(ISNUMBER(C1671)),"Confira o valor",IF(C1671&lt;=0,"Valor maior que zero",IF(COUNTIFS(Medios,D1671)&lt;&gt;1,"Escolha um meio",IF(COUNTIFS(VentaID,A1671)&lt;&gt;1,"Confira o ID da venda",IF(SUMIFS(VentaValida,VentaID,A1671)&lt;=0,"Corrija a venda",IF(B1671&lt;SUMIFS(VentaFecha,VentaID,A1671),"Anterior à venda","OK"))))))))))))</f>
        <v/>
      </c>
      <c r="H1671" s="34" t="n">
        <f aca="false">IF(G1671="OK",C1671,0)</f>
        <v>0</v>
      </c>
    </row>
    <row r="1672" customFormat="false" ht="25" hidden="false" customHeight="true" outlineLevel="0" collapsed="false">
      <c r="A1672" s="31"/>
      <c r="B1672" s="32"/>
      <c r="C1672" s="33"/>
      <c r="D1672" s="31"/>
      <c r="E1672" s="31"/>
      <c r="F1672" s="31"/>
      <c r="G1672" s="36" t="str">
        <f aca="false">IF(COUNTA(A1672:F1672)=0,"",IF(E1672="","Falta o código",IF(E1672&lt;&gt;TRIM(E1672),"Confira o código",IF(COUNTIFS(CobroID,E1672)&gt;1,"Código repetido",IF(NOT(ISNUMBER(B1672)),"Confira a data",IF(OR(B1672&lt;1,B1672&gt;73415,INT(B1672)&lt;&gt;B1672),"Confira a data",IF(NOT(ISNUMBER(C1672)),"Confira o valor",IF(C1672&lt;=0,"Valor maior que zero",IF(COUNTIFS(Medios,D1672)&lt;&gt;1,"Escolha um meio",IF(COUNTIFS(VentaID,A1672)&lt;&gt;1,"Confira o ID da venda",IF(SUMIFS(VentaValida,VentaID,A1672)&lt;=0,"Corrija a venda",IF(B1672&lt;SUMIFS(VentaFecha,VentaID,A1672),"Anterior à venda","OK"))))))))))))</f>
        <v/>
      </c>
      <c r="H1672" s="34" t="n">
        <f aca="false">IF(G1672="OK",C1672,0)</f>
        <v>0</v>
      </c>
    </row>
    <row r="1673" customFormat="false" ht="25" hidden="false" customHeight="true" outlineLevel="0" collapsed="false">
      <c r="A1673" s="31"/>
      <c r="B1673" s="32"/>
      <c r="C1673" s="33"/>
      <c r="D1673" s="31"/>
      <c r="E1673" s="31"/>
      <c r="F1673" s="31"/>
      <c r="G1673" s="36" t="str">
        <f aca="false">IF(COUNTA(A1673:F1673)=0,"",IF(E1673="","Falta o código",IF(E1673&lt;&gt;TRIM(E1673),"Confira o código",IF(COUNTIFS(CobroID,E1673)&gt;1,"Código repetido",IF(NOT(ISNUMBER(B1673)),"Confira a data",IF(OR(B1673&lt;1,B1673&gt;73415,INT(B1673)&lt;&gt;B1673),"Confira a data",IF(NOT(ISNUMBER(C1673)),"Confira o valor",IF(C1673&lt;=0,"Valor maior que zero",IF(COUNTIFS(Medios,D1673)&lt;&gt;1,"Escolha um meio",IF(COUNTIFS(VentaID,A1673)&lt;&gt;1,"Confira o ID da venda",IF(SUMIFS(VentaValida,VentaID,A1673)&lt;=0,"Corrija a venda",IF(B1673&lt;SUMIFS(VentaFecha,VentaID,A1673),"Anterior à venda","OK"))))))))))))</f>
        <v/>
      </c>
      <c r="H1673" s="34" t="n">
        <f aca="false">IF(G1673="OK",C1673,0)</f>
        <v>0</v>
      </c>
    </row>
    <row r="1674" customFormat="false" ht="25" hidden="false" customHeight="true" outlineLevel="0" collapsed="false">
      <c r="A1674" s="31"/>
      <c r="B1674" s="32"/>
      <c r="C1674" s="33"/>
      <c r="D1674" s="31"/>
      <c r="E1674" s="31"/>
      <c r="F1674" s="31"/>
      <c r="G1674" s="36" t="str">
        <f aca="false">IF(COUNTA(A1674:F1674)=0,"",IF(E1674="","Falta o código",IF(E1674&lt;&gt;TRIM(E1674),"Confira o código",IF(COUNTIFS(CobroID,E1674)&gt;1,"Código repetido",IF(NOT(ISNUMBER(B1674)),"Confira a data",IF(OR(B1674&lt;1,B1674&gt;73415,INT(B1674)&lt;&gt;B1674),"Confira a data",IF(NOT(ISNUMBER(C1674)),"Confira o valor",IF(C1674&lt;=0,"Valor maior que zero",IF(COUNTIFS(Medios,D1674)&lt;&gt;1,"Escolha um meio",IF(COUNTIFS(VentaID,A1674)&lt;&gt;1,"Confira o ID da venda",IF(SUMIFS(VentaValida,VentaID,A1674)&lt;=0,"Corrija a venda",IF(B1674&lt;SUMIFS(VentaFecha,VentaID,A1674),"Anterior à venda","OK"))))))))))))</f>
        <v/>
      </c>
      <c r="H1674" s="34" t="n">
        <f aca="false">IF(G1674="OK",C1674,0)</f>
        <v>0</v>
      </c>
    </row>
    <row r="1675" customFormat="false" ht="25" hidden="false" customHeight="true" outlineLevel="0" collapsed="false">
      <c r="A1675" s="31"/>
      <c r="B1675" s="32"/>
      <c r="C1675" s="33"/>
      <c r="D1675" s="31"/>
      <c r="E1675" s="31"/>
      <c r="F1675" s="31"/>
      <c r="G1675" s="36" t="str">
        <f aca="false">IF(COUNTA(A1675:F1675)=0,"",IF(E1675="","Falta o código",IF(E1675&lt;&gt;TRIM(E1675),"Confira o código",IF(COUNTIFS(CobroID,E1675)&gt;1,"Código repetido",IF(NOT(ISNUMBER(B1675)),"Confira a data",IF(OR(B1675&lt;1,B1675&gt;73415,INT(B1675)&lt;&gt;B1675),"Confira a data",IF(NOT(ISNUMBER(C1675)),"Confira o valor",IF(C1675&lt;=0,"Valor maior que zero",IF(COUNTIFS(Medios,D1675)&lt;&gt;1,"Escolha um meio",IF(COUNTIFS(VentaID,A1675)&lt;&gt;1,"Confira o ID da venda",IF(SUMIFS(VentaValida,VentaID,A1675)&lt;=0,"Corrija a venda",IF(B1675&lt;SUMIFS(VentaFecha,VentaID,A1675),"Anterior à venda","OK"))))))))))))</f>
        <v/>
      </c>
      <c r="H1675" s="34" t="n">
        <f aca="false">IF(G1675="OK",C1675,0)</f>
        <v>0</v>
      </c>
    </row>
    <row r="1676" customFormat="false" ht="25" hidden="false" customHeight="true" outlineLevel="0" collapsed="false">
      <c r="A1676" s="31"/>
      <c r="B1676" s="32"/>
      <c r="C1676" s="33"/>
      <c r="D1676" s="31"/>
      <c r="E1676" s="31"/>
      <c r="F1676" s="31"/>
      <c r="G1676" s="36" t="str">
        <f aca="false">IF(COUNTA(A1676:F1676)=0,"",IF(E1676="","Falta o código",IF(E1676&lt;&gt;TRIM(E1676),"Confira o código",IF(COUNTIFS(CobroID,E1676)&gt;1,"Código repetido",IF(NOT(ISNUMBER(B1676)),"Confira a data",IF(OR(B1676&lt;1,B1676&gt;73415,INT(B1676)&lt;&gt;B1676),"Confira a data",IF(NOT(ISNUMBER(C1676)),"Confira o valor",IF(C1676&lt;=0,"Valor maior que zero",IF(COUNTIFS(Medios,D1676)&lt;&gt;1,"Escolha um meio",IF(COUNTIFS(VentaID,A1676)&lt;&gt;1,"Confira o ID da venda",IF(SUMIFS(VentaValida,VentaID,A1676)&lt;=0,"Corrija a venda",IF(B1676&lt;SUMIFS(VentaFecha,VentaID,A1676),"Anterior à venda","OK"))))))))))))</f>
        <v/>
      </c>
      <c r="H1676" s="34" t="n">
        <f aca="false">IF(G1676="OK",C1676,0)</f>
        <v>0</v>
      </c>
    </row>
    <row r="1677" customFormat="false" ht="25" hidden="false" customHeight="true" outlineLevel="0" collapsed="false">
      <c r="A1677" s="31"/>
      <c r="B1677" s="32"/>
      <c r="C1677" s="33"/>
      <c r="D1677" s="31"/>
      <c r="E1677" s="31"/>
      <c r="F1677" s="31"/>
      <c r="G1677" s="36" t="str">
        <f aca="false">IF(COUNTA(A1677:F1677)=0,"",IF(E1677="","Falta o código",IF(E1677&lt;&gt;TRIM(E1677),"Confira o código",IF(COUNTIFS(CobroID,E1677)&gt;1,"Código repetido",IF(NOT(ISNUMBER(B1677)),"Confira a data",IF(OR(B1677&lt;1,B1677&gt;73415,INT(B1677)&lt;&gt;B1677),"Confira a data",IF(NOT(ISNUMBER(C1677)),"Confira o valor",IF(C1677&lt;=0,"Valor maior que zero",IF(COUNTIFS(Medios,D1677)&lt;&gt;1,"Escolha um meio",IF(COUNTIFS(VentaID,A1677)&lt;&gt;1,"Confira o ID da venda",IF(SUMIFS(VentaValida,VentaID,A1677)&lt;=0,"Corrija a venda",IF(B1677&lt;SUMIFS(VentaFecha,VentaID,A1677),"Anterior à venda","OK"))))))))))))</f>
        <v/>
      </c>
      <c r="H1677" s="34" t="n">
        <f aca="false">IF(G1677="OK",C1677,0)</f>
        <v>0</v>
      </c>
    </row>
    <row r="1678" customFormat="false" ht="25" hidden="false" customHeight="true" outlineLevel="0" collapsed="false">
      <c r="A1678" s="31"/>
      <c r="B1678" s="32"/>
      <c r="C1678" s="33"/>
      <c r="D1678" s="31"/>
      <c r="E1678" s="31"/>
      <c r="F1678" s="31"/>
      <c r="G1678" s="36" t="str">
        <f aca="false">IF(COUNTA(A1678:F1678)=0,"",IF(E1678="","Falta o código",IF(E1678&lt;&gt;TRIM(E1678),"Confira o código",IF(COUNTIFS(CobroID,E1678)&gt;1,"Código repetido",IF(NOT(ISNUMBER(B1678)),"Confira a data",IF(OR(B1678&lt;1,B1678&gt;73415,INT(B1678)&lt;&gt;B1678),"Confira a data",IF(NOT(ISNUMBER(C1678)),"Confira o valor",IF(C1678&lt;=0,"Valor maior que zero",IF(COUNTIFS(Medios,D1678)&lt;&gt;1,"Escolha um meio",IF(COUNTIFS(VentaID,A1678)&lt;&gt;1,"Confira o ID da venda",IF(SUMIFS(VentaValida,VentaID,A1678)&lt;=0,"Corrija a venda",IF(B1678&lt;SUMIFS(VentaFecha,VentaID,A1678),"Anterior à venda","OK"))))))))))))</f>
        <v/>
      </c>
      <c r="H1678" s="34" t="n">
        <f aca="false">IF(G1678="OK",C1678,0)</f>
        <v>0</v>
      </c>
    </row>
    <row r="1679" customFormat="false" ht="25" hidden="false" customHeight="true" outlineLevel="0" collapsed="false">
      <c r="A1679" s="31"/>
      <c r="B1679" s="32"/>
      <c r="C1679" s="33"/>
      <c r="D1679" s="31"/>
      <c r="E1679" s="31"/>
      <c r="F1679" s="31"/>
      <c r="G1679" s="36" t="str">
        <f aca="false">IF(COUNTA(A1679:F1679)=0,"",IF(E1679="","Falta o código",IF(E1679&lt;&gt;TRIM(E1679),"Confira o código",IF(COUNTIFS(CobroID,E1679)&gt;1,"Código repetido",IF(NOT(ISNUMBER(B1679)),"Confira a data",IF(OR(B1679&lt;1,B1679&gt;73415,INT(B1679)&lt;&gt;B1679),"Confira a data",IF(NOT(ISNUMBER(C1679)),"Confira o valor",IF(C1679&lt;=0,"Valor maior que zero",IF(COUNTIFS(Medios,D1679)&lt;&gt;1,"Escolha um meio",IF(COUNTIFS(VentaID,A1679)&lt;&gt;1,"Confira o ID da venda",IF(SUMIFS(VentaValida,VentaID,A1679)&lt;=0,"Corrija a venda",IF(B1679&lt;SUMIFS(VentaFecha,VentaID,A1679),"Anterior à venda","OK"))))))))))))</f>
        <v/>
      </c>
      <c r="H1679" s="34" t="n">
        <f aca="false">IF(G1679="OK",C1679,0)</f>
        <v>0</v>
      </c>
    </row>
    <row r="1680" customFormat="false" ht="25" hidden="false" customHeight="true" outlineLevel="0" collapsed="false">
      <c r="A1680" s="31"/>
      <c r="B1680" s="32"/>
      <c r="C1680" s="33"/>
      <c r="D1680" s="31"/>
      <c r="E1680" s="31"/>
      <c r="F1680" s="31"/>
      <c r="G1680" s="36" t="str">
        <f aca="false">IF(COUNTA(A1680:F1680)=0,"",IF(E1680="","Falta o código",IF(E1680&lt;&gt;TRIM(E1680),"Confira o código",IF(COUNTIFS(CobroID,E1680)&gt;1,"Código repetido",IF(NOT(ISNUMBER(B1680)),"Confira a data",IF(OR(B1680&lt;1,B1680&gt;73415,INT(B1680)&lt;&gt;B1680),"Confira a data",IF(NOT(ISNUMBER(C1680)),"Confira o valor",IF(C1680&lt;=0,"Valor maior que zero",IF(COUNTIFS(Medios,D1680)&lt;&gt;1,"Escolha um meio",IF(COUNTIFS(VentaID,A1680)&lt;&gt;1,"Confira o ID da venda",IF(SUMIFS(VentaValida,VentaID,A1680)&lt;=0,"Corrija a venda",IF(B1680&lt;SUMIFS(VentaFecha,VentaID,A1680),"Anterior à venda","OK"))))))))))))</f>
        <v/>
      </c>
      <c r="H1680" s="34" t="n">
        <f aca="false">IF(G1680="OK",C1680,0)</f>
        <v>0</v>
      </c>
    </row>
    <row r="1681" customFormat="false" ht="25" hidden="false" customHeight="true" outlineLevel="0" collapsed="false">
      <c r="A1681" s="31"/>
      <c r="B1681" s="32"/>
      <c r="C1681" s="33"/>
      <c r="D1681" s="31"/>
      <c r="E1681" s="31"/>
      <c r="F1681" s="31"/>
      <c r="G1681" s="36" t="str">
        <f aca="false">IF(COUNTA(A1681:F1681)=0,"",IF(E1681="","Falta o código",IF(E1681&lt;&gt;TRIM(E1681),"Confira o código",IF(COUNTIFS(CobroID,E1681)&gt;1,"Código repetido",IF(NOT(ISNUMBER(B1681)),"Confira a data",IF(OR(B1681&lt;1,B1681&gt;73415,INT(B1681)&lt;&gt;B1681),"Confira a data",IF(NOT(ISNUMBER(C1681)),"Confira o valor",IF(C1681&lt;=0,"Valor maior que zero",IF(COUNTIFS(Medios,D1681)&lt;&gt;1,"Escolha um meio",IF(COUNTIFS(VentaID,A1681)&lt;&gt;1,"Confira o ID da venda",IF(SUMIFS(VentaValida,VentaID,A1681)&lt;=0,"Corrija a venda",IF(B1681&lt;SUMIFS(VentaFecha,VentaID,A1681),"Anterior à venda","OK"))))))))))))</f>
        <v/>
      </c>
      <c r="H1681" s="34" t="n">
        <f aca="false">IF(G1681="OK",C1681,0)</f>
        <v>0</v>
      </c>
    </row>
    <row r="1682" customFormat="false" ht="25" hidden="false" customHeight="true" outlineLevel="0" collapsed="false">
      <c r="A1682" s="31"/>
      <c r="B1682" s="32"/>
      <c r="C1682" s="33"/>
      <c r="D1682" s="31"/>
      <c r="E1682" s="31"/>
      <c r="F1682" s="31"/>
      <c r="G1682" s="36" t="str">
        <f aca="false">IF(COUNTA(A1682:F1682)=0,"",IF(E1682="","Falta o código",IF(E1682&lt;&gt;TRIM(E1682),"Confira o código",IF(COUNTIFS(CobroID,E1682)&gt;1,"Código repetido",IF(NOT(ISNUMBER(B1682)),"Confira a data",IF(OR(B1682&lt;1,B1682&gt;73415,INT(B1682)&lt;&gt;B1682),"Confira a data",IF(NOT(ISNUMBER(C1682)),"Confira o valor",IF(C1682&lt;=0,"Valor maior que zero",IF(COUNTIFS(Medios,D1682)&lt;&gt;1,"Escolha um meio",IF(COUNTIFS(VentaID,A1682)&lt;&gt;1,"Confira o ID da venda",IF(SUMIFS(VentaValida,VentaID,A1682)&lt;=0,"Corrija a venda",IF(B1682&lt;SUMIFS(VentaFecha,VentaID,A1682),"Anterior à venda","OK"))))))))))))</f>
        <v/>
      </c>
      <c r="H1682" s="34" t="n">
        <f aca="false">IF(G1682="OK",C1682,0)</f>
        <v>0</v>
      </c>
    </row>
    <row r="1683" customFormat="false" ht="25" hidden="false" customHeight="true" outlineLevel="0" collapsed="false">
      <c r="A1683" s="31"/>
      <c r="B1683" s="32"/>
      <c r="C1683" s="33"/>
      <c r="D1683" s="31"/>
      <c r="E1683" s="31"/>
      <c r="F1683" s="31"/>
      <c r="G1683" s="36" t="str">
        <f aca="false">IF(COUNTA(A1683:F1683)=0,"",IF(E1683="","Falta o código",IF(E1683&lt;&gt;TRIM(E1683),"Confira o código",IF(COUNTIFS(CobroID,E1683)&gt;1,"Código repetido",IF(NOT(ISNUMBER(B1683)),"Confira a data",IF(OR(B1683&lt;1,B1683&gt;73415,INT(B1683)&lt;&gt;B1683),"Confira a data",IF(NOT(ISNUMBER(C1683)),"Confira o valor",IF(C1683&lt;=0,"Valor maior que zero",IF(COUNTIFS(Medios,D1683)&lt;&gt;1,"Escolha um meio",IF(COUNTIFS(VentaID,A1683)&lt;&gt;1,"Confira o ID da venda",IF(SUMIFS(VentaValida,VentaID,A1683)&lt;=0,"Corrija a venda",IF(B1683&lt;SUMIFS(VentaFecha,VentaID,A1683),"Anterior à venda","OK"))))))))))))</f>
        <v/>
      </c>
      <c r="H1683" s="34" t="n">
        <f aca="false">IF(G1683="OK",C1683,0)</f>
        <v>0</v>
      </c>
    </row>
    <row r="1684" customFormat="false" ht="25" hidden="false" customHeight="true" outlineLevel="0" collapsed="false">
      <c r="A1684" s="31"/>
      <c r="B1684" s="32"/>
      <c r="C1684" s="33"/>
      <c r="D1684" s="31"/>
      <c r="E1684" s="31"/>
      <c r="F1684" s="31"/>
      <c r="G1684" s="36" t="str">
        <f aca="false">IF(COUNTA(A1684:F1684)=0,"",IF(E1684="","Falta o código",IF(E1684&lt;&gt;TRIM(E1684),"Confira o código",IF(COUNTIFS(CobroID,E1684)&gt;1,"Código repetido",IF(NOT(ISNUMBER(B1684)),"Confira a data",IF(OR(B1684&lt;1,B1684&gt;73415,INT(B1684)&lt;&gt;B1684),"Confira a data",IF(NOT(ISNUMBER(C1684)),"Confira o valor",IF(C1684&lt;=0,"Valor maior que zero",IF(COUNTIFS(Medios,D1684)&lt;&gt;1,"Escolha um meio",IF(COUNTIFS(VentaID,A1684)&lt;&gt;1,"Confira o ID da venda",IF(SUMIFS(VentaValida,VentaID,A1684)&lt;=0,"Corrija a venda",IF(B1684&lt;SUMIFS(VentaFecha,VentaID,A1684),"Anterior à venda","OK"))))))))))))</f>
        <v/>
      </c>
      <c r="H1684" s="34" t="n">
        <f aca="false">IF(G1684="OK",C1684,0)</f>
        <v>0</v>
      </c>
    </row>
    <row r="1685" customFormat="false" ht="25" hidden="false" customHeight="true" outlineLevel="0" collapsed="false">
      <c r="A1685" s="31"/>
      <c r="B1685" s="32"/>
      <c r="C1685" s="33"/>
      <c r="D1685" s="31"/>
      <c r="E1685" s="31"/>
      <c r="F1685" s="31"/>
      <c r="G1685" s="36" t="str">
        <f aca="false">IF(COUNTA(A1685:F1685)=0,"",IF(E1685="","Falta o código",IF(E1685&lt;&gt;TRIM(E1685),"Confira o código",IF(COUNTIFS(CobroID,E1685)&gt;1,"Código repetido",IF(NOT(ISNUMBER(B1685)),"Confira a data",IF(OR(B1685&lt;1,B1685&gt;73415,INT(B1685)&lt;&gt;B1685),"Confira a data",IF(NOT(ISNUMBER(C1685)),"Confira o valor",IF(C1685&lt;=0,"Valor maior que zero",IF(COUNTIFS(Medios,D1685)&lt;&gt;1,"Escolha um meio",IF(COUNTIFS(VentaID,A1685)&lt;&gt;1,"Confira o ID da venda",IF(SUMIFS(VentaValida,VentaID,A1685)&lt;=0,"Corrija a venda",IF(B1685&lt;SUMIFS(VentaFecha,VentaID,A1685),"Anterior à venda","OK"))))))))))))</f>
        <v/>
      </c>
      <c r="H1685" s="34" t="n">
        <f aca="false">IF(G1685="OK",C1685,0)</f>
        <v>0</v>
      </c>
    </row>
    <row r="1686" customFormat="false" ht="25" hidden="false" customHeight="true" outlineLevel="0" collapsed="false">
      <c r="A1686" s="31"/>
      <c r="B1686" s="32"/>
      <c r="C1686" s="33"/>
      <c r="D1686" s="31"/>
      <c r="E1686" s="31"/>
      <c r="F1686" s="31"/>
      <c r="G1686" s="36" t="str">
        <f aca="false">IF(COUNTA(A1686:F1686)=0,"",IF(E1686="","Falta o código",IF(E1686&lt;&gt;TRIM(E1686),"Confira o código",IF(COUNTIFS(CobroID,E1686)&gt;1,"Código repetido",IF(NOT(ISNUMBER(B1686)),"Confira a data",IF(OR(B1686&lt;1,B1686&gt;73415,INT(B1686)&lt;&gt;B1686),"Confira a data",IF(NOT(ISNUMBER(C1686)),"Confira o valor",IF(C1686&lt;=0,"Valor maior que zero",IF(COUNTIFS(Medios,D1686)&lt;&gt;1,"Escolha um meio",IF(COUNTIFS(VentaID,A1686)&lt;&gt;1,"Confira o ID da venda",IF(SUMIFS(VentaValida,VentaID,A1686)&lt;=0,"Corrija a venda",IF(B1686&lt;SUMIFS(VentaFecha,VentaID,A1686),"Anterior à venda","OK"))))))))))))</f>
        <v/>
      </c>
      <c r="H1686" s="34" t="n">
        <f aca="false">IF(G1686="OK",C1686,0)</f>
        <v>0</v>
      </c>
    </row>
    <row r="1687" customFormat="false" ht="25" hidden="false" customHeight="true" outlineLevel="0" collapsed="false">
      <c r="A1687" s="31"/>
      <c r="B1687" s="32"/>
      <c r="C1687" s="33"/>
      <c r="D1687" s="31"/>
      <c r="E1687" s="31"/>
      <c r="F1687" s="31"/>
      <c r="G1687" s="36" t="str">
        <f aca="false">IF(COUNTA(A1687:F1687)=0,"",IF(E1687="","Falta o código",IF(E1687&lt;&gt;TRIM(E1687),"Confira o código",IF(COUNTIFS(CobroID,E1687)&gt;1,"Código repetido",IF(NOT(ISNUMBER(B1687)),"Confira a data",IF(OR(B1687&lt;1,B1687&gt;73415,INT(B1687)&lt;&gt;B1687),"Confira a data",IF(NOT(ISNUMBER(C1687)),"Confira o valor",IF(C1687&lt;=0,"Valor maior que zero",IF(COUNTIFS(Medios,D1687)&lt;&gt;1,"Escolha um meio",IF(COUNTIFS(VentaID,A1687)&lt;&gt;1,"Confira o ID da venda",IF(SUMIFS(VentaValida,VentaID,A1687)&lt;=0,"Corrija a venda",IF(B1687&lt;SUMIFS(VentaFecha,VentaID,A1687),"Anterior à venda","OK"))))))))))))</f>
        <v/>
      </c>
      <c r="H1687" s="34" t="n">
        <f aca="false">IF(G1687="OK",C1687,0)</f>
        <v>0</v>
      </c>
    </row>
    <row r="1688" customFormat="false" ht="25" hidden="false" customHeight="true" outlineLevel="0" collapsed="false">
      <c r="A1688" s="31"/>
      <c r="B1688" s="32"/>
      <c r="C1688" s="33"/>
      <c r="D1688" s="31"/>
      <c r="E1688" s="31"/>
      <c r="F1688" s="31"/>
      <c r="G1688" s="36" t="str">
        <f aca="false">IF(COUNTA(A1688:F1688)=0,"",IF(E1688="","Falta o código",IF(E1688&lt;&gt;TRIM(E1688),"Confira o código",IF(COUNTIFS(CobroID,E1688)&gt;1,"Código repetido",IF(NOT(ISNUMBER(B1688)),"Confira a data",IF(OR(B1688&lt;1,B1688&gt;73415,INT(B1688)&lt;&gt;B1688),"Confira a data",IF(NOT(ISNUMBER(C1688)),"Confira o valor",IF(C1688&lt;=0,"Valor maior que zero",IF(COUNTIFS(Medios,D1688)&lt;&gt;1,"Escolha um meio",IF(COUNTIFS(VentaID,A1688)&lt;&gt;1,"Confira o ID da venda",IF(SUMIFS(VentaValida,VentaID,A1688)&lt;=0,"Corrija a venda",IF(B1688&lt;SUMIFS(VentaFecha,VentaID,A1688),"Anterior à venda","OK"))))))))))))</f>
        <v/>
      </c>
      <c r="H1688" s="34" t="n">
        <f aca="false">IF(G1688="OK",C1688,0)</f>
        <v>0</v>
      </c>
    </row>
    <row r="1689" customFormat="false" ht="25" hidden="false" customHeight="true" outlineLevel="0" collapsed="false">
      <c r="A1689" s="31"/>
      <c r="B1689" s="32"/>
      <c r="C1689" s="33"/>
      <c r="D1689" s="31"/>
      <c r="E1689" s="31"/>
      <c r="F1689" s="31"/>
      <c r="G1689" s="36" t="str">
        <f aca="false">IF(COUNTA(A1689:F1689)=0,"",IF(E1689="","Falta o código",IF(E1689&lt;&gt;TRIM(E1689),"Confira o código",IF(COUNTIFS(CobroID,E1689)&gt;1,"Código repetido",IF(NOT(ISNUMBER(B1689)),"Confira a data",IF(OR(B1689&lt;1,B1689&gt;73415,INT(B1689)&lt;&gt;B1689),"Confira a data",IF(NOT(ISNUMBER(C1689)),"Confira o valor",IF(C1689&lt;=0,"Valor maior que zero",IF(COUNTIFS(Medios,D1689)&lt;&gt;1,"Escolha um meio",IF(COUNTIFS(VentaID,A1689)&lt;&gt;1,"Confira o ID da venda",IF(SUMIFS(VentaValida,VentaID,A1689)&lt;=0,"Corrija a venda",IF(B1689&lt;SUMIFS(VentaFecha,VentaID,A1689),"Anterior à venda","OK"))))))))))))</f>
        <v/>
      </c>
      <c r="H1689" s="34" t="n">
        <f aca="false">IF(G1689="OK",C1689,0)</f>
        <v>0</v>
      </c>
    </row>
    <row r="1690" customFormat="false" ht="25" hidden="false" customHeight="true" outlineLevel="0" collapsed="false">
      <c r="A1690" s="31"/>
      <c r="B1690" s="32"/>
      <c r="C1690" s="33"/>
      <c r="D1690" s="31"/>
      <c r="E1690" s="31"/>
      <c r="F1690" s="31"/>
      <c r="G1690" s="36" t="str">
        <f aca="false">IF(COUNTA(A1690:F1690)=0,"",IF(E1690="","Falta o código",IF(E1690&lt;&gt;TRIM(E1690),"Confira o código",IF(COUNTIFS(CobroID,E1690)&gt;1,"Código repetido",IF(NOT(ISNUMBER(B1690)),"Confira a data",IF(OR(B1690&lt;1,B1690&gt;73415,INT(B1690)&lt;&gt;B1690),"Confira a data",IF(NOT(ISNUMBER(C1690)),"Confira o valor",IF(C1690&lt;=0,"Valor maior que zero",IF(COUNTIFS(Medios,D1690)&lt;&gt;1,"Escolha um meio",IF(COUNTIFS(VentaID,A1690)&lt;&gt;1,"Confira o ID da venda",IF(SUMIFS(VentaValida,VentaID,A1690)&lt;=0,"Corrija a venda",IF(B1690&lt;SUMIFS(VentaFecha,VentaID,A1690),"Anterior à venda","OK"))))))))))))</f>
        <v/>
      </c>
      <c r="H1690" s="34" t="n">
        <f aca="false">IF(G1690="OK",C1690,0)</f>
        <v>0</v>
      </c>
    </row>
    <row r="1691" customFormat="false" ht="25" hidden="false" customHeight="true" outlineLevel="0" collapsed="false">
      <c r="A1691" s="31"/>
      <c r="B1691" s="32"/>
      <c r="C1691" s="33"/>
      <c r="D1691" s="31"/>
      <c r="E1691" s="31"/>
      <c r="F1691" s="31"/>
      <c r="G1691" s="36" t="str">
        <f aca="false">IF(COUNTA(A1691:F1691)=0,"",IF(E1691="","Falta o código",IF(E1691&lt;&gt;TRIM(E1691),"Confira o código",IF(COUNTIFS(CobroID,E1691)&gt;1,"Código repetido",IF(NOT(ISNUMBER(B1691)),"Confira a data",IF(OR(B1691&lt;1,B1691&gt;73415,INT(B1691)&lt;&gt;B1691),"Confira a data",IF(NOT(ISNUMBER(C1691)),"Confira o valor",IF(C1691&lt;=0,"Valor maior que zero",IF(COUNTIFS(Medios,D1691)&lt;&gt;1,"Escolha um meio",IF(COUNTIFS(VentaID,A1691)&lt;&gt;1,"Confira o ID da venda",IF(SUMIFS(VentaValida,VentaID,A1691)&lt;=0,"Corrija a venda",IF(B1691&lt;SUMIFS(VentaFecha,VentaID,A1691),"Anterior à venda","OK"))))))))))))</f>
        <v/>
      </c>
      <c r="H1691" s="34" t="n">
        <f aca="false">IF(G1691="OK",C1691,0)</f>
        <v>0</v>
      </c>
    </row>
    <row r="1692" customFormat="false" ht="25" hidden="false" customHeight="true" outlineLevel="0" collapsed="false">
      <c r="A1692" s="31"/>
      <c r="B1692" s="32"/>
      <c r="C1692" s="33"/>
      <c r="D1692" s="31"/>
      <c r="E1692" s="31"/>
      <c r="F1692" s="31"/>
      <c r="G1692" s="36" t="str">
        <f aca="false">IF(COUNTA(A1692:F1692)=0,"",IF(E1692="","Falta o código",IF(E1692&lt;&gt;TRIM(E1692),"Confira o código",IF(COUNTIFS(CobroID,E1692)&gt;1,"Código repetido",IF(NOT(ISNUMBER(B1692)),"Confira a data",IF(OR(B1692&lt;1,B1692&gt;73415,INT(B1692)&lt;&gt;B1692),"Confira a data",IF(NOT(ISNUMBER(C1692)),"Confira o valor",IF(C1692&lt;=0,"Valor maior que zero",IF(COUNTIFS(Medios,D1692)&lt;&gt;1,"Escolha um meio",IF(COUNTIFS(VentaID,A1692)&lt;&gt;1,"Confira o ID da venda",IF(SUMIFS(VentaValida,VentaID,A1692)&lt;=0,"Corrija a venda",IF(B1692&lt;SUMIFS(VentaFecha,VentaID,A1692),"Anterior à venda","OK"))))))))))))</f>
        <v/>
      </c>
      <c r="H1692" s="34" t="n">
        <f aca="false">IF(G1692="OK",C1692,0)</f>
        <v>0</v>
      </c>
    </row>
    <row r="1693" customFormat="false" ht="25" hidden="false" customHeight="true" outlineLevel="0" collapsed="false">
      <c r="A1693" s="31"/>
      <c r="B1693" s="32"/>
      <c r="C1693" s="33"/>
      <c r="D1693" s="31"/>
      <c r="E1693" s="31"/>
      <c r="F1693" s="31"/>
      <c r="G1693" s="36" t="str">
        <f aca="false">IF(COUNTA(A1693:F1693)=0,"",IF(E1693="","Falta o código",IF(E1693&lt;&gt;TRIM(E1693),"Confira o código",IF(COUNTIFS(CobroID,E1693)&gt;1,"Código repetido",IF(NOT(ISNUMBER(B1693)),"Confira a data",IF(OR(B1693&lt;1,B1693&gt;73415,INT(B1693)&lt;&gt;B1693),"Confira a data",IF(NOT(ISNUMBER(C1693)),"Confira o valor",IF(C1693&lt;=0,"Valor maior que zero",IF(COUNTIFS(Medios,D1693)&lt;&gt;1,"Escolha um meio",IF(COUNTIFS(VentaID,A1693)&lt;&gt;1,"Confira o ID da venda",IF(SUMIFS(VentaValida,VentaID,A1693)&lt;=0,"Corrija a venda",IF(B1693&lt;SUMIFS(VentaFecha,VentaID,A1693),"Anterior à venda","OK"))))))))))))</f>
        <v/>
      </c>
      <c r="H1693" s="34" t="n">
        <f aca="false">IF(G1693="OK",C1693,0)</f>
        <v>0</v>
      </c>
    </row>
    <row r="1694" customFormat="false" ht="25" hidden="false" customHeight="true" outlineLevel="0" collapsed="false">
      <c r="A1694" s="31"/>
      <c r="B1694" s="32"/>
      <c r="C1694" s="33"/>
      <c r="D1694" s="31"/>
      <c r="E1694" s="31"/>
      <c r="F1694" s="31"/>
      <c r="G1694" s="36" t="str">
        <f aca="false">IF(COUNTA(A1694:F1694)=0,"",IF(E1694="","Falta o código",IF(E1694&lt;&gt;TRIM(E1694),"Confira o código",IF(COUNTIFS(CobroID,E1694)&gt;1,"Código repetido",IF(NOT(ISNUMBER(B1694)),"Confira a data",IF(OR(B1694&lt;1,B1694&gt;73415,INT(B1694)&lt;&gt;B1694),"Confira a data",IF(NOT(ISNUMBER(C1694)),"Confira o valor",IF(C1694&lt;=0,"Valor maior que zero",IF(COUNTIFS(Medios,D1694)&lt;&gt;1,"Escolha um meio",IF(COUNTIFS(VentaID,A1694)&lt;&gt;1,"Confira o ID da venda",IF(SUMIFS(VentaValida,VentaID,A1694)&lt;=0,"Corrija a venda",IF(B1694&lt;SUMIFS(VentaFecha,VentaID,A1694),"Anterior à venda","OK"))))))))))))</f>
        <v/>
      </c>
      <c r="H1694" s="34" t="n">
        <f aca="false">IF(G1694="OK",C1694,0)</f>
        <v>0</v>
      </c>
    </row>
    <row r="1695" customFormat="false" ht="25" hidden="false" customHeight="true" outlineLevel="0" collapsed="false">
      <c r="A1695" s="31"/>
      <c r="B1695" s="32"/>
      <c r="C1695" s="33"/>
      <c r="D1695" s="31"/>
      <c r="E1695" s="31"/>
      <c r="F1695" s="31"/>
      <c r="G1695" s="36" t="str">
        <f aca="false">IF(COUNTA(A1695:F1695)=0,"",IF(E1695="","Falta o código",IF(E1695&lt;&gt;TRIM(E1695),"Confira o código",IF(COUNTIFS(CobroID,E1695)&gt;1,"Código repetido",IF(NOT(ISNUMBER(B1695)),"Confira a data",IF(OR(B1695&lt;1,B1695&gt;73415,INT(B1695)&lt;&gt;B1695),"Confira a data",IF(NOT(ISNUMBER(C1695)),"Confira o valor",IF(C1695&lt;=0,"Valor maior que zero",IF(COUNTIFS(Medios,D1695)&lt;&gt;1,"Escolha um meio",IF(COUNTIFS(VentaID,A1695)&lt;&gt;1,"Confira o ID da venda",IF(SUMIFS(VentaValida,VentaID,A1695)&lt;=0,"Corrija a venda",IF(B1695&lt;SUMIFS(VentaFecha,VentaID,A1695),"Anterior à venda","OK"))))))))))))</f>
        <v/>
      </c>
      <c r="H1695" s="34" t="n">
        <f aca="false">IF(G1695="OK",C1695,0)</f>
        <v>0</v>
      </c>
    </row>
    <row r="1696" customFormat="false" ht="25" hidden="false" customHeight="true" outlineLevel="0" collapsed="false">
      <c r="A1696" s="31"/>
      <c r="B1696" s="32"/>
      <c r="C1696" s="33"/>
      <c r="D1696" s="31"/>
      <c r="E1696" s="31"/>
      <c r="F1696" s="31"/>
      <c r="G1696" s="36" t="str">
        <f aca="false">IF(COUNTA(A1696:F1696)=0,"",IF(E1696="","Falta o código",IF(E1696&lt;&gt;TRIM(E1696),"Confira o código",IF(COUNTIFS(CobroID,E1696)&gt;1,"Código repetido",IF(NOT(ISNUMBER(B1696)),"Confira a data",IF(OR(B1696&lt;1,B1696&gt;73415,INT(B1696)&lt;&gt;B1696),"Confira a data",IF(NOT(ISNUMBER(C1696)),"Confira o valor",IF(C1696&lt;=0,"Valor maior que zero",IF(COUNTIFS(Medios,D1696)&lt;&gt;1,"Escolha um meio",IF(COUNTIFS(VentaID,A1696)&lt;&gt;1,"Confira o ID da venda",IF(SUMIFS(VentaValida,VentaID,A1696)&lt;=0,"Corrija a venda",IF(B1696&lt;SUMIFS(VentaFecha,VentaID,A1696),"Anterior à venda","OK"))))))))))))</f>
        <v/>
      </c>
      <c r="H1696" s="34" t="n">
        <f aca="false">IF(G1696="OK",C1696,0)</f>
        <v>0</v>
      </c>
    </row>
    <row r="1697" customFormat="false" ht="25" hidden="false" customHeight="true" outlineLevel="0" collapsed="false">
      <c r="A1697" s="31"/>
      <c r="B1697" s="32"/>
      <c r="C1697" s="33"/>
      <c r="D1697" s="31"/>
      <c r="E1697" s="31"/>
      <c r="F1697" s="31"/>
      <c r="G1697" s="36" t="str">
        <f aca="false">IF(COUNTA(A1697:F1697)=0,"",IF(E1697="","Falta o código",IF(E1697&lt;&gt;TRIM(E1697),"Confira o código",IF(COUNTIFS(CobroID,E1697)&gt;1,"Código repetido",IF(NOT(ISNUMBER(B1697)),"Confira a data",IF(OR(B1697&lt;1,B1697&gt;73415,INT(B1697)&lt;&gt;B1697),"Confira a data",IF(NOT(ISNUMBER(C1697)),"Confira o valor",IF(C1697&lt;=0,"Valor maior que zero",IF(COUNTIFS(Medios,D1697)&lt;&gt;1,"Escolha um meio",IF(COUNTIFS(VentaID,A1697)&lt;&gt;1,"Confira o ID da venda",IF(SUMIFS(VentaValida,VentaID,A1697)&lt;=0,"Corrija a venda",IF(B1697&lt;SUMIFS(VentaFecha,VentaID,A1697),"Anterior à venda","OK"))))))))))))</f>
        <v/>
      </c>
      <c r="H1697" s="34" t="n">
        <f aca="false">IF(G1697="OK",C1697,0)</f>
        <v>0</v>
      </c>
    </row>
    <row r="1698" customFormat="false" ht="25" hidden="false" customHeight="true" outlineLevel="0" collapsed="false">
      <c r="A1698" s="31"/>
      <c r="B1698" s="32"/>
      <c r="C1698" s="33"/>
      <c r="D1698" s="31"/>
      <c r="E1698" s="31"/>
      <c r="F1698" s="31"/>
      <c r="G1698" s="36" t="str">
        <f aca="false">IF(COUNTA(A1698:F1698)=0,"",IF(E1698="","Falta o código",IF(E1698&lt;&gt;TRIM(E1698),"Confira o código",IF(COUNTIFS(CobroID,E1698)&gt;1,"Código repetido",IF(NOT(ISNUMBER(B1698)),"Confira a data",IF(OR(B1698&lt;1,B1698&gt;73415,INT(B1698)&lt;&gt;B1698),"Confira a data",IF(NOT(ISNUMBER(C1698)),"Confira o valor",IF(C1698&lt;=0,"Valor maior que zero",IF(COUNTIFS(Medios,D1698)&lt;&gt;1,"Escolha um meio",IF(COUNTIFS(VentaID,A1698)&lt;&gt;1,"Confira o ID da venda",IF(SUMIFS(VentaValida,VentaID,A1698)&lt;=0,"Corrija a venda",IF(B1698&lt;SUMIFS(VentaFecha,VentaID,A1698),"Anterior à venda","OK"))))))))))))</f>
        <v/>
      </c>
      <c r="H1698" s="34" t="n">
        <f aca="false">IF(G1698="OK",C1698,0)</f>
        <v>0</v>
      </c>
    </row>
    <row r="1699" customFormat="false" ht="25" hidden="false" customHeight="true" outlineLevel="0" collapsed="false">
      <c r="A1699" s="31"/>
      <c r="B1699" s="32"/>
      <c r="C1699" s="33"/>
      <c r="D1699" s="31"/>
      <c r="E1699" s="31"/>
      <c r="F1699" s="31"/>
      <c r="G1699" s="36" t="str">
        <f aca="false">IF(COUNTA(A1699:F1699)=0,"",IF(E1699="","Falta o código",IF(E1699&lt;&gt;TRIM(E1699),"Confira o código",IF(COUNTIFS(CobroID,E1699)&gt;1,"Código repetido",IF(NOT(ISNUMBER(B1699)),"Confira a data",IF(OR(B1699&lt;1,B1699&gt;73415,INT(B1699)&lt;&gt;B1699),"Confira a data",IF(NOT(ISNUMBER(C1699)),"Confira o valor",IF(C1699&lt;=0,"Valor maior que zero",IF(COUNTIFS(Medios,D1699)&lt;&gt;1,"Escolha um meio",IF(COUNTIFS(VentaID,A1699)&lt;&gt;1,"Confira o ID da venda",IF(SUMIFS(VentaValida,VentaID,A1699)&lt;=0,"Corrija a venda",IF(B1699&lt;SUMIFS(VentaFecha,VentaID,A1699),"Anterior à venda","OK"))))))))))))</f>
        <v/>
      </c>
      <c r="H1699" s="34" t="n">
        <f aca="false">IF(G1699="OK",C1699,0)</f>
        <v>0</v>
      </c>
    </row>
    <row r="1700" customFormat="false" ht="25" hidden="false" customHeight="true" outlineLevel="0" collapsed="false">
      <c r="A1700" s="31"/>
      <c r="B1700" s="32"/>
      <c r="C1700" s="33"/>
      <c r="D1700" s="31"/>
      <c r="E1700" s="31"/>
      <c r="F1700" s="31"/>
      <c r="G1700" s="36" t="str">
        <f aca="false">IF(COUNTA(A1700:F1700)=0,"",IF(E1700="","Falta o código",IF(E1700&lt;&gt;TRIM(E1700),"Confira o código",IF(COUNTIFS(CobroID,E1700)&gt;1,"Código repetido",IF(NOT(ISNUMBER(B1700)),"Confira a data",IF(OR(B1700&lt;1,B1700&gt;73415,INT(B1700)&lt;&gt;B1700),"Confira a data",IF(NOT(ISNUMBER(C1700)),"Confira o valor",IF(C1700&lt;=0,"Valor maior que zero",IF(COUNTIFS(Medios,D1700)&lt;&gt;1,"Escolha um meio",IF(COUNTIFS(VentaID,A1700)&lt;&gt;1,"Confira o ID da venda",IF(SUMIFS(VentaValida,VentaID,A1700)&lt;=0,"Corrija a venda",IF(B1700&lt;SUMIFS(VentaFecha,VentaID,A1700),"Anterior à venda","OK"))))))))))))</f>
        <v/>
      </c>
      <c r="H1700" s="34" t="n">
        <f aca="false">IF(G1700="OK",C1700,0)</f>
        <v>0</v>
      </c>
    </row>
    <row r="1701" customFormat="false" ht="25" hidden="false" customHeight="true" outlineLevel="0" collapsed="false">
      <c r="A1701" s="31"/>
      <c r="B1701" s="32"/>
      <c r="C1701" s="33"/>
      <c r="D1701" s="31"/>
      <c r="E1701" s="31"/>
      <c r="F1701" s="31"/>
      <c r="G1701" s="36" t="str">
        <f aca="false">IF(COUNTA(A1701:F1701)=0,"",IF(E1701="","Falta o código",IF(E1701&lt;&gt;TRIM(E1701),"Confira o código",IF(COUNTIFS(CobroID,E1701)&gt;1,"Código repetido",IF(NOT(ISNUMBER(B1701)),"Confira a data",IF(OR(B1701&lt;1,B1701&gt;73415,INT(B1701)&lt;&gt;B1701),"Confira a data",IF(NOT(ISNUMBER(C1701)),"Confira o valor",IF(C1701&lt;=0,"Valor maior que zero",IF(COUNTIFS(Medios,D1701)&lt;&gt;1,"Escolha um meio",IF(COUNTIFS(VentaID,A1701)&lt;&gt;1,"Confira o ID da venda",IF(SUMIFS(VentaValida,VentaID,A1701)&lt;=0,"Corrija a venda",IF(B1701&lt;SUMIFS(VentaFecha,VentaID,A1701),"Anterior à venda","OK"))))))))))))</f>
        <v/>
      </c>
      <c r="H1701" s="34" t="n">
        <f aca="false">IF(G1701="OK",C1701,0)</f>
        <v>0</v>
      </c>
    </row>
    <row r="1702" customFormat="false" ht="25" hidden="false" customHeight="true" outlineLevel="0" collapsed="false">
      <c r="A1702" s="31"/>
      <c r="B1702" s="32"/>
      <c r="C1702" s="33"/>
      <c r="D1702" s="31"/>
      <c r="E1702" s="31"/>
      <c r="F1702" s="31"/>
      <c r="G1702" s="36" t="str">
        <f aca="false">IF(COUNTA(A1702:F1702)=0,"",IF(E1702="","Falta o código",IF(E1702&lt;&gt;TRIM(E1702),"Confira o código",IF(COUNTIFS(CobroID,E1702)&gt;1,"Código repetido",IF(NOT(ISNUMBER(B1702)),"Confira a data",IF(OR(B1702&lt;1,B1702&gt;73415,INT(B1702)&lt;&gt;B1702),"Confira a data",IF(NOT(ISNUMBER(C1702)),"Confira o valor",IF(C1702&lt;=0,"Valor maior que zero",IF(COUNTIFS(Medios,D1702)&lt;&gt;1,"Escolha um meio",IF(COUNTIFS(VentaID,A1702)&lt;&gt;1,"Confira o ID da venda",IF(SUMIFS(VentaValida,VentaID,A1702)&lt;=0,"Corrija a venda",IF(B1702&lt;SUMIFS(VentaFecha,VentaID,A1702),"Anterior à venda","OK"))))))))))))</f>
        <v/>
      </c>
      <c r="H1702" s="34" t="n">
        <f aca="false">IF(G1702="OK",C1702,0)</f>
        <v>0</v>
      </c>
    </row>
    <row r="1703" customFormat="false" ht="25" hidden="false" customHeight="true" outlineLevel="0" collapsed="false">
      <c r="A1703" s="31"/>
      <c r="B1703" s="32"/>
      <c r="C1703" s="33"/>
      <c r="D1703" s="31"/>
      <c r="E1703" s="31"/>
      <c r="F1703" s="31"/>
      <c r="G1703" s="36" t="str">
        <f aca="false">IF(COUNTA(A1703:F1703)=0,"",IF(E1703="","Falta o código",IF(E1703&lt;&gt;TRIM(E1703),"Confira o código",IF(COUNTIFS(CobroID,E1703)&gt;1,"Código repetido",IF(NOT(ISNUMBER(B1703)),"Confira a data",IF(OR(B1703&lt;1,B1703&gt;73415,INT(B1703)&lt;&gt;B1703),"Confira a data",IF(NOT(ISNUMBER(C1703)),"Confira o valor",IF(C1703&lt;=0,"Valor maior que zero",IF(COUNTIFS(Medios,D1703)&lt;&gt;1,"Escolha um meio",IF(COUNTIFS(VentaID,A1703)&lt;&gt;1,"Confira o ID da venda",IF(SUMIFS(VentaValida,VentaID,A1703)&lt;=0,"Corrija a venda",IF(B1703&lt;SUMIFS(VentaFecha,VentaID,A1703),"Anterior à venda","OK"))))))))))))</f>
        <v/>
      </c>
      <c r="H1703" s="34" t="n">
        <f aca="false">IF(G1703="OK",C1703,0)</f>
        <v>0</v>
      </c>
    </row>
    <row r="1704" customFormat="false" ht="25" hidden="false" customHeight="true" outlineLevel="0" collapsed="false">
      <c r="A1704" s="31"/>
      <c r="B1704" s="32"/>
      <c r="C1704" s="33"/>
      <c r="D1704" s="31"/>
      <c r="E1704" s="31"/>
      <c r="F1704" s="31"/>
      <c r="G1704" s="36" t="str">
        <f aca="false">IF(COUNTA(A1704:F1704)=0,"",IF(E1704="","Falta o código",IF(E1704&lt;&gt;TRIM(E1704),"Confira o código",IF(COUNTIFS(CobroID,E1704)&gt;1,"Código repetido",IF(NOT(ISNUMBER(B1704)),"Confira a data",IF(OR(B1704&lt;1,B1704&gt;73415,INT(B1704)&lt;&gt;B1704),"Confira a data",IF(NOT(ISNUMBER(C1704)),"Confira o valor",IF(C1704&lt;=0,"Valor maior que zero",IF(COUNTIFS(Medios,D1704)&lt;&gt;1,"Escolha um meio",IF(COUNTIFS(VentaID,A1704)&lt;&gt;1,"Confira o ID da venda",IF(SUMIFS(VentaValida,VentaID,A1704)&lt;=0,"Corrija a venda",IF(B1704&lt;SUMIFS(VentaFecha,VentaID,A1704),"Anterior à venda","OK"))))))))))))</f>
        <v/>
      </c>
      <c r="H1704" s="34" t="n">
        <f aca="false">IF(G1704="OK",C1704,0)</f>
        <v>0</v>
      </c>
    </row>
    <row r="1705" customFormat="false" ht="25" hidden="false" customHeight="true" outlineLevel="0" collapsed="false">
      <c r="A1705" s="31"/>
      <c r="B1705" s="32"/>
      <c r="C1705" s="33"/>
      <c r="D1705" s="31"/>
      <c r="E1705" s="31"/>
      <c r="F1705" s="31"/>
      <c r="G1705" s="36" t="str">
        <f aca="false">IF(COUNTA(A1705:F1705)=0,"",IF(E1705="","Falta o código",IF(E1705&lt;&gt;TRIM(E1705),"Confira o código",IF(COUNTIFS(CobroID,E1705)&gt;1,"Código repetido",IF(NOT(ISNUMBER(B1705)),"Confira a data",IF(OR(B1705&lt;1,B1705&gt;73415,INT(B1705)&lt;&gt;B1705),"Confira a data",IF(NOT(ISNUMBER(C1705)),"Confira o valor",IF(C1705&lt;=0,"Valor maior que zero",IF(COUNTIFS(Medios,D1705)&lt;&gt;1,"Escolha um meio",IF(COUNTIFS(VentaID,A1705)&lt;&gt;1,"Confira o ID da venda",IF(SUMIFS(VentaValida,VentaID,A1705)&lt;=0,"Corrija a venda",IF(B1705&lt;SUMIFS(VentaFecha,VentaID,A1705),"Anterior à venda","OK"))))))))))))</f>
        <v/>
      </c>
      <c r="H1705" s="34" t="n">
        <f aca="false">IF(G1705="OK",C1705,0)</f>
        <v>0</v>
      </c>
    </row>
    <row r="1706" customFormat="false" ht="25" hidden="false" customHeight="true" outlineLevel="0" collapsed="false">
      <c r="A1706" s="31"/>
      <c r="B1706" s="32"/>
      <c r="C1706" s="33"/>
      <c r="D1706" s="31"/>
      <c r="E1706" s="31"/>
      <c r="F1706" s="31"/>
      <c r="G1706" s="36" t="str">
        <f aca="false">IF(COUNTA(A1706:F1706)=0,"",IF(E1706="","Falta o código",IF(E1706&lt;&gt;TRIM(E1706),"Confira o código",IF(COUNTIFS(CobroID,E1706)&gt;1,"Código repetido",IF(NOT(ISNUMBER(B1706)),"Confira a data",IF(OR(B1706&lt;1,B1706&gt;73415,INT(B1706)&lt;&gt;B1706),"Confira a data",IF(NOT(ISNUMBER(C1706)),"Confira o valor",IF(C1706&lt;=0,"Valor maior que zero",IF(COUNTIFS(Medios,D1706)&lt;&gt;1,"Escolha um meio",IF(COUNTIFS(VentaID,A1706)&lt;&gt;1,"Confira o ID da venda",IF(SUMIFS(VentaValida,VentaID,A1706)&lt;=0,"Corrija a venda",IF(B1706&lt;SUMIFS(VentaFecha,VentaID,A1706),"Anterior à venda","OK"))))))))))))</f>
        <v/>
      </c>
      <c r="H1706" s="34" t="n">
        <f aca="false">IF(G1706="OK",C1706,0)</f>
        <v>0</v>
      </c>
    </row>
    <row r="1707" customFormat="false" ht="25" hidden="false" customHeight="true" outlineLevel="0" collapsed="false">
      <c r="A1707" s="31"/>
      <c r="B1707" s="32"/>
      <c r="C1707" s="33"/>
      <c r="D1707" s="31"/>
      <c r="E1707" s="31"/>
      <c r="F1707" s="31"/>
      <c r="G1707" s="36" t="str">
        <f aca="false">IF(COUNTA(A1707:F1707)=0,"",IF(E1707="","Falta o código",IF(E1707&lt;&gt;TRIM(E1707),"Confira o código",IF(COUNTIFS(CobroID,E1707)&gt;1,"Código repetido",IF(NOT(ISNUMBER(B1707)),"Confira a data",IF(OR(B1707&lt;1,B1707&gt;73415,INT(B1707)&lt;&gt;B1707),"Confira a data",IF(NOT(ISNUMBER(C1707)),"Confira o valor",IF(C1707&lt;=0,"Valor maior que zero",IF(COUNTIFS(Medios,D1707)&lt;&gt;1,"Escolha um meio",IF(COUNTIFS(VentaID,A1707)&lt;&gt;1,"Confira o ID da venda",IF(SUMIFS(VentaValida,VentaID,A1707)&lt;=0,"Corrija a venda",IF(B1707&lt;SUMIFS(VentaFecha,VentaID,A1707),"Anterior à venda","OK"))))))))))))</f>
        <v/>
      </c>
      <c r="H1707" s="34" t="n">
        <f aca="false">IF(G1707="OK",C1707,0)</f>
        <v>0</v>
      </c>
    </row>
    <row r="1708" customFormat="false" ht="25" hidden="false" customHeight="true" outlineLevel="0" collapsed="false">
      <c r="A1708" s="31"/>
      <c r="B1708" s="32"/>
      <c r="C1708" s="33"/>
      <c r="D1708" s="31"/>
      <c r="E1708" s="31"/>
      <c r="F1708" s="31"/>
      <c r="G1708" s="36" t="str">
        <f aca="false">IF(COUNTA(A1708:F1708)=0,"",IF(E1708="","Falta o código",IF(E1708&lt;&gt;TRIM(E1708),"Confira o código",IF(COUNTIFS(CobroID,E1708)&gt;1,"Código repetido",IF(NOT(ISNUMBER(B1708)),"Confira a data",IF(OR(B1708&lt;1,B1708&gt;73415,INT(B1708)&lt;&gt;B1708),"Confira a data",IF(NOT(ISNUMBER(C1708)),"Confira o valor",IF(C1708&lt;=0,"Valor maior que zero",IF(COUNTIFS(Medios,D1708)&lt;&gt;1,"Escolha um meio",IF(COUNTIFS(VentaID,A1708)&lt;&gt;1,"Confira o ID da venda",IF(SUMIFS(VentaValida,VentaID,A1708)&lt;=0,"Corrija a venda",IF(B1708&lt;SUMIFS(VentaFecha,VentaID,A1708),"Anterior à venda","OK"))))))))))))</f>
        <v/>
      </c>
      <c r="H1708" s="34" t="n">
        <f aca="false">IF(G1708="OK",C1708,0)</f>
        <v>0</v>
      </c>
    </row>
    <row r="1709" customFormat="false" ht="25" hidden="false" customHeight="true" outlineLevel="0" collapsed="false">
      <c r="A1709" s="31"/>
      <c r="B1709" s="32"/>
      <c r="C1709" s="33"/>
      <c r="D1709" s="31"/>
      <c r="E1709" s="31"/>
      <c r="F1709" s="31"/>
      <c r="G1709" s="36" t="str">
        <f aca="false">IF(COUNTA(A1709:F1709)=0,"",IF(E1709="","Falta o código",IF(E1709&lt;&gt;TRIM(E1709),"Confira o código",IF(COUNTIFS(CobroID,E1709)&gt;1,"Código repetido",IF(NOT(ISNUMBER(B1709)),"Confira a data",IF(OR(B1709&lt;1,B1709&gt;73415,INT(B1709)&lt;&gt;B1709),"Confira a data",IF(NOT(ISNUMBER(C1709)),"Confira o valor",IF(C1709&lt;=0,"Valor maior que zero",IF(COUNTIFS(Medios,D1709)&lt;&gt;1,"Escolha um meio",IF(COUNTIFS(VentaID,A1709)&lt;&gt;1,"Confira o ID da venda",IF(SUMIFS(VentaValida,VentaID,A1709)&lt;=0,"Corrija a venda",IF(B1709&lt;SUMIFS(VentaFecha,VentaID,A1709),"Anterior à venda","OK"))))))))))))</f>
        <v/>
      </c>
      <c r="H1709" s="34" t="n">
        <f aca="false">IF(G1709="OK",C1709,0)</f>
        <v>0</v>
      </c>
    </row>
    <row r="1710" customFormat="false" ht="25" hidden="false" customHeight="true" outlineLevel="0" collapsed="false">
      <c r="A1710" s="31"/>
      <c r="B1710" s="32"/>
      <c r="C1710" s="33"/>
      <c r="D1710" s="31"/>
      <c r="E1710" s="31"/>
      <c r="F1710" s="31"/>
      <c r="G1710" s="36" t="str">
        <f aca="false">IF(COUNTA(A1710:F1710)=0,"",IF(E1710="","Falta o código",IF(E1710&lt;&gt;TRIM(E1710),"Confira o código",IF(COUNTIFS(CobroID,E1710)&gt;1,"Código repetido",IF(NOT(ISNUMBER(B1710)),"Confira a data",IF(OR(B1710&lt;1,B1710&gt;73415,INT(B1710)&lt;&gt;B1710),"Confira a data",IF(NOT(ISNUMBER(C1710)),"Confira o valor",IF(C1710&lt;=0,"Valor maior que zero",IF(COUNTIFS(Medios,D1710)&lt;&gt;1,"Escolha um meio",IF(COUNTIFS(VentaID,A1710)&lt;&gt;1,"Confira o ID da venda",IF(SUMIFS(VentaValida,VentaID,A1710)&lt;=0,"Corrija a venda",IF(B1710&lt;SUMIFS(VentaFecha,VentaID,A1710),"Anterior à venda","OK"))))))))))))</f>
        <v/>
      </c>
      <c r="H1710" s="34" t="n">
        <f aca="false">IF(G1710="OK",C1710,0)</f>
        <v>0</v>
      </c>
    </row>
    <row r="1711" customFormat="false" ht="25" hidden="false" customHeight="true" outlineLevel="0" collapsed="false">
      <c r="A1711" s="31"/>
      <c r="B1711" s="32"/>
      <c r="C1711" s="33"/>
      <c r="D1711" s="31"/>
      <c r="E1711" s="31"/>
      <c r="F1711" s="31"/>
      <c r="G1711" s="36" t="str">
        <f aca="false">IF(COUNTA(A1711:F1711)=0,"",IF(E1711="","Falta o código",IF(E1711&lt;&gt;TRIM(E1711),"Confira o código",IF(COUNTIFS(CobroID,E1711)&gt;1,"Código repetido",IF(NOT(ISNUMBER(B1711)),"Confira a data",IF(OR(B1711&lt;1,B1711&gt;73415,INT(B1711)&lt;&gt;B1711),"Confira a data",IF(NOT(ISNUMBER(C1711)),"Confira o valor",IF(C1711&lt;=0,"Valor maior que zero",IF(COUNTIFS(Medios,D1711)&lt;&gt;1,"Escolha um meio",IF(COUNTIFS(VentaID,A1711)&lt;&gt;1,"Confira o ID da venda",IF(SUMIFS(VentaValida,VentaID,A1711)&lt;=0,"Corrija a venda",IF(B1711&lt;SUMIFS(VentaFecha,VentaID,A1711),"Anterior à venda","OK"))))))))))))</f>
        <v/>
      </c>
      <c r="H1711" s="34" t="n">
        <f aca="false">IF(G1711="OK",C1711,0)</f>
        <v>0</v>
      </c>
    </row>
    <row r="1712" customFormat="false" ht="25" hidden="false" customHeight="true" outlineLevel="0" collapsed="false">
      <c r="A1712" s="31"/>
      <c r="B1712" s="32"/>
      <c r="C1712" s="33"/>
      <c r="D1712" s="31"/>
      <c r="E1712" s="31"/>
      <c r="F1712" s="31"/>
      <c r="G1712" s="36" t="str">
        <f aca="false">IF(COUNTA(A1712:F1712)=0,"",IF(E1712="","Falta o código",IF(E1712&lt;&gt;TRIM(E1712),"Confira o código",IF(COUNTIFS(CobroID,E1712)&gt;1,"Código repetido",IF(NOT(ISNUMBER(B1712)),"Confira a data",IF(OR(B1712&lt;1,B1712&gt;73415,INT(B1712)&lt;&gt;B1712),"Confira a data",IF(NOT(ISNUMBER(C1712)),"Confira o valor",IF(C1712&lt;=0,"Valor maior que zero",IF(COUNTIFS(Medios,D1712)&lt;&gt;1,"Escolha um meio",IF(COUNTIFS(VentaID,A1712)&lt;&gt;1,"Confira o ID da venda",IF(SUMIFS(VentaValida,VentaID,A1712)&lt;=0,"Corrija a venda",IF(B1712&lt;SUMIFS(VentaFecha,VentaID,A1712),"Anterior à venda","OK"))))))))))))</f>
        <v/>
      </c>
      <c r="H1712" s="34" t="n">
        <f aca="false">IF(G1712="OK",C1712,0)</f>
        <v>0</v>
      </c>
    </row>
    <row r="1713" customFormat="false" ht="25" hidden="false" customHeight="true" outlineLevel="0" collapsed="false">
      <c r="A1713" s="31"/>
      <c r="B1713" s="32"/>
      <c r="C1713" s="33"/>
      <c r="D1713" s="31"/>
      <c r="E1713" s="31"/>
      <c r="F1713" s="31"/>
      <c r="G1713" s="36" t="str">
        <f aca="false">IF(COUNTA(A1713:F1713)=0,"",IF(E1713="","Falta o código",IF(E1713&lt;&gt;TRIM(E1713),"Confira o código",IF(COUNTIFS(CobroID,E1713)&gt;1,"Código repetido",IF(NOT(ISNUMBER(B1713)),"Confira a data",IF(OR(B1713&lt;1,B1713&gt;73415,INT(B1713)&lt;&gt;B1713),"Confira a data",IF(NOT(ISNUMBER(C1713)),"Confira o valor",IF(C1713&lt;=0,"Valor maior que zero",IF(COUNTIFS(Medios,D1713)&lt;&gt;1,"Escolha um meio",IF(COUNTIFS(VentaID,A1713)&lt;&gt;1,"Confira o ID da venda",IF(SUMIFS(VentaValida,VentaID,A1713)&lt;=0,"Corrija a venda",IF(B1713&lt;SUMIFS(VentaFecha,VentaID,A1713),"Anterior à venda","OK"))))))))))))</f>
        <v/>
      </c>
      <c r="H1713" s="34" t="n">
        <f aca="false">IF(G1713="OK",C1713,0)</f>
        <v>0</v>
      </c>
    </row>
    <row r="1714" customFormat="false" ht="25" hidden="false" customHeight="true" outlineLevel="0" collapsed="false">
      <c r="A1714" s="31"/>
      <c r="B1714" s="32"/>
      <c r="C1714" s="33"/>
      <c r="D1714" s="31"/>
      <c r="E1714" s="31"/>
      <c r="F1714" s="31"/>
      <c r="G1714" s="36" t="str">
        <f aca="false">IF(COUNTA(A1714:F1714)=0,"",IF(E1714="","Falta o código",IF(E1714&lt;&gt;TRIM(E1714),"Confira o código",IF(COUNTIFS(CobroID,E1714)&gt;1,"Código repetido",IF(NOT(ISNUMBER(B1714)),"Confira a data",IF(OR(B1714&lt;1,B1714&gt;73415,INT(B1714)&lt;&gt;B1714),"Confira a data",IF(NOT(ISNUMBER(C1714)),"Confira o valor",IF(C1714&lt;=0,"Valor maior que zero",IF(COUNTIFS(Medios,D1714)&lt;&gt;1,"Escolha um meio",IF(COUNTIFS(VentaID,A1714)&lt;&gt;1,"Confira o ID da venda",IF(SUMIFS(VentaValida,VentaID,A1714)&lt;=0,"Corrija a venda",IF(B1714&lt;SUMIFS(VentaFecha,VentaID,A1714),"Anterior à venda","OK"))))))))))))</f>
        <v/>
      </c>
      <c r="H1714" s="34" t="n">
        <f aca="false">IF(G1714="OK",C1714,0)</f>
        <v>0</v>
      </c>
    </row>
    <row r="1715" customFormat="false" ht="25" hidden="false" customHeight="true" outlineLevel="0" collapsed="false">
      <c r="A1715" s="31"/>
      <c r="B1715" s="32"/>
      <c r="C1715" s="33"/>
      <c r="D1715" s="31"/>
      <c r="E1715" s="31"/>
      <c r="F1715" s="31"/>
      <c r="G1715" s="36" t="str">
        <f aca="false">IF(COUNTA(A1715:F1715)=0,"",IF(E1715="","Falta o código",IF(E1715&lt;&gt;TRIM(E1715),"Confira o código",IF(COUNTIFS(CobroID,E1715)&gt;1,"Código repetido",IF(NOT(ISNUMBER(B1715)),"Confira a data",IF(OR(B1715&lt;1,B1715&gt;73415,INT(B1715)&lt;&gt;B1715),"Confira a data",IF(NOT(ISNUMBER(C1715)),"Confira o valor",IF(C1715&lt;=0,"Valor maior que zero",IF(COUNTIFS(Medios,D1715)&lt;&gt;1,"Escolha um meio",IF(COUNTIFS(VentaID,A1715)&lt;&gt;1,"Confira o ID da venda",IF(SUMIFS(VentaValida,VentaID,A1715)&lt;=0,"Corrija a venda",IF(B1715&lt;SUMIFS(VentaFecha,VentaID,A1715),"Anterior à venda","OK"))))))))))))</f>
        <v/>
      </c>
      <c r="H1715" s="34" t="n">
        <f aca="false">IF(G1715="OK",C1715,0)</f>
        <v>0</v>
      </c>
    </row>
    <row r="1716" customFormat="false" ht="25" hidden="false" customHeight="true" outlineLevel="0" collapsed="false">
      <c r="A1716" s="31"/>
      <c r="B1716" s="32"/>
      <c r="C1716" s="33"/>
      <c r="D1716" s="31"/>
      <c r="E1716" s="31"/>
      <c r="F1716" s="31"/>
      <c r="G1716" s="36" t="str">
        <f aca="false">IF(COUNTA(A1716:F1716)=0,"",IF(E1716="","Falta o código",IF(E1716&lt;&gt;TRIM(E1716),"Confira o código",IF(COUNTIFS(CobroID,E1716)&gt;1,"Código repetido",IF(NOT(ISNUMBER(B1716)),"Confira a data",IF(OR(B1716&lt;1,B1716&gt;73415,INT(B1716)&lt;&gt;B1716),"Confira a data",IF(NOT(ISNUMBER(C1716)),"Confira o valor",IF(C1716&lt;=0,"Valor maior que zero",IF(COUNTIFS(Medios,D1716)&lt;&gt;1,"Escolha um meio",IF(COUNTIFS(VentaID,A1716)&lt;&gt;1,"Confira o ID da venda",IF(SUMIFS(VentaValida,VentaID,A1716)&lt;=0,"Corrija a venda",IF(B1716&lt;SUMIFS(VentaFecha,VentaID,A1716),"Anterior à venda","OK"))))))))))))</f>
        <v/>
      </c>
      <c r="H1716" s="34" t="n">
        <f aca="false">IF(G1716="OK",C1716,0)</f>
        <v>0</v>
      </c>
    </row>
    <row r="1717" customFormat="false" ht="25" hidden="false" customHeight="true" outlineLevel="0" collapsed="false">
      <c r="A1717" s="31"/>
      <c r="B1717" s="32"/>
      <c r="C1717" s="33"/>
      <c r="D1717" s="31"/>
      <c r="E1717" s="31"/>
      <c r="F1717" s="31"/>
      <c r="G1717" s="36" t="str">
        <f aca="false">IF(COUNTA(A1717:F1717)=0,"",IF(E1717="","Falta o código",IF(E1717&lt;&gt;TRIM(E1717),"Confira o código",IF(COUNTIFS(CobroID,E1717)&gt;1,"Código repetido",IF(NOT(ISNUMBER(B1717)),"Confira a data",IF(OR(B1717&lt;1,B1717&gt;73415,INT(B1717)&lt;&gt;B1717),"Confira a data",IF(NOT(ISNUMBER(C1717)),"Confira o valor",IF(C1717&lt;=0,"Valor maior que zero",IF(COUNTIFS(Medios,D1717)&lt;&gt;1,"Escolha um meio",IF(COUNTIFS(VentaID,A1717)&lt;&gt;1,"Confira o ID da venda",IF(SUMIFS(VentaValida,VentaID,A1717)&lt;=0,"Corrija a venda",IF(B1717&lt;SUMIFS(VentaFecha,VentaID,A1717),"Anterior à venda","OK"))))))))))))</f>
        <v/>
      </c>
      <c r="H1717" s="34" t="n">
        <f aca="false">IF(G1717="OK",C1717,0)</f>
        <v>0</v>
      </c>
    </row>
    <row r="1718" customFormat="false" ht="25" hidden="false" customHeight="true" outlineLevel="0" collapsed="false">
      <c r="A1718" s="31"/>
      <c r="B1718" s="32"/>
      <c r="C1718" s="33"/>
      <c r="D1718" s="31"/>
      <c r="E1718" s="31"/>
      <c r="F1718" s="31"/>
      <c r="G1718" s="36" t="str">
        <f aca="false">IF(COUNTA(A1718:F1718)=0,"",IF(E1718="","Falta o código",IF(E1718&lt;&gt;TRIM(E1718),"Confira o código",IF(COUNTIFS(CobroID,E1718)&gt;1,"Código repetido",IF(NOT(ISNUMBER(B1718)),"Confira a data",IF(OR(B1718&lt;1,B1718&gt;73415,INT(B1718)&lt;&gt;B1718),"Confira a data",IF(NOT(ISNUMBER(C1718)),"Confira o valor",IF(C1718&lt;=0,"Valor maior que zero",IF(COUNTIFS(Medios,D1718)&lt;&gt;1,"Escolha um meio",IF(COUNTIFS(VentaID,A1718)&lt;&gt;1,"Confira o ID da venda",IF(SUMIFS(VentaValida,VentaID,A1718)&lt;=0,"Corrija a venda",IF(B1718&lt;SUMIFS(VentaFecha,VentaID,A1718),"Anterior à venda","OK"))))))))))))</f>
        <v/>
      </c>
      <c r="H1718" s="34" t="n">
        <f aca="false">IF(G1718="OK",C1718,0)</f>
        <v>0</v>
      </c>
    </row>
    <row r="1719" customFormat="false" ht="25" hidden="false" customHeight="true" outlineLevel="0" collapsed="false">
      <c r="A1719" s="31"/>
      <c r="B1719" s="32"/>
      <c r="C1719" s="33"/>
      <c r="D1719" s="31"/>
      <c r="E1719" s="31"/>
      <c r="F1719" s="31"/>
      <c r="G1719" s="36" t="str">
        <f aca="false">IF(COUNTA(A1719:F1719)=0,"",IF(E1719="","Falta o código",IF(E1719&lt;&gt;TRIM(E1719),"Confira o código",IF(COUNTIFS(CobroID,E1719)&gt;1,"Código repetido",IF(NOT(ISNUMBER(B1719)),"Confira a data",IF(OR(B1719&lt;1,B1719&gt;73415,INT(B1719)&lt;&gt;B1719),"Confira a data",IF(NOT(ISNUMBER(C1719)),"Confira o valor",IF(C1719&lt;=0,"Valor maior que zero",IF(COUNTIFS(Medios,D1719)&lt;&gt;1,"Escolha um meio",IF(COUNTIFS(VentaID,A1719)&lt;&gt;1,"Confira o ID da venda",IF(SUMIFS(VentaValida,VentaID,A1719)&lt;=0,"Corrija a venda",IF(B1719&lt;SUMIFS(VentaFecha,VentaID,A1719),"Anterior à venda","OK"))))))))))))</f>
        <v/>
      </c>
      <c r="H1719" s="34" t="n">
        <f aca="false">IF(G1719="OK",C1719,0)</f>
        <v>0</v>
      </c>
    </row>
    <row r="1720" customFormat="false" ht="25" hidden="false" customHeight="true" outlineLevel="0" collapsed="false">
      <c r="A1720" s="31"/>
      <c r="B1720" s="32"/>
      <c r="C1720" s="33"/>
      <c r="D1720" s="31"/>
      <c r="E1720" s="31"/>
      <c r="F1720" s="31"/>
      <c r="G1720" s="36" t="str">
        <f aca="false">IF(COUNTA(A1720:F1720)=0,"",IF(E1720="","Falta o código",IF(E1720&lt;&gt;TRIM(E1720),"Confira o código",IF(COUNTIFS(CobroID,E1720)&gt;1,"Código repetido",IF(NOT(ISNUMBER(B1720)),"Confira a data",IF(OR(B1720&lt;1,B1720&gt;73415,INT(B1720)&lt;&gt;B1720),"Confira a data",IF(NOT(ISNUMBER(C1720)),"Confira o valor",IF(C1720&lt;=0,"Valor maior que zero",IF(COUNTIFS(Medios,D1720)&lt;&gt;1,"Escolha um meio",IF(COUNTIFS(VentaID,A1720)&lt;&gt;1,"Confira o ID da venda",IF(SUMIFS(VentaValida,VentaID,A1720)&lt;=0,"Corrija a venda",IF(B1720&lt;SUMIFS(VentaFecha,VentaID,A1720),"Anterior à venda","OK"))))))))))))</f>
        <v/>
      </c>
      <c r="H1720" s="34" t="n">
        <f aca="false">IF(G1720="OK",C1720,0)</f>
        <v>0</v>
      </c>
    </row>
    <row r="1721" customFormat="false" ht="25" hidden="false" customHeight="true" outlineLevel="0" collapsed="false">
      <c r="A1721" s="31"/>
      <c r="B1721" s="32"/>
      <c r="C1721" s="33"/>
      <c r="D1721" s="31"/>
      <c r="E1721" s="31"/>
      <c r="F1721" s="31"/>
      <c r="G1721" s="36" t="str">
        <f aca="false">IF(COUNTA(A1721:F1721)=0,"",IF(E1721="","Falta o código",IF(E1721&lt;&gt;TRIM(E1721),"Confira o código",IF(COUNTIFS(CobroID,E1721)&gt;1,"Código repetido",IF(NOT(ISNUMBER(B1721)),"Confira a data",IF(OR(B1721&lt;1,B1721&gt;73415,INT(B1721)&lt;&gt;B1721),"Confira a data",IF(NOT(ISNUMBER(C1721)),"Confira o valor",IF(C1721&lt;=0,"Valor maior que zero",IF(COUNTIFS(Medios,D1721)&lt;&gt;1,"Escolha um meio",IF(COUNTIFS(VentaID,A1721)&lt;&gt;1,"Confira o ID da venda",IF(SUMIFS(VentaValida,VentaID,A1721)&lt;=0,"Corrija a venda",IF(B1721&lt;SUMIFS(VentaFecha,VentaID,A1721),"Anterior à venda","OK"))))))))))))</f>
        <v/>
      </c>
      <c r="H1721" s="34" t="n">
        <f aca="false">IF(G1721="OK",C1721,0)</f>
        <v>0</v>
      </c>
    </row>
    <row r="1722" customFormat="false" ht="25" hidden="false" customHeight="true" outlineLevel="0" collapsed="false">
      <c r="A1722" s="31"/>
      <c r="B1722" s="32"/>
      <c r="C1722" s="33"/>
      <c r="D1722" s="31"/>
      <c r="E1722" s="31"/>
      <c r="F1722" s="31"/>
      <c r="G1722" s="36" t="str">
        <f aca="false">IF(COUNTA(A1722:F1722)=0,"",IF(E1722="","Falta o código",IF(E1722&lt;&gt;TRIM(E1722),"Confira o código",IF(COUNTIFS(CobroID,E1722)&gt;1,"Código repetido",IF(NOT(ISNUMBER(B1722)),"Confira a data",IF(OR(B1722&lt;1,B1722&gt;73415,INT(B1722)&lt;&gt;B1722),"Confira a data",IF(NOT(ISNUMBER(C1722)),"Confira o valor",IF(C1722&lt;=0,"Valor maior que zero",IF(COUNTIFS(Medios,D1722)&lt;&gt;1,"Escolha um meio",IF(COUNTIFS(VentaID,A1722)&lt;&gt;1,"Confira o ID da venda",IF(SUMIFS(VentaValida,VentaID,A1722)&lt;=0,"Corrija a venda",IF(B1722&lt;SUMIFS(VentaFecha,VentaID,A1722),"Anterior à venda","OK"))))))))))))</f>
        <v/>
      </c>
      <c r="H1722" s="34" t="n">
        <f aca="false">IF(G1722="OK",C1722,0)</f>
        <v>0</v>
      </c>
    </row>
    <row r="1723" customFormat="false" ht="25" hidden="false" customHeight="true" outlineLevel="0" collapsed="false">
      <c r="A1723" s="31"/>
      <c r="B1723" s="32"/>
      <c r="C1723" s="33"/>
      <c r="D1723" s="31"/>
      <c r="E1723" s="31"/>
      <c r="F1723" s="31"/>
      <c r="G1723" s="36" t="str">
        <f aca="false">IF(COUNTA(A1723:F1723)=0,"",IF(E1723="","Falta o código",IF(E1723&lt;&gt;TRIM(E1723),"Confira o código",IF(COUNTIFS(CobroID,E1723)&gt;1,"Código repetido",IF(NOT(ISNUMBER(B1723)),"Confira a data",IF(OR(B1723&lt;1,B1723&gt;73415,INT(B1723)&lt;&gt;B1723),"Confira a data",IF(NOT(ISNUMBER(C1723)),"Confira o valor",IF(C1723&lt;=0,"Valor maior que zero",IF(COUNTIFS(Medios,D1723)&lt;&gt;1,"Escolha um meio",IF(COUNTIFS(VentaID,A1723)&lt;&gt;1,"Confira o ID da venda",IF(SUMIFS(VentaValida,VentaID,A1723)&lt;=0,"Corrija a venda",IF(B1723&lt;SUMIFS(VentaFecha,VentaID,A1723),"Anterior à venda","OK"))))))))))))</f>
        <v/>
      </c>
      <c r="H1723" s="34" t="n">
        <f aca="false">IF(G1723="OK",C1723,0)</f>
        <v>0</v>
      </c>
    </row>
    <row r="1724" customFormat="false" ht="25" hidden="false" customHeight="true" outlineLevel="0" collapsed="false">
      <c r="A1724" s="31"/>
      <c r="B1724" s="32"/>
      <c r="C1724" s="33"/>
      <c r="D1724" s="31"/>
      <c r="E1724" s="31"/>
      <c r="F1724" s="31"/>
      <c r="G1724" s="36" t="str">
        <f aca="false">IF(COUNTA(A1724:F1724)=0,"",IF(E1724="","Falta o código",IF(E1724&lt;&gt;TRIM(E1724),"Confira o código",IF(COUNTIFS(CobroID,E1724)&gt;1,"Código repetido",IF(NOT(ISNUMBER(B1724)),"Confira a data",IF(OR(B1724&lt;1,B1724&gt;73415,INT(B1724)&lt;&gt;B1724),"Confira a data",IF(NOT(ISNUMBER(C1724)),"Confira o valor",IF(C1724&lt;=0,"Valor maior que zero",IF(COUNTIFS(Medios,D1724)&lt;&gt;1,"Escolha um meio",IF(COUNTIFS(VentaID,A1724)&lt;&gt;1,"Confira o ID da venda",IF(SUMIFS(VentaValida,VentaID,A1724)&lt;=0,"Corrija a venda",IF(B1724&lt;SUMIFS(VentaFecha,VentaID,A1724),"Anterior à venda","OK"))))))))))))</f>
        <v/>
      </c>
      <c r="H1724" s="34" t="n">
        <f aca="false">IF(G1724="OK",C1724,0)</f>
        <v>0</v>
      </c>
    </row>
    <row r="1725" customFormat="false" ht="25" hidden="false" customHeight="true" outlineLevel="0" collapsed="false">
      <c r="A1725" s="31"/>
      <c r="B1725" s="32"/>
      <c r="C1725" s="33"/>
      <c r="D1725" s="31"/>
      <c r="E1725" s="31"/>
      <c r="F1725" s="31"/>
      <c r="G1725" s="36" t="str">
        <f aca="false">IF(COUNTA(A1725:F1725)=0,"",IF(E1725="","Falta o código",IF(E1725&lt;&gt;TRIM(E1725),"Confira o código",IF(COUNTIFS(CobroID,E1725)&gt;1,"Código repetido",IF(NOT(ISNUMBER(B1725)),"Confira a data",IF(OR(B1725&lt;1,B1725&gt;73415,INT(B1725)&lt;&gt;B1725),"Confira a data",IF(NOT(ISNUMBER(C1725)),"Confira o valor",IF(C1725&lt;=0,"Valor maior que zero",IF(COUNTIFS(Medios,D1725)&lt;&gt;1,"Escolha um meio",IF(COUNTIFS(VentaID,A1725)&lt;&gt;1,"Confira o ID da venda",IF(SUMIFS(VentaValida,VentaID,A1725)&lt;=0,"Corrija a venda",IF(B1725&lt;SUMIFS(VentaFecha,VentaID,A1725),"Anterior à venda","OK"))))))))))))</f>
        <v/>
      </c>
      <c r="H1725" s="34" t="n">
        <f aca="false">IF(G1725="OK",C1725,0)</f>
        <v>0</v>
      </c>
    </row>
    <row r="1726" customFormat="false" ht="25" hidden="false" customHeight="true" outlineLevel="0" collapsed="false">
      <c r="A1726" s="31"/>
      <c r="B1726" s="32"/>
      <c r="C1726" s="33"/>
      <c r="D1726" s="31"/>
      <c r="E1726" s="31"/>
      <c r="F1726" s="31"/>
      <c r="G1726" s="36" t="str">
        <f aca="false">IF(COUNTA(A1726:F1726)=0,"",IF(E1726="","Falta o código",IF(E1726&lt;&gt;TRIM(E1726),"Confira o código",IF(COUNTIFS(CobroID,E1726)&gt;1,"Código repetido",IF(NOT(ISNUMBER(B1726)),"Confira a data",IF(OR(B1726&lt;1,B1726&gt;73415,INT(B1726)&lt;&gt;B1726),"Confira a data",IF(NOT(ISNUMBER(C1726)),"Confira o valor",IF(C1726&lt;=0,"Valor maior que zero",IF(COUNTIFS(Medios,D1726)&lt;&gt;1,"Escolha um meio",IF(COUNTIFS(VentaID,A1726)&lt;&gt;1,"Confira o ID da venda",IF(SUMIFS(VentaValida,VentaID,A1726)&lt;=0,"Corrija a venda",IF(B1726&lt;SUMIFS(VentaFecha,VentaID,A1726),"Anterior à venda","OK"))))))))))))</f>
        <v/>
      </c>
      <c r="H1726" s="34" t="n">
        <f aca="false">IF(G1726="OK",C1726,0)</f>
        <v>0</v>
      </c>
    </row>
    <row r="1727" customFormat="false" ht="25" hidden="false" customHeight="true" outlineLevel="0" collapsed="false">
      <c r="A1727" s="31"/>
      <c r="B1727" s="32"/>
      <c r="C1727" s="33"/>
      <c r="D1727" s="31"/>
      <c r="E1727" s="31"/>
      <c r="F1727" s="31"/>
      <c r="G1727" s="36" t="str">
        <f aca="false">IF(COUNTA(A1727:F1727)=0,"",IF(E1727="","Falta o código",IF(E1727&lt;&gt;TRIM(E1727),"Confira o código",IF(COUNTIFS(CobroID,E1727)&gt;1,"Código repetido",IF(NOT(ISNUMBER(B1727)),"Confira a data",IF(OR(B1727&lt;1,B1727&gt;73415,INT(B1727)&lt;&gt;B1727),"Confira a data",IF(NOT(ISNUMBER(C1727)),"Confira o valor",IF(C1727&lt;=0,"Valor maior que zero",IF(COUNTIFS(Medios,D1727)&lt;&gt;1,"Escolha um meio",IF(COUNTIFS(VentaID,A1727)&lt;&gt;1,"Confira o ID da venda",IF(SUMIFS(VentaValida,VentaID,A1727)&lt;=0,"Corrija a venda",IF(B1727&lt;SUMIFS(VentaFecha,VentaID,A1727),"Anterior à venda","OK"))))))))))))</f>
        <v/>
      </c>
      <c r="H1727" s="34" t="n">
        <f aca="false">IF(G1727="OK",C1727,0)</f>
        <v>0</v>
      </c>
    </row>
    <row r="1728" customFormat="false" ht="25" hidden="false" customHeight="true" outlineLevel="0" collapsed="false">
      <c r="A1728" s="31"/>
      <c r="B1728" s="32"/>
      <c r="C1728" s="33"/>
      <c r="D1728" s="31"/>
      <c r="E1728" s="31"/>
      <c r="F1728" s="31"/>
      <c r="G1728" s="36" t="str">
        <f aca="false">IF(COUNTA(A1728:F1728)=0,"",IF(E1728="","Falta o código",IF(E1728&lt;&gt;TRIM(E1728),"Confira o código",IF(COUNTIFS(CobroID,E1728)&gt;1,"Código repetido",IF(NOT(ISNUMBER(B1728)),"Confira a data",IF(OR(B1728&lt;1,B1728&gt;73415,INT(B1728)&lt;&gt;B1728),"Confira a data",IF(NOT(ISNUMBER(C1728)),"Confira o valor",IF(C1728&lt;=0,"Valor maior que zero",IF(COUNTIFS(Medios,D1728)&lt;&gt;1,"Escolha um meio",IF(COUNTIFS(VentaID,A1728)&lt;&gt;1,"Confira o ID da venda",IF(SUMIFS(VentaValida,VentaID,A1728)&lt;=0,"Corrija a venda",IF(B1728&lt;SUMIFS(VentaFecha,VentaID,A1728),"Anterior à venda","OK"))))))))))))</f>
        <v/>
      </c>
      <c r="H1728" s="34" t="n">
        <f aca="false">IF(G1728="OK",C1728,0)</f>
        <v>0</v>
      </c>
    </row>
    <row r="1729" customFormat="false" ht="25" hidden="false" customHeight="true" outlineLevel="0" collapsed="false">
      <c r="A1729" s="31"/>
      <c r="B1729" s="32"/>
      <c r="C1729" s="33"/>
      <c r="D1729" s="31"/>
      <c r="E1729" s="31"/>
      <c r="F1729" s="31"/>
      <c r="G1729" s="36" t="str">
        <f aca="false">IF(COUNTA(A1729:F1729)=0,"",IF(E1729="","Falta o código",IF(E1729&lt;&gt;TRIM(E1729),"Confira o código",IF(COUNTIFS(CobroID,E1729)&gt;1,"Código repetido",IF(NOT(ISNUMBER(B1729)),"Confira a data",IF(OR(B1729&lt;1,B1729&gt;73415,INT(B1729)&lt;&gt;B1729),"Confira a data",IF(NOT(ISNUMBER(C1729)),"Confira o valor",IF(C1729&lt;=0,"Valor maior que zero",IF(COUNTIFS(Medios,D1729)&lt;&gt;1,"Escolha um meio",IF(COUNTIFS(VentaID,A1729)&lt;&gt;1,"Confira o ID da venda",IF(SUMIFS(VentaValida,VentaID,A1729)&lt;=0,"Corrija a venda",IF(B1729&lt;SUMIFS(VentaFecha,VentaID,A1729),"Anterior à venda","OK"))))))))))))</f>
        <v/>
      </c>
      <c r="H1729" s="34" t="n">
        <f aca="false">IF(G1729="OK",C1729,0)</f>
        <v>0</v>
      </c>
    </row>
    <row r="1730" customFormat="false" ht="25" hidden="false" customHeight="true" outlineLevel="0" collapsed="false">
      <c r="A1730" s="31"/>
      <c r="B1730" s="32"/>
      <c r="C1730" s="33"/>
      <c r="D1730" s="31"/>
      <c r="E1730" s="31"/>
      <c r="F1730" s="31"/>
      <c r="G1730" s="36" t="str">
        <f aca="false">IF(COUNTA(A1730:F1730)=0,"",IF(E1730="","Falta o código",IF(E1730&lt;&gt;TRIM(E1730),"Confira o código",IF(COUNTIFS(CobroID,E1730)&gt;1,"Código repetido",IF(NOT(ISNUMBER(B1730)),"Confira a data",IF(OR(B1730&lt;1,B1730&gt;73415,INT(B1730)&lt;&gt;B1730),"Confira a data",IF(NOT(ISNUMBER(C1730)),"Confira o valor",IF(C1730&lt;=0,"Valor maior que zero",IF(COUNTIFS(Medios,D1730)&lt;&gt;1,"Escolha um meio",IF(COUNTIFS(VentaID,A1730)&lt;&gt;1,"Confira o ID da venda",IF(SUMIFS(VentaValida,VentaID,A1730)&lt;=0,"Corrija a venda",IF(B1730&lt;SUMIFS(VentaFecha,VentaID,A1730),"Anterior à venda","OK"))))))))))))</f>
        <v/>
      </c>
      <c r="H1730" s="34" t="n">
        <f aca="false">IF(G1730="OK",C1730,0)</f>
        <v>0</v>
      </c>
    </row>
    <row r="1731" customFormat="false" ht="25" hidden="false" customHeight="true" outlineLevel="0" collapsed="false">
      <c r="A1731" s="31"/>
      <c r="B1731" s="32"/>
      <c r="C1731" s="33"/>
      <c r="D1731" s="31"/>
      <c r="E1731" s="31"/>
      <c r="F1731" s="31"/>
      <c r="G1731" s="36" t="str">
        <f aca="false">IF(COUNTA(A1731:F1731)=0,"",IF(E1731="","Falta o código",IF(E1731&lt;&gt;TRIM(E1731),"Confira o código",IF(COUNTIFS(CobroID,E1731)&gt;1,"Código repetido",IF(NOT(ISNUMBER(B1731)),"Confira a data",IF(OR(B1731&lt;1,B1731&gt;73415,INT(B1731)&lt;&gt;B1731),"Confira a data",IF(NOT(ISNUMBER(C1731)),"Confira o valor",IF(C1731&lt;=0,"Valor maior que zero",IF(COUNTIFS(Medios,D1731)&lt;&gt;1,"Escolha um meio",IF(COUNTIFS(VentaID,A1731)&lt;&gt;1,"Confira o ID da venda",IF(SUMIFS(VentaValida,VentaID,A1731)&lt;=0,"Corrija a venda",IF(B1731&lt;SUMIFS(VentaFecha,VentaID,A1731),"Anterior à venda","OK"))))))))))))</f>
        <v/>
      </c>
      <c r="H1731" s="34" t="n">
        <f aca="false">IF(G1731="OK",C1731,0)</f>
        <v>0</v>
      </c>
    </row>
    <row r="1732" customFormat="false" ht="25" hidden="false" customHeight="true" outlineLevel="0" collapsed="false">
      <c r="A1732" s="31"/>
      <c r="B1732" s="32"/>
      <c r="C1732" s="33"/>
      <c r="D1732" s="31"/>
      <c r="E1732" s="31"/>
      <c r="F1732" s="31"/>
      <c r="G1732" s="36" t="str">
        <f aca="false">IF(COUNTA(A1732:F1732)=0,"",IF(E1732="","Falta o código",IF(E1732&lt;&gt;TRIM(E1732),"Confira o código",IF(COUNTIFS(CobroID,E1732)&gt;1,"Código repetido",IF(NOT(ISNUMBER(B1732)),"Confira a data",IF(OR(B1732&lt;1,B1732&gt;73415,INT(B1732)&lt;&gt;B1732),"Confira a data",IF(NOT(ISNUMBER(C1732)),"Confira o valor",IF(C1732&lt;=0,"Valor maior que zero",IF(COUNTIFS(Medios,D1732)&lt;&gt;1,"Escolha um meio",IF(COUNTIFS(VentaID,A1732)&lt;&gt;1,"Confira o ID da venda",IF(SUMIFS(VentaValida,VentaID,A1732)&lt;=0,"Corrija a venda",IF(B1732&lt;SUMIFS(VentaFecha,VentaID,A1732),"Anterior à venda","OK"))))))))))))</f>
        <v/>
      </c>
      <c r="H1732" s="34" t="n">
        <f aca="false">IF(G1732="OK",C1732,0)</f>
        <v>0</v>
      </c>
    </row>
    <row r="1733" customFormat="false" ht="25" hidden="false" customHeight="true" outlineLevel="0" collapsed="false">
      <c r="A1733" s="31"/>
      <c r="B1733" s="32"/>
      <c r="C1733" s="33"/>
      <c r="D1733" s="31"/>
      <c r="E1733" s="31"/>
      <c r="F1733" s="31"/>
      <c r="G1733" s="36" t="str">
        <f aca="false">IF(COUNTA(A1733:F1733)=0,"",IF(E1733="","Falta o código",IF(E1733&lt;&gt;TRIM(E1733),"Confira o código",IF(COUNTIFS(CobroID,E1733)&gt;1,"Código repetido",IF(NOT(ISNUMBER(B1733)),"Confira a data",IF(OR(B1733&lt;1,B1733&gt;73415,INT(B1733)&lt;&gt;B1733),"Confira a data",IF(NOT(ISNUMBER(C1733)),"Confira o valor",IF(C1733&lt;=0,"Valor maior que zero",IF(COUNTIFS(Medios,D1733)&lt;&gt;1,"Escolha um meio",IF(COUNTIFS(VentaID,A1733)&lt;&gt;1,"Confira o ID da venda",IF(SUMIFS(VentaValida,VentaID,A1733)&lt;=0,"Corrija a venda",IF(B1733&lt;SUMIFS(VentaFecha,VentaID,A1733),"Anterior à venda","OK"))))))))))))</f>
        <v/>
      </c>
      <c r="H1733" s="34" t="n">
        <f aca="false">IF(G1733="OK",C1733,0)</f>
        <v>0</v>
      </c>
    </row>
    <row r="1734" customFormat="false" ht="25" hidden="false" customHeight="true" outlineLevel="0" collapsed="false">
      <c r="A1734" s="31"/>
      <c r="B1734" s="32"/>
      <c r="C1734" s="33"/>
      <c r="D1734" s="31"/>
      <c r="E1734" s="31"/>
      <c r="F1734" s="31"/>
      <c r="G1734" s="36" t="str">
        <f aca="false">IF(COUNTA(A1734:F1734)=0,"",IF(E1734="","Falta o código",IF(E1734&lt;&gt;TRIM(E1734),"Confira o código",IF(COUNTIFS(CobroID,E1734)&gt;1,"Código repetido",IF(NOT(ISNUMBER(B1734)),"Confira a data",IF(OR(B1734&lt;1,B1734&gt;73415,INT(B1734)&lt;&gt;B1734),"Confira a data",IF(NOT(ISNUMBER(C1734)),"Confira o valor",IF(C1734&lt;=0,"Valor maior que zero",IF(COUNTIFS(Medios,D1734)&lt;&gt;1,"Escolha um meio",IF(COUNTIFS(VentaID,A1734)&lt;&gt;1,"Confira o ID da venda",IF(SUMIFS(VentaValida,VentaID,A1734)&lt;=0,"Corrija a venda",IF(B1734&lt;SUMIFS(VentaFecha,VentaID,A1734),"Anterior à venda","OK"))))))))))))</f>
        <v/>
      </c>
      <c r="H1734" s="34" t="n">
        <f aca="false">IF(G1734="OK",C1734,0)</f>
        <v>0</v>
      </c>
    </row>
    <row r="1735" customFormat="false" ht="25" hidden="false" customHeight="true" outlineLevel="0" collapsed="false">
      <c r="A1735" s="31"/>
      <c r="B1735" s="32"/>
      <c r="C1735" s="33"/>
      <c r="D1735" s="31"/>
      <c r="E1735" s="31"/>
      <c r="F1735" s="31"/>
      <c r="G1735" s="36" t="str">
        <f aca="false">IF(COUNTA(A1735:F1735)=0,"",IF(E1735="","Falta o código",IF(E1735&lt;&gt;TRIM(E1735),"Confira o código",IF(COUNTIFS(CobroID,E1735)&gt;1,"Código repetido",IF(NOT(ISNUMBER(B1735)),"Confira a data",IF(OR(B1735&lt;1,B1735&gt;73415,INT(B1735)&lt;&gt;B1735),"Confira a data",IF(NOT(ISNUMBER(C1735)),"Confira o valor",IF(C1735&lt;=0,"Valor maior que zero",IF(COUNTIFS(Medios,D1735)&lt;&gt;1,"Escolha um meio",IF(COUNTIFS(VentaID,A1735)&lt;&gt;1,"Confira o ID da venda",IF(SUMIFS(VentaValida,VentaID,A1735)&lt;=0,"Corrija a venda",IF(B1735&lt;SUMIFS(VentaFecha,VentaID,A1735),"Anterior à venda","OK"))))))))))))</f>
        <v/>
      </c>
      <c r="H1735" s="34" t="n">
        <f aca="false">IF(G1735="OK",C1735,0)</f>
        <v>0</v>
      </c>
    </row>
    <row r="1736" customFormat="false" ht="25" hidden="false" customHeight="true" outlineLevel="0" collapsed="false">
      <c r="A1736" s="31"/>
      <c r="B1736" s="32"/>
      <c r="C1736" s="33"/>
      <c r="D1736" s="31"/>
      <c r="E1736" s="31"/>
      <c r="F1736" s="31"/>
      <c r="G1736" s="36" t="str">
        <f aca="false">IF(COUNTA(A1736:F1736)=0,"",IF(E1736="","Falta o código",IF(E1736&lt;&gt;TRIM(E1736),"Confira o código",IF(COUNTIFS(CobroID,E1736)&gt;1,"Código repetido",IF(NOT(ISNUMBER(B1736)),"Confira a data",IF(OR(B1736&lt;1,B1736&gt;73415,INT(B1736)&lt;&gt;B1736),"Confira a data",IF(NOT(ISNUMBER(C1736)),"Confira o valor",IF(C1736&lt;=0,"Valor maior que zero",IF(COUNTIFS(Medios,D1736)&lt;&gt;1,"Escolha um meio",IF(COUNTIFS(VentaID,A1736)&lt;&gt;1,"Confira o ID da venda",IF(SUMIFS(VentaValida,VentaID,A1736)&lt;=0,"Corrija a venda",IF(B1736&lt;SUMIFS(VentaFecha,VentaID,A1736),"Anterior à venda","OK"))))))))))))</f>
        <v/>
      </c>
      <c r="H1736" s="34" t="n">
        <f aca="false">IF(G1736="OK",C1736,0)</f>
        <v>0</v>
      </c>
    </row>
    <row r="1737" customFormat="false" ht="25" hidden="false" customHeight="true" outlineLevel="0" collapsed="false">
      <c r="A1737" s="31"/>
      <c r="B1737" s="32"/>
      <c r="C1737" s="33"/>
      <c r="D1737" s="31"/>
      <c r="E1737" s="31"/>
      <c r="F1737" s="31"/>
      <c r="G1737" s="36" t="str">
        <f aca="false">IF(COUNTA(A1737:F1737)=0,"",IF(E1737="","Falta o código",IF(E1737&lt;&gt;TRIM(E1737),"Confira o código",IF(COUNTIFS(CobroID,E1737)&gt;1,"Código repetido",IF(NOT(ISNUMBER(B1737)),"Confira a data",IF(OR(B1737&lt;1,B1737&gt;73415,INT(B1737)&lt;&gt;B1737),"Confira a data",IF(NOT(ISNUMBER(C1737)),"Confira o valor",IF(C1737&lt;=0,"Valor maior que zero",IF(COUNTIFS(Medios,D1737)&lt;&gt;1,"Escolha um meio",IF(COUNTIFS(VentaID,A1737)&lt;&gt;1,"Confira o ID da venda",IF(SUMIFS(VentaValida,VentaID,A1737)&lt;=0,"Corrija a venda",IF(B1737&lt;SUMIFS(VentaFecha,VentaID,A1737),"Anterior à venda","OK"))))))))))))</f>
        <v/>
      </c>
      <c r="H1737" s="34" t="n">
        <f aca="false">IF(G1737="OK",C1737,0)</f>
        <v>0</v>
      </c>
    </row>
    <row r="1738" customFormat="false" ht="25" hidden="false" customHeight="true" outlineLevel="0" collapsed="false">
      <c r="A1738" s="31"/>
      <c r="B1738" s="32"/>
      <c r="C1738" s="33"/>
      <c r="D1738" s="31"/>
      <c r="E1738" s="31"/>
      <c r="F1738" s="31"/>
      <c r="G1738" s="36" t="str">
        <f aca="false">IF(COUNTA(A1738:F1738)=0,"",IF(E1738="","Falta o código",IF(E1738&lt;&gt;TRIM(E1738),"Confira o código",IF(COUNTIFS(CobroID,E1738)&gt;1,"Código repetido",IF(NOT(ISNUMBER(B1738)),"Confira a data",IF(OR(B1738&lt;1,B1738&gt;73415,INT(B1738)&lt;&gt;B1738),"Confira a data",IF(NOT(ISNUMBER(C1738)),"Confira o valor",IF(C1738&lt;=0,"Valor maior que zero",IF(COUNTIFS(Medios,D1738)&lt;&gt;1,"Escolha um meio",IF(COUNTIFS(VentaID,A1738)&lt;&gt;1,"Confira o ID da venda",IF(SUMIFS(VentaValida,VentaID,A1738)&lt;=0,"Corrija a venda",IF(B1738&lt;SUMIFS(VentaFecha,VentaID,A1738),"Anterior à venda","OK"))))))))))))</f>
        <v/>
      </c>
      <c r="H1738" s="34" t="n">
        <f aca="false">IF(G1738="OK",C1738,0)</f>
        <v>0</v>
      </c>
    </row>
    <row r="1739" customFormat="false" ht="25" hidden="false" customHeight="true" outlineLevel="0" collapsed="false">
      <c r="A1739" s="31"/>
      <c r="B1739" s="32"/>
      <c r="C1739" s="33"/>
      <c r="D1739" s="31"/>
      <c r="E1739" s="31"/>
      <c r="F1739" s="31"/>
      <c r="G1739" s="36" t="str">
        <f aca="false">IF(COUNTA(A1739:F1739)=0,"",IF(E1739="","Falta o código",IF(E1739&lt;&gt;TRIM(E1739),"Confira o código",IF(COUNTIFS(CobroID,E1739)&gt;1,"Código repetido",IF(NOT(ISNUMBER(B1739)),"Confira a data",IF(OR(B1739&lt;1,B1739&gt;73415,INT(B1739)&lt;&gt;B1739),"Confira a data",IF(NOT(ISNUMBER(C1739)),"Confira o valor",IF(C1739&lt;=0,"Valor maior que zero",IF(COUNTIFS(Medios,D1739)&lt;&gt;1,"Escolha um meio",IF(COUNTIFS(VentaID,A1739)&lt;&gt;1,"Confira o ID da venda",IF(SUMIFS(VentaValida,VentaID,A1739)&lt;=0,"Corrija a venda",IF(B1739&lt;SUMIFS(VentaFecha,VentaID,A1739),"Anterior à venda","OK"))))))))))))</f>
        <v/>
      </c>
      <c r="H1739" s="34" t="n">
        <f aca="false">IF(G1739="OK",C1739,0)</f>
        <v>0</v>
      </c>
    </row>
    <row r="1740" customFormat="false" ht="25" hidden="false" customHeight="true" outlineLevel="0" collapsed="false">
      <c r="A1740" s="31"/>
      <c r="B1740" s="32"/>
      <c r="C1740" s="33"/>
      <c r="D1740" s="31"/>
      <c r="E1740" s="31"/>
      <c r="F1740" s="31"/>
      <c r="G1740" s="36" t="str">
        <f aca="false">IF(COUNTA(A1740:F1740)=0,"",IF(E1740="","Falta o código",IF(E1740&lt;&gt;TRIM(E1740),"Confira o código",IF(COUNTIFS(CobroID,E1740)&gt;1,"Código repetido",IF(NOT(ISNUMBER(B1740)),"Confira a data",IF(OR(B1740&lt;1,B1740&gt;73415,INT(B1740)&lt;&gt;B1740),"Confira a data",IF(NOT(ISNUMBER(C1740)),"Confira o valor",IF(C1740&lt;=0,"Valor maior que zero",IF(COUNTIFS(Medios,D1740)&lt;&gt;1,"Escolha um meio",IF(COUNTIFS(VentaID,A1740)&lt;&gt;1,"Confira o ID da venda",IF(SUMIFS(VentaValida,VentaID,A1740)&lt;=0,"Corrija a venda",IF(B1740&lt;SUMIFS(VentaFecha,VentaID,A1740),"Anterior à venda","OK"))))))))))))</f>
        <v/>
      </c>
      <c r="H1740" s="34" t="n">
        <f aca="false">IF(G1740="OK",C1740,0)</f>
        <v>0</v>
      </c>
    </row>
    <row r="1741" customFormat="false" ht="25" hidden="false" customHeight="true" outlineLevel="0" collapsed="false">
      <c r="A1741" s="31"/>
      <c r="B1741" s="32"/>
      <c r="C1741" s="33"/>
      <c r="D1741" s="31"/>
      <c r="E1741" s="31"/>
      <c r="F1741" s="31"/>
      <c r="G1741" s="36" t="str">
        <f aca="false">IF(COUNTA(A1741:F1741)=0,"",IF(E1741="","Falta o código",IF(E1741&lt;&gt;TRIM(E1741),"Confira o código",IF(COUNTIFS(CobroID,E1741)&gt;1,"Código repetido",IF(NOT(ISNUMBER(B1741)),"Confira a data",IF(OR(B1741&lt;1,B1741&gt;73415,INT(B1741)&lt;&gt;B1741),"Confira a data",IF(NOT(ISNUMBER(C1741)),"Confira o valor",IF(C1741&lt;=0,"Valor maior que zero",IF(COUNTIFS(Medios,D1741)&lt;&gt;1,"Escolha um meio",IF(COUNTIFS(VentaID,A1741)&lt;&gt;1,"Confira o ID da venda",IF(SUMIFS(VentaValida,VentaID,A1741)&lt;=0,"Corrija a venda",IF(B1741&lt;SUMIFS(VentaFecha,VentaID,A1741),"Anterior à venda","OK"))))))))))))</f>
        <v/>
      </c>
      <c r="H1741" s="34" t="n">
        <f aca="false">IF(G1741="OK",C1741,0)</f>
        <v>0</v>
      </c>
    </row>
    <row r="1742" customFormat="false" ht="25" hidden="false" customHeight="true" outlineLevel="0" collapsed="false">
      <c r="A1742" s="31"/>
      <c r="B1742" s="32"/>
      <c r="C1742" s="33"/>
      <c r="D1742" s="31"/>
      <c r="E1742" s="31"/>
      <c r="F1742" s="31"/>
      <c r="G1742" s="36" t="str">
        <f aca="false">IF(COUNTA(A1742:F1742)=0,"",IF(E1742="","Falta o código",IF(E1742&lt;&gt;TRIM(E1742),"Confira o código",IF(COUNTIFS(CobroID,E1742)&gt;1,"Código repetido",IF(NOT(ISNUMBER(B1742)),"Confira a data",IF(OR(B1742&lt;1,B1742&gt;73415,INT(B1742)&lt;&gt;B1742),"Confira a data",IF(NOT(ISNUMBER(C1742)),"Confira o valor",IF(C1742&lt;=0,"Valor maior que zero",IF(COUNTIFS(Medios,D1742)&lt;&gt;1,"Escolha um meio",IF(COUNTIFS(VentaID,A1742)&lt;&gt;1,"Confira o ID da venda",IF(SUMIFS(VentaValida,VentaID,A1742)&lt;=0,"Corrija a venda",IF(B1742&lt;SUMIFS(VentaFecha,VentaID,A1742),"Anterior à venda","OK"))))))))))))</f>
        <v/>
      </c>
      <c r="H1742" s="34" t="n">
        <f aca="false">IF(G1742="OK",C1742,0)</f>
        <v>0</v>
      </c>
    </row>
    <row r="1743" customFormat="false" ht="25" hidden="false" customHeight="true" outlineLevel="0" collapsed="false">
      <c r="A1743" s="31"/>
      <c r="B1743" s="32"/>
      <c r="C1743" s="33"/>
      <c r="D1743" s="31"/>
      <c r="E1743" s="31"/>
      <c r="F1743" s="31"/>
      <c r="G1743" s="36" t="str">
        <f aca="false">IF(COUNTA(A1743:F1743)=0,"",IF(E1743="","Falta o código",IF(E1743&lt;&gt;TRIM(E1743),"Confira o código",IF(COUNTIFS(CobroID,E1743)&gt;1,"Código repetido",IF(NOT(ISNUMBER(B1743)),"Confira a data",IF(OR(B1743&lt;1,B1743&gt;73415,INT(B1743)&lt;&gt;B1743),"Confira a data",IF(NOT(ISNUMBER(C1743)),"Confira o valor",IF(C1743&lt;=0,"Valor maior que zero",IF(COUNTIFS(Medios,D1743)&lt;&gt;1,"Escolha um meio",IF(COUNTIFS(VentaID,A1743)&lt;&gt;1,"Confira o ID da venda",IF(SUMIFS(VentaValida,VentaID,A1743)&lt;=0,"Corrija a venda",IF(B1743&lt;SUMIFS(VentaFecha,VentaID,A1743),"Anterior à venda","OK"))))))))))))</f>
        <v/>
      </c>
      <c r="H1743" s="34" t="n">
        <f aca="false">IF(G1743="OK",C1743,0)</f>
        <v>0</v>
      </c>
    </row>
    <row r="1744" customFormat="false" ht="25" hidden="false" customHeight="true" outlineLevel="0" collapsed="false">
      <c r="A1744" s="31"/>
      <c r="B1744" s="32"/>
      <c r="C1744" s="33"/>
      <c r="D1744" s="31"/>
      <c r="E1744" s="31"/>
      <c r="F1744" s="31"/>
      <c r="G1744" s="36" t="str">
        <f aca="false">IF(COUNTA(A1744:F1744)=0,"",IF(E1744="","Falta o código",IF(E1744&lt;&gt;TRIM(E1744),"Confira o código",IF(COUNTIFS(CobroID,E1744)&gt;1,"Código repetido",IF(NOT(ISNUMBER(B1744)),"Confira a data",IF(OR(B1744&lt;1,B1744&gt;73415,INT(B1744)&lt;&gt;B1744),"Confira a data",IF(NOT(ISNUMBER(C1744)),"Confira o valor",IF(C1744&lt;=0,"Valor maior que zero",IF(COUNTIFS(Medios,D1744)&lt;&gt;1,"Escolha um meio",IF(COUNTIFS(VentaID,A1744)&lt;&gt;1,"Confira o ID da venda",IF(SUMIFS(VentaValida,VentaID,A1744)&lt;=0,"Corrija a venda",IF(B1744&lt;SUMIFS(VentaFecha,VentaID,A1744),"Anterior à venda","OK"))))))))))))</f>
        <v/>
      </c>
      <c r="H1744" s="34" t="n">
        <f aca="false">IF(G1744="OK",C1744,0)</f>
        <v>0</v>
      </c>
    </row>
    <row r="1745" customFormat="false" ht="25" hidden="false" customHeight="true" outlineLevel="0" collapsed="false">
      <c r="A1745" s="31"/>
      <c r="B1745" s="32"/>
      <c r="C1745" s="33"/>
      <c r="D1745" s="31"/>
      <c r="E1745" s="31"/>
      <c r="F1745" s="31"/>
      <c r="G1745" s="36" t="str">
        <f aca="false">IF(COUNTA(A1745:F1745)=0,"",IF(E1745="","Falta o código",IF(E1745&lt;&gt;TRIM(E1745),"Confira o código",IF(COUNTIFS(CobroID,E1745)&gt;1,"Código repetido",IF(NOT(ISNUMBER(B1745)),"Confira a data",IF(OR(B1745&lt;1,B1745&gt;73415,INT(B1745)&lt;&gt;B1745),"Confira a data",IF(NOT(ISNUMBER(C1745)),"Confira o valor",IF(C1745&lt;=0,"Valor maior que zero",IF(COUNTIFS(Medios,D1745)&lt;&gt;1,"Escolha um meio",IF(COUNTIFS(VentaID,A1745)&lt;&gt;1,"Confira o ID da venda",IF(SUMIFS(VentaValida,VentaID,A1745)&lt;=0,"Corrija a venda",IF(B1745&lt;SUMIFS(VentaFecha,VentaID,A1745),"Anterior à venda","OK"))))))))))))</f>
        <v/>
      </c>
      <c r="H1745" s="34" t="n">
        <f aca="false">IF(G1745="OK",C1745,0)</f>
        <v>0</v>
      </c>
    </row>
    <row r="1746" customFormat="false" ht="25" hidden="false" customHeight="true" outlineLevel="0" collapsed="false">
      <c r="A1746" s="31"/>
      <c r="B1746" s="32"/>
      <c r="C1746" s="33"/>
      <c r="D1746" s="31"/>
      <c r="E1746" s="31"/>
      <c r="F1746" s="31"/>
      <c r="G1746" s="36" t="str">
        <f aca="false">IF(COUNTA(A1746:F1746)=0,"",IF(E1746="","Falta o código",IF(E1746&lt;&gt;TRIM(E1746),"Confira o código",IF(COUNTIFS(CobroID,E1746)&gt;1,"Código repetido",IF(NOT(ISNUMBER(B1746)),"Confira a data",IF(OR(B1746&lt;1,B1746&gt;73415,INT(B1746)&lt;&gt;B1746),"Confira a data",IF(NOT(ISNUMBER(C1746)),"Confira o valor",IF(C1746&lt;=0,"Valor maior que zero",IF(COUNTIFS(Medios,D1746)&lt;&gt;1,"Escolha um meio",IF(COUNTIFS(VentaID,A1746)&lt;&gt;1,"Confira o ID da venda",IF(SUMIFS(VentaValida,VentaID,A1746)&lt;=0,"Corrija a venda",IF(B1746&lt;SUMIFS(VentaFecha,VentaID,A1746),"Anterior à venda","OK"))))))))))))</f>
        <v/>
      </c>
      <c r="H1746" s="34" t="n">
        <f aca="false">IF(G1746="OK",C1746,0)</f>
        <v>0</v>
      </c>
    </row>
    <row r="1747" customFormat="false" ht="25" hidden="false" customHeight="true" outlineLevel="0" collapsed="false">
      <c r="A1747" s="31"/>
      <c r="B1747" s="32"/>
      <c r="C1747" s="33"/>
      <c r="D1747" s="31"/>
      <c r="E1747" s="31"/>
      <c r="F1747" s="31"/>
      <c r="G1747" s="36" t="str">
        <f aca="false">IF(COUNTA(A1747:F1747)=0,"",IF(E1747="","Falta o código",IF(E1747&lt;&gt;TRIM(E1747),"Confira o código",IF(COUNTIFS(CobroID,E1747)&gt;1,"Código repetido",IF(NOT(ISNUMBER(B1747)),"Confira a data",IF(OR(B1747&lt;1,B1747&gt;73415,INT(B1747)&lt;&gt;B1747),"Confira a data",IF(NOT(ISNUMBER(C1747)),"Confira o valor",IF(C1747&lt;=0,"Valor maior que zero",IF(COUNTIFS(Medios,D1747)&lt;&gt;1,"Escolha um meio",IF(COUNTIFS(VentaID,A1747)&lt;&gt;1,"Confira o ID da venda",IF(SUMIFS(VentaValida,VentaID,A1747)&lt;=0,"Corrija a venda",IF(B1747&lt;SUMIFS(VentaFecha,VentaID,A1747),"Anterior à venda","OK"))))))))))))</f>
        <v/>
      </c>
      <c r="H1747" s="34" t="n">
        <f aca="false">IF(G1747="OK",C1747,0)</f>
        <v>0</v>
      </c>
    </row>
    <row r="1748" customFormat="false" ht="25" hidden="false" customHeight="true" outlineLevel="0" collapsed="false">
      <c r="A1748" s="31"/>
      <c r="B1748" s="32"/>
      <c r="C1748" s="33"/>
      <c r="D1748" s="31"/>
      <c r="E1748" s="31"/>
      <c r="F1748" s="31"/>
      <c r="G1748" s="36" t="str">
        <f aca="false">IF(COUNTA(A1748:F1748)=0,"",IF(E1748="","Falta o código",IF(E1748&lt;&gt;TRIM(E1748),"Confira o código",IF(COUNTIFS(CobroID,E1748)&gt;1,"Código repetido",IF(NOT(ISNUMBER(B1748)),"Confira a data",IF(OR(B1748&lt;1,B1748&gt;73415,INT(B1748)&lt;&gt;B1748),"Confira a data",IF(NOT(ISNUMBER(C1748)),"Confira o valor",IF(C1748&lt;=0,"Valor maior que zero",IF(COUNTIFS(Medios,D1748)&lt;&gt;1,"Escolha um meio",IF(COUNTIFS(VentaID,A1748)&lt;&gt;1,"Confira o ID da venda",IF(SUMIFS(VentaValida,VentaID,A1748)&lt;=0,"Corrija a venda",IF(B1748&lt;SUMIFS(VentaFecha,VentaID,A1748),"Anterior à venda","OK"))))))))))))</f>
        <v/>
      </c>
      <c r="H1748" s="34" t="n">
        <f aca="false">IF(G1748="OK",C1748,0)</f>
        <v>0</v>
      </c>
    </row>
    <row r="1749" customFormat="false" ht="25" hidden="false" customHeight="true" outlineLevel="0" collapsed="false">
      <c r="A1749" s="31"/>
      <c r="B1749" s="32"/>
      <c r="C1749" s="33"/>
      <c r="D1749" s="31"/>
      <c r="E1749" s="31"/>
      <c r="F1749" s="31"/>
      <c r="G1749" s="36" t="str">
        <f aca="false">IF(COUNTA(A1749:F1749)=0,"",IF(E1749="","Falta o código",IF(E1749&lt;&gt;TRIM(E1749),"Confira o código",IF(COUNTIFS(CobroID,E1749)&gt;1,"Código repetido",IF(NOT(ISNUMBER(B1749)),"Confira a data",IF(OR(B1749&lt;1,B1749&gt;73415,INT(B1749)&lt;&gt;B1749),"Confira a data",IF(NOT(ISNUMBER(C1749)),"Confira o valor",IF(C1749&lt;=0,"Valor maior que zero",IF(COUNTIFS(Medios,D1749)&lt;&gt;1,"Escolha um meio",IF(COUNTIFS(VentaID,A1749)&lt;&gt;1,"Confira o ID da venda",IF(SUMIFS(VentaValida,VentaID,A1749)&lt;=0,"Corrija a venda",IF(B1749&lt;SUMIFS(VentaFecha,VentaID,A1749),"Anterior à venda","OK"))))))))))))</f>
        <v/>
      </c>
      <c r="H1749" s="34" t="n">
        <f aca="false">IF(G1749="OK",C1749,0)</f>
        <v>0</v>
      </c>
    </row>
    <row r="1750" customFormat="false" ht="25" hidden="false" customHeight="true" outlineLevel="0" collapsed="false">
      <c r="A1750" s="31"/>
      <c r="B1750" s="32"/>
      <c r="C1750" s="33"/>
      <c r="D1750" s="31"/>
      <c r="E1750" s="31"/>
      <c r="F1750" s="31"/>
      <c r="G1750" s="36" t="str">
        <f aca="false">IF(COUNTA(A1750:F1750)=0,"",IF(E1750="","Falta o código",IF(E1750&lt;&gt;TRIM(E1750),"Confira o código",IF(COUNTIFS(CobroID,E1750)&gt;1,"Código repetido",IF(NOT(ISNUMBER(B1750)),"Confira a data",IF(OR(B1750&lt;1,B1750&gt;73415,INT(B1750)&lt;&gt;B1750),"Confira a data",IF(NOT(ISNUMBER(C1750)),"Confira o valor",IF(C1750&lt;=0,"Valor maior que zero",IF(COUNTIFS(Medios,D1750)&lt;&gt;1,"Escolha um meio",IF(COUNTIFS(VentaID,A1750)&lt;&gt;1,"Confira o ID da venda",IF(SUMIFS(VentaValida,VentaID,A1750)&lt;=0,"Corrija a venda",IF(B1750&lt;SUMIFS(VentaFecha,VentaID,A1750),"Anterior à venda","OK"))))))))))))</f>
        <v/>
      </c>
      <c r="H1750" s="34" t="n">
        <f aca="false">IF(G1750="OK",C1750,0)</f>
        <v>0</v>
      </c>
    </row>
    <row r="1751" customFormat="false" ht="25" hidden="false" customHeight="true" outlineLevel="0" collapsed="false">
      <c r="A1751" s="31"/>
      <c r="B1751" s="32"/>
      <c r="C1751" s="33"/>
      <c r="D1751" s="31"/>
      <c r="E1751" s="31"/>
      <c r="F1751" s="31"/>
      <c r="G1751" s="36" t="str">
        <f aca="false">IF(COUNTA(A1751:F1751)=0,"",IF(E1751="","Falta o código",IF(E1751&lt;&gt;TRIM(E1751),"Confira o código",IF(COUNTIFS(CobroID,E1751)&gt;1,"Código repetido",IF(NOT(ISNUMBER(B1751)),"Confira a data",IF(OR(B1751&lt;1,B1751&gt;73415,INT(B1751)&lt;&gt;B1751),"Confira a data",IF(NOT(ISNUMBER(C1751)),"Confira o valor",IF(C1751&lt;=0,"Valor maior que zero",IF(COUNTIFS(Medios,D1751)&lt;&gt;1,"Escolha um meio",IF(COUNTIFS(VentaID,A1751)&lt;&gt;1,"Confira o ID da venda",IF(SUMIFS(VentaValida,VentaID,A1751)&lt;=0,"Corrija a venda",IF(B1751&lt;SUMIFS(VentaFecha,VentaID,A1751),"Anterior à venda","OK"))))))))))))</f>
        <v/>
      </c>
      <c r="H1751" s="34" t="n">
        <f aca="false">IF(G1751="OK",C1751,0)</f>
        <v>0</v>
      </c>
    </row>
    <row r="1752" customFormat="false" ht="25" hidden="false" customHeight="true" outlineLevel="0" collapsed="false">
      <c r="A1752" s="31"/>
      <c r="B1752" s="32"/>
      <c r="C1752" s="33"/>
      <c r="D1752" s="31"/>
      <c r="E1752" s="31"/>
      <c r="F1752" s="31"/>
      <c r="G1752" s="36" t="str">
        <f aca="false">IF(COUNTA(A1752:F1752)=0,"",IF(E1752="","Falta o código",IF(E1752&lt;&gt;TRIM(E1752),"Confira o código",IF(COUNTIFS(CobroID,E1752)&gt;1,"Código repetido",IF(NOT(ISNUMBER(B1752)),"Confira a data",IF(OR(B1752&lt;1,B1752&gt;73415,INT(B1752)&lt;&gt;B1752),"Confira a data",IF(NOT(ISNUMBER(C1752)),"Confira o valor",IF(C1752&lt;=0,"Valor maior que zero",IF(COUNTIFS(Medios,D1752)&lt;&gt;1,"Escolha um meio",IF(COUNTIFS(VentaID,A1752)&lt;&gt;1,"Confira o ID da venda",IF(SUMIFS(VentaValida,VentaID,A1752)&lt;=0,"Corrija a venda",IF(B1752&lt;SUMIFS(VentaFecha,VentaID,A1752),"Anterior à venda","OK"))))))))))))</f>
        <v/>
      </c>
      <c r="H1752" s="34" t="n">
        <f aca="false">IF(G1752="OK",C1752,0)</f>
        <v>0</v>
      </c>
    </row>
    <row r="1753" customFormat="false" ht="25" hidden="false" customHeight="true" outlineLevel="0" collapsed="false">
      <c r="A1753" s="31"/>
      <c r="B1753" s="32"/>
      <c r="C1753" s="33"/>
      <c r="D1753" s="31"/>
      <c r="E1753" s="31"/>
      <c r="F1753" s="31"/>
      <c r="G1753" s="36" t="str">
        <f aca="false">IF(COUNTA(A1753:F1753)=0,"",IF(E1753="","Falta o código",IF(E1753&lt;&gt;TRIM(E1753),"Confira o código",IF(COUNTIFS(CobroID,E1753)&gt;1,"Código repetido",IF(NOT(ISNUMBER(B1753)),"Confira a data",IF(OR(B1753&lt;1,B1753&gt;73415,INT(B1753)&lt;&gt;B1753),"Confira a data",IF(NOT(ISNUMBER(C1753)),"Confira o valor",IF(C1753&lt;=0,"Valor maior que zero",IF(COUNTIFS(Medios,D1753)&lt;&gt;1,"Escolha um meio",IF(COUNTIFS(VentaID,A1753)&lt;&gt;1,"Confira o ID da venda",IF(SUMIFS(VentaValida,VentaID,A1753)&lt;=0,"Corrija a venda",IF(B1753&lt;SUMIFS(VentaFecha,VentaID,A1753),"Anterior à venda","OK"))))))))))))</f>
        <v/>
      </c>
      <c r="H1753" s="34" t="n">
        <f aca="false">IF(G1753="OK",C1753,0)</f>
        <v>0</v>
      </c>
    </row>
    <row r="1754" customFormat="false" ht="25" hidden="false" customHeight="true" outlineLevel="0" collapsed="false">
      <c r="A1754" s="31"/>
      <c r="B1754" s="32"/>
      <c r="C1754" s="33"/>
      <c r="D1754" s="31"/>
      <c r="E1754" s="31"/>
      <c r="F1754" s="31"/>
      <c r="G1754" s="36" t="str">
        <f aca="false">IF(COUNTA(A1754:F1754)=0,"",IF(E1754="","Falta o código",IF(E1754&lt;&gt;TRIM(E1754),"Confira o código",IF(COUNTIFS(CobroID,E1754)&gt;1,"Código repetido",IF(NOT(ISNUMBER(B1754)),"Confira a data",IF(OR(B1754&lt;1,B1754&gt;73415,INT(B1754)&lt;&gt;B1754),"Confira a data",IF(NOT(ISNUMBER(C1754)),"Confira o valor",IF(C1754&lt;=0,"Valor maior que zero",IF(COUNTIFS(Medios,D1754)&lt;&gt;1,"Escolha um meio",IF(COUNTIFS(VentaID,A1754)&lt;&gt;1,"Confira o ID da venda",IF(SUMIFS(VentaValida,VentaID,A1754)&lt;=0,"Corrija a venda",IF(B1754&lt;SUMIFS(VentaFecha,VentaID,A1754),"Anterior à venda","OK"))))))))))))</f>
        <v/>
      </c>
      <c r="H1754" s="34" t="n">
        <f aca="false">IF(G1754="OK",C1754,0)</f>
        <v>0</v>
      </c>
    </row>
    <row r="1755" customFormat="false" ht="25" hidden="false" customHeight="true" outlineLevel="0" collapsed="false">
      <c r="A1755" s="31"/>
      <c r="B1755" s="32"/>
      <c r="C1755" s="33"/>
      <c r="D1755" s="31"/>
      <c r="E1755" s="31"/>
      <c r="F1755" s="31"/>
      <c r="G1755" s="36" t="str">
        <f aca="false">IF(COUNTA(A1755:F1755)=0,"",IF(E1755="","Falta o código",IF(E1755&lt;&gt;TRIM(E1755),"Confira o código",IF(COUNTIFS(CobroID,E1755)&gt;1,"Código repetido",IF(NOT(ISNUMBER(B1755)),"Confira a data",IF(OR(B1755&lt;1,B1755&gt;73415,INT(B1755)&lt;&gt;B1755),"Confira a data",IF(NOT(ISNUMBER(C1755)),"Confira o valor",IF(C1755&lt;=0,"Valor maior que zero",IF(COUNTIFS(Medios,D1755)&lt;&gt;1,"Escolha um meio",IF(COUNTIFS(VentaID,A1755)&lt;&gt;1,"Confira o ID da venda",IF(SUMIFS(VentaValida,VentaID,A1755)&lt;=0,"Corrija a venda",IF(B1755&lt;SUMIFS(VentaFecha,VentaID,A1755),"Anterior à venda","OK"))))))))))))</f>
        <v/>
      </c>
      <c r="H1755" s="34" t="n">
        <f aca="false">IF(G1755="OK",C1755,0)</f>
        <v>0</v>
      </c>
    </row>
    <row r="1756" customFormat="false" ht="25" hidden="false" customHeight="true" outlineLevel="0" collapsed="false">
      <c r="A1756" s="31"/>
      <c r="B1756" s="32"/>
      <c r="C1756" s="33"/>
      <c r="D1756" s="31"/>
      <c r="E1756" s="31"/>
      <c r="F1756" s="31"/>
      <c r="G1756" s="36" t="str">
        <f aca="false">IF(COUNTA(A1756:F1756)=0,"",IF(E1756="","Falta o código",IF(E1756&lt;&gt;TRIM(E1756),"Confira o código",IF(COUNTIFS(CobroID,E1756)&gt;1,"Código repetido",IF(NOT(ISNUMBER(B1756)),"Confira a data",IF(OR(B1756&lt;1,B1756&gt;73415,INT(B1756)&lt;&gt;B1756),"Confira a data",IF(NOT(ISNUMBER(C1756)),"Confira o valor",IF(C1756&lt;=0,"Valor maior que zero",IF(COUNTIFS(Medios,D1756)&lt;&gt;1,"Escolha um meio",IF(COUNTIFS(VentaID,A1756)&lt;&gt;1,"Confira o ID da venda",IF(SUMIFS(VentaValida,VentaID,A1756)&lt;=0,"Corrija a venda",IF(B1756&lt;SUMIFS(VentaFecha,VentaID,A1756),"Anterior à venda","OK"))))))))))))</f>
        <v/>
      </c>
      <c r="H1756" s="34" t="n">
        <f aca="false">IF(G1756="OK",C1756,0)</f>
        <v>0</v>
      </c>
    </row>
    <row r="1757" customFormat="false" ht="25" hidden="false" customHeight="true" outlineLevel="0" collapsed="false">
      <c r="A1757" s="31"/>
      <c r="B1757" s="32"/>
      <c r="C1757" s="33"/>
      <c r="D1757" s="31"/>
      <c r="E1757" s="31"/>
      <c r="F1757" s="31"/>
      <c r="G1757" s="36" t="str">
        <f aca="false">IF(COUNTA(A1757:F1757)=0,"",IF(E1757="","Falta o código",IF(E1757&lt;&gt;TRIM(E1757),"Confira o código",IF(COUNTIFS(CobroID,E1757)&gt;1,"Código repetido",IF(NOT(ISNUMBER(B1757)),"Confira a data",IF(OR(B1757&lt;1,B1757&gt;73415,INT(B1757)&lt;&gt;B1757),"Confira a data",IF(NOT(ISNUMBER(C1757)),"Confira o valor",IF(C1757&lt;=0,"Valor maior que zero",IF(COUNTIFS(Medios,D1757)&lt;&gt;1,"Escolha um meio",IF(COUNTIFS(VentaID,A1757)&lt;&gt;1,"Confira o ID da venda",IF(SUMIFS(VentaValida,VentaID,A1757)&lt;=0,"Corrija a venda",IF(B1757&lt;SUMIFS(VentaFecha,VentaID,A1757),"Anterior à venda","OK"))))))))))))</f>
        <v/>
      </c>
      <c r="H1757" s="34" t="n">
        <f aca="false">IF(G1757="OK",C1757,0)</f>
        <v>0</v>
      </c>
    </row>
    <row r="1758" customFormat="false" ht="25" hidden="false" customHeight="true" outlineLevel="0" collapsed="false">
      <c r="A1758" s="31"/>
      <c r="B1758" s="32"/>
      <c r="C1758" s="33"/>
      <c r="D1758" s="31"/>
      <c r="E1758" s="31"/>
      <c r="F1758" s="31"/>
      <c r="G1758" s="36" t="str">
        <f aca="false">IF(COUNTA(A1758:F1758)=0,"",IF(E1758="","Falta o código",IF(E1758&lt;&gt;TRIM(E1758),"Confira o código",IF(COUNTIFS(CobroID,E1758)&gt;1,"Código repetido",IF(NOT(ISNUMBER(B1758)),"Confira a data",IF(OR(B1758&lt;1,B1758&gt;73415,INT(B1758)&lt;&gt;B1758),"Confira a data",IF(NOT(ISNUMBER(C1758)),"Confira o valor",IF(C1758&lt;=0,"Valor maior que zero",IF(COUNTIFS(Medios,D1758)&lt;&gt;1,"Escolha um meio",IF(COUNTIFS(VentaID,A1758)&lt;&gt;1,"Confira o ID da venda",IF(SUMIFS(VentaValida,VentaID,A1758)&lt;=0,"Corrija a venda",IF(B1758&lt;SUMIFS(VentaFecha,VentaID,A1758),"Anterior à venda","OK"))))))))))))</f>
        <v/>
      </c>
      <c r="H1758" s="34" t="n">
        <f aca="false">IF(G1758="OK",C1758,0)</f>
        <v>0</v>
      </c>
    </row>
    <row r="1759" customFormat="false" ht="25" hidden="false" customHeight="true" outlineLevel="0" collapsed="false">
      <c r="A1759" s="31"/>
      <c r="B1759" s="32"/>
      <c r="C1759" s="33"/>
      <c r="D1759" s="31"/>
      <c r="E1759" s="31"/>
      <c r="F1759" s="31"/>
      <c r="G1759" s="36" t="str">
        <f aca="false">IF(COUNTA(A1759:F1759)=0,"",IF(E1759="","Falta o código",IF(E1759&lt;&gt;TRIM(E1759),"Confira o código",IF(COUNTIFS(CobroID,E1759)&gt;1,"Código repetido",IF(NOT(ISNUMBER(B1759)),"Confira a data",IF(OR(B1759&lt;1,B1759&gt;73415,INT(B1759)&lt;&gt;B1759),"Confira a data",IF(NOT(ISNUMBER(C1759)),"Confira o valor",IF(C1759&lt;=0,"Valor maior que zero",IF(COUNTIFS(Medios,D1759)&lt;&gt;1,"Escolha um meio",IF(COUNTIFS(VentaID,A1759)&lt;&gt;1,"Confira o ID da venda",IF(SUMIFS(VentaValida,VentaID,A1759)&lt;=0,"Corrija a venda",IF(B1759&lt;SUMIFS(VentaFecha,VentaID,A1759),"Anterior à venda","OK"))))))))))))</f>
        <v/>
      </c>
      <c r="H1759" s="34" t="n">
        <f aca="false">IF(G1759="OK",C1759,0)</f>
        <v>0</v>
      </c>
    </row>
    <row r="1760" customFormat="false" ht="25" hidden="false" customHeight="true" outlineLevel="0" collapsed="false">
      <c r="A1760" s="31"/>
      <c r="B1760" s="32"/>
      <c r="C1760" s="33"/>
      <c r="D1760" s="31"/>
      <c r="E1760" s="31"/>
      <c r="F1760" s="31"/>
      <c r="G1760" s="36" t="str">
        <f aca="false">IF(COUNTA(A1760:F1760)=0,"",IF(E1760="","Falta o código",IF(E1760&lt;&gt;TRIM(E1760),"Confira o código",IF(COUNTIFS(CobroID,E1760)&gt;1,"Código repetido",IF(NOT(ISNUMBER(B1760)),"Confira a data",IF(OR(B1760&lt;1,B1760&gt;73415,INT(B1760)&lt;&gt;B1760),"Confira a data",IF(NOT(ISNUMBER(C1760)),"Confira o valor",IF(C1760&lt;=0,"Valor maior que zero",IF(COUNTIFS(Medios,D1760)&lt;&gt;1,"Escolha um meio",IF(COUNTIFS(VentaID,A1760)&lt;&gt;1,"Confira o ID da venda",IF(SUMIFS(VentaValida,VentaID,A1760)&lt;=0,"Corrija a venda",IF(B1760&lt;SUMIFS(VentaFecha,VentaID,A1760),"Anterior à venda","OK"))))))))))))</f>
        <v/>
      </c>
      <c r="H1760" s="34" t="n">
        <f aca="false">IF(G1760="OK",C1760,0)</f>
        <v>0</v>
      </c>
    </row>
    <row r="1761" customFormat="false" ht="25" hidden="false" customHeight="true" outlineLevel="0" collapsed="false">
      <c r="A1761" s="31"/>
      <c r="B1761" s="32"/>
      <c r="C1761" s="33"/>
      <c r="D1761" s="31"/>
      <c r="E1761" s="31"/>
      <c r="F1761" s="31"/>
      <c r="G1761" s="36" t="str">
        <f aca="false">IF(COUNTA(A1761:F1761)=0,"",IF(E1761="","Falta o código",IF(E1761&lt;&gt;TRIM(E1761),"Confira o código",IF(COUNTIFS(CobroID,E1761)&gt;1,"Código repetido",IF(NOT(ISNUMBER(B1761)),"Confira a data",IF(OR(B1761&lt;1,B1761&gt;73415,INT(B1761)&lt;&gt;B1761),"Confira a data",IF(NOT(ISNUMBER(C1761)),"Confira o valor",IF(C1761&lt;=0,"Valor maior que zero",IF(COUNTIFS(Medios,D1761)&lt;&gt;1,"Escolha um meio",IF(COUNTIFS(VentaID,A1761)&lt;&gt;1,"Confira o ID da venda",IF(SUMIFS(VentaValida,VentaID,A1761)&lt;=0,"Corrija a venda",IF(B1761&lt;SUMIFS(VentaFecha,VentaID,A1761),"Anterior à venda","OK"))))))))))))</f>
        <v/>
      </c>
      <c r="H1761" s="34" t="n">
        <f aca="false">IF(G1761="OK",C1761,0)</f>
        <v>0</v>
      </c>
    </row>
    <row r="1762" customFormat="false" ht="25" hidden="false" customHeight="true" outlineLevel="0" collapsed="false">
      <c r="A1762" s="31"/>
      <c r="B1762" s="32"/>
      <c r="C1762" s="33"/>
      <c r="D1762" s="31"/>
      <c r="E1762" s="31"/>
      <c r="F1762" s="31"/>
      <c r="G1762" s="36" t="str">
        <f aca="false">IF(COUNTA(A1762:F1762)=0,"",IF(E1762="","Falta o código",IF(E1762&lt;&gt;TRIM(E1762),"Confira o código",IF(COUNTIFS(CobroID,E1762)&gt;1,"Código repetido",IF(NOT(ISNUMBER(B1762)),"Confira a data",IF(OR(B1762&lt;1,B1762&gt;73415,INT(B1762)&lt;&gt;B1762),"Confira a data",IF(NOT(ISNUMBER(C1762)),"Confira o valor",IF(C1762&lt;=0,"Valor maior que zero",IF(COUNTIFS(Medios,D1762)&lt;&gt;1,"Escolha um meio",IF(COUNTIFS(VentaID,A1762)&lt;&gt;1,"Confira o ID da venda",IF(SUMIFS(VentaValida,VentaID,A1762)&lt;=0,"Corrija a venda",IF(B1762&lt;SUMIFS(VentaFecha,VentaID,A1762),"Anterior à venda","OK"))))))))))))</f>
        <v/>
      </c>
      <c r="H1762" s="34" t="n">
        <f aca="false">IF(G1762="OK",C1762,0)</f>
        <v>0</v>
      </c>
    </row>
    <row r="1763" customFormat="false" ht="25" hidden="false" customHeight="true" outlineLevel="0" collapsed="false">
      <c r="A1763" s="31"/>
      <c r="B1763" s="32"/>
      <c r="C1763" s="33"/>
      <c r="D1763" s="31"/>
      <c r="E1763" s="31"/>
      <c r="F1763" s="31"/>
      <c r="G1763" s="36" t="str">
        <f aca="false">IF(COUNTA(A1763:F1763)=0,"",IF(E1763="","Falta o código",IF(E1763&lt;&gt;TRIM(E1763),"Confira o código",IF(COUNTIFS(CobroID,E1763)&gt;1,"Código repetido",IF(NOT(ISNUMBER(B1763)),"Confira a data",IF(OR(B1763&lt;1,B1763&gt;73415,INT(B1763)&lt;&gt;B1763),"Confira a data",IF(NOT(ISNUMBER(C1763)),"Confira o valor",IF(C1763&lt;=0,"Valor maior que zero",IF(COUNTIFS(Medios,D1763)&lt;&gt;1,"Escolha um meio",IF(COUNTIFS(VentaID,A1763)&lt;&gt;1,"Confira o ID da venda",IF(SUMIFS(VentaValida,VentaID,A1763)&lt;=0,"Corrija a venda",IF(B1763&lt;SUMIFS(VentaFecha,VentaID,A1763),"Anterior à venda","OK"))))))))))))</f>
        <v/>
      </c>
      <c r="H1763" s="34" t="n">
        <f aca="false">IF(G1763="OK",C1763,0)</f>
        <v>0</v>
      </c>
    </row>
    <row r="1764" customFormat="false" ht="25" hidden="false" customHeight="true" outlineLevel="0" collapsed="false">
      <c r="A1764" s="31"/>
      <c r="B1764" s="32"/>
      <c r="C1764" s="33"/>
      <c r="D1764" s="31"/>
      <c r="E1764" s="31"/>
      <c r="F1764" s="31"/>
      <c r="G1764" s="36" t="str">
        <f aca="false">IF(COUNTA(A1764:F1764)=0,"",IF(E1764="","Falta o código",IF(E1764&lt;&gt;TRIM(E1764),"Confira o código",IF(COUNTIFS(CobroID,E1764)&gt;1,"Código repetido",IF(NOT(ISNUMBER(B1764)),"Confira a data",IF(OR(B1764&lt;1,B1764&gt;73415,INT(B1764)&lt;&gt;B1764),"Confira a data",IF(NOT(ISNUMBER(C1764)),"Confira o valor",IF(C1764&lt;=0,"Valor maior que zero",IF(COUNTIFS(Medios,D1764)&lt;&gt;1,"Escolha um meio",IF(COUNTIFS(VentaID,A1764)&lt;&gt;1,"Confira o ID da venda",IF(SUMIFS(VentaValida,VentaID,A1764)&lt;=0,"Corrija a venda",IF(B1764&lt;SUMIFS(VentaFecha,VentaID,A1764),"Anterior à venda","OK"))))))))))))</f>
        <v/>
      </c>
      <c r="H1764" s="34" t="n">
        <f aca="false">IF(G1764="OK",C1764,0)</f>
        <v>0</v>
      </c>
    </row>
    <row r="1765" customFormat="false" ht="25" hidden="false" customHeight="true" outlineLevel="0" collapsed="false">
      <c r="A1765" s="31"/>
      <c r="B1765" s="32"/>
      <c r="C1765" s="33"/>
      <c r="D1765" s="31"/>
      <c r="E1765" s="31"/>
      <c r="F1765" s="31"/>
      <c r="G1765" s="36" t="str">
        <f aca="false">IF(COUNTA(A1765:F1765)=0,"",IF(E1765="","Falta o código",IF(E1765&lt;&gt;TRIM(E1765),"Confira o código",IF(COUNTIFS(CobroID,E1765)&gt;1,"Código repetido",IF(NOT(ISNUMBER(B1765)),"Confira a data",IF(OR(B1765&lt;1,B1765&gt;73415,INT(B1765)&lt;&gt;B1765),"Confira a data",IF(NOT(ISNUMBER(C1765)),"Confira o valor",IF(C1765&lt;=0,"Valor maior que zero",IF(COUNTIFS(Medios,D1765)&lt;&gt;1,"Escolha um meio",IF(COUNTIFS(VentaID,A1765)&lt;&gt;1,"Confira o ID da venda",IF(SUMIFS(VentaValida,VentaID,A1765)&lt;=0,"Corrija a venda",IF(B1765&lt;SUMIFS(VentaFecha,VentaID,A1765),"Anterior à venda","OK"))))))))))))</f>
        <v/>
      </c>
      <c r="H1765" s="34" t="n">
        <f aca="false">IF(G1765="OK",C1765,0)</f>
        <v>0</v>
      </c>
    </row>
    <row r="1766" customFormat="false" ht="25" hidden="false" customHeight="true" outlineLevel="0" collapsed="false">
      <c r="A1766" s="31"/>
      <c r="B1766" s="32"/>
      <c r="C1766" s="33"/>
      <c r="D1766" s="31"/>
      <c r="E1766" s="31"/>
      <c r="F1766" s="31"/>
      <c r="G1766" s="36" t="str">
        <f aca="false">IF(COUNTA(A1766:F1766)=0,"",IF(E1766="","Falta o código",IF(E1766&lt;&gt;TRIM(E1766),"Confira o código",IF(COUNTIFS(CobroID,E1766)&gt;1,"Código repetido",IF(NOT(ISNUMBER(B1766)),"Confira a data",IF(OR(B1766&lt;1,B1766&gt;73415,INT(B1766)&lt;&gt;B1766),"Confira a data",IF(NOT(ISNUMBER(C1766)),"Confira o valor",IF(C1766&lt;=0,"Valor maior que zero",IF(COUNTIFS(Medios,D1766)&lt;&gt;1,"Escolha um meio",IF(COUNTIFS(VentaID,A1766)&lt;&gt;1,"Confira o ID da venda",IF(SUMIFS(VentaValida,VentaID,A1766)&lt;=0,"Corrija a venda",IF(B1766&lt;SUMIFS(VentaFecha,VentaID,A1766),"Anterior à venda","OK"))))))))))))</f>
        <v/>
      </c>
      <c r="H1766" s="34" t="n">
        <f aca="false">IF(G1766="OK",C1766,0)</f>
        <v>0</v>
      </c>
    </row>
    <row r="1767" customFormat="false" ht="25" hidden="false" customHeight="true" outlineLevel="0" collapsed="false">
      <c r="A1767" s="31"/>
      <c r="B1767" s="32"/>
      <c r="C1767" s="33"/>
      <c r="D1767" s="31"/>
      <c r="E1767" s="31"/>
      <c r="F1767" s="31"/>
      <c r="G1767" s="36" t="str">
        <f aca="false">IF(COUNTA(A1767:F1767)=0,"",IF(E1767="","Falta o código",IF(E1767&lt;&gt;TRIM(E1767),"Confira o código",IF(COUNTIFS(CobroID,E1767)&gt;1,"Código repetido",IF(NOT(ISNUMBER(B1767)),"Confira a data",IF(OR(B1767&lt;1,B1767&gt;73415,INT(B1767)&lt;&gt;B1767),"Confira a data",IF(NOT(ISNUMBER(C1767)),"Confira o valor",IF(C1767&lt;=0,"Valor maior que zero",IF(COUNTIFS(Medios,D1767)&lt;&gt;1,"Escolha um meio",IF(COUNTIFS(VentaID,A1767)&lt;&gt;1,"Confira o ID da venda",IF(SUMIFS(VentaValida,VentaID,A1767)&lt;=0,"Corrija a venda",IF(B1767&lt;SUMIFS(VentaFecha,VentaID,A1767),"Anterior à venda","OK"))))))))))))</f>
        <v/>
      </c>
      <c r="H1767" s="34" t="n">
        <f aca="false">IF(G1767="OK",C1767,0)</f>
        <v>0</v>
      </c>
    </row>
    <row r="1768" customFormat="false" ht="25" hidden="false" customHeight="true" outlineLevel="0" collapsed="false">
      <c r="A1768" s="31"/>
      <c r="B1768" s="32"/>
      <c r="C1768" s="33"/>
      <c r="D1768" s="31"/>
      <c r="E1768" s="31"/>
      <c r="F1768" s="31"/>
      <c r="G1768" s="36" t="str">
        <f aca="false">IF(COUNTA(A1768:F1768)=0,"",IF(E1768="","Falta o código",IF(E1768&lt;&gt;TRIM(E1768),"Confira o código",IF(COUNTIFS(CobroID,E1768)&gt;1,"Código repetido",IF(NOT(ISNUMBER(B1768)),"Confira a data",IF(OR(B1768&lt;1,B1768&gt;73415,INT(B1768)&lt;&gt;B1768),"Confira a data",IF(NOT(ISNUMBER(C1768)),"Confira o valor",IF(C1768&lt;=0,"Valor maior que zero",IF(COUNTIFS(Medios,D1768)&lt;&gt;1,"Escolha um meio",IF(COUNTIFS(VentaID,A1768)&lt;&gt;1,"Confira o ID da venda",IF(SUMIFS(VentaValida,VentaID,A1768)&lt;=0,"Corrija a venda",IF(B1768&lt;SUMIFS(VentaFecha,VentaID,A1768),"Anterior à venda","OK"))))))))))))</f>
        <v/>
      </c>
      <c r="H1768" s="34" t="n">
        <f aca="false">IF(G1768="OK",C1768,0)</f>
        <v>0</v>
      </c>
    </row>
    <row r="1769" customFormat="false" ht="25" hidden="false" customHeight="true" outlineLevel="0" collapsed="false">
      <c r="A1769" s="31"/>
      <c r="B1769" s="32"/>
      <c r="C1769" s="33"/>
      <c r="D1769" s="31"/>
      <c r="E1769" s="31"/>
      <c r="F1769" s="31"/>
      <c r="G1769" s="36" t="str">
        <f aca="false">IF(COUNTA(A1769:F1769)=0,"",IF(E1769="","Falta o código",IF(E1769&lt;&gt;TRIM(E1769),"Confira o código",IF(COUNTIFS(CobroID,E1769)&gt;1,"Código repetido",IF(NOT(ISNUMBER(B1769)),"Confira a data",IF(OR(B1769&lt;1,B1769&gt;73415,INT(B1769)&lt;&gt;B1769),"Confira a data",IF(NOT(ISNUMBER(C1769)),"Confira o valor",IF(C1769&lt;=0,"Valor maior que zero",IF(COUNTIFS(Medios,D1769)&lt;&gt;1,"Escolha um meio",IF(COUNTIFS(VentaID,A1769)&lt;&gt;1,"Confira o ID da venda",IF(SUMIFS(VentaValida,VentaID,A1769)&lt;=0,"Corrija a venda",IF(B1769&lt;SUMIFS(VentaFecha,VentaID,A1769),"Anterior à venda","OK"))))))))))))</f>
        <v/>
      </c>
      <c r="H1769" s="34" t="n">
        <f aca="false">IF(G1769="OK",C1769,0)</f>
        <v>0</v>
      </c>
    </row>
    <row r="1770" customFormat="false" ht="25" hidden="false" customHeight="true" outlineLevel="0" collapsed="false">
      <c r="A1770" s="31"/>
      <c r="B1770" s="32"/>
      <c r="C1770" s="33"/>
      <c r="D1770" s="31"/>
      <c r="E1770" s="31"/>
      <c r="F1770" s="31"/>
      <c r="G1770" s="36" t="str">
        <f aca="false">IF(COUNTA(A1770:F1770)=0,"",IF(E1770="","Falta o código",IF(E1770&lt;&gt;TRIM(E1770),"Confira o código",IF(COUNTIFS(CobroID,E1770)&gt;1,"Código repetido",IF(NOT(ISNUMBER(B1770)),"Confira a data",IF(OR(B1770&lt;1,B1770&gt;73415,INT(B1770)&lt;&gt;B1770),"Confira a data",IF(NOT(ISNUMBER(C1770)),"Confira o valor",IF(C1770&lt;=0,"Valor maior que zero",IF(COUNTIFS(Medios,D1770)&lt;&gt;1,"Escolha um meio",IF(COUNTIFS(VentaID,A1770)&lt;&gt;1,"Confira o ID da venda",IF(SUMIFS(VentaValida,VentaID,A1770)&lt;=0,"Corrija a venda",IF(B1770&lt;SUMIFS(VentaFecha,VentaID,A1770),"Anterior à venda","OK"))))))))))))</f>
        <v/>
      </c>
      <c r="H1770" s="34" t="n">
        <f aca="false">IF(G1770="OK",C1770,0)</f>
        <v>0</v>
      </c>
    </row>
    <row r="1771" customFormat="false" ht="25" hidden="false" customHeight="true" outlineLevel="0" collapsed="false">
      <c r="A1771" s="31"/>
      <c r="B1771" s="32"/>
      <c r="C1771" s="33"/>
      <c r="D1771" s="31"/>
      <c r="E1771" s="31"/>
      <c r="F1771" s="31"/>
      <c r="G1771" s="36" t="str">
        <f aca="false">IF(COUNTA(A1771:F1771)=0,"",IF(E1771="","Falta o código",IF(E1771&lt;&gt;TRIM(E1771),"Confira o código",IF(COUNTIFS(CobroID,E1771)&gt;1,"Código repetido",IF(NOT(ISNUMBER(B1771)),"Confira a data",IF(OR(B1771&lt;1,B1771&gt;73415,INT(B1771)&lt;&gt;B1771),"Confira a data",IF(NOT(ISNUMBER(C1771)),"Confira o valor",IF(C1771&lt;=0,"Valor maior que zero",IF(COUNTIFS(Medios,D1771)&lt;&gt;1,"Escolha um meio",IF(COUNTIFS(VentaID,A1771)&lt;&gt;1,"Confira o ID da venda",IF(SUMIFS(VentaValida,VentaID,A1771)&lt;=0,"Corrija a venda",IF(B1771&lt;SUMIFS(VentaFecha,VentaID,A1771),"Anterior à venda","OK"))))))))))))</f>
        <v/>
      </c>
      <c r="H1771" s="34" t="n">
        <f aca="false">IF(G1771="OK",C1771,0)</f>
        <v>0</v>
      </c>
    </row>
    <row r="1772" customFormat="false" ht="25" hidden="false" customHeight="true" outlineLevel="0" collapsed="false">
      <c r="A1772" s="31"/>
      <c r="B1772" s="32"/>
      <c r="C1772" s="33"/>
      <c r="D1772" s="31"/>
      <c r="E1772" s="31"/>
      <c r="F1772" s="31"/>
      <c r="G1772" s="36" t="str">
        <f aca="false">IF(COUNTA(A1772:F1772)=0,"",IF(E1772="","Falta o código",IF(E1772&lt;&gt;TRIM(E1772),"Confira o código",IF(COUNTIFS(CobroID,E1772)&gt;1,"Código repetido",IF(NOT(ISNUMBER(B1772)),"Confira a data",IF(OR(B1772&lt;1,B1772&gt;73415,INT(B1772)&lt;&gt;B1772),"Confira a data",IF(NOT(ISNUMBER(C1772)),"Confira o valor",IF(C1772&lt;=0,"Valor maior que zero",IF(COUNTIFS(Medios,D1772)&lt;&gt;1,"Escolha um meio",IF(COUNTIFS(VentaID,A1772)&lt;&gt;1,"Confira o ID da venda",IF(SUMIFS(VentaValida,VentaID,A1772)&lt;=0,"Corrija a venda",IF(B1772&lt;SUMIFS(VentaFecha,VentaID,A1772),"Anterior à venda","OK"))))))))))))</f>
        <v/>
      </c>
      <c r="H1772" s="34" t="n">
        <f aca="false">IF(G1772="OK",C1772,0)</f>
        <v>0</v>
      </c>
    </row>
    <row r="1773" customFormat="false" ht="25" hidden="false" customHeight="true" outlineLevel="0" collapsed="false">
      <c r="A1773" s="31"/>
      <c r="B1773" s="32"/>
      <c r="C1773" s="33"/>
      <c r="D1773" s="31"/>
      <c r="E1773" s="31"/>
      <c r="F1773" s="31"/>
      <c r="G1773" s="36" t="str">
        <f aca="false">IF(COUNTA(A1773:F1773)=0,"",IF(E1773="","Falta o código",IF(E1773&lt;&gt;TRIM(E1773),"Confira o código",IF(COUNTIFS(CobroID,E1773)&gt;1,"Código repetido",IF(NOT(ISNUMBER(B1773)),"Confira a data",IF(OR(B1773&lt;1,B1773&gt;73415,INT(B1773)&lt;&gt;B1773),"Confira a data",IF(NOT(ISNUMBER(C1773)),"Confira o valor",IF(C1773&lt;=0,"Valor maior que zero",IF(COUNTIFS(Medios,D1773)&lt;&gt;1,"Escolha um meio",IF(COUNTIFS(VentaID,A1773)&lt;&gt;1,"Confira o ID da venda",IF(SUMIFS(VentaValida,VentaID,A1773)&lt;=0,"Corrija a venda",IF(B1773&lt;SUMIFS(VentaFecha,VentaID,A1773),"Anterior à venda","OK"))))))))))))</f>
        <v/>
      </c>
      <c r="H1773" s="34" t="n">
        <f aca="false">IF(G1773="OK",C1773,0)</f>
        <v>0</v>
      </c>
    </row>
    <row r="1774" customFormat="false" ht="25" hidden="false" customHeight="true" outlineLevel="0" collapsed="false">
      <c r="A1774" s="31"/>
      <c r="B1774" s="32"/>
      <c r="C1774" s="33"/>
      <c r="D1774" s="31"/>
      <c r="E1774" s="31"/>
      <c r="F1774" s="31"/>
      <c r="G1774" s="36" t="str">
        <f aca="false">IF(COUNTA(A1774:F1774)=0,"",IF(E1774="","Falta o código",IF(E1774&lt;&gt;TRIM(E1774),"Confira o código",IF(COUNTIFS(CobroID,E1774)&gt;1,"Código repetido",IF(NOT(ISNUMBER(B1774)),"Confira a data",IF(OR(B1774&lt;1,B1774&gt;73415,INT(B1774)&lt;&gt;B1774),"Confira a data",IF(NOT(ISNUMBER(C1774)),"Confira o valor",IF(C1774&lt;=0,"Valor maior que zero",IF(COUNTIFS(Medios,D1774)&lt;&gt;1,"Escolha um meio",IF(COUNTIFS(VentaID,A1774)&lt;&gt;1,"Confira o ID da venda",IF(SUMIFS(VentaValida,VentaID,A1774)&lt;=0,"Corrija a venda",IF(B1774&lt;SUMIFS(VentaFecha,VentaID,A1774),"Anterior à venda","OK"))))))))))))</f>
        <v/>
      </c>
      <c r="H1774" s="34" t="n">
        <f aca="false">IF(G1774="OK",C1774,0)</f>
        <v>0</v>
      </c>
    </row>
    <row r="1775" customFormat="false" ht="25" hidden="false" customHeight="true" outlineLevel="0" collapsed="false">
      <c r="A1775" s="31"/>
      <c r="B1775" s="32"/>
      <c r="C1775" s="33"/>
      <c r="D1775" s="31"/>
      <c r="E1775" s="31"/>
      <c r="F1775" s="31"/>
      <c r="G1775" s="36" t="str">
        <f aca="false">IF(COUNTA(A1775:F1775)=0,"",IF(E1775="","Falta o código",IF(E1775&lt;&gt;TRIM(E1775),"Confira o código",IF(COUNTIFS(CobroID,E1775)&gt;1,"Código repetido",IF(NOT(ISNUMBER(B1775)),"Confira a data",IF(OR(B1775&lt;1,B1775&gt;73415,INT(B1775)&lt;&gt;B1775),"Confira a data",IF(NOT(ISNUMBER(C1775)),"Confira o valor",IF(C1775&lt;=0,"Valor maior que zero",IF(COUNTIFS(Medios,D1775)&lt;&gt;1,"Escolha um meio",IF(COUNTIFS(VentaID,A1775)&lt;&gt;1,"Confira o ID da venda",IF(SUMIFS(VentaValida,VentaID,A1775)&lt;=0,"Corrija a venda",IF(B1775&lt;SUMIFS(VentaFecha,VentaID,A1775),"Anterior à venda","OK"))))))))))))</f>
        <v/>
      </c>
      <c r="H1775" s="34" t="n">
        <f aca="false">IF(G1775="OK",C1775,0)</f>
        <v>0</v>
      </c>
    </row>
    <row r="1776" customFormat="false" ht="25" hidden="false" customHeight="true" outlineLevel="0" collapsed="false">
      <c r="A1776" s="31"/>
      <c r="B1776" s="32"/>
      <c r="C1776" s="33"/>
      <c r="D1776" s="31"/>
      <c r="E1776" s="31"/>
      <c r="F1776" s="31"/>
      <c r="G1776" s="36" t="str">
        <f aca="false">IF(COUNTA(A1776:F1776)=0,"",IF(E1776="","Falta o código",IF(E1776&lt;&gt;TRIM(E1776),"Confira o código",IF(COUNTIFS(CobroID,E1776)&gt;1,"Código repetido",IF(NOT(ISNUMBER(B1776)),"Confira a data",IF(OR(B1776&lt;1,B1776&gt;73415,INT(B1776)&lt;&gt;B1776),"Confira a data",IF(NOT(ISNUMBER(C1776)),"Confira o valor",IF(C1776&lt;=0,"Valor maior que zero",IF(COUNTIFS(Medios,D1776)&lt;&gt;1,"Escolha um meio",IF(COUNTIFS(VentaID,A1776)&lt;&gt;1,"Confira o ID da venda",IF(SUMIFS(VentaValida,VentaID,A1776)&lt;=0,"Corrija a venda",IF(B1776&lt;SUMIFS(VentaFecha,VentaID,A1776),"Anterior à venda","OK"))))))))))))</f>
        <v/>
      </c>
      <c r="H1776" s="34" t="n">
        <f aca="false">IF(G1776="OK",C1776,0)</f>
        <v>0</v>
      </c>
    </row>
    <row r="1777" customFormat="false" ht="25" hidden="false" customHeight="true" outlineLevel="0" collapsed="false">
      <c r="A1777" s="31"/>
      <c r="B1777" s="32"/>
      <c r="C1777" s="33"/>
      <c r="D1777" s="31"/>
      <c r="E1777" s="31"/>
      <c r="F1777" s="31"/>
      <c r="G1777" s="36" t="str">
        <f aca="false">IF(COUNTA(A1777:F1777)=0,"",IF(E1777="","Falta o código",IF(E1777&lt;&gt;TRIM(E1777),"Confira o código",IF(COUNTIFS(CobroID,E1777)&gt;1,"Código repetido",IF(NOT(ISNUMBER(B1777)),"Confira a data",IF(OR(B1777&lt;1,B1777&gt;73415,INT(B1777)&lt;&gt;B1777),"Confira a data",IF(NOT(ISNUMBER(C1777)),"Confira o valor",IF(C1777&lt;=0,"Valor maior que zero",IF(COUNTIFS(Medios,D1777)&lt;&gt;1,"Escolha um meio",IF(COUNTIFS(VentaID,A1777)&lt;&gt;1,"Confira o ID da venda",IF(SUMIFS(VentaValida,VentaID,A1777)&lt;=0,"Corrija a venda",IF(B1777&lt;SUMIFS(VentaFecha,VentaID,A1777),"Anterior à venda","OK"))))))))))))</f>
        <v/>
      </c>
      <c r="H1777" s="34" t="n">
        <f aca="false">IF(G1777="OK",C1777,0)</f>
        <v>0</v>
      </c>
    </row>
    <row r="1778" customFormat="false" ht="25" hidden="false" customHeight="true" outlineLevel="0" collapsed="false">
      <c r="A1778" s="31"/>
      <c r="B1778" s="32"/>
      <c r="C1778" s="33"/>
      <c r="D1778" s="31"/>
      <c r="E1778" s="31"/>
      <c r="F1778" s="31"/>
      <c r="G1778" s="36" t="str">
        <f aca="false">IF(COUNTA(A1778:F1778)=0,"",IF(E1778="","Falta o código",IF(E1778&lt;&gt;TRIM(E1778),"Confira o código",IF(COUNTIFS(CobroID,E1778)&gt;1,"Código repetido",IF(NOT(ISNUMBER(B1778)),"Confira a data",IF(OR(B1778&lt;1,B1778&gt;73415,INT(B1778)&lt;&gt;B1778),"Confira a data",IF(NOT(ISNUMBER(C1778)),"Confira o valor",IF(C1778&lt;=0,"Valor maior que zero",IF(COUNTIFS(Medios,D1778)&lt;&gt;1,"Escolha um meio",IF(COUNTIFS(VentaID,A1778)&lt;&gt;1,"Confira o ID da venda",IF(SUMIFS(VentaValida,VentaID,A1778)&lt;=0,"Corrija a venda",IF(B1778&lt;SUMIFS(VentaFecha,VentaID,A1778),"Anterior à venda","OK"))))))))))))</f>
        <v/>
      </c>
      <c r="H1778" s="34" t="n">
        <f aca="false">IF(G1778="OK",C1778,0)</f>
        <v>0</v>
      </c>
    </row>
    <row r="1779" customFormat="false" ht="25" hidden="false" customHeight="true" outlineLevel="0" collapsed="false">
      <c r="A1779" s="31"/>
      <c r="B1779" s="32"/>
      <c r="C1779" s="33"/>
      <c r="D1779" s="31"/>
      <c r="E1779" s="31"/>
      <c r="F1779" s="31"/>
      <c r="G1779" s="36" t="str">
        <f aca="false">IF(COUNTA(A1779:F1779)=0,"",IF(E1779="","Falta o código",IF(E1779&lt;&gt;TRIM(E1779),"Confira o código",IF(COUNTIFS(CobroID,E1779)&gt;1,"Código repetido",IF(NOT(ISNUMBER(B1779)),"Confira a data",IF(OR(B1779&lt;1,B1779&gt;73415,INT(B1779)&lt;&gt;B1779),"Confira a data",IF(NOT(ISNUMBER(C1779)),"Confira o valor",IF(C1779&lt;=0,"Valor maior que zero",IF(COUNTIFS(Medios,D1779)&lt;&gt;1,"Escolha um meio",IF(COUNTIFS(VentaID,A1779)&lt;&gt;1,"Confira o ID da venda",IF(SUMIFS(VentaValida,VentaID,A1779)&lt;=0,"Corrija a venda",IF(B1779&lt;SUMIFS(VentaFecha,VentaID,A1779),"Anterior à venda","OK"))))))))))))</f>
        <v/>
      </c>
      <c r="H1779" s="34" t="n">
        <f aca="false">IF(G1779="OK",C1779,0)</f>
        <v>0</v>
      </c>
    </row>
    <row r="1780" customFormat="false" ht="25" hidden="false" customHeight="true" outlineLevel="0" collapsed="false">
      <c r="A1780" s="31"/>
      <c r="B1780" s="32"/>
      <c r="C1780" s="33"/>
      <c r="D1780" s="31"/>
      <c r="E1780" s="31"/>
      <c r="F1780" s="31"/>
      <c r="G1780" s="36" t="str">
        <f aca="false">IF(COUNTA(A1780:F1780)=0,"",IF(E1780="","Falta o código",IF(E1780&lt;&gt;TRIM(E1780),"Confira o código",IF(COUNTIFS(CobroID,E1780)&gt;1,"Código repetido",IF(NOT(ISNUMBER(B1780)),"Confira a data",IF(OR(B1780&lt;1,B1780&gt;73415,INT(B1780)&lt;&gt;B1780),"Confira a data",IF(NOT(ISNUMBER(C1780)),"Confira o valor",IF(C1780&lt;=0,"Valor maior que zero",IF(COUNTIFS(Medios,D1780)&lt;&gt;1,"Escolha um meio",IF(COUNTIFS(VentaID,A1780)&lt;&gt;1,"Confira o ID da venda",IF(SUMIFS(VentaValida,VentaID,A1780)&lt;=0,"Corrija a venda",IF(B1780&lt;SUMIFS(VentaFecha,VentaID,A1780),"Anterior à venda","OK"))))))))))))</f>
        <v/>
      </c>
      <c r="H1780" s="34" t="n">
        <f aca="false">IF(G1780="OK",C1780,0)</f>
        <v>0</v>
      </c>
    </row>
    <row r="1781" customFormat="false" ht="25" hidden="false" customHeight="true" outlineLevel="0" collapsed="false">
      <c r="A1781" s="31"/>
      <c r="B1781" s="32"/>
      <c r="C1781" s="33"/>
      <c r="D1781" s="31"/>
      <c r="E1781" s="31"/>
      <c r="F1781" s="31"/>
      <c r="G1781" s="36" t="str">
        <f aca="false">IF(COUNTA(A1781:F1781)=0,"",IF(E1781="","Falta o código",IF(E1781&lt;&gt;TRIM(E1781),"Confira o código",IF(COUNTIFS(CobroID,E1781)&gt;1,"Código repetido",IF(NOT(ISNUMBER(B1781)),"Confira a data",IF(OR(B1781&lt;1,B1781&gt;73415,INT(B1781)&lt;&gt;B1781),"Confira a data",IF(NOT(ISNUMBER(C1781)),"Confira o valor",IF(C1781&lt;=0,"Valor maior que zero",IF(COUNTIFS(Medios,D1781)&lt;&gt;1,"Escolha um meio",IF(COUNTIFS(VentaID,A1781)&lt;&gt;1,"Confira o ID da venda",IF(SUMIFS(VentaValida,VentaID,A1781)&lt;=0,"Corrija a venda",IF(B1781&lt;SUMIFS(VentaFecha,VentaID,A1781),"Anterior à venda","OK"))))))))))))</f>
        <v/>
      </c>
      <c r="H1781" s="34" t="n">
        <f aca="false">IF(G1781="OK",C1781,0)</f>
        <v>0</v>
      </c>
    </row>
    <row r="1782" customFormat="false" ht="25" hidden="false" customHeight="true" outlineLevel="0" collapsed="false">
      <c r="A1782" s="31"/>
      <c r="B1782" s="32"/>
      <c r="C1782" s="33"/>
      <c r="D1782" s="31"/>
      <c r="E1782" s="31"/>
      <c r="F1782" s="31"/>
      <c r="G1782" s="36" t="str">
        <f aca="false">IF(COUNTA(A1782:F1782)=0,"",IF(E1782="","Falta o código",IF(E1782&lt;&gt;TRIM(E1782),"Confira o código",IF(COUNTIFS(CobroID,E1782)&gt;1,"Código repetido",IF(NOT(ISNUMBER(B1782)),"Confira a data",IF(OR(B1782&lt;1,B1782&gt;73415,INT(B1782)&lt;&gt;B1782),"Confira a data",IF(NOT(ISNUMBER(C1782)),"Confira o valor",IF(C1782&lt;=0,"Valor maior que zero",IF(COUNTIFS(Medios,D1782)&lt;&gt;1,"Escolha um meio",IF(COUNTIFS(VentaID,A1782)&lt;&gt;1,"Confira o ID da venda",IF(SUMIFS(VentaValida,VentaID,A1782)&lt;=0,"Corrija a venda",IF(B1782&lt;SUMIFS(VentaFecha,VentaID,A1782),"Anterior à venda","OK"))))))))))))</f>
        <v/>
      </c>
      <c r="H1782" s="34" t="n">
        <f aca="false">IF(G1782="OK",C1782,0)</f>
        <v>0</v>
      </c>
    </row>
    <row r="1783" customFormat="false" ht="25" hidden="false" customHeight="true" outlineLevel="0" collapsed="false">
      <c r="A1783" s="31"/>
      <c r="B1783" s="32"/>
      <c r="C1783" s="33"/>
      <c r="D1783" s="31"/>
      <c r="E1783" s="31"/>
      <c r="F1783" s="31"/>
      <c r="G1783" s="36" t="str">
        <f aca="false">IF(COUNTA(A1783:F1783)=0,"",IF(E1783="","Falta o código",IF(E1783&lt;&gt;TRIM(E1783),"Confira o código",IF(COUNTIFS(CobroID,E1783)&gt;1,"Código repetido",IF(NOT(ISNUMBER(B1783)),"Confira a data",IF(OR(B1783&lt;1,B1783&gt;73415,INT(B1783)&lt;&gt;B1783),"Confira a data",IF(NOT(ISNUMBER(C1783)),"Confira o valor",IF(C1783&lt;=0,"Valor maior que zero",IF(COUNTIFS(Medios,D1783)&lt;&gt;1,"Escolha um meio",IF(COUNTIFS(VentaID,A1783)&lt;&gt;1,"Confira o ID da venda",IF(SUMIFS(VentaValida,VentaID,A1783)&lt;=0,"Corrija a venda",IF(B1783&lt;SUMIFS(VentaFecha,VentaID,A1783),"Anterior à venda","OK"))))))))))))</f>
        <v/>
      </c>
      <c r="H1783" s="34" t="n">
        <f aca="false">IF(G1783="OK",C1783,0)</f>
        <v>0</v>
      </c>
    </row>
    <row r="1784" customFormat="false" ht="25" hidden="false" customHeight="true" outlineLevel="0" collapsed="false">
      <c r="A1784" s="31"/>
      <c r="B1784" s="32"/>
      <c r="C1784" s="33"/>
      <c r="D1784" s="31"/>
      <c r="E1784" s="31"/>
      <c r="F1784" s="31"/>
      <c r="G1784" s="36" t="str">
        <f aca="false">IF(COUNTA(A1784:F1784)=0,"",IF(E1784="","Falta o código",IF(E1784&lt;&gt;TRIM(E1784),"Confira o código",IF(COUNTIFS(CobroID,E1784)&gt;1,"Código repetido",IF(NOT(ISNUMBER(B1784)),"Confira a data",IF(OR(B1784&lt;1,B1784&gt;73415,INT(B1784)&lt;&gt;B1784),"Confira a data",IF(NOT(ISNUMBER(C1784)),"Confira o valor",IF(C1784&lt;=0,"Valor maior que zero",IF(COUNTIFS(Medios,D1784)&lt;&gt;1,"Escolha um meio",IF(COUNTIFS(VentaID,A1784)&lt;&gt;1,"Confira o ID da venda",IF(SUMIFS(VentaValida,VentaID,A1784)&lt;=0,"Corrija a venda",IF(B1784&lt;SUMIFS(VentaFecha,VentaID,A1784),"Anterior à venda","OK"))))))))))))</f>
        <v/>
      </c>
      <c r="H1784" s="34" t="n">
        <f aca="false">IF(G1784="OK",C1784,0)</f>
        <v>0</v>
      </c>
    </row>
    <row r="1785" customFormat="false" ht="25" hidden="false" customHeight="true" outlineLevel="0" collapsed="false">
      <c r="A1785" s="31"/>
      <c r="B1785" s="32"/>
      <c r="C1785" s="33"/>
      <c r="D1785" s="31"/>
      <c r="E1785" s="31"/>
      <c r="F1785" s="31"/>
      <c r="G1785" s="36" t="str">
        <f aca="false">IF(COUNTA(A1785:F1785)=0,"",IF(E1785="","Falta o código",IF(E1785&lt;&gt;TRIM(E1785),"Confira o código",IF(COUNTIFS(CobroID,E1785)&gt;1,"Código repetido",IF(NOT(ISNUMBER(B1785)),"Confira a data",IF(OR(B1785&lt;1,B1785&gt;73415,INT(B1785)&lt;&gt;B1785),"Confira a data",IF(NOT(ISNUMBER(C1785)),"Confira o valor",IF(C1785&lt;=0,"Valor maior que zero",IF(COUNTIFS(Medios,D1785)&lt;&gt;1,"Escolha um meio",IF(COUNTIFS(VentaID,A1785)&lt;&gt;1,"Confira o ID da venda",IF(SUMIFS(VentaValida,VentaID,A1785)&lt;=0,"Corrija a venda",IF(B1785&lt;SUMIFS(VentaFecha,VentaID,A1785),"Anterior à venda","OK"))))))))))))</f>
        <v/>
      </c>
      <c r="H1785" s="34" t="n">
        <f aca="false">IF(G1785="OK",C1785,0)</f>
        <v>0</v>
      </c>
    </row>
    <row r="1786" customFormat="false" ht="25" hidden="false" customHeight="true" outlineLevel="0" collapsed="false">
      <c r="A1786" s="31"/>
      <c r="B1786" s="32"/>
      <c r="C1786" s="33"/>
      <c r="D1786" s="31"/>
      <c r="E1786" s="31"/>
      <c r="F1786" s="31"/>
      <c r="G1786" s="36" t="str">
        <f aca="false">IF(COUNTA(A1786:F1786)=0,"",IF(E1786="","Falta o código",IF(E1786&lt;&gt;TRIM(E1786),"Confira o código",IF(COUNTIFS(CobroID,E1786)&gt;1,"Código repetido",IF(NOT(ISNUMBER(B1786)),"Confira a data",IF(OR(B1786&lt;1,B1786&gt;73415,INT(B1786)&lt;&gt;B1786),"Confira a data",IF(NOT(ISNUMBER(C1786)),"Confira o valor",IF(C1786&lt;=0,"Valor maior que zero",IF(COUNTIFS(Medios,D1786)&lt;&gt;1,"Escolha um meio",IF(COUNTIFS(VentaID,A1786)&lt;&gt;1,"Confira o ID da venda",IF(SUMIFS(VentaValida,VentaID,A1786)&lt;=0,"Corrija a venda",IF(B1786&lt;SUMIFS(VentaFecha,VentaID,A1786),"Anterior à venda","OK"))))))))))))</f>
        <v/>
      </c>
      <c r="H1786" s="34" t="n">
        <f aca="false">IF(G1786="OK",C1786,0)</f>
        <v>0</v>
      </c>
    </row>
    <row r="1787" customFormat="false" ht="25" hidden="false" customHeight="true" outlineLevel="0" collapsed="false">
      <c r="A1787" s="31"/>
      <c r="B1787" s="32"/>
      <c r="C1787" s="33"/>
      <c r="D1787" s="31"/>
      <c r="E1787" s="31"/>
      <c r="F1787" s="31"/>
      <c r="G1787" s="36" t="str">
        <f aca="false">IF(COUNTA(A1787:F1787)=0,"",IF(E1787="","Falta o código",IF(E1787&lt;&gt;TRIM(E1787),"Confira o código",IF(COUNTIFS(CobroID,E1787)&gt;1,"Código repetido",IF(NOT(ISNUMBER(B1787)),"Confira a data",IF(OR(B1787&lt;1,B1787&gt;73415,INT(B1787)&lt;&gt;B1787),"Confira a data",IF(NOT(ISNUMBER(C1787)),"Confira o valor",IF(C1787&lt;=0,"Valor maior que zero",IF(COUNTIFS(Medios,D1787)&lt;&gt;1,"Escolha um meio",IF(COUNTIFS(VentaID,A1787)&lt;&gt;1,"Confira o ID da venda",IF(SUMIFS(VentaValida,VentaID,A1787)&lt;=0,"Corrija a venda",IF(B1787&lt;SUMIFS(VentaFecha,VentaID,A1787),"Anterior à venda","OK"))))))))))))</f>
        <v/>
      </c>
      <c r="H1787" s="34" t="n">
        <f aca="false">IF(G1787="OK",C1787,0)</f>
        <v>0</v>
      </c>
    </row>
    <row r="1788" customFormat="false" ht="25" hidden="false" customHeight="true" outlineLevel="0" collapsed="false">
      <c r="A1788" s="31"/>
      <c r="B1788" s="32"/>
      <c r="C1788" s="33"/>
      <c r="D1788" s="31"/>
      <c r="E1788" s="31"/>
      <c r="F1788" s="31"/>
      <c r="G1788" s="36" t="str">
        <f aca="false">IF(COUNTA(A1788:F1788)=0,"",IF(E1788="","Falta o código",IF(E1788&lt;&gt;TRIM(E1788),"Confira o código",IF(COUNTIFS(CobroID,E1788)&gt;1,"Código repetido",IF(NOT(ISNUMBER(B1788)),"Confira a data",IF(OR(B1788&lt;1,B1788&gt;73415,INT(B1788)&lt;&gt;B1788),"Confira a data",IF(NOT(ISNUMBER(C1788)),"Confira o valor",IF(C1788&lt;=0,"Valor maior que zero",IF(COUNTIFS(Medios,D1788)&lt;&gt;1,"Escolha um meio",IF(COUNTIFS(VentaID,A1788)&lt;&gt;1,"Confira o ID da venda",IF(SUMIFS(VentaValida,VentaID,A1788)&lt;=0,"Corrija a venda",IF(B1788&lt;SUMIFS(VentaFecha,VentaID,A1788),"Anterior à venda","OK"))))))))))))</f>
        <v/>
      </c>
      <c r="H1788" s="34" t="n">
        <f aca="false">IF(G1788="OK",C1788,0)</f>
        <v>0</v>
      </c>
    </row>
    <row r="1789" customFormat="false" ht="25" hidden="false" customHeight="true" outlineLevel="0" collapsed="false">
      <c r="A1789" s="31"/>
      <c r="B1789" s="32"/>
      <c r="C1789" s="33"/>
      <c r="D1789" s="31"/>
      <c r="E1789" s="31"/>
      <c r="F1789" s="31"/>
      <c r="G1789" s="36" t="str">
        <f aca="false">IF(COUNTA(A1789:F1789)=0,"",IF(E1789="","Falta o código",IF(E1789&lt;&gt;TRIM(E1789),"Confira o código",IF(COUNTIFS(CobroID,E1789)&gt;1,"Código repetido",IF(NOT(ISNUMBER(B1789)),"Confira a data",IF(OR(B1789&lt;1,B1789&gt;73415,INT(B1789)&lt;&gt;B1789),"Confira a data",IF(NOT(ISNUMBER(C1789)),"Confira o valor",IF(C1789&lt;=0,"Valor maior que zero",IF(COUNTIFS(Medios,D1789)&lt;&gt;1,"Escolha um meio",IF(COUNTIFS(VentaID,A1789)&lt;&gt;1,"Confira o ID da venda",IF(SUMIFS(VentaValida,VentaID,A1789)&lt;=0,"Corrija a venda",IF(B1789&lt;SUMIFS(VentaFecha,VentaID,A1789),"Anterior à venda","OK"))))))))))))</f>
        <v/>
      </c>
      <c r="H1789" s="34" t="n">
        <f aca="false">IF(G1789="OK",C1789,0)</f>
        <v>0</v>
      </c>
    </row>
    <row r="1790" customFormat="false" ht="25" hidden="false" customHeight="true" outlineLevel="0" collapsed="false">
      <c r="A1790" s="31"/>
      <c r="B1790" s="32"/>
      <c r="C1790" s="33"/>
      <c r="D1790" s="31"/>
      <c r="E1790" s="31"/>
      <c r="F1790" s="31"/>
      <c r="G1790" s="36" t="str">
        <f aca="false">IF(COUNTA(A1790:F1790)=0,"",IF(E1790="","Falta o código",IF(E1790&lt;&gt;TRIM(E1790),"Confira o código",IF(COUNTIFS(CobroID,E1790)&gt;1,"Código repetido",IF(NOT(ISNUMBER(B1790)),"Confira a data",IF(OR(B1790&lt;1,B1790&gt;73415,INT(B1790)&lt;&gt;B1790),"Confira a data",IF(NOT(ISNUMBER(C1790)),"Confira o valor",IF(C1790&lt;=0,"Valor maior que zero",IF(COUNTIFS(Medios,D1790)&lt;&gt;1,"Escolha um meio",IF(COUNTIFS(VentaID,A1790)&lt;&gt;1,"Confira o ID da venda",IF(SUMIFS(VentaValida,VentaID,A1790)&lt;=0,"Corrija a venda",IF(B1790&lt;SUMIFS(VentaFecha,VentaID,A1790),"Anterior à venda","OK"))))))))))))</f>
        <v/>
      </c>
      <c r="H1790" s="34" t="n">
        <f aca="false">IF(G1790="OK",C1790,0)</f>
        <v>0</v>
      </c>
    </row>
    <row r="1791" customFormat="false" ht="25" hidden="false" customHeight="true" outlineLevel="0" collapsed="false">
      <c r="A1791" s="31"/>
      <c r="B1791" s="32"/>
      <c r="C1791" s="33"/>
      <c r="D1791" s="31"/>
      <c r="E1791" s="31"/>
      <c r="F1791" s="31"/>
      <c r="G1791" s="36" t="str">
        <f aca="false">IF(COUNTA(A1791:F1791)=0,"",IF(E1791="","Falta o código",IF(E1791&lt;&gt;TRIM(E1791),"Confira o código",IF(COUNTIFS(CobroID,E1791)&gt;1,"Código repetido",IF(NOT(ISNUMBER(B1791)),"Confira a data",IF(OR(B1791&lt;1,B1791&gt;73415,INT(B1791)&lt;&gt;B1791),"Confira a data",IF(NOT(ISNUMBER(C1791)),"Confira o valor",IF(C1791&lt;=0,"Valor maior que zero",IF(COUNTIFS(Medios,D1791)&lt;&gt;1,"Escolha um meio",IF(COUNTIFS(VentaID,A1791)&lt;&gt;1,"Confira o ID da venda",IF(SUMIFS(VentaValida,VentaID,A1791)&lt;=0,"Corrija a venda",IF(B1791&lt;SUMIFS(VentaFecha,VentaID,A1791),"Anterior à venda","OK"))))))))))))</f>
        <v/>
      </c>
      <c r="H1791" s="34" t="n">
        <f aca="false">IF(G1791="OK",C1791,0)</f>
        <v>0</v>
      </c>
    </row>
    <row r="1792" customFormat="false" ht="25" hidden="false" customHeight="true" outlineLevel="0" collapsed="false">
      <c r="A1792" s="31"/>
      <c r="B1792" s="32"/>
      <c r="C1792" s="33"/>
      <c r="D1792" s="31"/>
      <c r="E1792" s="31"/>
      <c r="F1792" s="31"/>
      <c r="G1792" s="36" t="str">
        <f aca="false">IF(COUNTA(A1792:F1792)=0,"",IF(E1792="","Falta o código",IF(E1792&lt;&gt;TRIM(E1792),"Confira o código",IF(COUNTIFS(CobroID,E1792)&gt;1,"Código repetido",IF(NOT(ISNUMBER(B1792)),"Confira a data",IF(OR(B1792&lt;1,B1792&gt;73415,INT(B1792)&lt;&gt;B1792),"Confira a data",IF(NOT(ISNUMBER(C1792)),"Confira o valor",IF(C1792&lt;=0,"Valor maior que zero",IF(COUNTIFS(Medios,D1792)&lt;&gt;1,"Escolha um meio",IF(COUNTIFS(VentaID,A1792)&lt;&gt;1,"Confira o ID da venda",IF(SUMIFS(VentaValida,VentaID,A1792)&lt;=0,"Corrija a venda",IF(B1792&lt;SUMIFS(VentaFecha,VentaID,A1792),"Anterior à venda","OK"))))))))))))</f>
        <v/>
      </c>
      <c r="H1792" s="34" t="n">
        <f aca="false">IF(G1792="OK",C1792,0)</f>
        <v>0</v>
      </c>
    </row>
    <row r="1793" customFormat="false" ht="25" hidden="false" customHeight="true" outlineLevel="0" collapsed="false">
      <c r="A1793" s="31"/>
      <c r="B1793" s="32"/>
      <c r="C1793" s="33"/>
      <c r="D1793" s="31"/>
      <c r="E1793" s="31"/>
      <c r="F1793" s="31"/>
      <c r="G1793" s="36" t="str">
        <f aca="false">IF(COUNTA(A1793:F1793)=0,"",IF(E1793="","Falta o código",IF(E1793&lt;&gt;TRIM(E1793),"Confira o código",IF(COUNTIFS(CobroID,E1793)&gt;1,"Código repetido",IF(NOT(ISNUMBER(B1793)),"Confira a data",IF(OR(B1793&lt;1,B1793&gt;73415,INT(B1793)&lt;&gt;B1793),"Confira a data",IF(NOT(ISNUMBER(C1793)),"Confira o valor",IF(C1793&lt;=0,"Valor maior que zero",IF(COUNTIFS(Medios,D1793)&lt;&gt;1,"Escolha um meio",IF(COUNTIFS(VentaID,A1793)&lt;&gt;1,"Confira o ID da venda",IF(SUMIFS(VentaValida,VentaID,A1793)&lt;=0,"Corrija a venda",IF(B1793&lt;SUMIFS(VentaFecha,VentaID,A1793),"Anterior à venda","OK"))))))))))))</f>
        <v/>
      </c>
      <c r="H1793" s="34" t="n">
        <f aca="false">IF(G1793="OK",C1793,0)</f>
        <v>0</v>
      </c>
    </row>
    <row r="1794" customFormat="false" ht="25" hidden="false" customHeight="true" outlineLevel="0" collapsed="false">
      <c r="A1794" s="31"/>
      <c r="B1794" s="32"/>
      <c r="C1794" s="33"/>
      <c r="D1794" s="31"/>
      <c r="E1794" s="31"/>
      <c r="F1794" s="31"/>
      <c r="G1794" s="36" t="str">
        <f aca="false">IF(COUNTA(A1794:F1794)=0,"",IF(E1794="","Falta o código",IF(E1794&lt;&gt;TRIM(E1794),"Confira o código",IF(COUNTIFS(CobroID,E1794)&gt;1,"Código repetido",IF(NOT(ISNUMBER(B1794)),"Confira a data",IF(OR(B1794&lt;1,B1794&gt;73415,INT(B1794)&lt;&gt;B1794),"Confira a data",IF(NOT(ISNUMBER(C1794)),"Confira o valor",IF(C1794&lt;=0,"Valor maior que zero",IF(COUNTIFS(Medios,D1794)&lt;&gt;1,"Escolha um meio",IF(COUNTIFS(VentaID,A1794)&lt;&gt;1,"Confira o ID da venda",IF(SUMIFS(VentaValida,VentaID,A1794)&lt;=0,"Corrija a venda",IF(B1794&lt;SUMIFS(VentaFecha,VentaID,A1794),"Anterior à venda","OK"))))))))))))</f>
        <v/>
      </c>
      <c r="H1794" s="34" t="n">
        <f aca="false">IF(G1794="OK",C1794,0)</f>
        <v>0</v>
      </c>
    </row>
    <row r="1795" customFormat="false" ht="25" hidden="false" customHeight="true" outlineLevel="0" collapsed="false">
      <c r="A1795" s="31"/>
      <c r="B1795" s="32"/>
      <c r="C1795" s="33"/>
      <c r="D1795" s="31"/>
      <c r="E1795" s="31"/>
      <c r="F1795" s="31"/>
      <c r="G1795" s="36" t="str">
        <f aca="false">IF(COUNTA(A1795:F1795)=0,"",IF(E1795="","Falta o código",IF(E1795&lt;&gt;TRIM(E1795),"Confira o código",IF(COUNTIFS(CobroID,E1795)&gt;1,"Código repetido",IF(NOT(ISNUMBER(B1795)),"Confira a data",IF(OR(B1795&lt;1,B1795&gt;73415,INT(B1795)&lt;&gt;B1795),"Confira a data",IF(NOT(ISNUMBER(C1795)),"Confira o valor",IF(C1795&lt;=0,"Valor maior que zero",IF(COUNTIFS(Medios,D1795)&lt;&gt;1,"Escolha um meio",IF(COUNTIFS(VentaID,A1795)&lt;&gt;1,"Confira o ID da venda",IF(SUMIFS(VentaValida,VentaID,A1795)&lt;=0,"Corrija a venda",IF(B1795&lt;SUMIFS(VentaFecha,VentaID,A1795),"Anterior à venda","OK"))))))))))))</f>
        <v/>
      </c>
      <c r="H1795" s="34" t="n">
        <f aca="false">IF(G1795="OK",C1795,0)</f>
        <v>0</v>
      </c>
    </row>
    <row r="1796" customFormat="false" ht="25" hidden="false" customHeight="true" outlineLevel="0" collapsed="false">
      <c r="A1796" s="31"/>
      <c r="B1796" s="32"/>
      <c r="C1796" s="33"/>
      <c r="D1796" s="31"/>
      <c r="E1796" s="31"/>
      <c r="F1796" s="31"/>
      <c r="G1796" s="36" t="str">
        <f aca="false">IF(COUNTA(A1796:F1796)=0,"",IF(E1796="","Falta o código",IF(E1796&lt;&gt;TRIM(E1796),"Confira o código",IF(COUNTIFS(CobroID,E1796)&gt;1,"Código repetido",IF(NOT(ISNUMBER(B1796)),"Confira a data",IF(OR(B1796&lt;1,B1796&gt;73415,INT(B1796)&lt;&gt;B1796),"Confira a data",IF(NOT(ISNUMBER(C1796)),"Confira o valor",IF(C1796&lt;=0,"Valor maior que zero",IF(COUNTIFS(Medios,D1796)&lt;&gt;1,"Escolha um meio",IF(COUNTIFS(VentaID,A1796)&lt;&gt;1,"Confira o ID da venda",IF(SUMIFS(VentaValida,VentaID,A1796)&lt;=0,"Corrija a venda",IF(B1796&lt;SUMIFS(VentaFecha,VentaID,A1796),"Anterior à venda","OK"))))))))))))</f>
        <v/>
      </c>
      <c r="H1796" s="34" t="n">
        <f aca="false">IF(G1796="OK",C1796,0)</f>
        <v>0</v>
      </c>
    </row>
    <row r="1797" customFormat="false" ht="25" hidden="false" customHeight="true" outlineLevel="0" collapsed="false">
      <c r="A1797" s="31"/>
      <c r="B1797" s="32"/>
      <c r="C1797" s="33"/>
      <c r="D1797" s="31"/>
      <c r="E1797" s="31"/>
      <c r="F1797" s="31"/>
      <c r="G1797" s="36" t="str">
        <f aca="false">IF(COUNTA(A1797:F1797)=0,"",IF(E1797="","Falta o código",IF(E1797&lt;&gt;TRIM(E1797),"Confira o código",IF(COUNTIFS(CobroID,E1797)&gt;1,"Código repetido",IF(NOT(ISNUMBER(B1797)),"Confira a data",IF(OR(B1797&lt;1,B1797&gt;73415,INT(B1797)&lt;&gt;B1797),"Confira a data",IF(NOT(ISNUMBER(C1797)),"Confira o valor",IF(C1797&lt;=0,"Valor maior que zero",IF(COUNTIFS(Medios,D1797)&lt;&gt;1,"Escolha um meio",IF(COUNTIFS(VentaID,A1797)&lt;&gt;1,"Confira o ID da venda",IF(SUMIFS(VentaValida,VentaID,A1797)&lt;=0,"Corrija a venda",IF(B1797&lt;SUMIFS(VentaFecha,VentaID,A1797),"Anterior à venda","OK"))))))))))))</f>
        <v/>
      </c>
      <c r="H1797" s="34" t="n">
        <f aca="false">IF(G1797="OK",C1797,0)</f>
        <v>0</v>
      </c>
    </row>
    <row r="1798" customFormat="false" ht="25" hidden="false" customHeight="true" outlineLevel="0" collapsed="false">
      <c r="A1798" s="31"/>
      <c r="B1798" s="32"/>
      <c r="C1798" s="33"/>
      <c r="D1798" s="31"/>
      <c r="E1798" s="31"/>
      <c r="F1798" s="31"/>
      <c r="G1798" s="36" t="str">
        <f aca="false">IF(COUNTA(A1798:F1798)=0,"",IF(E1798="","Falta o código",IF(E1798&lt;&gt;TRIM(E1798),"Confira o código",IF(COUNTIFS(CobroID,E1798)&gt;1,"Código repetido",IF(NOT(ISNUMBER(B1798)),"Confira a data",IF(OR(B1798&lt;1,B1798&gt;73415,INT(B1798)&lt;&gt;B1798),"Confira a data",IF(NOT(ISNUMBER(C1798)),"Confira o valor",IF(C1798&lt;=0,"Valor maior que zero",IF(COUNTIFS(Medios,D1798)&lt;&gt;1,"Escolha um meio",IF(COUNTIFS(VentaID,A1798)&lt;&gt;1,"Confira o ID da venda",IF(SUMIFS(VentaValida,VentaID,A1798)&lt;=0,"Corrija a venda",IF(B1798&lt;SUMIFS(VentaFecha,VentaID,A1798),"Anterior à venda","OK"))))))))))))</f>
        <v/>
      </c>
      <c r="H1798" s="34" t="n">
        <f aca="false">IF(G1798="OK",C1798,0)</f>
        <v>0</v>
      </c>
    </row>
    <row r="1799" customFormat="false" ht="25" hidden="false" customHeight="true" outlineLevel="0" collapsed="false">
      <c r="A1799" s="31"/>
      <c r="B1799" s="32"/>
      <c r="C1799" s="33"/>
      <c r="D1799" s="31"/>
      <c r="E1799" s="31"/>
      <c r="F1799" s="31"/>
      <c r="G1799" s="36" t="str">
        <f aca="false">IF(COUNTA(A1799:F1799)=0,"",IF(E1799="","Falta o código",IF(E1799&lt;&gt;TRIM(E1799),"Confira o código",IF(COUNTIFS(CobroID,E1799)&gt;1,"Código repetido",IF(NOT(ISNUMBER(B1799)),"Confira a data",IF(OR(B1799&lt;1,B1799&gt;73415,INT(B1799)&lt;&gt;B1799),"Confira a data",IF(NOT(ISNUMBER(C1799)),"Confira o valor",IF(C1799&lt;=0,"Valor maior que zero",IF(COUNTIFS(Medios,D1799)&lt;&gt;1,"Escolha um meio",IF(COUNTIFS(VentaID,A1799)&lt;&gt;1,"Confira o ID da venda",IF(SUMIFS(VentaValida,VentaID,A1799)&lt;=0,"Corrija a venda",IF(B1799&lt;SUMIFS(VentaFecha,VentaID,A1799),"Anterior à venda","OK"))))))))))))</f>
        <v/>
      </c>
      <c r="H1799" s="34" t="n">
        <f aca="false">IF(G1799="OK",C1799,0)</f>
        <v>0</v>
      </c>
    </row>
    <row r="1800" customFormat="false" ht="25" hidden="false" customHeight="true" outlineLevel="0" collapsed="false">
      <c r="A1800" s="31"/>
      <c r="B1800" s="32"/>
      <c r="C1800" s="33"/>
      <c r="D1800" s="31"/>
      <c r="E1800" s="31"/>
      <c r="F1800" s="31"/>
      <c r="G1800" s="36" t="str">
        <f aca="false">IF(COUNTA(A1800:F1800)=0,"",IF(E1800="","Falta o código",IF(E1800&lt;&gt;TRIM(E1800),"Confira o código",IF(COUNTIFS(CobroID,E1800)&gt;1,"Código repetido",IF(NOT(ISNUMBER(B1800)),"Confira a data",IF(OR(B1800&lt;1,B1800&gt;73415,INT(B1800)&lt;&gt;B1800),"Confira a data",IF(NOT(ISNUMBER(C1800)),"Confira o valor",IF(C1800&lt;=0,"Valor maior que zero",IF(COUNTIFS(Medios,D1800)&lt;&gt;1,"Escolha um meio",IF(COUNTIFS(VentaID,A1800)&lt;&gt;1,"Confira o ID da venda",IF(SUMIFS(VentaValida,VentaID,A1800)&lt;=0,"Corrija a venda",IF(B1800&lt;SUMIFS(VentaFecha,VentaID,A1800),"Anterior à venda","OK"))))))))))))</f>
        <v/>
      </c>
      <c r="H1800" s="34" t="n">
        <f aca="false">IF(G1800="OK",C1800,0)</f>
        <v>0</v>
      </c>
    </row>
    <row r="1801" customFormat="false" ht="25" hidden="false" customHeight="true" outlineLevel="0" collapsed="false">
      <c r="A1801" s="31"/>
      <c r="B1801" s="32"/>
      <c r="C1801" s="33"/>
      <c r="D1801" s="31"/>
      <c r="E1801" s="31"/>
      <c r="F1801" s="31"/>
      <c r="G1801" s="36" t="str">
        <f aca="false">IF(COUNTA(A1801:F1801)=0,"",IF(E1801="","Falta o código",IF(E1801&lt;&gt;TRIM(E1801),"Confira o código",IF(COUNTIFS(CobroID,E1801)&gt;1,"Código repetido",IF(NOT(ISNUMBER(B1801)),"Confira a data",IF(OR(B1801&lt;1,B1801&gt;73415,INT(B1801)&lt;&gt;B1801),"Confira a data",IF(NOT(ISNUMBER(C1801)),"Confira o valor",IF(C1801&lt;=0,"Valor maior que zero",IF(COUNTIFS(Medios,D1801)&lt;&gt;1,"Escolha um meio",IF(COUNTIFS(VentaID,A1801)&lt;&gt;1,"Confira o ID da venda",IF(SUMIFS(VentaValida,VentaID,A1801)&lt;=0,"Corrija a venda",IF(B1801&lt;SUMIFS(VentaFecha,VentaID,A1801),"Anterior à venda","OK"))))))))))))</f>
        <v/>
      </c>
      <c r="H1801" s="34" t="n">
        <f aca="false">IF(G1801="OK",C1801,0)</f>
        <v>0</v>
      </c>
    </row>
    <row r="1802" customFormat="false" ht="25" hidden="false" customHeight="true" outlineLevel="0" collapsed="false">
      <c r="A1802" s="31"/>
      <c r="B1802" s="32"/>
      <c r="C1802" s="33"/>
      <c r="D1802" s="31"/>
      <c r="E1802" s="31"/>
      <c r="F1802" s="31"/>
      <c r="G1802" s="36" t="str">
        <f aca="false">IF(COUNTA(A1802:F1802)=0,"",IF(E1802="","Falta o código",IF(E1802&lt;&gt;TRIM(E1802),"Confira o código",IF(COUNTIFS(CobroID,E1802)&gt;1,"Código repetido",IF(NOT(ISNUMBER(B1802)),"Confira a data",IF(OR(B1802&lt;1,B1802&gt;73415,INT(B1802)&lt;&gt;B1802),"Confira a data",IF(NOT(ISNUMBER(C1802)),"Confira o valor",IF(C1802&lt;=0,"Valor maior que zero",IF(COUNTIFS(Medios,D1802)&lt;&gt;1,"Escolha um meio",IF(COUNTIFS(VentaID,A1802)&lt;&gt;1,"Confira o ID da venda",IF(SUMIFS(VentaValida,VentaID,A1802)&lt;=0,"Corrija a venda",IF(B1802&lt;SUMIFS(VentaFecha,VentaID,A1802),"Anterior à venda","OK"))))))))))))</f>
        <v/>
      </c>
      <c r="H1802" s="34" t="n">
        <f aca="false">IF(G1802="OK",C1802,0)</f>
        <v>0</v>
      </c>
    </row>
    <row r="1803" customFormat="false" ht="25" hidden="false" customHeight="true" outlineLevel="0" collapsed="false">
      <c r="A1803" s="31"/>
      <c r="B1803" s="32"/>
      <c r="C1803" s="33"/>
      <c r="D1803" s="31"/>
      <c r="E1803" s="31"/>
      <c r="F1803" s="31"/>
      <c r="G1803" s="36" t="str">
        <f aca="false">IF(COUNTA(A1803:F1803)=0,"",IF(E1803="","Falta o código",IF(E1803&lt;&gt;TRIM(E1803),"Confira o código",IF(COUNTIFS(CobroID,E1803)&gt;1,"Código repetido",IF(NOT(ISNUMBER(B1803)),"Confira a data",IF(OR(B1803&lt;1,B1803&gt;73415,INT(B1803)&lt;&gt;B1803),"Confira a data",IF(NOT(ISNUMBER(C1803)),"Confira o valor",IF(C1803&lt;=0,"Valor maior que zero",IF(COUNTIFS(Medios,D1803)&lt;&gt;1,"Escolha um meio",IF(COUNTIFS(VentaID,A1803)&lt;&gt;1,"Confira o ID da venda",IF(SUMIFS(VentaValida,VentaID,A1803)&lt;=0,"Corrija a venda",IF(B1803&lt;SUMIFS(VentaFecha,VentaID,A1803),"Anterior à venda","OK"))))))))))))</f>
        <v/>
      </c>
      <c r="H1803" s="34" t="n">
        <f aca="false">IF(G1803="OK",C1803,0)</f>
        <v>0</v>
      </c>
    </row>
    <row r="1804" customFormat="false" ht="25" hidden="false" customHeight="true" outlineLevel="0" collapsed="false">
      <c r="A1804" s="31"/>
      <c r="B1804" s="32"/>
      <c r="C1804" s="33"/>
      <c r="D1804" s="31"/>
      <c r="E1804" s="31"/>
      <c r="F1804" s="31"/>
      <c r="G1804" s="36" t="str">
        <f aca="false">IF(COUNTA(A1804:F1804)=0,"",IF(E1804="","Falta o código",IF(E1804&lt;&gt;TRIM(E1804),"Confira o código",IF(COUNTIFS(CobroID,E1804)&gt;1,"Código repetido",IF(NOT(ISNUMBER(B1804)),"Confira a data",IF(OR(B1804&lt;1,B1804&gt;73415,INT(B1804)&lt;&gt;B1804),"Confira a data",IF(NOT(ISNUMBER(C1804)),"Confira o valor",IF(C1804&lt;=0,"Valor maior que zero",IF(COUNTIFS(Medios,D1804)&lt;&gt;1,"Escolha um meio",IF(COUNTIFS(VentaID,A1804)&lt;&gt;1,"Confira o ID da venda",IF(SUMIFS(VentaValida,VentaID,A1804)&lt;=0,"Corrija a venda",IF(B1804&lt;SUMIFS(VentaFecha,VentaID,A1804),"Anterior à venda","OK"))))))))))))</f>
        <v/>
      </c>
      <c r="H1804" s="34" t="n">
        <f aca="false">IF(G1804="OK",C1804,0)</f>
        <v>0</v>
      </c>
    </row>
    <row r="1805" customFormat="false" ht="25" hidden="false" customHeight="true" outlineLevel="0" collapsed="false">
      <c r="A1805" s="31"/>
      <c r="B1805" s="32"/>
      <c r="C1805" s="33"/>
      <c r="D1805" s="31"/>
      <c r="E1805" s="31"/>
      <c r="F1805" s="31"/>
      <c r="G1805" s="36" t="str">
        <f aca="false">IF(COUNTA(A1805:F1805)=0,"",IF(E1805="","Falta o código",IF(E1805&lt;&gt;TRIM(E1805),"Confira o código",IF(COUNTIFS(CobroID,E1805)&gt;1,"Código repetido",IF(NOT(ISNUMBER(B1805)),"Confira a data",IF(OR(B1805&lt;1,B1805&gt;73415,INT(B1805)&lt;&gt;B1805),"Confira a data",IF(NOT(ISNUMBER(C1805)),"Confira o valor",IF(C1805&lt;=0,"Valor maior que zero",IF(COUNTIFS(Medios,D1805)&lt;&gt;1,"Escolha um meio",IF(COUNTIFS(VentaID,A1805)&lt;&gt;1,"Confira o ID da venda",IF(SUMIFS(VentaValida,VentaID,A1805)&lt;=0,"Corrija a venda",IF(B1805&lt;SUMIFS(VentaFecha,VentaID,A1805),"Anterior à venda","OK"))))))))))))</f>
        <v/>
      </c>
      <c r="H1805" s="34" t="n">
        <f aca="false">IF(G1805="OK",C1805,0)</f>
        <v>0</v>
      </c>
    </row>
    <row r="1806" customFormat="false" ht="25" hidden="false" customHeight="true" outlineLevel="0" collapsed="false">
      <c r="A1806" s="31"/>
      <c r="B1806" s="32"/>
      <c r="C1806" s="33"/>
      <c r="D1806" s="31"/>
      <c r="E1806" s="31"/>
      <c r="F1806" s="31"/>
      <c r="G1806" s="36" t="str">
        <f aca="false">IF(COUNTA(A1806:F1806)=0,"",IF(E1806="","Falta o código",IF(E1806&lt;&gt;TRIM(E1806),"Confira o código",IF(COUNTIFS(CobroID,E1806)&gt;1,"Código repetido",IF(NOT(ISNUMBER(B1806)),"Confira a data",IF(OR(B1806&lt;1,B1806&gt;73415,INT(B1806)&lt;&gt;B1806),"Confira a data",IF(NOT(ISNUMBER(C1806)),"Confira o valor",IF(C1806&lt;=0,"Valor maior que zero",IF(COUNTIFS(Medios,D1806)&lt;&gt;1,"Escolha um meio",IF(COUNTIFS(VentaID,A1806)&lt;&gt;1,"Confira o ID da venda",IF(SUMIFS(VentaValida,VentaID,A1806)&lt;=0,"Corrija a venda",IF(B1806&lt;SUMIFS(VentaFecha,VentaID,A1806),"Anterior à venda","OK"))))))))))))</f>
        <v/>
      </c>
      <c r="H1806" s="34" t="n">
        <f aca="false">IF(G1806="OK",C1806,0)</f>
        <v>0</v>
      </c>
    </row>
    <row r="1807" customFormat="false" ht="25" hidden="false" customHeight="true" outlineLevel="0" collapsed="false">
      <c r="A1807" s="31"/>
      <c r="B1807" s="32"/>
      <c r="C1807" s="33"/>
      <c r="D1807" s="31"/>
      <c r="E1807" s="31"/>
      <c r="F1807" s="31"/>
      <c r="G1807" s="36" t="str">
        <f aca="false">IF(COUNTA(A1807:F1807)=0,"",IF(E1807="","Falta o código",IF(E1807&lt;&gt;TRIM(E1807),"Confira o código",IF(COUNTIFS(CobroID,E1807)&gt;1,"Código repetido",IF(NOT(ISNUMBER(B1807)),"Confira a data",IF(OR(B1807&lt;1,B1807&gt;73415,INT(B1807)&lt;&gt;B1807),"Confira a data",IF(NOT(ISNUMBER(C1807)),"Confira o valor",IF(C1807&lt;=0,"Valor maior que zero",IF(COUNTIFS(Medios,D1807)&lt;&gt;1,"Escolha um meio",IF(COUNTIFS(VentaID,A1807)&lt;&gt;1,"Confira o ID da venda",IF(SUMIFS(VentaValida,VentaID,A1807)&lt;=0,"Corrija a venda",IF(B1807&lt;SUMIFS(VentaFecha,VentaID,A1807),"Anterior à venda","OK"))))))))))))</f>
        <v/>
      </c>
      <c r="H1807" s="34" t="n">
        <f aca="false">IF(G1807="OK",C1807,0)</f>
        <v>0</v>
      </c>
    </row>
    <row r="1808" customFormat="false" ht="25" hidden="false" customHeight="true" outlineLevel="0" collapsed="false">
      <c r="A1808" s="31"/>
      <c r="B1808" s="32"/>
      <c r="C1808" s="33"/>
      <c r="D1808" s="31"/>
      <c r="E1808" s="31"/>
      <c r="F1808" s="31"/>
      <c r="G1808" s="36" t="str">
        <f aca="false">IF(COUNTA(A1808:F1808)=0,"",IF(E1808="","Falta o código",IF(E1808&lt;&gt;TRIM(E1808),"Confira o código",IF(COUNTIFS(CobroID,E1808)&gt;1,"Código repetido",IF(NOT(ISNUMBER(B1808)),"Confira a data",IF(OR(B1808&lt;1,B1808&gt;73415,INT(B1808)&lt;&gt;B1808),"Confira a data",IF(NOT(ISNUMBER(C1808)),"Confira o valor",IF(C1808&lt;=0,"Valor maior que zero",IF(COUNTIFS(Medios,D1808)&lt;&gt;1,"Escolha um meio",IF(COUNTIFS(VentaID,A1808)&lt;&gt;1,"Confira o ID da venda",IF(SUMIFS(VentaValida,VentaID,A1808)&lt;=0,"Corrija a venda",IF(B1808&lt;SUMIFS(VentaFecha,VentaID,A1808),"Anterior à venda","OK"))))))))))))</f>
        <v/>
      </c>
      <c r="H1808" s="34" t="n">
        <f aca="false">IF(G1808="OK",C1808,0)</f>
        <v>0</v>
      </c>
    </row>
    <row r="1809" customFormat="false" ht="25" hidden="false" customHeight="true" outlineLevel="0" collapsed="false">
      <c r="A1809" s="31"/>
      <c r="B1809" s="32"/>
      <c r="C1809" s="33"/>
      <c r="D1809" s="31"/>
      <c r="E1809" s="31"/>
      <c r="F1809" s="31"/>
      <c r="G1809" s="36" t="str">
        <f aca="false">IF(COUNTA(A1809:F1809)=0,"",IF(E1809="","Falta o código",IF(E1809&lt;&gt;TRIM(E1809),"Confira o código",IF(COUNTIFS(CobroID,E1809)&gt;1,"Código repetido",IF(NOT(ISNUMBER(B1809)),"Confira a data",IF(OR(B1809&lt;1,B1809&gt;73415,INT(B1809)&lt;&gt;B1809),"Confira a data",IF(NOT(ISNUMBER(C1809)),"Confira o valor",IF(C1809&lt;=0,"Valor maior que zero",IF(COUNTIFS(Medios,D1809)&lt;&gt;1,"Escolha um meio",IF(COUNTIFS(VentaID,A1809)&lt;&gt;1,"Confira o ID da venda",IF(SUMIFS(VentaValida,VentaID,A1809)&lt;=0,"Corrija a venda",IF(B1809&lt;SUMIFS(VentaFecha,VentaID,A1809),"Anterior à venda","OK"))))))))))))</f>
        <v/>
      </c>
      <c r="H1809" s="34" t="n">
        <f aca="false">IF(G1809="OK",C1809,0)</f>
        <v>0</v>
      </c>
    </row>
    <row r="1810" customFormat="false" ht="25" hidden="false" customHeight="true" outlineLevel="0" collapsed="false">
      <c r="A1810" s="31"/>
      <c r="B1810" s="32"/>
      <c r="C1810" s="33"/>
      <c r="D1810" s="31"/>
      <c r="E1810" s="31"/>
      <c r="F1810" s="31"/>
      <c r="G1810" s="36" t="str">
        <f aca="false">IF(COUNTA(A1810:F1810)=0,"",IF(E1810="","Falta o código",IF(E1810&lt;&gt;TRIM(E1810),"Confira o código",IF(COUNTIFS(CobroID,E1810)&gt;1,"Código repetido",IF(NOT(ISNUMBER(B1810)),"Confira a data",IF(OR(B1810&lt;1,B1810&gt;73415,INT(B1810)&lt;&gt;B1810),"Confira a data",IF(NOT(ISNUMBER(C1810)),"Confira o valor",IF(C1810&lt;=0,"Valor maior que zero",IF(COUNTIFS(Medios,D1810)&lt;&gt;1,"Escolha um meio",IF(COUNTIFS(VentaID,A1810)&lt;&gt;1,"Confira o ID da venda",IF(SUMIFS(VentaValida,VentaID,A1810)&lt;=0,"Corrija a venda",IF(B1810&lt;SUMIFS(VentaFecha,VentaID,A1810),"Anterior à venda","OK"))))))))))))</f>
        <v/>
      </c>
      <c r="H1810" s="34" t="n">
        <f aca="false">IF(G1810="OK",C1810,0)</f>
        <v>0</v>
      </c>
    </row>
    <row r="1811" customFormat="false" ht="25" hidden="false" customHeight="true" outlineLevel="0" collapsed="false">
      <c r="A1811" s="31"/>
      <c r="B1811" s="32"/>
      <c r="C1811" s="33"/>
      <c r="D1811" s="31"/>
      <c r="E1811" s="31"/>
      <c r="F1811" s="31"/>
      <c r="G1811" s="36" t="str">
        <f aca="false">IF(COUNTA(A1811:F1811)=0,"",IF(E1811="","Falta o código",IF(E1811&lt;&gt;TRIM(E1811),"Confira o código",IF(COUNTIFS(CobroID,E1811)&gt;1,"Código repetido",IF(NOT(ISNUMBER(B1811)),"Confira a data",IF(OR(B1811&lt;1,B1811&gt;73415,INT(B1811)&lt;&gt;B1811),"Confira a data",IF(NOT(ISNUMBER(C1811)),"Confira o valor",IF(C1811&lt;=0,"Valor maior que zero",IF(COUNTIFS(Medios,D1811)&lt;&gt;1,"Escolha um meio",IF(COUNTIFS(VentaID,A1811)&lt;&gt;1,"Confira o ID da venda",IF(SUMIFS(VentaValida,VentaID,A1811)&lt;=0,"Corrija a venda",IF(B1811&lt;SUMIFS(VentaFecha,VentaID,A1811),"Anterior à venda","OK"))))))))))))</f>
        <v/>
      </c>
      <c r="H1811" s="34" t="n">
        <f aca="false">IF(G1811="OK",C1811,0)</f>
        <v>0</v>
      </c>
    </row>
    <row r="1812" customFormat="false" ht="25" hidden="false" customHeight="true" outlineLevel="0" collapsed="false">
      <c r="A1812" s="31"/>
      <c r="B1812" s="32"/>
      <c r="C1812" s="33"/>
      <c r="D1812" s="31"/>
      <c r="E1812" s="31"/>
      <c r="F1812" s="31"/>
      <c r="G1812" s="36" t="str">
        <f aca="false">IF(COUNTA(A1812:F1812)=0,"",IF(E1812="","Falta o código",IF(E1812&lt;&gt;TRIM(E1812),"Confira o código",IF(COUNTIFS(CobroID,E1812)&gt;1,"Código repetido",IF(NOT(ISNUMBER(B1812)),"Confira a data",IF(OR(B1812&lt;1,B1812&gt;73415,INT(B1812)&lt;&gt;B1812),"Confira a data",IF(NOT(ISNUMBER(C1812)),"Confira o valor",IF(C1812&lt;=0,"Valor maior que zero",IF(COUNTIFS(Medios,D1812)&lt;&gt;1,"Escolha um meio",IF(COUNTIFS(VentaID,A1812)&lt;&gt;1,"Confira o ID da venda",IF(SUMIFS(VentaValida,VentaID,A1812)&lt;=0,"Corrija a venda",IF(B1812&lt;SUMIFS(VentaFecha,VentaID,A1812),"Anterior à venda","OK"))))))))))))</f>
        <v/>
      </c>
      <c r="H1812" s="34" t="n">
        <f aca="false">IF(G1812="OK",C1812,0)</f>
        <v>0</v>
      </c>
    </row>
    <row r="1813" customFormat="false" ht="25" hidden="false" customHeight="true" outlineLevel="0" collapsed="false">
      <c r="A1813" s="31"/>
      <c r="B1813" s="32"/>
      <c r="C1813" s="33"/>
      <c r="D1813" s="31"/>
      <c r="E1813" s="31"/>
      <c r="F1813" s="31"/>
      <c r="G1813" s="36" t="str">
        <f aca="false">IF(COUNTA(A1813:F1813)=0,"",IF(E1813="","Falta o código",IF(E1813&lt;&gt;TRIM(E1813),"Confira o código",IF(COUNTIFS(CobroID,E1813)&gt;1,"Código repetido",IF(NOT(ISNUMBER(B1813)),"Confira a data",IF(OR(B1813&lt;1,B1813&gt;73415,INT(B1813)&lt;&gt;B1813),"Confira a data",IF(NOT(ISNUMBER(C1813)),"Confira o valor",IF(C1813&lt;=0,"Valor maior que zero",IF(COUNTIFS(Medios,D1813)&lt;&gt;1,"Escolha um meio",IF(COUNTIFS(VentaID,A1813)&lt;&gt;1,"Confira o ID da venda",IF(SUMIFS(VentaValida,VentaID,A1813)&lt;=0,"Corrija a venda",IF(B1813&lt;SUMIFS(VentaFecha,VentaID,A1813),"Anterior à venda","OK"))))))))))))</f>
        <v/>
      </c>
      <c r="H1813" s="34" t="n">
        <f aca="false">IF(G1813="OK",C1813,0)</f>
        <v>0</v>
      </c>
    </row>
    <row r="1814" customFormat="false" ht="25" hidden="false" customHeight="true" outlineLevel="0" collapsed="false">
      <c r="A1814" s="31"/>
      <c r="B1814" s="32"/>
      <c r="C1814" s="33"/>
      <c r="D1814" s="31"/>
      <c r="E1814" s="31"/>
      <c r="F1814" s="31"/>
      <c r="G1814" s="36" t="str">
        <f aca="false">IF(COUNTA(A1814:F1814)=0,"",IF(E1814="","Falta o código",IF(E1814&lt;&gt;TRIM(E1814),"Confira o código",IF(COUNTIFS(CobroID,E1814)&gt;1,"Código repetido",IF(NOT(ISNUMBER(B1814)),"Confira a data",IF(OR(B1814&lt;1,B1814&gt;73415,INT(B1814)&lt;&gt;B1814),"Confira a data",IF(NOT(ISNUMBER(C1814)),"Confira o valor",IF(C1814&lt;=0,"Valor maior que zero",IF(COUNTIFS(Medios,D1814)&lt;&gt;1,"Escolha um meio",IF(COUNTIFS(VentaID,A1814)&lt;&gt;1,"Confira o ID da venda",IF(SUMIFS(VentaValida,VentaID,A1814)&lt;=0,"Corrija a venda",IF(B1814&lt;SUMIFS(VentaFecha,VentaID,A1814),"Anterior à venda","OK"))))))))))))</f>
        <v/>
      </c>
      <c r="H1814" s="34" t="n">
        <f aca="false">IF(G1814="OK",C1814,0)</f>
        <v>0</v>
      </c>
    </row>
    <row r="1815" customFormat="false" ht="25" hidden="false" customHeight="true" outlineLevel="0" collapsed="false">
      <c r="A1815" s="31"/>
      <c r="B1815" s="32"/>
      <c r="C1815" s="33"/>
      <c r="D1815" s="31"/>
      <c r="E1815" s="31"/>
      <c r="F1815" s="31"/>
      <c r="G1815" s="36" t="str">
        <f aca="false">IF(COUNTA(A1815:F1815)=0,"",IF(E1815="","Falta o código",IF(E1815&lt;&gt;TRIM(E1815),"Confira o código",IF(COUNTIFS(CobroID,E1815)&gt;1,"Código repetido",IF(NOT(ISNUMBER(B1815)),"Confira a data",IF(OR(B1815&lt;1,B1815&gt;73415,INT(B1815)&lt;&gt;B1815),"Confira a data",IF(NOT(ISNUMBER(C1815)),"Confira o valor",IF(C1815&lt;=0,"Valor maior que zero",IF(COUNTIFS(Medios,D1815)&lt;&gt;1,"Escolha um meio",IF(COUNTIFS(VentaID,A1815)&lt;&gt;1,"Confira o ID da venda",IF(SUMIFS(VentaValida,VentaID,A1815)&lt;=0,"Corrija a venda",IF(B1815&lt;SUMIFS(VentaFecha,VentaID,A1815),"Anterior à venda","OK"))))))))))))</f>
        <v/>
      </c>
      <c r="H1815" s="34" t="n">
        <f aca="false">IF(G1815="OK",C1815,0)</f>
        <v>0</v>
      </c>
    </row>
    <row r="1816" customFormat="false" ht="25" hidden="false" customHeight="true" outlineLevel="0" collapsed="false">
      <c r="A1816" s="31"/>
      <c r="B1816" s="32"/>
      <c r="C1816" s="33"/>
      <c r="D1816" s="31"/>
      <c r="E1816" s="31"/>
      <c r="F1816" s="31"/>
      <c r="G1816" s="36" t="str">
        <f aca="false">IF(COUNTA(A1816:F1816)=0,"",IF(E1816="","Falta o código",IF(E1816&lt;&gt;TRIM(E1816),"Confira o código",IF(COUNTIFS(CobroID,E1816)&gt;1,"Código repetido",IF(NOT(ISNUMBER(B1816)),"Confira a data",IF(OR(B1816&lt;1,B1816&gt;73415,INT(B1816)&lt;&gt;B1816),"Confira a data",IF(NOT(ISNUMBER(C1816)),"Confira o valor",IF(C1816&lt;=0,"Valor maior que zero",IF(COUNTIFS(Medios,D1816)&lt;&gt;1,"Escolha um meio",IF(COUNTIFS(VentaID,A1816)&lt;&gt;1,"Confira o ID da venda",IF(SUMIFS(VentaValida,VentaID,A1816)&lt;=0,"Corrija a venda",IF(B1816&lt;SUMIFS(VentaFecha,VentaID,A1816),"Anterior à venda","OK"))))))))))))</f>
        <v/>
      </c>
      <c r="H1816" s="34" t="n">
        <f aca="false">IF(G1816="OK",C1816,0)</f>
        <v>0</v>
      </c>
    </row>
    <row r="1817" customFormat="false" ht="25" hidden="false" customHeight="true" outlineLevel="0" collapsed="false">
      <c r="A1817" s="31"/>
      <c r="B1817" s="32"/>
      <c r="C1817" s="33"/>
      <c r="D1817" s="31"/>
      <c r="E1817" s="31"/>
      <c r="F1817" s="31"/>
      <c r="G1817" s="36" t="str">
        <f aca="false">IF(COUNTA(A1817:F1817)=0,"",IF(E1817="","Falta o código",IF(E1817&lt;&gt;TRIM(E1817),"Confira o código",IF(COUNTIFS(CobroID,E1817)&gt;1,"Código repetido",IF(NOT(ISNUMBER(B1817)),"Confira a data",IF(OR(B1817&lt;1,B1817&gt;73415,INT(B1817)&lt;&gt;B1817),"Confira a data",IF(NOT(ISNUMBER(C1817)),"Confira o valor",IF(C1817&lt;=0,"Valor maior que zero",IF(COUNTIFS(Medios,D1817)&lt;&gt;1,"Escolha um meio",IF(COUNTIFS(VentaID,A1817)&lt;&gt;1,"Confira o ID da venda",IF(SUMIFS(VentaValida,VentaID,A1817)&lt;=0,"Corrija a venda",IF(B1817&lt;SUMIFS(VentaFecha,VentaID,A1817),"Anterior à venda","OK"))))))))))))</f>
        <v/>
      </c>
      <c r="H1817" s="34" t="n">
        <f aca="false">IF(G1817="OK",C1817,0)</f>
        <v>0</v>
      </c>
    </row>
    <row r="1818" customFormat="false" ht="25" hidden="false" customHeight="true" outlineLevel="0" collapsed="false">
      <c r="A1818" s="31"/>
      <c r="B1818" s="32"/>
      <c r="C1818" s="33"/>
      <c r="D1818" s="31"/>
      <c r="E1818" s="31"/>
      <c r="F1818" s="31"/>
      <c r="G1818" s="36" t="str">
        <f aca="false">IF(COUNTA(A1818:F1818)=0,"",IF(E1818="","Falta o código",IF(E1818&lt;&gt;TRIM(E1818),"Confira o código",IF(COUNTIFS(CobroID,E1818)&gt;1,"Código repetido",IF(NOT(ISNUMBER(B1818)),"Confira a data",IF(OR(B1818&lt;1,B1818&gt;73415,INT(B1818)&lt;&gt;B1818),"Confira a data",IF(NOT(ISNUMBER(C1818)),"Confira o valor",IF(C1818&lt;=0,"Valor maior que zero",IF(COUNTIFS(Medios,D1818)&lt;&gt;1,"Escolha um meio",IF(COUNTIFS(VentaID,A1818)&lt;&gt;1,"Confira o ID da venda",IF(SUMIFS(VentaValida,VentaID,A1818)&lt;=0,"Corrija a venda",IF(B1818&lt;SUMIFS(VentaFecha,VentaID,A1818),"Anterior à venda","OK"))))))))))))</f>
        <v/>
      </c>
      <c r="H1818" s="34" t="n">
        <f aca="false">IF(G1818="OK",C1818,0)</f>
        <v>0</v>
      </c>
    </row>
    <row r="1819" customFormat="false" ht="25" hidden="false" customHeight="true" outlineLevel="0" collapsed="false">
      <c r="A1819" s="31"/>
      <c r="B1819" s="32"/>
      <c r="C1819" s="33"/>
      <c r="D1819" s="31"/>
      <c r="E1819" s="31"/>
      <c r="F1819" s="31"/>
      <c r="G1819" s="36" t="str">
        <f aca="false">IF(COUNTA(A1819:F1819)=0,"",IF(E1819="","Falta o código",IF(E1819&lt;&gt;TRIM(E1819),"Confira o código",IF(COUNTIFS(CobroID,E1819)&gt;1,"Código repetido",IF(NOT(ISNUMBER(B1819)),"Confira a data",IF(OR(B1819&lt;1,B1819&gt;73415,INT(B1819)&lt;&gt;B1819),"Confira a data",IF(NOT(ISNUMBER(C1819)),"Confira o valor",IF(C1819&lt;=0,"Valor maior que zero",IF(COUNTIFS(Medios,D1819)&lt;&gt;1,"Escolha um meio",IF(COUNTIFS(VentaID,A1819)&lt;&gt;1,"Confira o ID da venda",IF(SUMIFS(VentaValida,VentaID,A1819)&lt;=0,"Corrija a venda",IF(B1819&lt;SUMIFS(VentaFecha,VentaID,A1819),"Anterior à venda","OK"))))))))))))</f>
        <v/>
      </c>
      <c r="H1819" s="34" t="n">
        <f aca="false">IF(G1819="OK",C1819,0)</f>
        <v>0</v>
      </c>
    </row>
    <row r="1820" customFormat="false" ht="25" hidden="false" customHeight="true" outlineLevel="0" collapsed="false">
      <c r="A1820" s="31"/>
      <c r="B1820" s="32"/>
      <c r="C1820" s="33"/>
      <c r="D1820" s="31"/>
      <c r="E1820" s="31"/>
      <c r="F1820" s="31"/>
      <c r="G1820" s="36" t="str">
        <f aca="false">IF(COUNTA(A1820:F1820)=0,"",IF(E1820="","Falta o código",IF(E1820&lt;&gt;TRIM(E1820),"Confira o código",IF(COUNTIFS(CobroID,E1820)&gt;1,"Código repetido",IF(NOT(ISNUMBER(B1820)),"Confira a data",IF(OR(B1820&lt;1,B1820&gt;73415,INT(B1820)&lt;&gt;B1820),"Confira a data",IF(NOT(ISNUMBER(C1820)),"Confira o valor",IF(C1820&lt;=0,"Valor maior que zero",IF(COUNTIFS(Medios,D1820)&lt;&gt;1,"Escolha um meio",IF(COUNTIFS(VentaID,A1820)&lt;&gt;1,"Confira o ID da venda",IF(SUMIFS(VentaValida,VentaID,A1820)&lt;=0,"Corrija a venda",IF(B1820&lt;SUMIFS(VentaFecha,VentaID,A1820),"Anterior à venda","OK"))))))))))))</f>
        <v/>
      </c>
      <c r="H1820" s="34" t="n">
        <f aca="false">IF(G1820="OK",C1820,0)</f>
        <v>0</v>
      </c>
    </row>
    <row r="1821" customFormat="false" ht="25" hidden="false" customHeight="true" outlineLevel="0" collapsed="false">
      <c r="A1821" s="31"/>
      <c r="B1821" s="32"/>
      <c r="C1821" s="33"/>
      <c r="D1821" s="31"/>
      <c r="E1821" s="31"/>
      <c r="F1821" s="31"/>
      <c r="G1821" s="36" t="str">
        <f aca="false">IF(COUNTA(A1821:F1821)=0,"",IF(E1821="","Falta o código",IF(E1821&lt;&gt;TRIM(E1821),"Confira o código",IF(COUNTIFS(CobroID,E1821)&gt;1,"Código repetido",IF(NOT(ISNUMBER(B1821)),"Confira a data",IF(OR(B1821&lt;1,B1821&gt;73415,INT(B1821)&lt;&gt;B1821),"Confira a data",IF(NOT(ISNUMBER(C1821)),"Confira o valor",IF(C1821&lt;=0,"Valor maior que zero",IF(COUNTIFS(Medios,D1821)&lt;&gt;1,"Escolha um meio",IF(COUNTIFS(VentaID,A1821)&lt;&gt;1,"Confira o ID da venda",IF(SUMIFS(VentaValida,VentaID,A1821)&lt;=0,"Corrija a venda",IF(B1821&lt;SUMIFS(VentaFecha,VentaID,A1821),"Anterior à venda","OK"))))))))))))</f>
        <v/>
      </c>
      <c r="H1821" s="34" t="n">
        <f aca="false">IF(G1821="OK",C1821,0)</f>
        <v>0</v>
      </c>
    </row>
    <row r="1822" customFormat="false" ht="25" hidden="false" customHeight="true" outlineLevel="0" collapsed="false">
      <c r="A1822" s="31"/>
      <c r="B1822" s="32"/>
      <c r="C1822" s="33"/>
      <c r="D1822" s="31"/>
      <c r="E1822" s="31"/>
      <c r="F1822" s="31"/>
      <c r="G1822" s="36" t="str">
        <f aca="false">IF(COUNTA(A1822:F1822)=0,"",IF(E1822="","Falta o código",IF(E1822&lt;&gt;TRIM(E1822),"Confira o código",IF(COUNTIFS(CobroID,E1822)&gt;1,"Código repetido",IF(NOT(ISNUMBER(B1822)),"Confira a data",IF(OR(B1822&lt;1,B1822&gt;73415,INT(B1822)&lt;&gt;B1822),"Confira a data",IF(NOT(ISNUMBER(C1822)),"Confira o valor",IF(C1822&lt;=0,"Valor maior que zero",IF(COUNTIFS(Medios,D1822)&lt;&gt;1,"Escolha um meio",IF(COUNTIFS(VentaID,A1822)&lt;&gt;1,"Confira o ID da venda",IF(SUMIFS(VentaValida,VentaID,A1822)&lt;=0,"Corrija a venda",IF(B1822&lt;SUMIFS(VentaFecha,VentaID,A1822),"Anterior à venda","OK"))))))))))))</f>
        <v/>
      </c>
      <c r="H1822" s="34" t="n">
        <f aca="false">IF(G1822="OK",C1822,0)</f>
        <v>0</v>
      </c>
    </row>
    <row r="1823" customFormat="false" ht="25" hidden="false" customHeight="true" outlineLevel="0" collapsed="false">
      <c r="A1823" s="31"/>
      <c r="B1823" s="32"/>
      <c r="C1823" s="33"/>
      <c r="D1823" s="31"/>
      <c r="E1823" s="31"/>
      <c r="F1823" s="31"/>
      <c r="G1823" s="36" t="str">
        <f aca="false">IF(COUNTA(A1823:F1823)=0,"",IF(E1823="","Falta o código",IF(E1823&lt;&gt;TRIM(E1823),"Confira o código",IF(COUNTIFS(CobroID,E1823)&gt;1,"Código repetido",IF(NOT(ISNUMBER(B1823)),"Confira a data",IF(OR(B1823&lt;1,B1823&gt;73415,INT(B1823)&lt;&gt;B1823),"Confira a data",IF(NOT(ISNUMBER(C1823)),"Confira o valor",IF(C1823&lt;=0,"Valor maior que zero",IF(COUNTIFS(Medios,D1823)&lt;&gt;1,"Escolha um meio",IF(COUNTIFS(VentaID,A1823)&lt;&gt;1,"Confira o ID da venda",IF(SUMIFS(VentaValida,VentaID,A1823)&lt;=0,"Corrija a venda",IF(B1823&lt;SUMIFS(VentaFecha,VentaID,A1823),"Anterior à venda","OK"))))))))))))</f>
        <v/>
      </c>
      <c r="H1823" s="34" t="n">
        <f aca="false">IF(G1823="OK",C1823,0)</f>
        <v>0</v>
      </c>
    </row>
    <row r="1824" customFormat="false" ht="25" hidden="false" customHeight="true" outlineLevel="0" collapsed="false">
      <c r="A1824" s="31"/>
      <c r="B1824" s="32"/>
      <c r="C1824" s="33"/>
      <c r="D1824" s="31"/>
      <c r="E1824" s="31"/>
      <c r="F1824" s="31"/>
      <c r="G1824" s="36" t="str">
        <f aca="false">IF(COUNTA(A1824:F1824)=0,"",IF(E1824="","Falta o código",IF(E1824&lt;&gt;TRIM(E1824),"Confira o código",IF(COUNTIFS(CobroID,E1824)&gt;1,"Código repetido",IF(NOT(ISNUMBER(B1824)),"Confira a data",IF(OR(B1824&lt;1,B1824&gt;73415,INT(B1824)&lt;&gt;B1824),"Confira a data",IF(NOT(ISNUMBER(C1824)),"Confira o valor",IF(C1824&lt;=0,"Valor maior que zero",IF(COUNTIFS(Medios,D1824)&lt;&gt;1,"Escolha um meio",IF(COUNTIFS(VentaID,A1824)&lt;&gt;1,"Confira o ID da venda",IF(SUMIFS(VentaValida,VentaID,A1824)&lt;=0,"Corrija a venda",IF(B1824&lt;SUMIFS(VentaFecha,VentaID,A1824),"Anterior à venda","OK"))))))))))))</f>
        <v/>
      </c>
      <c r="H1824" s="34" t="n">
        <f aca="false">IF(G1824="OK",C1824,0)</f>
        <v>0</v>
      </c>
    </row>
    <row r="1825" customFormat="false" ht="25" hidden="false" customHeight="true" outlineLevel="0" collapsed="false">
      <c r="A1825" s="31"/>
      <c r="B1825" s="32"/>
      <c r="C1825" s="33"/>
      <c r="D1825" s="31"/>
      <c r="E1825" s="31"/>
      <c r="F1825" s="31"/>
      <c r="G1825" s="36" t="str">
        <f aca="false">IF(COUNTA(A1825:F1825)=0,"",IF(E1825="","Falta o código",IF(E1825&lt;&gt;TRIM(E1825),"Confira o código",IF(COUNTIFS(CobroID,E1825)&gt;1,"Código repetido",IF(NOT(ISNUMBER(B1825)),"Confira a data",IF(OR(B1825&lt;1,B1825&gt;73415,INT(B1825)&lt;&gt;B1825),"Confira a data",IF(NOT(ISNUMBER(C1825)),"Confira o valor",IF(C1825&lt;=0,"Valor maior que zero",IF(COUNTIFS(Medios,D1825)&lt;&gt;1,"Escolha um meio",IF(COUNTIFS(VentaID,A1825)&lt;&gt;1,"Confira o ID da venda",IF(SUMIFS(VentaValida,VentaID,A1825)&lt;=0,"Corrija a venda",IF(B1825&lt;SUMIFS(VentaFecha,VentaID,A1825),"Anterior à venda","OK"))))))))))))</f>
        <v/>
      </c>
      <c r="H1825" s="34" t="n">
        <f aca="false">IF(G1825="OK",C1825,0)</f>
        <v>0</v>
      </c>
    </row>
    <row r="1826" customFormat="false" ht="25" hidden="false" customHeight="true" outlineLevel="0" collapsed="false">
      <c r="A1826" s="31"/>
      <c r="B1826" s="32"/>
      <c r="C1826" s="33"/>
      <c r="D1826" s="31"/>
      <c r="E1826" s="31"/>
      <c r="F1826" s="31"/>
      <c r="G1826" s="36" t="str">
        <f aca="false">IF(COUNTA(A1826:F1826)=0,"",IF(E1826="","Falta o código",IF(E1826&lt;&gt;TRIM(E1826),"Confira o código",IF(COUNTIFS(CobroID,E1826)&gt;1,"Código repetido",IF(NOT(ISNUMBER(B1826)),"Confira a data",IF(OR(B1826&lt;1,B1826&gt;73415,INT(B1826)&lt;&gt;B1826),"Confira a data",IF(NOT(ISNUMBER(C1826)),"Confira o valor",IF(C1826&lt;=0,"Valor maior que zero",IF(COUNTIFS(Medios,D1826)&lt;&gt;1,"Escolha um meio",IF(COUNTIFS(VentaID,A1826)&lt;&gt;1,"Confira o ID da venda",IF(SUMIFS(VentaValida,VentaID,A1826)&lt;=0,"Corrija a venda",IF(B1826&lt;SUMIFS(VentaFecha,VentaID,A1826),"Anterior à venda","OK"))))))))))))</f>
        <v/>
      </c>
      <c r="H1826" s="34" t="n">
        <f aca="false">IF(G1826="OK",C1826,0)</f>
        <v>0</v>
      </c>
    </row>
    <row r="1827" customFormat="false" ht="25" hidden="false" customHeight="true" outlineLevel="0" collapsed="false">
      <c r="A1827" s="31"/>
      <c r="B1827" s="32"/>
      <c r="C1827" s="33"/>
      <c r="D1827" s="31"/>
      <c r="E1827" s="31"/>
      <c r="F1827" s="31"/>
      <c r="G1827" s="36" t="str">
        <f aca="false">IF(COUNTA(A1827:F1827)=0,"",IF(E1827="","Falta o código",IF(E1827&lt;&gt;TRIM(E1827),"Confira o código",IF(COUNTIFS(CobroID,E1827)&gt;1,"Código repetido",IF(NOT(ISNUMBER(B1827)),"Confira a data",IF(OR(B1827&lt;1,B1827&gt;73415,INT(B1827)&lt;&gt;B1827),"Confira a data",IF(NOT(ISNUMBER(C1827)),"Confira o valor",IF(C1827&lt;=0,"Valor maior que zero",IF(COUNTIFS(Medios,D1827)&lt;&gt;1,"Escolha um meio",IF(COUNTIFS(VentaID,A1827)&lt;&gt;1,"Confira o ID da venda",IF(SUMIFS(VentaValida,VentaID,A1827)&lt;=0,"Corrija a venda",IF(B1827&lt;SUMIFS(VentaFecha,VentaID,A1827),"Anterior à venda","OK"))))))))))))</f>
        <v/>
      </c>
      <c r="H1827" s="34" t="n">
        <f aca="false">IF(G1827="OK",C1827,0)</f>
        <v>0</v>
      </c>
    </row>
    <row r="1828" customFormat="false" ht="25" hidden="false" customHeight="true" outlineLevel="0" collapsed="false">
      <c r="A1828" s="31"/>
      <c r="B1828" s="32"/>
      <c r="C1828" s="33"/>
      <c r="D1828" s="31"/>
      <c r="E1828" s="31"/>
      <c r="F1828" s="31"/>
      <c r="G1828" s="36" t="str">
        <f aca="false">IF(COUNTA(A1828:F1828)=0,"",IF(E1828="","Falta o código",IF(E1828&lt;&gt;TRIM(E1828),"Confira o código",IF(COUNTIFS(CobroID,E1828)&gt;1,"Código repetido",IF(NOT(ISNUMBER(B1828)),"Confira a data",IF(OR(B1828&lt;1,B1828&gt;73415,INT(B1828)&lt;&gt;B1828),"Confira a data",IF(NOT(ISNUMBER(C1828)),"Confira o valor",IF(C1828&lt;=0,"Valor maior que zero",IF(COUNTIFS(Medios,D1828)&lt;&gt;1,"Escolha um meio",IF(COUNTIFS(VentaID,A1828)&lt;&gt;1,"Confira o ID da venda",IF(SUMIFS(VentaValida,VentaID,A1828)&lt;=0,"Corrija a venda",IF(B1828&lt;SUMIFS(VentaFecha,VentaID,A1828),"Anterior à venda","OK"))))))))))))</f>
        <v/>
      </c>
      <c r="H1828" s="34" t="n">
        <f aca="false">IF(G1828="OK",C1828,0)</f>
        <v>0</v>
      </c>
    </row>
    <row r="1829" customFormat="false" ht="25" hidden="false" customHeight="true" outlineLevel="0" collapsed="false">
      <c r="A1829" s="31"/>
      <c r="B1829" s="32"/>
      <c r="C1829" s="33"/>
      <c r="D1829" s="31"/>
      <c r="E1829" s="31"/>
      <c r="F1829" s="31"/>
      <c r="G1829" s="36" t="str">
        <f aca="false">IF(COUNTA(A1829:F1829)=0,"",IF(E1829="","Falta o código",IF(E1829&lt;&gt;TRIM(E1829),"Confira o código",IF(COUNTIFS(CobroID,E1829)&gt;1,"Código repetido",IF(NOT(ISNUMBER(B1829)),"Confira a data",IF(OR(B1829&lt;1,B1829&gt;73415,INT(B1829)&lt;&gt;B1829),"Confira a data",IF(NOT(ISNUMBER(C1829)),"Confira o valor",IF(C1829&lt;=0,"Valor maior que zero",IF(COUNTIFS(Medios,D1829)&lt;&gt;1,"Escolha um meio",IF(COUNTIFS(VentaID,A1829)&lt;&gt;1,"Confira o ID da venda",IF(SUMIFS(VentaValida,VentaID,A1829)&lt;=0,"Corrija a venda",IF(B1829&lt;SUMIFS(VentaFecha,VentaID,A1829),"Anterior à venda","OK"))))))))))))</f>
        <v/>
      </c>
      <c r="H1829" s="34" t="n">
        <f aca="false">IF(G1829="OK",C1829,0)</f>
        <v>0</v>
      </c>
    </row>
    <row r="1830" customFormat="false" ht="25" hidden="false" customHeight="true" outlineLevel="0" collapsed="false">
      <c r="A1830" s="31"/>
      <c r="B1830" s="32"/>
      <c r="C1830" s="33"/>
      <c r="D1830" s="31"/>
      <c r="E1830" s="31"/>
      <c r="F1830" s="31"/>
      <c r="G1830" s="36" t="str">
        <f aca="false">IF(COUNTA(A1830:F1830)=0,"",IF(E1830="","Falta o código",IF(E1830&lt;&gt;TRIM(E1830),"Confira o código",IF(COUNTIFS(CobroID,E1830)&gt;1,"Código repetido",IF(NOT(ISNUMBER(B1830)),"Confira a data",IF(OR(B1830&lt;1,B1830&gt;73415,INT(B1830)&lt;&gt;B1830),"Confira a data",IF(NOT(ISNUMBER(C1830)),"Confira o valor",IF(C1830&lt;=0,"Valor maior que zero",IF(COUNTIFS(Medios,D1830)&lt;&gt;1,"Escolha um meio",IF(COUNTIFS(VentaID,A1830)&lt;&gt;1,"Confira o ID da venda",IF(SUMIFS(VentaValida,VentaID,A1830)&lt;=0,"Corrija a venda",IF(B1830&lt;SUMIFS(VentaFecha,VentaID,A1830),"Anterior à venda","OK"))))))))))))</f>
        <v/>
      </c>
      <c r="H1830" s="34" t="n">
        <f aca="false">IF(G1830="OK",C1830,0)</f>
        <v>0</v>
      </c>
    </row>
    <row r="1831" customFormat="false" ht="25" hidden="false" customHeight="true" outlineLevel="0" collapsed="false">
      <c r="A1831" s="31"/>
      <c r="B1831" s="32"/>
      <c r="C1831" s="33"/>
      <c r="D1831" s="31"/>
      <c r="E1831" s="31"/>
      <c r="F1831" s="31"/>
      <c r="G1831" s="36" t="str">
        <f aca="false">IF(COUNTA(A1831:F1831)=0,"",IF(E1831="","Falta o código",IF(E1831&lt;&gt;TRIM(E1831),"Confira o código",IF(COUNTIFS(CobroID,E1831)&gt;1,"Código repetido",IF(NOT(ISNUMBER(B1831)),"Confira a data",IF(OR(B1831&lt;1,B1831&gt;73415,INT(B1831)&lt;&gt;B1831),"Confira a data",IF(NOT(ISNUMBER(C1831)),"Confira o valor",IF(C1831&lt;=0,"Valor maior que zero",IF(COUNTIFS(Medios,D1831)&lt;&gt;1,"Escolha um meio",IF(COUNTIFS(VentaID,A1831)&lt;&gt;1,"Confira o ID da venda",IF(SUMIFS(VentaValida,VentaID,A1831)&lt;=0,"Corrija a venda",IF(B1831&lt;SUMIFS(VentaFecha,VentaID,A1831),"Anterior à venda","OK"))))))))))))</f>
        <v/>
      </c>
      <c r="H1831" s="34" t="n">
        <f aca="false">IF(G1831="OK",C1831,0)</f>
        <v>0</v>
      </c>
    </row>
    <row r="1832" customFormat="false" ht="25" hidden="false" customHeight="true" outlineLevel="0" collapsed="false">
      <c r="A1832" s="31"/>
      <c r="B1832" s="32"/>
      <c r="C1832" s="33"/>
      <c r="D1832" s="31"/>
      <c r="E1832" s="31"/>
      <c r="F1832" s="31"/>
      <c r="G1832" s="36" t="str">
        <f aca="false">IF(COUNTA(A1832:F1832)=0,"",IF(E1832="","Falta o código",IF(E1832&lt;&gt;TRIM(E1832),"Confira o código",IF(COUNTIFS(CobroID,E1832)&gt;1,"Código repetido",IF(NOT(ISNUMBER(B1832)),"Confira a data",IF(OR(B1832&lt;1,B1832&gt;73415,INT(B1832)&lt;&gt;B1832),"Confira a data",IF(NOT(ISNUMBER(C1832)),"Confira o valor",IF(C1832&lt;=0,"Valor maior que zero",IF(COUNTIFS(Medios,D1832)&lt;&gt;1,"Escolha um meio",IF(COUNTIFS(VentaID,A1832)&lt;&gt;1,"Confira o ID da venda",IF(SUMIFS(VentaValida,VentaID,A1832)&lt;=0,"Corrija a venda",IF(B1832&lt;SUMIFS(VentaFecha,VentaID,A1832),"Anterior à venda","OK"))))))))))))</f>
        <v/>
      </c>
      <c r="H1832" s="34" t="n">
        <f aca="false">IF(G1832="OK",C1832,0)</f>
        <v>0</v>
      </c>
    </row>
    <row r="1833" customFormat="false" ht="25" hidden="false" customHeight="true" outlineLevel="0" collapsed="false">
      <c r="A1833" s="31"/>
      <c r="B1833" s="32"/>
      <c r="C1833" s="33"/>
      <c r="D1833" s="31"/>
      <c r="E1833" s="31"/>
      <c r="F1833" s="31"/>
      <c r="G1833" s="36" t="str">
        <f aca="false">IF(COUNTA(A1833:F1833)=0,"",IF(E1833="","Falta o código",IF(E1833&lt;&gt;TRIM(E1833),"Confira o código",IF(COUNTIFS(CobroID,E1833)&gt;1,"Código repetido",IF(NOT(ISNUMBER(B1833)),"Confira a data",IF(OR(B1833&lt;1,B1833&gt;73415,INT(B1833)&lt;&gt;B1833),"Confira a data",IF(NOT(ISNUMBER(C1833)),"Confira o valor",IF(C1833&lt;=0,"Valor maior que zero",IF(COUNTIFS(Medios,D1833)&lt;&gt;1,"Escolha um meio",IF(COUNTIFS(VentaID,A1833)&lt;&gt;1,"Confira o ID da venda",IF(SUMIFS(VentaValida,VentaID,A1833)&lt;=0,"Corrija a venda",IF(B1833&lt;SUMIFS(VentaFecha,VentaID,A1833),"Anterior à venda","OK"))))))))))))</f>
        <v/>
      </c>
      <c r="H1833" s="34" t="n">
        <f aca="false">IF(G1833="OK",C1833,0)</f>
        <v>0</v>
      </c>
    </row>
    <row r="1834" customFormat="false" ht="25" hidden="false" customHeight="true" outlineLevel="0" collapsed="false">
      <c r="A1834" s="31"/>
      <c r="B1834" s="32"/>
      <c r="C1834" s="33"/>
      <c r="D1834" s="31"/>
      <c r="E1834" s="31"/>
      <c r="F1834" s="31"/>
      <c r="G1834" s="36" t="str">
        <f aca="false">IF(COUNTA(A1834:F1834)=0,"",IF(E1834="","Falta o código",IF(E1834&lt;&gt;TRIM(E1834),"Confira o código",IF(COUNTIFS(CobroID,E1834)&gt;1,"Código repetido",IF(NOT(ISNUMBER(B1834)),"Confira a data",IF(OR(B1834&lt;1,B1834&gt;73415,INT(B1834)&lt;&gt;B1834),"Confira a data",IF(NOT(ISNUMBER(C1834)),"Confira o valor",IF(C1834&lt;=0,"Valor maior que zero",IF(COUNTIFS(Medios,D1834)&lt;&gt;1,"Escolha um meio",IF(COUNTIFS(VentaID,A1834)&lt;&gt;1,"Confira o ID da venda",IF(SUMIFS(VentaValida,VentaID,A1834)&lt;=0,"Corrija a venda",IF(B1834&lt;SUMIFS(VentaFecha,VentaID,A1834),"Anterior à venda","OK"))))))))))))</f>
        <v/>
      </c>
      <c r="H1834" s="34" t="n">
        <f aca="false">IF(G1834="OK",C1834,0)</f>
        <v>0</v>
      </c>
    </row>
    <row r="1835" customFormat="false" ht="25" hidden="false" customHeight="true" outlineLevel="0" collapsed="false">
      <c r="A1835" s="31"/>
      <c r="B1835" s="32"/>
      <c r="C1835" s="33"/>
      <c r="D1835" s="31"/>
      <c r="E1835" s="31"/>
      <c r="F1835" s="31"/>
      <c r="G1835" s="36" t="str">
        <f aca="false">IF(COUNTA(A1835:F1835)=0,"",IF(E1835="","Falta o código",IF(E1835&lt;&gt;TRIM(E1835),"Confira o código",IF(COUNTIFS(CobroID,E1835)&gt;1,"Código repetido",IF(NOT(ISNUMBER(B1835)),"Confira a data",IF(OR(B1835&lt;1,B1835&gt;73415,INT(B1835)&lt;&gt;B1835),"Confira a data",IF(NOT(ISNUMBER(C1835)),"Confira o valor",IF(C1835&lt;=0,"Valor maior que zero",IF(COUNTIFS(Medios,D1835)&lt;&gt;1,"Escolha um meio",IF(COUNTIFS(VentaID,A1835)&lt;&gt;1,"Confira o ID da venda",IF(SUMIFS(VentaValida,VentaID,A1835)&lt;=0,"Corrija a venda",IF(B1835&lt;SUMIFS(VentaFecha,VentaID,A1835),"Anterior à venda","OK"))))))))))))</f>
        <v/>
      </c>
      <c r="H1835" s="34" t="n">
        <f aca="false">IF(G1835="OK",C1835,0)</f>
        <v>0</v>
      </c>
    </row>
    <row r="1836" customFormat="false" ht="25" hidden="false" customHeight="true" outlineLevel="0" collapsed="false">
      <c r="A1836" s="31"/>
      <c r="B1836" s="32"/>
      <c r="C1836" s="33"/>
      <c r="D1836" s="31"/>
      <c r="E1836" s="31"/>
      <c r="F1836" s="31"/>
      <c r="G1836" s="36" t="str">
        <f aca="false">IF(COUNTA(A1836:F1836)=0,"",IF(E1836="","Falta o código",IF(E1836&lt;&gt;TRIM(E1836),"Confira o código",IF(COUNTIFS(CobroID,E1836)&gt;1,"Código repetido",IF(NOT(ISNUMBER(B1836)),"Confira a data",IF(OR(B1836&lt;1,B1836&gt;73415,INT(B1836)&lt;&gt;B1836),"Confira a data",IF(NOT(ISNUMBER(C1836)),"Confira o valor",IF(C1836&lt;=0,"Valor maior que zero",IF(COUNTIFS(Medios,D1836)&lt;&gt;1,"Escolha um meio",IF(COUNTIFS(VentaID,A1836)&lt;&gt;1,"Confira o ID da venda",IF(SUMIFS(VentaValida,VentaID,A1836)&lt;=0,"Corrija a venda",IF(B1836&lt;SUMIFS(VentaFecha,VentaID,A1836),"Anterior à venda","OK"))))))))))))</f>
        <v/>
      </c>
      <c r="H1836" s="34" t="n">
        <f aca="false">IF(G1836="OK",C1836,0)</f>
        <v>0</v>
      </c>
    </row>
    <row r="1837" customFormat="false" ht="25" hidden="false" customHeight="true" outlineLevel="0" collapsed="false">
      <c r="A1837" s="31"/>
      <c r="B1837" s="32"/>
      <c r="C1837" s="33"/>
      <c r="D1837" s="31"/>
      <c r="E1837" s="31"/>
      <c r="F1837" s="31"/>
      <c r="G1837" s="36" t="str">
        <f aca="false">IF(COUNTA(A1837:F1837)=0,"",IF(E1837="","Falta o código",IF(E1837&lt;&gt;TRIM(E1837),"Confira o código",IF(COUNTIFS(CobroID,E1837)&gt;1,"Código repetido",IF(NOT(ISNUMBER(B1837)),"Confira a data",IF(OR(B1837&lt;1,B1837&gt;73415,INT(B1837)&lt;&gt;B1837),"Confira a data",IF(NOT(ISNUMBER(C1837)),"Confira o valor",IF(C1837&lt;=0,"Valor maior que zero",IF(COUNTIFS(Medios,D1837)&lt;&gt;1,"Escolha um meio",IF(COUNTIFS(VentaID,A1837)&lt;&gt;1,"Confira o ID da venda",IF(SUMIFS(VentaValida,VentaID,A1837)&lt;=0,"Corrija a venda",IF(B1837&lt;SUMIFS(VentaFecha,VentaID,A1837),"Anterior à venda","OK"))))))))))))</f>
        <v/>
      </c>
      <c r="H1837" s="34" t="n">
        <f aca="false">IF(G1837="OK",C1837,0)</f>
        <v>0</v>
      </c>
    </row>
    <row r="1838" customFormat="false" ht="25" hidden="false" customHeight="true" outlineLevel="0" collapsed="false">
      <c r="A1838" s="31"/>
      <c r="B1838" s="32"/>
      <c r="C1838" s="33"/>
      <c r="D1838" s="31"/>
      <c r="E1838" s="31"/>
      <c r="F1838" s="31"/>
      <c r="G1838" s="36" t="str">
        <f aca="false">IF(COUNTA(A1838:F1838)=0,"",IF(E1838="","Falta o código",IF(E1838&lt;&gt;TRIM(E1838),"Confira o código",IF(COUNTIFS(CobroID,E1838)&gt;1,"Código repetido",IF(NOT(ISNUMBER(B1838)),"Confira a data",IF(OR(B1838&lt;1,B1838&gt;73415,INT(B1838)&lt;&gt;B1838),"Confira a data",IF(NOT(ISNUMBER(C1838)),"Confira o valor",IF(C1838&lt;=0,"Valor maior que zero",IF(COUNTIFS(Medios,D1838)&lt;&gt;1,"Escolha um meio",IF(COUNTIFS(VentaID,A1838)&lt;&gt;1,"Confira o ID da venda",IF(SUMIFS(VentaValida,VentaID,A1838)&lt;=0,"Corrija a venda",IF(B1838&lt;SUMIFS(VentaFecha,VentaID,A1838),"Anterior à venda","OK"))))))))))))</f>
        <v/>
      </c>
      <c r="H1838" s="34" t="n">
        <f aca="false">IF(G1838="OK",C1838,0)</f>
        <v>0</v>
      </c>
    </row>
    <row r="1839" customFormat="false" ht="25" hidden="false" customHeight="true" outlineLevel="0" collapsed="false">
      <c r="A1839" s="31"/>
      <c r="B1839" s="32"/>
      <c r="C1839" s="33"/>
      <c r="D1839" s="31"/>
      <c r="E1839" s="31"/>
      <c r="F1839" s="31"/>
      <c r="G1839" s="36" t="str">
        <f aca="false">IF(COUNTA(A1839:F1839)=0,"",IF(E1839="","Falta o código",IF(E1839&lt;&gt;TRIM(E1839),"Confira o código",IF(COUNTIFS(CobroID,E1839)&gt;1,"Código repetido",IF(NOT(ISNUMBER(B1839)),"Confira a data",IF(OR(B1839&lt;1,B1839&gt;73415,INT(B1839)&lt;&gt;B1839),"Confira a data",IF(NOT(ISNUMBER(C1839)),"Confira o valor",IF(C1839&lt;=0,"Valor maior que zero",IF(COUNTIFS(Medios,D1839)&lt;&gt;1,"Escolha um meio",IF(COUNTIFS(VentaID,A1839)&lt;&gt;1,"Confira o ID da venda",IF(SUMIFS(VentaValida,VentaID,A1839)&lt;=0,"Corrija a venda",IF(B1839&lt;SUMIFS(VentaFecha,VentaID,A1839),"Anterior à venda","OK"))))))))))))</f>
        <v/>
      </c>
      <c r="H1839" s="34" t="n">
        <f aca="false">IF(G1839="OK",C1839,0)</f>
        <v>0</v>
      </c>
    </row>
    <row r="1840" customFormat="false" ht="25" hidden="false" customHeight="true" outlineLevel="0" collapsed="false">
      <c r="A1840" s="31"/>
      <c r="B1840" s="32"/>
      <c r="C1840" s="33"/>
      <c r="D1840" s="31"/>
      <c r="E1840" s="31"/>
      <c r="F1840" s="31"/>
      <c r="G1840" s="36" t="str">
        <f aca="false">IF(COUNTA(A1840:F1840)=0,"",IF(E1840="","Falta o código",IF(E1840&lt;&gt;TRIM(E1840),"Confira o código",IF(COUNTIFS(CobroID,E1840)&gt;1,"Código repetido",IF(NOT(ISNUMBER(B1840)),"Confira a data",IF(OR(B1840&lt;1,B1840&gt;73415,INT(B1840)&lt;&gt;B1840),"Confira a data",IF(NOT(ISNUMBER(C1840)),"Confira o valor",IF(C1840&lt;=0,"Valor maior que zero",IF(COUNTIFS(Medios,D1840)&lt;&gt;1,"Escolha um meio",IF(COUNTIFS(VentaID,A1840)&lt;&gt;1,"Confira o ID da venda",IF(SUMIFS(VentaValida,VentaID,A1840)&lt;=0,"Corrija a venda",IF(B1840&lt;SUMIFS(VentaFecha,VentaID,A1840),"Anterior à venda","OK"))))))))))))</f>
        <v/>
      </c>
      <c r="H1840" s="34" t="n">
        <f aca="false">IF(G1840="OK",C1840,0)</f>
        <v>0</v>
      </c>
    </row>
    <row r="1841" customFormat="false" ht="25" hidden="false" customHeight="true" outlineLevel="0" collapsed="false">
      <c r="A1841" s="31"/>
      <c r="B1841" s="32"/>
      <c r="C1841" s="33"/>
      <c r="D1841" s="31"/>
      <c r="E1841" s="31"/>
      <c r="F1841" s="31"/>
      <c r="G1841" s="36" t="str">
        <f aca="false">IF(COUNTA(A1841:F1841)=0,"",IF(E1841="","Falta o código",IF(E1841&lt;&gt;TRIM(E1841),"Confira o código",IF(COUNTIFS(CobroID,E1841)&gt;1,"Código repetido",IF(NOT(ISNUMBER(B1841)),"Confira a data",IF(OR(B1841&lt;1,B1841&gt;73415,INT(B1841)&lt;&gt;B1841),"Confira a data",IF(NOT(ISNUMBER(C1841)),"Confira o valor",IF(C1841&lt;=0,"Valor maior que zero",IF(COUNTIFS(Medios,D1841)&lt;&gt;1,"Escolha um meio",IF(COUNTIFS(VentaID,A1841)&lt;&gt;1,"Confira o ID da venda",IF(SUMIFS(VentaValida,VentaID,A1841)&lt;=0,"Corrija a venda",IF(B1841&lt;SUMIFS(VentaFecha,VentaID,A1841),"Anterior à venda","OK"))))))))))))</f>
        <v/>
      </c>
      <c r="H1841" s="34" t="n">
        <f aca="false">IF(G1841="OK",C1841,0)</f>
        <v>0</v>
      </c>
    </row>
    <row r="1842" customFormat="false" ht="25" hidden="false" customHeight="true" outlineLevel="0" collapsed="false">
      <c r="A1842" s="31"/>
      <c r="B1842" s="32"/>
      <c r="C1842" s="33"/>
      <c r="D1842" s="31"/>
      <c r="E1842" s="31"/>
      <c r="F1842" s="31"/>
      <c r="G1842" s="36" t="str">
        <f aca="false">IF(COUNTA(A1842:F1842)=0,"",IF(E1842="","Falta o código",IF(E1842&lt;&gt;TRIM(E1842),"Confira o código",IF(COUNTIFS(CobroID,E1842)&gt;1,"Código repetido",IF(NOT(ISNUMBER(B1842)),"Confira a data",IF(OR(B1842&lt;1,B1842&gt;73415,INT(B1842)&lt;&gt;B1842),"Confira a data",IF(NOT(ISNUMBER(C1842)),"Confira o valor",IF(C1842&lt;=0,"Valor maior que zero",IF(COUNTIFS(Medios,D1842)&lt;&gt;1,"Escolha um meio",IF(COUNTIFS(VentaID,A1842)&lt;&gt;1,"Confira o ID da venda",IF(SUMIFS(VentaValida,VentaID,A1842)&lt;=0,"Corrija a venda",IF(B1842&lt;SUMIFS(VentaFecha,VentaID,A1842),"Anterior à venda","OK"))))))))))))</f>
        <v/>
      </c>
      <c r="H1842" s="34" t="n">
        <f aca="false">IF(G1842="OK",C1842,0)</f>
        <v>0</v>
      </c>
    </row>
    <row r="1843" customFormat="false" ht="25" hidden="false" customHeight="true" outlineLevel="0" collapsed="false">
      <c r="A1843" s="31"/>
      <c r="B1843" s="32"/>
      <c r="C1843" s="33"/>
      <c r="D1843" s="31"/>
      <c r="E1843" s="31"/>
      <c r="F1843" s="31"/>
      <c r="G1843" s="36" t="str">
        <f aca="false">IF(COUNTA(A1843:F1843)=0,"",IF(E1843="","Falta o código",IF(E1843&lt;&gt;TRIM(E1843),"Confira o código",IF(COUNTIFS(CobroID,E1843)&gt;1,"Código repetido",IF(NOT(ISNUMBER(B1843)),"Confira a data",IF(OR(B1843&lt;1,B1843&gt;73415,INT(B1843)&lt;&gt;B1843),"Confira a data",IF(NOT(ISNUMBER(C1843)),"Confira o valor",IF(C1843&lt;=0,"Valor maior que zero",IF(COUNTIFS(Medios,D1843)&lt;&gt;1,"Escolha um meio",IF(COUNTIFS(VentaID,A1843)&lt;&gt;1,"Confira o ID da venda",IF(SUMIFS(VentaValida,VentaID,A1843)&lt;=0,"Corrija a venda",IF(B1843&lt;SUMIFS(VentaFecha,VentaID,A1843),"Anterior à venda","OK"))))))))))))</f>
        <v/>
      </c>
      <c r="H1843" s="34" t="n">
        <f aca="false">IF(G1843="OK",C1843,0)</f>
        <v>0</v>
      </c>
    </row>
    <row r="1844" customFormat="false" ht="25" hidden="false" customHeight="true" outlineLevel="0" collapsed="false">
      <c r="A1844" s="31"/>
      <c r="B1844" s="32"/>
      <c r="C1844" s="33"/>
      <c r="D1844" s="31"/>
      <c r="E1844" s="31"/>
      <c r="F1844" s="31"/>
      <c r="G1844" s="36" t="str">
        <f aca="false">IF(COUNTA(A1844:F1844)=0,"",IF(E1844="","Falta o código",IF(E1844&lt;&gt;TRIM(E1844),"Confira o código",IF(COUNTIFS(CobroID,E1844)&gt;1,"Código repetido",IF(NOT(ISNUMBER(B1844)),"Confira a data",IF(OR(B1844&lt;1,B1844&gt;73415,INT(B1844)&lt;&gt;B1844),"Confira a data",IF(NOT(ISNUMBER(C1844)),"Confira o valor",IF(C1844&lt;=0,"Valor maior que zero",IF(COUNTIFS(Medios,D1844)&lt;&gt;1,"Escolha um meio",IF(COUNTIFS(VentaID,A1844)&lt;&gt;1,"Confira o ID da venda",IF(SUMIFS(VentaValida,VentaID,A1844)&lt;=0,"Corrija a venda",IF(B1844&lt;SUMIFS(VentaFecha,VentaID,A1844),"Anterior à venda","OK"))))))))))))</f>
        <v/>
      </c>
      <c r="H1844" s="34" t="n">
        <f aca="false">IF(G1844="OK",C1844,0)</f>
        <v>0</v>
      </c>
    </row>
    <row r="1845" customFormat="false" ht="25" hidden="false" customHeight="true" outlineLevel="0" collapsed="false">
      <c r="A1845" s="31"/>
      <c r="B1845" s="32"/>
      <c r="C1845" s="33"/>
      <c r="D1845" s="31"/>
      <c r="E1845" s="31"/>
      <c r="F1845" s="31"/>
      <c r="G1845" s="36" t="str">
        <f aca="false">IF(COUNTA(A1845:F1845)=0,"",IF(E1845="","Falta o código",IF(E1845&lt;&gt;TRIM(E1845),"Confira o código",IF(COUNTIFS(CobroID,E1845)&gt;1,"Código repetido",IF(NOT(ISNUMBER(B1845)),"Confira a data",IF(OR(B1845&lt;1,B1845&gt;73415,INT(B1845)&lt;&gt;B1845),"Confira a data",IF(NOT(ISNUMBER(C1845)),"Confira o valor",IF(C1845&lt;=0,"Valor maior que zero",IF(COUNTIFS(Medios,D1845)&lt;&gt;1,"Escolha um meio",IF(COUNTIFS(VentaID,A1845)&lt;&gt;1,"Confira o ID da venda",IF(SUMIFS(VentaValida,VentaID,A1845)&lt;=0,"Corrija a venda",IF(B1845&lt;SUMIFS(VentaFecha,VentaID,A1845),"Anterior à venda","OK"))))))))))))</f>
        <v/>
      </c>
      <c r="H1845" s="34" t="n">
        <f aca="false">IF(G1845="OK",C1845,0)</f>
        <v>0</v>
      </c>
    </row>
    <row r="1846" customFormat="false" ht="25" hidden="false" customHeight="true" outlineLevel="0" collapsed="false">
      <c r="A1846" s="31"/>
      <c r="B1846" s="32"/>
      <c r="C1846" s="33"/>
      <c r="D1846" s="31"/>
      <c r="E1846" s="31"/>
      <c r="F1846" s="31"/>
      <c r="G1846" s="36" t="str">
        <f aca="false">IF(COUNTA(A1846:F1846)=0,"",IF(E1846="","Falta o código",IF(E1846&lt;&gt;TRIM(E1846),"Confira o código",IF(COUNTIFS(CobroID,E1846)&gt;1,"Código repetido",IF(NOT(ISNUMBER(B1846)),"Confira a data",IF(OR(B1846&lt;1,B1846&gt;73415,INT(B1846)&lt;&gt;B1846),"Confira a data",IF(NOT(ISNUMBER(C1846)),"Confira o valor",IF(C1846&lt;=0,"Valor maior que zero",IF(COUNTIFS(Medios,D1846)&lt;&gt;1,"Escolha um meio",IF(COUNTIFS(VentaID,A1846)&lt;&gt;1,"Confira o ID da venda",IF(SUMIFS(VentaValida,VentaID,A1846)&lt;=0,"Corrija a venda",IF(B1846&lt;SUMIFS(VentaFecha,VentaID,A1846),"Anterior à venda","OK"))))))))))))</f>
        <v/>
      </c>
      <c r="H1846" s="34" t="n">
        <f aca="false">IF(G1846="OK",C1846,0)</f>
        <v>0</v>
      </c>
    </row>
    <row r="1847" customFormat="false" ht="25" hidden="false" customHeight="true" outlineLevel="0" collapsed="false">
      <c r="A1847" s="31"/>
      <c r="B1847" s="32"/>
      <c r="C1847" s="33"/>
      <c r="D1847" s="31"/>
      <c r="E1847" s="31"/>
      <c r="F1847" s="31"/>
      <c r="G1847" s="36" t="str">
        <f aca="false">IF(COUNTA(A1847:F1847)=0,"",IF(E1847="","Falta o código",IF(E1847&lt;&gt;TRIM(E1847),"Confira o código",IF(COUNTIFS(CobroID,E1847)&gt;1,"Código repetido",IF(NOT(ISNUMBER(B1847)),"Confira a data",IF(OR(B1847&lt;1,B1847&gt;73415,INT(B1847)&lt;&gt;B1847),"Confira a data",IF(NOT(ISNUMBER(C1847)),"Confira o valor",IF(C1847&lt;=0,"Valor maior que zero",IF(COUNTIFS(Medios,D1847)&lt;&gt;1,"Escolha um meio",IF(COUNTIFS(VentaID,A1847)&lt;&gt;1,"Confira o ID da venda",IF(SUMIFS(VentaValida,VentaID,A1847)&lt;=0,"Corrija a venda",IF(B1847&lt;SUMIFS(VentaFecha,VentaID,A1847),"Anterior à venda","OK"))))))))))))</f>
        <v/>
      </c>
      <c r="H1847" s="34" t="n">
        <f aca="false">IF(G1847="OK",C1847,0)</f>
        <v>0</v>
      </c>
    </row>
    <row r="1848" customFormat="false" ht="25" hidden="false" customHeight="true" outlineLevel="0" collapsed="false">
      <c r="A1848" s="31"/>
      <c r="B1848" s="32"/>
      <c r="C1848" s="33"/>
      <c r="D1848" s="31"/>
      <c r="E1848" s="31"/>
      <c r="F1848" s="31"/>
      <c r="G1848" s="36" t="str">
        <f aca="false">IF(COUNTA(A1848:F1848)=0,"",IF(E1848="","Falta o código",IF(E1848&lt;&gt;TRIM(E1848),"Confira o código",IF(COUNTIFS(CobroID,E1848)&gt;1,"Código repetido",IF(NOT(ISNUMBER(B1848)),"Confira a data",IF(OR(B1848&lt;1,B1848&gt;73415,INT(B1848)&lt;&gt;B1848),"Confira a data",IF(NOT(ISNUMBER(C1848)),"Confira o valor",IF(C1848&lt;=0,"Valor maior que zero",IF(COUNTIFS(Medios,D1848)&lt;&gt;1,"Escolha um meio",IF(COUNTIFS(VentaID,A1848)&lt;&gt;1,"Confira o ID da venda",IF(SUMIFS(VentaValida,VentaID,A1848)&lt;=0,"Corrija a venda",IF(B1848&lt;SUMIFS(VentaFecha,VentaID,A1848),"Anterior à venda","OK"))))))))))))</f>
        <v/>
      </c>
      <c r="H1848" s="34" t="n">
        <f aca="false">IF(G1848="OK",C1848,0)</f>
        <v>0</v>
      </c>
    </row>
    <row r="1849" customFormat="false" ht="25" hidden="false" customHeight="true" outlineLevel="0" collapsed="false">
      <c r="A1849" s="31"/>
      <c r="B1849" s="32"/>
      <c r="C1849" s="33"/>
      <c r="D1849" s="31"/>
      <c r="E1849" s="31"/>
      <c r="F1849" s="31"/>
      <c r="G1849" s="36" t="str">
        <f aca="false">IF(COUNTA(A1849:F1849)=0,"",IF(E1849="","Falta o código",IF(E1849&lt;&gt;TRIM(E1849),"Confira o código",IF(COUNTIFS(CobroID,E1849)&gt;1,"Código repetido",IF(NOT(ISNUMBER(B1849)),"Confira a data",IF(OR(B1849&lt;1,B1849&gt;73415,INT(B1849)&lt;&gt;B1849),"Confira a data",IF(NOT(ISNUMBER(C1849)),"Confira o valor",IF(C1849&lt;=0,"Valor maior que zero",IF(COUNTIFS(Medios,D1849)&lt;&gt;1,"Escolha um meio",IF(COUNTIFS(VentaID,A1849)&lt;&gt;1,"Confira o ID da venda",IF(SUMIFS(VentaValida,VentaID,A1849)&lt;=0,"Corrija a venda",IF(B1849&lt;SUMIFS(VentaFecha,VentaID,A1849),"Anterior à venda","OK"))))))))))))</f>
        <v/>
      </c>
      <c r="H1849" s="34" t="n">
        <f aca="false">IF(G1849="OK",C1849,0)</f>
        <v>0</v>
      </c>
    </row>
    <row r="1850" customFormat="false" ht="25" hidden="false" customHeight="true" outlineLevel="0" collapsed="false">
      <c r="A1850" s="31"/>
      <c r="B1850" s="32"/>
      <c r="C1850" s="33"/>
      <c r="D1850" s="31"/>
      <c r="E1850" s="31"/>
      <c r="F1850" s="31"/>
      <c r="G1850" s="36" t="str">
        <f aca="false">IF(COUNTA(A1850:F1850)=0,"",IF(E1850="","Falta o código",IF(E1850&lt;&gt;TRIM(E1850),"Confira o código",IF(COUNTIFS(CobroID,E1850)&gt;1,"Código repetido",IF(NOT(ISNUMBER(B1850)),"Confira a data",IF(OR(B1850&lt;1,B1850&gt;73415,INT(B1850)&lt;&gt;B1850),"Confira a data",IF(NOT(ISNUMBER(C1850)),"Confira o valor",IF(C1850&lt;=0,"Valor maior que zero",IF(COUNTIFS(Medios,D1850)&lt;&gt;1,"Escolha um meio",IF(COUNTIFS(VentaID,A1850)&lt;&gt;1,"Confira o ID da venda",IF(SUMIFS(VentaValida,VentaID,A1850)&lt;=0,"Corrija a venda",IF(B1850&lt;SUMIFS(VentaFecha,VentaID,A1850),"Anterior à venda","OK"))))))))))))</f>
        <v/>
      </c>
      <c r="H1850" s="34" t="n">
        <f aca="false">IF(G1850="OK",C1850,0)</f>
        <v>0</v>
      </c>
    </row>
    <row r="1851" customFormat="false" ht="25" hidden="false" customHeight="true" outlineLevel="0" collapsed="false">
      <c r="A1851" s="31"/>
      <c r="B1851" s="32"/>
      <c r="C1851" s="33"/>
      <c r="D1851" s="31"/>
      <c r="E1851" s="31"/>
      <c r="F1851" s="31"/>
      <c r="G1851" s="36" t="str">
        <f aca="false">IF(COUNTA(A1851:F1851)=0,"",IF(E1851="","Falta o código",IF(E1851&lt;&gt;TRIM(E1851),"Confira o código",IF(COUNTIFS(CobroID,E1851)&gt;1,"Código repetido",IF(NOT(ISNUMBER(B1851)),"Confira a data",IF(OR(B1851&lt;1,B1851&gt;73415,INT(B1851)&lt;&gt;B1851),"Confira a data",IF(NOT(ISNUMBER(C1851)),"Confira o valor",IF(C1851&lt;=0,"Valor maior que zero",IF(COUNTIFS(Medios,D1851)&lt;&gt;1,"Escolha um meio",IF(COUNTIFS(VentaID,A1851)&lt;&gt;1,"Confira o ID da venda",IF(SUMIFS(VentaValida,VentaID,A1851)&lt;=0,"Corrija a venda",IF(B1851&lt;SUMIFS(VentaFecha,VentaID,A1851),"Anterior à venda","OK"))))))))))))</f>
        <v/>
      </c>
      <c r="H1851" s="34" t="n">
        <f aca="false">IF(G1851="OK",C1851,0)</f>
        <v>0</v>
      </c>
    </row>
    <row r="1852" customFormat="false" ht="25" hidden="false" customHeight="true" outlineLevel="0" collapsed="false">
      <c r="A1852" s="31"/>
      <c r="B1852" s="32"/>
      <c r="C1852" s="33"/>
      <c r="D1852" s="31"/>
      <c r="E1852" s="31"/>
      <c r="F1852" s="31"/>
      <c r="G1852" s="36" t="str">
        <f aca="false">IF(COUNTA(A1852:F1852)=0,"",IF(E1852="","Falta o código",IF(E1852&lt;&gt;TRIM(E1852),"Confira o código",IF(COUNTIFS(CobroID,E1852)&gt;1,"Código repetido",IF(NOT(ISNUMBER(B1852)),"Confira a data",IF(OR(B1852&lt;1,B1852&gt;73415,INT(B1852)&lt;&gt;B1852),"Confira a data",IF(NOT(ISNUMBER(C1852)),"Confira o valor",IF(C1852&lt;=0,"Valor maior que zero",IF(COUNTIFS(Medios,D1852)&lt;&gt;1,"Escolha um meio",IF(COUNTIFS(VentaID,A1852)&lt;&gt;1,"Confira o ID da venda",IF(SUMIFS(VentaValida,VentaID,A1852)&lt;=0,"Corrija a venda",IF(B1852&lt;SUMIFS(VentaFecha,VentaID,A1852),"Anterior à venda","OK"))))))))))))</f>
        <v/>
      </c>
      <c r="H1852" s="34" t="n">
        <f aca="false">IF(G1852="OK",C1852,0)</f>
        <v>0</v>
      </c>
    </row>
    <row r="1853" customFormat="false" ht="25" hidden="false" customHeight="true" outlineLevel="0" collapsed="false">
      <c r="A1853" s="31"/>
      <c r="B1853" s="32"/>
      <c r="C1853" s="33"/>
      <c r="D1853" s="31"/>
      <c r="E1853" s="31"/>
      <c r="F1853" s="31"/>
      <c r="G1853" s="36" t="str">
        <f aca="false">IF(COUNTA(A1853:F1853)=0,"",IF(E1853="","Falta o código",IF(E1853&lt;&gt;TRIM(E1853),"Confira o código",IF(COUNTIFS(CobroID,E1853)&gt;1,"Código repetido",IF(NOT(ISNUMBER(B1853)),"Confira a data",IF(OR(B1853&lt;1,B1853&gt;73415,INT(B1853)&lt;&gt;B1853),"Confira a data",IF(NOT(ISNUMBER(C1853)),"Confira o valor",IF(C1853&lt;=0,"Valor maior que zero",IF(COUNTIFS(Medios,D1853)&lt;&gt;1,"Escolha um meio",IF(COUNTIFS(VentaID,A1853)&lt;&gt;1,"Confira o ID da venda",IF(SUMIFS(VentaValida,VentaID,A1853)&lt;=0,"Corrija a venda",IF(B1853&lt;SUMIFS(VentaFecha,VentaID,A1853),"Anterior à venda","OK"))))))))))))</f>
        <v/>
      </c>
      <c r="H1853" s="34" t="n">
        <f aca="false">IF(G1853="OK",C1853,0)</f>
        <v>0</v>
      </c>
    </row>
    <row r="1854" customFormat="false" ht="25" hidden="false" customHeight="true" outlineLevel="0" collapsed="false">
      <c r="A1854" s="31"/>
      <c r="B1854" s="32"/>
      <c r="C1854" s="33"/>
      <c r="D1854" s="31"/>
      <c r="E1854" s="31"/>
      <c r="F1854" s="31"/>
      <c r="G1854" s="36" t="str">
        <f aca="false">IF(COUNTA(A1854:F1854)=0,"",IF(E1854="","Falta o código",IF(E1854&lt;&gt;TRIM(E1854),"Confira o código",IF(COUNTIFS(CobroID,E1854)&gt;1,"Código repetido",IF(NOT(ISNUMBER(B1854)),"Confira a data",IF(OR(B1854&lt;1,B1854&gt;73415,INT(B1854)&lt;&gt;B1854),"Confira a data",IF(NOT(ISNUMBER(C1854)),"Confira o valor",IF(C1854&lt;=0,"Valor maior que zero",IF(COUNTIFS(Medios,D1854)&lt;&gt;1,"Escolha um meio",IF(COUNTIFS(VentaID,A1854)&lt;&gt;1,"Confira o ID da venda",IF(SUMIFS(VentaValida,VentaID,A1854)&lt;=0,"Corrija a venda",IF(B1854&lt;SUMIFS(VentaFecha,VentaID,A1854),"Anterior à venda","OK"))))))))))))</f>
        <v/>
      </c>
      <c r="H1854" s="34" t="n">
        <f aca="false">IF(G1854="OK",C1854,0)</f>
        <v>0</v>
      </c>
    </row>
    <row r="1855" customFormat="false" ht="25" hidden="false" customHeight="true" outlineLevel="0" collapsed="false">
      <c r="A1855" s="31"/>
      <c r="B1855" s="32"/>
      <c r="C1855" s="33"/>
      <c r="D1855" s="31"/>
      <c r="E1855" s="31"/>
      <c r="F1855" s="31"/>
      <c r="G1855" s="36" t="str">
        <f aca="false">IF(COUNTA(A1855:F1855)=0,"",IF(E1855="","Falta o código",IF(E1855&lt;&gt;TRIM(E1855),"Confira o código",IF(COUNTIFS(CobroID,E1855)&gt;1,"Código repetido",IF(NOT(ISNUMBER(B1855)),"Confira a data",IF(OR(B1855&lt;1,B1855&gt;73415,INT(B1855)&lt;&gt;B1855),"Confira a data",IF(NOT(ISNUMBER(C1855)),"Confira o valor",IF(C1855&lt;=0,"Valor maior que zero",IF(COUNTIFS(Medios,D1855)&lt;&gt;1,"Escolha um meio",IF(COUNTIFS(VentaID,A1855)&lt;&gt;1,"Confira o ID da venda",IF(SUMIFS(VentaValida,VentaID,A1855)&lt;=0,"Corrija a venda",IF(B1855&lt;SUMIFS(VentaFecha,VentaID,A1855),"Anterior à venda","OK"))))))))))))</f>
        <v/>
      </c>
      <c r="H1855" s="34" t="n">
        <f aca="false">IF(G1855="OK",C1855,0)</f>
        <v>0</v>
      </c>
    </row>
    <row r="1856" customFormat="false" ht="25" hidden="false" customHeight="true" outlineLevel="0" collapsed="false">
      <c r="A1856" s="31"/>
      <c r="B1856" s="32"/>
      <c r="C1856" s="33"/>
      <c r="D1856" s="31"/>
      <c r="E1856" s="31"/>
      <c r="F1856" s="31"/>
      <c r="G1856" s="36" t="str">
        <f aca="false">IF(COUNTA(A1856:F1856)=0,"",IF(E1856="","Falta o código",IF(E1856&lt;&gt;TRIM(E1856),"Confira o código",IF(COUNTIFS(CobroID,E1856)&gt;1,"Código repetido",IF(NOT(ISNUMBER(B1856)),"Confira a data",IF(OR(B1856&lt;1,B1856&gt;73415,INT(B1856)&lt;&gt;B1856),"Confira a data",IF(NOT(ISNUMBER(C1856)),"Confira o valor",IF(C1856&lt;=0,"Valor maior que zero",IF(COUNTIFS(Medios,D1856)&lt;&gt;1,"Escolha um meio",IF(COUNTIFS(VentaID,A1856)&lt;&gt;1,"Confira o ID da venda",IF(SUMIFS(VentaValida,VentaID,A1856)&lt;=0,"Corrija a venda",IF(B1856&lt;SUMIFS(VentaFecha,VentaID,A1856),"Anterior à venda","OK"))))))))))))</f>
        <v/>
      </c>
      <c r="H1856" s="34" t="n">
        <f aca="false">IF(G1856="OK",C1856,0)</f>
        <v>0</v>
      </c>
    </row>
    <row r="1857" customFormat="false" ht="25" hidden="false" customHeight="true" outlineLevel="0" collapsed="false">
      <c r="A1857" s="31"/>
      <c r="B1857" s="32"/>
      <c r="C1857" s="33"/>
      <c r="D1857" s="31"/>
      <c r="E1857" s="31"/>
      <c r="F1857" s="31"/>
      <c r="G1857" s="36" t="str">
        <f aca="false">IF(COUNTA(A1857:F1857)=0,"",IF(E1857="","Falta o código",IF(E1857&lt;&gt;TRIM(E1857),"Confira o código",IF(COUNTIFS(CobroID,E1857)&gt;1,"Código repetido",IF(NOT(ISNUMBER(B1857)),"Confira a data",IF(OR(B1857&lt;1,B1857&gt;73415,INT(B1857)&lt;&gt;B1857),"Confira a data",IF(NOT(ISNUMBER(C1857)),"Confira o valor",IF(C1857&lt;=0,"Valor maior que zero",IF(COUNTIFS(Medios,D1857)&lt;&gt;1,"Escolha um meio",IF(COUNTIFS(VentaID,A1857)&lt;&gt;1,"Confira o ID da venda",IF(SUMIFS(VentaValida,VentaID,A1857)&lt;=0,"Corrija a venda",IF(B1857&lt;SUMIFS(VentaFecha,VentaID,A1857),"Anterior à venda","OK"))))))))))))</f>
        <v/>
      </c>
      <c r="H1857" s="34" t="n">
        <f aca="false">IF(G1857="OK",C1857,0)</f>
        <v>0</v>
      </c>
    </row>
    <row r="1858" customFormat="false" ht="25" hidden="false" customHeight="true" outlineLevel="0" collapsed="false">
      <c r="A1858" s="31"/>
      <c r="B1858" s="32"/>
      <c r="C1858" s="33"/>
      <c r="D1858" s="31"/>
      <c r="E1858" s="31"/>
      <c r="F1858" s="31"/>
      <c r="G1858" s="36" t="str">
        <f aca="false">IF(COUNTA(A1858:F1858)=0,"",IF(E1858="","Falta o código",IF(E1858&lt;&gt;TRIM(E1858),"Confira o código",IF(COUNTIFS(CobroID,E1858)&gt;1,"Código repetido",IF(NOT(ISNUMBER(B1858)),"Confira a data",IF(OR(B1858&lt;1,B1858&gt;73415,INT(B1858)&lt;&gt;B1858),"Confira a data",IF(NOT(ISNUMBER(C1858)),"Confira o valor",IF(C1858&lt;=0,"Valor maior que zero",IF(COUNTIFS(Medios,D1858)&lt;&gt;1,"Escolha um meio",IF(COUNTIFS(VentaID,A1858)&lt;&gt;1,"Confira o ID da venda",IF(SUMIFS(VentaValida,VentaID,A1858)&lt;=0,"Corrija a venda",IF(B1858&lt;SUMIFS(VentaFecha,VentaID,A1858),"Anterior à venda","OK"))))))))))))</f>
        <v/>
      </c>
      <c r="H1858" s="34" t="n">
        <f aca="false">IF(G1858="OK",C1858,0)</f>
        <v>0</v>
      </c>
    </row>
    <row r="1859" customFormat="false" ht="25" hidden="false" customHeight="true" outlineLevel="0" collapsed="false">
      <c r="A1859" s="31"/>
      <c r="B1859" s="32"/>
      <c r="C1859" s="33"/>
      <c r="D1859" s="31"/>
      <c r="E1859" s="31"/>
      <c r="F1859" s="31"/>
      <c r="G1859" s="36" t="str">
        <f aca="false">IF(COUNTA(A1859:F1859)=0,"",IF(E1859="","Falta o código",IF(E1859&lt;&gt;TRIM(E1859),"Confira o código",IF(COUNTIFS(CobroID,E1859)&gt;1,"Código repetido",IF(NOT(ISNUMBER(B1859)),"Confira a data",IF(OR(B1859&lt;1,B1859&gt;73415,INT(B1859)&lt;&gt;B1859),"Confira a data",IF(NOT(ISNUMBER(C1859)),"Confira o valor",IF(C1859&lt;=0,"Valor maior que zero",IF(COUNTIFS(Medios,D1859)&lt;&gt;1,"Escolha um meio",IF(COUNTIFS(VentaID,A1859)&lt;&gt;1,"Confira o ID da venda",IF(SUMIFS(VentaValida,VentaID,A1859)&lt;=0,"Corrija a venda",IF(B1859&lt;SUMIFS(VentaFecha,VentaID,A1859),"Anterior à venda","OK"))))))))))))</f>
        <v/>
      </c>
      <c r="H1859" s="34" t="n">
        <f aca="false">IF(G1859="OK",C1859,0)</f>
        <v>0</v>
      </c>
    </row>
    <row r="1860" customFormat="false" ht="25" hidden="false" customHeight="true" outlineLevel="0" collapsed="false">
      <c r="A1860" s="31"/>
      <c r="B1860" s="32"/>
      <c r="C1860" s="33"/>
      <c r="D1860" s="31"/>
      <c r="E1860" s="31"/>
      <c r="F1860" s="31"/>
      <c r="G1860" s="36" t="str">
        <f aca="false">IF(COUNTA(A1860:F1860)=0,"",IF(E1860="","Falta o código",IF(E1860&lt;&gt;TRIM(E1860),"Confira o código",IF(COUNTIFS(CobroID,E1860)&gt;1,"Código repetido",IF(NOT(ISNUMBER(B1860)),"Confira a data",IF(OR(B1860&lt;1,B1860&gt;73415,INT(B1860)&lt;&gt;B1860),"Confira a data",IF(NOT(ISNUMBER(C1860)),"Confira o valor",IF(C1860&lt;=0,"Valor maior que zero",IF(COUNTIFS(Medios,D1860)&lt;&gt;1,"Escolha um meio",IF(COUNTIFS(VentaID,A1860)&lt;&gt;1,"Confira o ID da venda",IF(SUMIFS(VentaValida,VentaID,A1860)&lt;=0,"Corrija a venda",IF(B1860&lt;SUMIFS(VentaFecha,VentaID,A1860),"Anterior à venda","OK"))))))))))))</f>
        <v/>
      </c>
      <c r="H1860" s="34" t="n">
        <f aca="false">IF(G1860="OK",C1860,0)</f>
        <v>0</v>
      </c>
    </row>
    <row r="1861" customFormat="false" ht="25" hidden="false" customHeight="true" outlineLevel="0" collapsed="false">
      <c r="A1861" s="31"/>
      <c r="B1861" s="32"/>
      <c r="C1861" s="33"/>
      <c r="D1861" s="31"/>
      <c r="E1861" s="31"/>
      <c r="F1861" s="31"/>
      <c r="G1861" s="36" t="str">
        <f aca="false">IF(COUNTA(A1861:F1861)=0,"",IF(E1861="","Falta o código",IF(E1861&lt;&gt;TRIM(E1861),"Confira o código",IF(COUNTIFS(CobroID,E1861)&gt;1,"Código repetido",IF(NOT(ISNUMBER(B1861)),"Confira a data",IF(OR(B1861&lt;1,B1861&gt;73415,INT(B1861)&lt;&gt;B1861),"Confira a data",IF(NOT(ISNUMBER(C1861)),"Confira o valor",IF(C1861&lt;=0,"Valor maior que zero",IF(COUNTIFS(Medios,D1861)&lt;&gt;1,"Escolha um meio",IF(COUNTIFS(VentaID,A1861)&lt;&gt;1,"Confira o ID da venda",IF(SUMIFS(VentaValida,VentaID,A1861)&lt;=0,"Corrija a venda",IF(B1861&lt;SUMIFS(VentaFecha,VentaID,A1861),"Anterior à venda","OK"))))))))))))</f>
        <v/>
      </c>
      <c r="H1861" s="34" t="n">
        <f aca="false">IF(G1861="OK",C1861,0)</f>
        <v>0</v>
      </c>
    </row>
    <row r="1862" customFormat="false" ht="25" hidden="false" customHeight="true" outlineLevel="0" collapsed="false">
      <c r="A1862" s="31"/>
      <c r="B1862" s="32"/>
      <c r="C1862" s="33"/>
      <c r="D1862" s="31"/>
      <c r="E1862" s="31"/>
      <c r="F1862" s="31"/>
      <c r="G1862" s="36" t="str">
        <f aca="false">IF(COUNTA(A1862:F1862)=0,"",IF(E1862="","Falta o código",IF(E1862&lt;&gt;TRIM(E1862),"Confira o código",IF(COUNTIFS(CobroID,E1862)&gt;1,"Código repetido",IF(NOT(ISNUMBER(B1862)),"Confira a data",IF(OR(B1862&lt;1,B1862&gt;73415,INT(B1862)&lt;&gt;B1862),"Confira a data",IF(NOT(ISNUMBER(C1862)),"Confira o valor",IF(C1862&lt;=0,"Valor maior que zero",IF(COUNTIFS(Medios,D1862)&lt;&gt;1,"Escolha um meio",IF(COUNTIFS(VentaID,A1862)&lt;&gt;1,"Confira o ID da venda",IF(SUMIFS(VentaValida,VentaID,A1862)&lt;=0,"Corrija a venda",IF(B1862&lt;SUMIFS(VentaFecha,VentaID,A1862),"Anterior à venda","OK"))))))))))))</f>
        <v/>
      </c>
      <c r="H1862" s="34" t="n">
        <f aca="false">IF(G1862="OK",C1862,0)</f>
        <v>0</v>
      </c>
    </row>
    <row r="1863" customFormat="false" ht="25" hidden="false" customHeight="true" outlineLevel="0" collapsed="false">
      <c r="A1863" s="31"/>
      <c r="B1863" s="32"/>
      <c r="C1863" s="33"/>
      <c r="D1863" s="31"/>
      <c r="E1863" s="31"/>
      <c r="F1863" s="31"/>
      <c r="G1863" s="36" t="str">
        <f aca="false">IF(COUNTA(A1863:F1863)=0,"",IF(E1863="","Falta o código",IF(E1863&lt;&gt;TRIM(E1863),"Confira o código",IF(COUNTIFS(CobroID,E1863)&gt;1,"Código repetido",IF(NOT(ISNUMBER(B1863)),"Confira a data",IF(OR(B1863&lt;1,B1863&gt;73415,INT(B1863)&lt;&gt;B1863),"Confira a data",IF(NOT(ISNUMBER(C1863)),"Confira o valor",IF(C1863&lt;=0,"Valor maior que zero",IF(COUNTIFS(Medios,D1863)&lt;&gt;1,"Escolha um meio",IF(COUNTIFS(VentaID,A1863)&lt;&gt;1,"Confira o ID da venda",IF(SUMIFS(VentaValida,VentaID,A1863)&lt;=0,"Corrija a venda",IF(B1863&lt;SUMIFS(VentaFecha,VentaID,A1863),"Anterior à venda","OK"))))))))))))</f>
        <v/>
      </c>
      <c r="H1863" s="34" t="n">
        <f aca="false">IF(G1863="OK",C1863,0)</f>
        <v>0</v>
      </c>
    </row>
    <row r="1864" customFormat="false" ht="25" hidden="false" customHeight="true" outlineLevel="0" collapsed="false">
      <c r="A1864" s="31"/>
      <c r="B1864" s="32"/>
      <c r="C1864" s="33"/>
      <c r="D1864" s="31"/>
      <c r="E1864" s="31"/>
      <c r="F1864" s="31"/>
      <c r="G1864" s="36" t="str">
        <f aca="false">IF(COUNTA(A1864:F1864)=0,"",IF(E1864="","Falta o código",IF(E1864&lt;&gt;TRIM(E1864),"Confira o código",IF(COUNTIFS(CobroID,E1864)&gt;1,"Código repetido",IF(NOT(ISNUMBER(B1864)),"Confira a data",IF(OR(B1864&lt;1,B1864&gt;73415,INT(B1864)&lt;&gt;B1864),"Confira a data",IF(NOT(ISNUMBER(C1864)),"Confira o valor",IF(C1864&lt;=0,"Valor maior que zero",IF(COUNTIFS(Medios,D1864)&lt;&gt;1,"Escolha um meio",IF(COUNTIFS(VentaID,A1864)&lt;&gt;1,"Confira o ID da venda",IF(SUMIFS(VentaValida,VentaID,A1864)&lt;=0,"Corrija a venda",IF(B1864&lt;SUMIFS(VentaFecha,VentaID,A1864),"Anterior à venda","OK"))))))))))))</f>
        <v/>
      </c>
      <c r="H1864" s="34" t="n">
        <f aca="false">IF(G1864="OK",C1864,0)</f>
        <v>0</v>
      </c>
    </row>
    <row r="1865" customFormat="false" ht="25" hidden="false" customHeight="true" outlineLevel="0" collapsed="false">
      <c r="A1865" s="31"/>
      <c r="B1865" s="32"/>
      <c r="C1865" s="33"/>
      <c r="D1865" s="31"/>
      <c r="E1865" s="31"/>
      <c r="F1865" s="31"/>
      <c r="G1865" s="36" t="str">
        <f aca="false">IF(COUNTA(A1865:F1865)=0,"",IF(E1865="","Falta o código",IF(E1865&lt;&gt;TRIM(E1865),"Confira o código",IF(COUNTIFS(CobroID,E1865)&gt;1,"Código repetido",IF(NOT(ISNUMBER(B1865)),"Confira a data",IF(OR(B1865&lt;1,B1865&gt;73415,INT(B1865)&lt;&gt;B1865),"Confira a data",IF(NOT(ISNUMBER(C1865)),"Confira o valor",IF(C1865&lt;=0,"Valor maior que zero",IF(COUNTIFS(Medios,D1865)&lt;&gt;1,"Escolha um meio",IF(COUNTIFS(VentaID,A1865)&lt;&gt;1,"Confira o ID da venda",IF(SUMIFS(VentaValida,VentaID,A1865)&lt;=0,"Corrija a venda",IF(B1865&lt;SUMIFS(VentaFecha,VentaID,A1865),"Anterior à venda","OK"))))))))))))</f>
        <v/>
      </c>
      <c r="H1865" s="34" t="n">
        <f aca="false">IF(G1865="OK",C1865,0)</f>
        <v>0</v>
      </c>
    </row>
    <row r="1866" customFormat="false" ht="25" hidden="false" customHeight="true" outlineLevel="0" collapsed="false">
      <c r="A1866" s="31"/>
      <c r="B1866" s="32"/>
      <c r="C1866" s="33"/>
      <c r="D1866" s="31"/>
      <c r="E1866" s="31"/>
      <c r="F1866" s="31"/>
      <c r="G1866" s="36" t="str">
        <f aca="false">IF(COUNTA(A1866:F1866)=0,"",IF(E1866="","Falta o código",IF(E1866&lt;&gt;TRIM(E1866),"Confira o código",IF(COUNTIFS(CobroID,E1866)&gt;1,"Código repetido",IF(NOT(ISNUMBER(B1866)),"Confira a data",IF(OR(B1866&lt;1,B1866&gt;73415,INT(B1866)&lt;&gt;B1866),"Confira a data",IF(NOT(ISNUMBER(C1866)),"Confira o valor",IF(C1866&lt;=0,"Valor maior que zero",IF(COUNTIFS(Medios,D1866)&lt;&gt;1,"Escolha um meio",IF(COUNTIFS(VentaID,A1866)&lt;&gt;1,"Confira o ID da venda",IF(SUMIFS(VentaValida,VentaID,A1866)&lt;=0,"Corrija a venda",IF(B1866&lt;SUMIFS(VentaFecha,VentaID,A1866),"Anterior à venda","OK"))))))))))))</f>
        <v/>
      </c>
      <c r="H1866" s="34" t="n">
        <f aca="false">IF(G1866="OK",C1866,0)</f>
        <v>0</v>
      </c>
    </row>
    <row r="1867" customFormat="false" ht="25" hidden="false" customHeight="true" outlineLevel="0" collapsed="false">
      <c r="A1867" s="31"/>
      <c r="B1867" s="32"/>
      <c r="C1867" s="33"/>
      <c r="D1867" s="31"/>
      <c r="E1867" s="31"/>
      <c r="F1867" s="31"/>
      <c r="G1867" s="36" t="str">
        <f aca="false">IF(COUNTA(A1867:F1867)=0,"",IF(E1867="","Falta o código",IF(E1867&lt;&gt;TRIM(E1867),"Confira o código",IF(COUNTIFS(CobroID,E1867)&gt;1,"Código repetido",IF(NOT(ISNUMBER(B1867)),"Confira a data",IF(OR(B1867&lt;1,B1867&gt;73415,INT(B1867)&lt;&gt;B1867),"Confira a data",IF(NOT(ISNUMBER(C1867)),"Confira o valor",IF(C1867&lt;=0,"Valor maior que zero",IF(COUNTIFS(Medios,D1867)&lt;&gt;1,"Escolha um meio",IF(COUNTIFS(VentaID,A1867)&lt;&gt;1,"Confira o ID da venda",IF(SUMIFS(VentaValida,VentaID,A1867)&lt;=0,"Corrija a venda",IF(B1867&lt;SUMIFS(VentaFecha,VentaID,A1867),"Anterior à venda","OK"))))))))))))</f>
        <v/>
      </c>
      <c r="H1867" s="34" t="n">
        <f aca="false">IF(G1867="OK",C1867,0)</f>
        <v>0</v>
      </c>
    </row>
    <row r="1868" customFormat="false" ht="25" hidden="false" customHeight="true" outlineLevel="0" collapsed="false">
      <c r="A1868" s="31"/>
      <c r="B1868" s="32"/>
      <c r="C1868" s="33"/>
      <c r="D1868" s="31"/>
      <c r="E1868" s="31"/>
      <c r="F1868" s="31"/>
      <c r="G1868" s="36" t="str">
        <f aca="false">IF(COUNTA(A1868:F1868)=0,"",IF(E1868="","Falta o código",IF(E1868&lt;&gt;TRIM(E1868),"Confira o código",IF(COUNTIFS(CobroID,E1868)&gt;1,"Código repetido",IF(NOT(ISNUMBER(B1868)),"Confira a data",IF(OR(B1868&lt;1,B1868&gt;73415,INT(B1868)&lt;&gt;B1868),"Confira a data",IF(NOT(ISNUMBER(C1868)),"Confira o valor",IF(C1868&lt;=0,"Valor maior que zero",IF(COUNTIFS(Medios,D1868)&lt;&gt;1,"Escolha um meio",IF(COUNTIFS(VentaID,A1868)&lt;&gt;1,"Confira o ID da venda",IF(SUMIFS(VentaValida,VentaID,A1868)&lt;=0,"Corrija a venda",IF(B1868&lt;SUMIFS(VentaFecha,VentaID,A1868),"Anterior à venda","OK"))))))))))))</f>
        <v/>
      </c>
      <c r="H1868" s="34" t="n">
        <f aca="false">IF(G1868="OK",C1868,0)</f>
        <v>0</v>
      </c>
    </row>
    <row r="1869" customFormat="false" ht="25" hidden="false" customHeight="true" outlineLevel="0" collapsed="false">
      <c r="A1869" s="31"/>
      <c r="B1869" s="32"/>
      <c r="C1869" s="33"/>
      <c r="D1869" s="31"/>
      <c r="E1869" s="31"/>
      <c r="F1869" s="31"/>
      <c r="G1869" s="36" t="str">
        <f aca="false">IF(COUNTA(A1869:F1869)=0,"",IF(E1869="","Falta o código",IF(E1869&lt;&gt;TRIM(E1869),"Confira o código",IF(COUNTIFS(CobroID,E1869)&gt;1,"Código repetido",IF(NOT(ISNUMBER(B1869)),"Confira a data",IF(OR(B1869&lt;1,B1869&gt;73415,INT(B1869)&lt;&gt;B1869),"Confira a data",IF(NOT(ISNUMBER(C1869)),"Confira o valor",IF(C1869&lt;=0,"Valor maior que zero",IF(COUNTIFS(Medios,D1869)&lt;&gt;1,"Escolha um meio",IF(COUNTIFS(VentaID,A1869)&lt;&gt;1,"Confira o ID da venda",IF(SUMIFS(VentaValida,VentaID,A1869)&lt;=0,"Corrija a venda",IF(B1869&lt;SUMIFS(VentaFecha,VentaID,A1869),"Anterior à venda","OK"))))))))))))</f>
        <v/>
      </c>
      <c r="H1869" s="34" t="n">
        <f aca="false">IF(G1869="OK",C1869,0)</f>
        <v>0</v>
      </c>
    </row>
    <row r="1870" customFormat="false" ht="25" hidden="false" customHeight="true" outlineLevel="0" collapsed="false">
      <c r="A1870" s="31"/>
      <c r="B1870" s="32"/>
      <c r="C1870" s="33"/>
      <c r="D1870" s="31"/>
      <c r="E1870" s="31"/>
      <c r="F1870" s="31"/>
      <c r="G1870" s="36" t="str">
        <f aca="false">IF(COUNTA(A1870:F1870)=0,"",IF(E1870="","Falta o código",IF(E1870&lt;&gt;TRIM(E1870),"Confira o código",IF(COUNTIFS(CobroID,E1870)&gt;1,"Código repetido",IF(NOT(ISNUMBER(B1870)),"Confira a data",IF(OR(B1870&lt;1,B1870&gt;73415,INT(B1870)&lt;&gt;B1870),"Confira a data",IF(NOT(ISNUMBER(C1870)),"Confira o valor",IF(C1870&lt;=0,"Valor maior que zero",IF(COUNTIFS(Medios,D1870)&lt;&gt;1,"Escolha um meio",IF(COUNTIFS(VentaID,A1870)&lt;&gt;1,"Confira o ID da venda",IF(SUMIFS(VentaValida,VentaID,A1870)&lt;=0,"Corrija a venda",IF(B1870&lt;SUMIFS(VentaFecha,VentaID,A1870),"Anterior à venda","OK"))))))))))))</f>
        <v/>
      </c>
      <c r="H1870" s="34" t="n">
        <f aca="false">IF(G1870="OK",C1870,0)</f>
        <v>0</v>
      </c>
    </row>
    <row r="1871" customFormat="false" ht="25" hidden="false" customHeight="true" outlineLevel="0" collapsed="false">
      <c r="A1871" s="31"/>
      <c r="B1871" s="32"/>
      <c r="C1871" s="33"/>
      <c r="D1871" s="31"/>
      <c r="E1871" s="31"/>
      <c r="F1871" s="31"/>
      <c r="G1871" s="36" t="str">
        <f aca="false">IF(COUNTA(A1871:F1871)=0,"",IF(E1871="","Falta o código",IF(E1871&lt;&gt;TRIM(E1871),"Confira o código",IF(COUNTIFS(CobroID,E1871)&gt;1,"Código repetido",IF(NOT(ISNUMBER(B1871)),"Confira a data",IF(OR(B1871&lt;1,B1871&gt;73415,INT(B1871)&lt;&gt;B1871),"Confira a data",IF(NOT(ISNUMBER(C1871)),"Confira o valor",IF(C1871&lt;=0,"Valor maior que zero",IF(COUNTIFS(Medios,D1871)&lt;&gt;1,"Escolha um meio",IF(COUNTIFS(VentaID,A1871)&lt;&gt;1,"Confira o ID da venda",IF(SUMIFS(VentaValida,VentaID,A1871)&lt;=0,"Corrija a venda",IF(B1871&lt;SUMIFS(VentaFecha,VentaID,A1871),"Anterior à venda","OK"))))))))))))</f>
        <v/>
      </c>
      <c r="H1871" s="34" t="n">
        <f aca="false">IF(G1871="OK",C1871,0)</f>
        <v>0</v>
      </c>
    </row>
    <row r="1872" customFormat="false" ht="25" hidden="false" customHeight="true" outlineLevel="0" collapsed="false">
      <c r="A1872" s="31"/>
      <c r="B1872" s="32"/>
      <c r="C1872" s="33"/>
      <c r="D1872" s="31"/>
      <c r="E1872" s="31"/>
      <c r="F1872" s="31"/>
      <c r="G1872" s="36" t="str">
        <f aca="false">IF(COUNTA(A1872:F1872)=0,"",IF(E1872="","Falta o código",IF(E1872&lt;&gt;TRIM(E1872),"Confira o código",IF(COUNTIFS(CobroID,E1872)&gt;1,"Código repetido",IF(NOT(ISNUMBER(B1872)),"Confira a data",IF(OR(B1872&lt;1,B1872&gt;73415,INT(B1872)&lt;&gt;B1872),"Confira a data",IF(NOT(ISNUMBER(C1872)),"Confira o valor",IF(C1872&lt;=0,"Valor maior que zero",IF(COUNTIFS(Medios,D1872)&lt;&gt;1,"Escolha um meio",IF(COUNTIFS(VentaID,A1872)&lt;&gt;1,"Confira o ID da venda",IF(SUMIFS(VentaValida,VentaID,A1872)&lt;=0,"Corrija a venda",IF(B1872&lt;SUMIFS(VentaFecha,VentaID,A1872),"Anterior à venda","OK"))))))))))))</f>
        <v/>
      </c>
      <c r="H1872" s="34" t="n">
        <f aca="false">IF(G1872="OK",C1872,0)</f>
        <v>0</v>
      </c>
    </row>
    <row r="1873" customFormat="false" ht="25" hidden="false" customHeight="true" outlineLevel="0" collapsed="false">
      <c r="A1873" s="31"/>
      <c r="B1873" s="32"/>
      <c r="C1873" s="33"/>
      <c r="D1873" s="31"/>
      <c r="E1873" s="31"/>
      <c r="F1873" s="31"/>
      <c r="G1873" s="36" t="str">
        <f aca="false">IF(COUNTA(A1873:F1873)=0,"",IF(E1873="","Falta o código",IF(E1873&lt;&gt;TRIM(E1873),"Confira o código",IF(COUNTIFS(CobroID,E1873)&gt;1,"Código repetido",IF(NOT(ISNUMBER(B1873)),"Confira a data",IF(OR(B1873&lt;1,B1873&gt;73415,INT(B1873)&lt;&gt;B1873),"Confira a data",IF(NOT(ISNUMBER(C1873)),"Confira o valor",IF(C1873&lt;=0,"Valor maior que zero",IF(COUNTIFS(Medios,D1873)&lt;&gt;1,"Escolha um meio",IF(COUNTIFS(VentaID,A1873)&lt;&gt;1,"Confira o ID da venda",IF(SUMIFS(VentaValida,VentaID,A1873)&lt;=0,"Corrija a venda",IF(B1873&lt;SUMIFS(VentaFecha,VentaID,A1873),"Anterior à venda","OK"))))))))))))</f>
        <v/>
      </c>
      <c r="H1873" s="34" t="n">
        <f aca="false">IF(G1873="OK",C1873,0)</f>
        <v>0</v>
      </c>
    </row>
    <row r="1874" customFormat="false" ht="25" hidden="false" customHeight="true" outlineLevel="0" collapsed="false">
      <c r="A1874" s="31"/>
      <c r="B1874" s="32"/>
      <c r="C1874" s="33"/>
      <c r="D1874" s="31"/>
      <c r="E1874" s="31"/>
      <c r="F1874" s="31"/>
      <c r="G1874" s="36" t="str">
        <f aca="false">IF(COUNTA(A1874:F1874)=0,"",IF(E1874="","Falta o código",IF(E1874&lt;&gt;TRIM(E1874),"Confira o código",IF(COUNTIFS(CobroID,E1874)&gt;1,"Código repetido",IF(NOT(ISNUMBER(B1874)),"Confira a data",IF(OR(B1874&lt;1,B1874&gt;73415,INT(B1874)&lt;&gt;B1874),"Confira a data",IF(NOT(ISNUMBER(C1874)),"Confira o valor",IF(C1874&lt;=0,"Valor maior que zero",IF(COUNTIFS(Medios,D1874)&lt;&gt;1,"Escolha um meio",IF(COUNTIFS(VentaID,A1874)&lt;&gt;1,"Confira o ID da venda",IF(SUMIFS(VentaValida,VentaID,A1874)&lt;=0,"Corrija a venda",IF(B1874&lt;SUMIFS(VentaFecha,VentaID,A1874),"Anterior à venda","OK"))))))))))))</f>
        <v/>
      </c>
      <c r="H1874" s="34" t="n">
        <f aca="false">IF(G1874="OK",C1874,0)</f>
        <v>0</v>
      </c>
    </row>
    <row r="1875" customFormat="false" ht="25" hidden="false" customHeight="true" outlineLevel="0" collapsed="false">
      <c r="A1875" s="31"/>
      <c r="B1875" s="32"/>
      <c r="C1875" s="33"/>
      <c r="D1875" s="31"/>
      <c r="E1875" s="31"/>
      <c r="F1875" s="31"/>
      <c r="G1875" s="36" t="str">
        <f aca="false">IF(COUNTA(A1875:F1875)=0,"",IF(E1875="","Falta o código",IF(E1875&lt;&gt;TRIM(E1875),"Confira o código",IF(COUNTIFS(CobroID,E1875)&gt;1,"Código repetido",IF(NOT(ISNUMBER(B1875)),"Confira a data",IF(OR(B1875&lt;1,B1875&gt;73415,INT(B1875)&lt;&gt;B1875),"Confira a data",IF(NOT(ISNUMBER(C1875)),"Confira o valor",IF(C1875&lt;=0,"Valor maior que zero",IF(COUNTIFS(Medios,D1875)&lt;&gt;1,"Escolha um meio",IF(COUNTIFS(VentaID,A1875)&lt;&gt;1,"Confira o ID da venda",IF(SUMIFS(VentaValida,VentaID,A1875)&lt;=0,"Corrija a venda",IF(B1875&lt;SUMIFS(VentaFecha,VentaID,A1875),"Anterior à venda","OK"))))))))))))</f>
        <v/>
      </c>
      <c r="H1875" s="34" t="n">
        <f aca="false">IF(G1875="OK",C1875,0)</f>
        <v>0</v>
      </c>
    </row>
    <row r="1876" customFormat="false" ht="25" hidden="false" customHeight="true" outlineLevel="0" collapsed="false">
      <c r="A1876" s="31"/>
      <c r="B1876" s="32"/>
      <c r="C1876" s="33"/>
      <c r="D1876" s="31"/>
      <c r="E1876" s="31"/>
      <c r="F1876" s="31"/>
      <c r="G1876" s="36" t="str">
        <f aca="false">IF(COUNTA(A1876:F1876)=0,"",IF(E1876="","Falta o código",IF(E1876&lt;&gt;TRIM(E1876),"Confira o código",IF(COUNTIFS(CobroID,E1876)&gt;1,"Código repetido",IF(NOT(ISNUMBER(B1876)),"Confira a data",IF(OR(B1876&lt;1,B1876&gt;73415,INT(B1876)&lt;&gt;B1876),"Confira a data",IF(NOT(ISNUMBER(C1876)),"Confira o valor",IF(C1876&lt;=0,"Valor maior que zero",IF(COUNTIFS(Medios,D1876)&lt;&gt;1,"Escolha um meio",IF(COUNTIFS(VentaID,A1876)&lt;&gt;1,"Confira o ID da venda",IF(SUMIFS(VentaValida,VentaID,A1876)&lt;=0,"Corrija a venda",IF(B1876&lt;SUMIFS(VentaFecha,VentaID,A1876),"Anterior à venda","OK"))))))))))))</f>
        <v/>
      </c>
      <c r="H1876" s="34" t="n">
        <f aca="false">IF(G1876="OK",C1876,0)</f>
        <v>0</v>
      </c>
    </row>
    <row r="1877" customFormat="false" ht="25" hidden="false" customHeight="true" outlineLevel="0" collapsed="false">
      <c r="A1877" s="31"/>
      <c r="B1877" s="32"/>
      <c r="C1877" s="33"/>
      <c r="D1877" s="31"/>
      <c r="E1877" s="31"/>
      <c r="F1877" s="31"/>
      <c r="G1877" s="36" t="str">
        <f aca="false">IF(COUNTA(A1877:F1877)=0,"",IF(E1877="","Falta o código",IF(E1877&lt;&gt;TRIM(E1877),"Confira o código",IF(COUNTIFS(CobroID,E1877)&gt;1,"Código repetido",IF(NOT(ISNUMBER(B1877)),"Confira a data",IF(OR(B1877&lt;1,B1877&gt;73415,INT(B1877)&lt;&gt;B1877),"Confira a data",IF(NOT(ISNUMBER(C1877)),"Confira o valor",IF(C1877&lt;=0,"Valor maior que zero",IF(COUNTIFS(Medios,D1877)&lt;&gt;1,"Escolha um meio",IF(COUNTIFS(VentaID,A1877)&lt;&gt;1,"Confira o ID da venda",IF(SUMIFS(VentaValida,VentaID,A1877)&lt;=0,"Corrija a venda",IF(B1877&lt;SUMIFS(VentaFecha,VentaID,A1877),"Anterior à venda","OK"))))))))))))</f>
        <v/>
      </c>
      <c r="H1877" s="34" t="n">
        <f aca="false">IF(G1877="OK",C1877,0)</f>
        <v>0</v>
      </c>
    </row>
    <row r="1878" customFormat="false" ht="25" hidden="false" customHeight="true" outlineLevel="0" collapsed="false">
      <c r="A1878" s="31"/>
      <c r="B1878" s="32"/>
      <c r="C1878" s="33"/>
      <c r="D1878" s="31"/>
      <c r="E1878" s="31"/>
      <c r="F1878" s="31"/>
      <c r="G1878" s="36" t="str">
        <f aca="false">IF(COUNTA(A1878:F1878)=0,"",IF(E1878="","Falta o código",IF(E1878&lt;&gt;TRIM(E1878),"Confira o código",IF(COUNTIFS(CobroID,E1878)&gt;1,"Código repetido",IF(NOT(ISNUMBER(B1878)),"Confira a data",IF(OR(B1878&lt;1,B1878&gt;73415,INT(B1878)&lt;&gt;B1878),"Confira a data",IF(NOT(ISNUMBER(C1878)),"Confira o valor",IF(C1878&lt;=0,"Valor maior que zero",IF(COUNTIFS(Medios,D1878)&lt;&gt;1,"Escolha um meio",IF(COUNTIFS(VentaID,A1878)&lt;&gt;1,"Confira o ID da venda",IF(SUMIFS(VentaValida,VentaID,A1878)&lt;=0,"Corrija a venda",IF(B1878&lt;SUMIFS(VentaFecha,VentaID,A1878),"Anterior à venda","OK"))))))))))))</f>
        <v/>
      </c>
      <c r="H1878" s="34" t="n">
        <f aca="false">IF(G1878="OK",C1878,0)</f>
        <v>0</v>
      </c>
    </row>
    <row r="1879" customFormat="false" ht="25" hidden="false" customHeight="true" outlineLevel="0" collapsed="false">
      <c r="A1879" s="31"/>
      <c r="B1879" s="32"/>
      <c r="C1879" s="33"/>
      <c r="D1879" s="31"/>
      <c r="E1879" s="31"/>
      <c r="F1879" s="31"/>
      <c r="G1879" s="36" t="str">
        <f aca="false">IF(COUNTA(A1879:F1879)=0,"",IF(E1879="","Falta o código",IF(E1879&lt;&gt;TRIM(E1879),"Confira o código",IF(COUNTIFS(CobroID,E1879)&gt;1,"Código repetido",IF(NOT(ISNUMBER(B1879)),"Confira a data",IF(OR(B1879&lt;1,B1879&gt;73415,INT(B1879)&lt;&gt;B1879),"Confira a data",IF(NOT(ISNUMBER(C1879)),"Confira o valor",IF(C1879&lt;=0,"Valor maior que zero",IF(COUNTIFS(Medios,D1879)&lt;&gt;1,"Escolha um meio",IF(COUNTIFS(VentaID,A1879)&lt;&gt;1,"Confira o ID da venda",IF(SUMIFS(VentaValida,VentaID,A1879)&lt;=0,"Corrija a venda",IF(B1879&lt;SUMIFS(VentaFecha,VentaID,A1879),"Anterior à venda","OK"))))))))))))</f>
        <v/>
      </c>
      <c r="H1879" s="34" t="n">
        <f aca="false">IF(G1879="OK",C1879,0)</f>
        <v>0</v>
      </c>
    </row>
    <row r="1880" customFormat="false" ht="25" hidden="false" customHeight="true" outlineLevel="0" collapsed="false">
      <c r="A1880" s="31"/>
      <c r="B1880" s="32"/>
      <c r="C1880" s="33"/>
      <c r="D1880" s="31"/>
      <c r="E1880" s="31"/>
      <c r="F1880" s="31"/>
      <c r="G1880" s="36" t="str">
        <f aca="false">IF(COUNTA(A1880:F1880)=0,"",IF(E1880="","Falta o código",IF(E1880&lt;&gt;TRIM(E1880),"Confira o código",IF(COUNTIFS(CobroID,E1880)&gt;1,"Código repetido",IF(NOT(ISNUMBER(B1880)),"Confira a data",IF(OR(B1880&lt;1,B1880&gt;73415,INT(B1880)&lt;&gt;B1880),"Confira a data",IF(NOT(ISNUMBER(C1880)),"Confira o valor",IF(C1880&lt;=0,"Valor maior que zero",IF(COUNTIFS(Medios,D1880)&lt;&gt;1,"Escolha um meio",IF(COUNTIFS(VentaID,A1880)&lt;&gt;1,"Confira o ID da venda",IF(SUMIFS(VentaValida,VentaID,A1880)&lt;=0,"Corrija a venda",IF(B1880&lt;SUMIFS(VentaFecha,VentaID,A1880),"Anterior à venda","OK"))))))))))))</f>
        <v/>
      </c>
      <c r="H1880" s="34" t="n">
        <f aca="false">IF(G1880="OK",C1880,0)</f>
        <v>0</v>
      </c>
    </row>
    <row r="1881" customFormat="false" ht="25" hidden="false" customHeight="true" outlineLevel="0" collapsed="false">
      <c r="A1881" s="31"/>
      <c r="B1881" s="32"/>
      <c r="C1881" s="33"/>
      <c r="D1881" s="31"/>
      <c r="E1881" s="31"/>
      <c r="F1881" s="31"/>
      <c r="G1881" s="36" t="str">
        <f aca="false">IF(COUNTA(A1881:F1881)=0,"",IF(E1881="","Falta o código",IF(E1881&lt;&gt;TRIM(E1881),"Confira o código",IF(COUNTIFS(CobroID,E1881)&gt;1,"Código repetido",IF(NOT(ISNUMBER(B1881)),"Confira a data",IF(OR(B1881&lt;1,B1881&gt;73415,INT(B1881)&lt;&gt;B1881),"Confira a data",IF(NOT(ISNUMBER(C1881)),"Confira o valor",IF(C1881&lt;=0,"Valor maior que zero",IF(COUNTIFS(Medios,D1881)&lt;&gt;1,"Escolha um meio",IF(COUNTIFS(VentaID,A1881)&lt;&gt;1,"Confira o ID da venda",IF(SUMIFS(VentaValida,VentaID,A1881)&lt;=0,"Corrija a venda",IF(B1881&lt;SUMIFS(VentaFecha,VentaID,A1881),"Anterior à venda","OK"))))))))))))</f>
        <v/>
      </c>
      <c r="H1881" s="34" t="n">
        <f aca="false">IF(G1881="OK",C1881,0)</f>
        <v>0</v>
      </c>
    </row>
    <row r="1882" customFormat="false" ht="25" hidden="false" customHeight="true" outlineLevel="0" collapsed="false">
      <c r="A1882" s="31"/>
      <c r="B1882" s="32"/>
      <c r="C1882" s="33"/>
      <c r="D1882" s="31"/>
      <c r="E1882" s="31"/>
      <c r="F1882" s="31"/>
      <c r="G1882" s="36" t="str">
        <f aca="false">IF(COUNTA(A1882:F1882)=0,"",IF(E1882="","Falta o código",IF(E1882&lt;&gt;TRIM(E1882),"Confira o código",IF(COUNTIFS(CobroID,E1882)&gt;1,"Código repetido",IF(NOT(ISNUMBER(B1882)),"Confira a data",IF(OR(B1882&lt;1,B1882&gt;73415,INT(B1882)&lt;&gt;B1882),"Confira a data",IF(NOT(ISNUMBER(C1882)),"Confira o valor",IF(C1882&lt;=0,"Valor maior que zero",IF(COUNTIFS(Medios,D1882)&lt;&gt;1,"Escolha um meio",IF(COUNTIFS(VentaID,A1882)&lt;&gt;1,"Confira o ID da venda",IF(SUMIFS(VentaValida,VentaID,A1882)&lt;=0,"Corrija a venda",IF(B1882&lt;SUMIFS(VentaFecha,VentaID,A1882),"Anterior à venda","OK"))))))))))))</f>
        <v/>
      </c>
      <c r="H1882" s="34" t="n">
        <f aca="false">IF(G1882="OK",C1882,0)</f>
        <v>0</v>
      </c>
    </row>
    <row r="1883" customFormat="false" ht="25" hidden="false" customHeight="true" outlineLevel="0" collapsed="false">
      <c r="A1883" s="31"/>
      <c r="B1883" s="32"/>
      <c r="C1883" s="33"/>
      <c r="D1883" s="31"/>
      <c r="E1883" s="31"/>
      <c r="F1883" s="31"/>
      <c r="G1883" s="36" t="str">
        <f aca="false">IF(COUNTA(A1883:F1883)=0,"",IF(E1883="","Falta o código",IF(E1883&lt;&gt;TRIM(E1883),"Confira o código",IF(COUNTIFS(CobroID,E1883)&gt;1,"Código repetido",IF(NOT(ISNUMBER(B1883)),"Confira a data",IF(OR(B1883&lt;1,B1883&gt;73415,INT(B1883)&lt;&gt;B1883),"Confira a data",IF(NOT(ISNUMBER(C1883)),"Confira o valor",IF(C1883&lt;=0,"Valor maior que zero",IF(COUNTIFS(Medios,D1883)&lt;&gt;1,"Escolha um meio",IF(COUNTIFS(VentaID,A1883)&lt;&gt;1,"Confira o ID da venda",IF(SUMIFS(VentaValida,VentaID,A1883)&lt;=0,"Corrija a venda",IF(B1883&lt;SUMIFS(VentaFecha,VentaID,A1883),"Anterior à venda","OK"))))))))))))</f>
        <v/>
      </c>
      <c r="H1883" s="34" t="n">
        <f aca="false">IF(G1883="OK",C1883,0)</f>
        <v>0</v>
      </c>
    </row>
    <row r="1884" customFormat="false" ht="25" hidden="false" customHeight="true" outlineLevel="0" collapsed="false">
      <c r="A1884" s="31"/>
      <c r="B1884" s="32"/>
      <c r="C1884" s="33"/>
      <c r="D1884" s="31"/>
      <c r="E1884" s="31"/>
      <c r="F1884" s="31"/>
      <c r="G1884" s="36" t="str">
        <f aca="false">IF(COUNTA(A1884:F1884)=0,"",IF(E1884="","Falta o código",IF(E1884&lt;&gt;TRIM(E1884),"Confira o código",IF(COUNTIFS(CobroID,E1884)&gt;1,"Código repetido",IF(NOT(ISNUMBER(B1884)),"Confira a data",IF(OR(B1884&lt;1,B1884&gt;73415,INT(B1884)&lt;&gt;B1884),"Confira a data",IF(NOT(ISNUMBER(C1884)),"Confira o valor",IF(C1884&lt;=0,"Valor maior que zero",IF(COUNTIFS(Medios,D1884)&lt;&gt;1,"Escolha um meio",IF(COUNTIFS(VentaID,A1884)&lt;&gt;1,"Confira o ID da venda",IF(SUMIFS(VentaValida,VentaID,A1884)&lt;=0,"Corrija a venda",IF(B1884&lt;SUMIFS(VentaFecha,VentaID,A1884),"Anterior à venda","OK"))))))))))))</f>
        <v/>
      </c>
      <c r="H1884" s="34" t="n">
        <f aca="false">IF(G1884="OK",C1884,0)</f>
        <v>0</v>
      </c>
    </row>
    <row r="1885" customFormat="false" ht="25" hidden="false" customHeight="true" outlineLevel="0" collapsed="false">
      <c r="A1885" s="31"/>
      <c r="B1885" s="32"/>
      <c r="C1885" s="33"/>
      <c r="D1885" s="31"/>
      <c r="E1885" s="31"/>
      <c r="F1885" s="31"/>
      <c r="G1885" s="36" t="str">
        <f aca="false">IF(COUNTA(A1885:F1885)=0,"",IF(E1885="","Falta o código",IF(E1885&lt;&gt;TRIM(E1885),"Confira o código",IF(COUNTIFS(CobroID,E1885)&gt;1,"Código repetido",IF(NOT(ISNUMBER(B1885)),"Confira a data",IF(OR(B1885&lt;1,B1885&gt;73415,INT(B1885)&lt;&gt;B1885),"Confira a data",IF(NOT(ISNUMBER(C1885)),"Confira o valor",IF(C1885&lt;=0,"Valor maior que zero",IF(COUNTIFS(Medios,D1885)&lt;&gt;1,"Escolha um meio",IF(COUNTIFS(VentaID,A1885)&lt;&gt;1,"Confira o ID da venda",IF(SUMIFS(VentaValida,VentaID,A1885)&lt;=0,"Corrija a venda",IF(B1885&lt;SUMIFS(VentaFecha,VentaID,A1885),"Anterior à venda","OK"))))))))))))</f>
        <v/>
      </c>
      <c r="H1885" s="34" t="n">
        <f aca="false">IF(G1885="OK",C1885,0)</f>
        <v>0</v>
      </c>
    </row>
    <row r="1886" customFormat="false" ht="25" hidden="false" customHeight="true" outlineLevel="0" collapsed="false">
      <c r="A1886" s="31"/>
      <c r="B1886" s="32"/>
      <c r="C1886" s="33"/>
      <c r="D1886" s="31"/>
      <c r="E1886" s="31"/>
      <c r="F1886" s="31"/>
      <c r="G1886" s="36" t="str">
        <f aca="false">IF(COUNTA(A1886:F1886)=0,"",IF(E1886="","Falta o código",IF(E1886&lt;&gt;TRIM(E1886),"Confira o código",IF(COUNTIFS(CobroID,E1886)&gt;1,"Código repetido",IF(NOT(ISNUMBER(B1886)),"Confira a data",IF(OR(B1886&lt;1,B1886&gt;73415,INT(B1886)&lt;&gt;B1886),"Confira a data",IF(NOT(ISNUMBER(C1886)),"Confira o valor",IF(C1886&lt;=0,"Valor maior que zero",IF(COUNTIFS(Medios,D1886)&lt;&gt;1,"Escolha um meio",IF(COUNTIFS(VentaID,A1886)&lt;&gt;1,"Confira o ID da venda",IF(SUMIFS(VentaValida,VentaID,A1886)&lt;=0,"Corrija a venda",IF(B1886&lt;SUMIFS(VentaFecha,VentaID,A1886),"Anterior à venda","OK"))))))))))))</f>
        <v/>
      </c>
      <c r="H1886" s="34" t="n">
        <f aca="false">IF(G1886="OK",C1886,0)</f>
        <v>0</v>
      </c>
    </row>
    <row r="1887" customFormat="false" ht="25" hidden="false" customHeight="true" outlineLevel="0" collapsed="false">
      <c r="A1887" s="31"/>
      <c r="B1887" s="32"/>
      <c r="C1887" s="33"/>
      <c r="D1887" s="31"/>
      <c r="E1887" s="31"/>
      <c r="F1887" s="31"/>
      <c r="G1887" s="36" t="str">
        <f aca="false">IF(COUNTA(A1887:F1887)=0,"",IF(E1887="","Falta o código",IF(E1887&lt;&gt;TRIM(E1887),"Confira o código",IF(COUNTIFS(CobroID,E1887)&gt;1,"Código repetido",IF(NOT(ISNUMBER(B1887)),"Confira a data",IF(OR(B1887&lt;1,B1887&gt;73415,INT(B1887)&lt;&gt;B1887),"Confira a data",IF(NOT(ISNUMBER(C1887)),"Confira o valor",IF(C1887&lt;=0,"Valor maior que zero",IF(COUNTIFS(Medios,D1887)&lt;&gt;1,"Escolha um meio",IF(COUNTIFS(VentaID,A1887)&lt;&gt;1,"Confira o ID da venda",IF(SUMIFS(VentaValida,VentaID,A1887)&lt;=0,"Corrija a venda",IF(B1887&lt;SUMIFS(VentaFecha,VentaID,A1887),"Anterior à venda","OK"))))))))))))</f>
        <v/>
      </c>
      <c r="H1887" s="34" t="n">
        <f aca="false">IF(G1887="OK",C1887,0)</f>
        <v>0</v>
      </c>
    </row>
    <row r="1888" customFormat="false" ht="25" hidden="false" customHeight="true" outlineLevel="0" collapsed="false">
      <c r="A1888" s="31"/>
      <c r="B1888" s="32"/>
      <c r="C1888" s="33"/>
      <c r="D1888" s="31"/>
      <c r="E1888" s="31"/>
      <c r="F1888" s="31"/>
      <c r="G1888" s="36" t="str">
        <f aca="false">IF(COUNTA(A1888:F1888)=0,"",IF(E1888="","Falta o código",IF(E1888&lt;&gt;TRIM(E1888),"Confira o código",IF(COUNTIFS(CobroID,E1888)&gt;1,"Código repetido",IF(NOT(ISNUMBER(B1888)),"Confira a data",IF(OR(B1888&lt;1,B1888&gt;73415,INT(B1888)&lt;&gt;B1888),"Confira a data",IF(NOT(ISNUMBER(C1888)),"Confira o valor",IF(C1888&lt;=0,"Valor maior que zero",IF(COUNTIFS(Medios,D1888)&lt;&gt;1,"Escolha um meio",IF(COUNTIFS(VentaID,A1888)&lt;&gt;1,"Confira o ID da venda",IF(SUMIFS(VentaValida,VentaID,A1888)&lt;=0,"Corrija a venda",IF(B1888&lt;SUMIFS(VentaFecha,VentaID,A1888),"Anterior à venda","OK"))))))))))))</f>
        <v/>
      </c>
      <c r="H1888" s="34" t="n">
        <f aca="false">IF(G1888="OK",C1888,0)</f>
        <v>0</v>
      </c>
    </row>
    <row r="1889" customFormat="false" ht="25" hidden="false" customHeight="true" outlineLevel="0" collapsed="false">
      <c r="A1889" s="31"/>
      <c r="B1889" s="32"/>
      <c r="C1889" s="33"/>
      <c r="D1889" s="31"/>
      <c r="E1889" s="31"/>
      <c r="F1889" s="31"/>
      <c r="G1889" s="36" t="str">
        <f aca="false">IF(COUNTA(A1889:F1889)=0,"",IF(E1889="","Falta o código",IF(E1889&lt;&gt;TRIM(E1889),"Confira o código",IF(COUNTIFS(CobroID,E1889)&gt;1,"Código repetido",IF(NOT(ISNUMBER(B1889)),"Confira a data",IF(OR(B1889&lt;1,B1889&gt;73415,INT(B1889)&lt;&gt;B1889),"Confira a data",IF(NOT(ISNUMBER(C1889)),"Confira o valor",IF(C1889&lt;=0,"Valor maior que zero",IF(COUNTIFS(Medios,D1889)&lt;&gt;1,"Escolha um meio",IF(COUNTIFS(VentaID,A1889)&lt;&gt;1,"Confira o ID da venda",IF(SUMIFS(VentaValida,VentaID,A1889)&lt;=0,"Corrija a venda",IF(B1889&lt;SUMIFS(VentaFecha,VentaID,A1889),"Anterior à venda","OK"))))))))))))</f>
        <v/>
      </c>
      <c r="H1889" s="34" t="n">
        <f aca="false">IF(G1889="OK",C1889,0)</f>
        <v>0</v>
      </c>
    </row>
    <row r="1890" customFormat="false" ht="25" hidden="false" customHeight="true" outlineLevel="0" collapsed="false">
      <c r="A1890" s="31"/>
      <c r="B1890" s="32"/>
      <c r="C1890" s="33"/>
      <c r="D1890" s="31"/>
      <c r="E1890" s="31"/>
      <c r="F1890" s="31"/>
      <c r="G1890" s="36" t="str">
        <f aca="false">IF(COUNTA(A1890:F1890)=0,"",IF(E1890="","Falta o código",IF(E1890&lt;&gt;TRIM(E1890),"Confira o código",IF(COUNTIFS(CobroID,E1890)&gt;1,"Código repetido",IF(NOT(ISNUMBER(B1890)),"Confira a data",IF(OR(B1890&lt;1,B1890&gt;73415,INT(B1890)&lt;&gt;B1890),"Confira a data",IF(NOT(ISNUMBER(C1890)),"Confira o valor",IF(C1890&lt;=0,"Valor maior que zero",IF(COUNTIFS(Medios,D1890)&lt;&gt;1,"Escolha um meio",IF(COUNTIFS(VentaID,A1890)&lt;&gt;1,"Confira o ID da venda",IF(SUMIFS(VentaValida,VentaID,A1890)&lt;=0,"Corrija a venda",IF(B1890&lt;SUMIFS(VentaFecha,VentaID,A1890),"Anterior à venda","OK"))))))))))))</f>
        <v/>
      </c>
      <c r="H1890" s="34" t="n">
        <f aca="false">IF(G1890="OK",C1890,0)</f>
        <v>0</v>
      </c>
    </row>
    <row r="1891" customFormat="false" ht="25" hidden="false" customHeight="true" outlineLevel="0" collapsed="false">
      <c r="A1891" s="31"/>
      <c r="B1891" s="32"/>
      <c r="C1891" s="33"/>
      <c r="D1891" s="31"/>
      <c r="E1891" s="31"/>
      <c r="F1891" s="31"/>
      <c r="G1891" s="36" t="str">
        <f aca="false">IF(COUNTA(A1891:F1891)=0,"",IF(E1891="","Falta o código",IF(E1891&lt;&gt;TRIM(E1891),"Confira o código",IF(COUNTIFS(CobroID,E1891)&gt;1,"Código repetido",IF(NOT(ISNUMBER(B1891)),"Confira a data",IF(OR(B1891&lt;1,B1891&gt;73415,INT(B1891)&lt;&gt;B1891),"Confira a data",IF(NOT(ISNUMBER(C1891)),"Confira o valor",IF(C1891&lt;=0,"Valor maior que zero",IF(COUNTIFS(Medios,D1891)&lt;&gt;1,"Escolha um meio",IF(COUNTIFS(VentaID,A1891)&lt;&gt;1,"Confira o ID da venda",IF(SUMIFS(VentaValida,VentaID,A1891)&lt;=0,"Corrija a venda",IF(B1891&lt;SUMIFS(VentaFecha,VentaID,A1891),"Anterior à venda","OK"))))))))))))</f>
        <v/>
      </c>
      <c r="H1891" s="34" t="n">
        <f aca="false">IF(G1891="OK",C1891,0)</f>
        <v>0</v>
      </c>
    </row>
    <row r="1892" customFormat="false" ht="25" hidden="false" customHeight="true" outlineLevel="0" collapsed="false">
      <c r="A1892" s="31"/>
      <c r="B1892" s="32"/>
      <c r="C1892" s="33"/>
      <c r="D1892" s="31"/>
      <c r="E1892" s="31"/>
      <c r="F1892" s="31"/>
      <c r="G1892" s="36" t="str">
        <f aca="false">IF(COUNTA(A1892:F1892)=0,"",IF(E1892="","Falta o código",IF(E1892&lt;&gt;TRIM(E1892),"Confira o código",IF(COUNTIFS(CobroID,E1892)&gt;1,"Código repetido",IF(NOT(ISNUMBER(B1892)),"Confira a data",IF(OR(B1892&lt;1,B1892&gt;73415,INT(B1892)&lt;&gt;B1892),"Confira a data",IF(NOT(ISNUMBER(C1892)),"Confira o valor",IF(C1892&lt;=0,"Valor maior que zero",IF(COUNTIFS(Medios,D1892)&lt;&gt;1,"Escolha um meio",IF(COUNTIFS(VentaID,A1892)&lt;&gt;1,"Confira o ID da venda",IF(SUMIFS(VentaValida,VentaID,A1892)&lt;=0,"Corrija a venda",IF(B1892&lt;SUMIFS(VentaFecha,VentaID,A1892),"Anterior à venda","OK"))))))))))))</f>
        <v/>
      </c>
      <c r="H1892" s="34" t="n">
        <f aca="false">IF(G1892="OK",C1892,0)</f>
        <v>0</v>
      </c>
    </row>
    <row r="1893" customFormat="false" ht="25" hidden="false" customHeight="true" outlineLevel="0" collapsed="false">
      <c r="A1893" s="31"/>
      <c r="B1893" s="32"/>
      <c r="C1893" s="33"/>
      <c r="D1893" s="31"/>
      <c r="E1893" s="31"/>
      <c r="F1893" s="31"/>
      <c r="G1893" s="36" t="str">
        <f aca="false">IF(COUNTA(A1893:F1893)=0,"",IF(E1893="","Falta o código",IF(E1893&lt;&gt;TRIM(E1893),"Confira o código",IF(COUNTIFS(CobroID,E1893)&gt;1,"Código repetido",IF(NOT(ISNUMBER(B1893)),"Confira a data",IF(OR(B1893&lt;1,B1893&gt;73415,INT(B1893)&lt;&gt;B1893),"Confira a data",IF(NOT(ISNUMBER(C1893)),"Confira o valor",IF(C1893&lt;=0,"Valor maior que zero",IF(COUNTIFS(Medios,D1893)&lt;&gt;1,"Escolha um meio",IF(COUNTIFS(VentaID,A1893)&lt;&gt;1,"Confira o ID da venda",IF(SUMIFS(VentaValida,VentaID,A1893)&lt;=0,"Corrija a venda",IF(B1893&lt;SUMIFS(VentaFecha,VentaID,A1893),"Anterior à venda","OK"))))))))))))</f>
        <v/>
      </c>
      <c r="H1893" s="34" t="n">
        <f aca="false">IF(G1893="OK",C1893,0)</f>
        <v>0</v>
      </c>
    </row>
    <row r="1894" customFormat="false" ht="25" hidden="false" customHeight="true" outlineLevel="0" collapsed="false">
      <c r="A1894" s="31"/>
      <c r="B1894" s="32"/>
      <c r="C1894" s="33"/>
      <c r="D1894" s="31"/>
      <c r="E1894" s="31"/>
      <c r="F1894" s="31"/>
      <c r="G1894" s="36" t="str">
        <f aca="false">IF(COUNTA(A1894:F1894)=0,"",IF(E1894="","Falta o código",IF(E1894&lt;&gt;TRIM(E1894),"Confira o código",IF(COUNTIFS(CobroID,E1894)&gt;1,"Código repetido",IF(NOT(ISNUMBER(B1894)),"Confira a data",IF(OR(B1894&lt;1,B1894&gt;73415,INT(B1894)&lt;&gt;B1894),"Confira a data",IF(NOT(ISNUMBER(C1894)),"Confira o valor",IF(C1894&lt;=0,"Valor maior que zero",IF(COUNTIFS(Medios,D1894)&lt;&gt;1,"Escolha um meio",IF(COUNTIFS(VentaID,A1894)&lt;&gt;1,"Confira o ID da venda",IF(SUMIFS(VentaValida,VentaID,A1894)&lt;=0,"Corrija a venda",IF(B1894&lt;SUMIFS(VentaFecha,VentaID,A1894),"Anterior à venda","OK"))))))))))))</f>
        <v/>
      </c>
      <c r="H1894" s="34" t="n">
        <f aca="false">IF(G1894="OK",C1894,0)</f>
        <v>0</v>
      </c>
    </row>
    <row r="1895" customFormat="false" ht="25" hidden="false" customHeight="true" outlineLevel="0" collapsed="false">
      <c r="A1895" s="31"/>
      <c r="B1895" s="32"/>
      <c r="C1895" s="33"/>
      <c r="D1895" s="31"/>
      <c r="E1895" s="31"/>
      <c r="F1895" s="31"/>
      <c r="G1895" s="36" t="str">
        <f aca="false">IF(COUNTA(A1895:F1895)=0,"",IF(E1895="","Falta o código",IF(E1895&lt;&gt;TRIM(E1895),"Confira o código",IF(COUNTIFS(CobroID,E1895)&gt;1,"Código repetido",IF(NOT(ISNUMBER(B1895)),"Confira a data",IF(OR(B1895&lt;1,B1895&gt;73415,INT(B1895)&lt;&gt;B1895),"Confira a data",IF(NOT(ISNUMBER(C1895)),"Confira o valor",IF(C1895&lt;=0,"Valor maior que zero",IF(COUNTIFS(Medios,D1895)&lt;&gt;1,"Escolha um meio",IF(COUNTIFS(VentaID,A1895)&lt;&gt;1,"Confira o ID da venda",IF(SUMIFS(VentaValida,VentaID,A1895)&lt;=0,"Corrija a venda",IF(B1895&lt;SUMIFS(VentaFecha,VentaID,A1895),"Anterior à venda","OK"))))))))))))</f>
        <v/>
      </c>
      <c r="H1895" s="34" t="n">
        <f aca="false">IF(G1895="OK",C1895,0)</f>
        <v>0</v>
      </c>
    </row>
    <row r="1896" customFormat="false" ht="25" hidden="false" customHeight="true" outlineLevel="0" collapsed="false">
      <c r="A1896" s="31"/>
      <c r="B1896" s="32"/>
      <c r="C1896" s="33"/>
      <c r="D1896" s="31"/>
      <c r="E1896" s="31"/>
      <c r="F1896" s="31"/>
      <c r="G1896" s="36" t="str">
        <f aca="false">IF(COUNTA(A1896:F1896)=0,"",IF(E1896="","Falta o código",IF(E1896&lt;&gt;TRIM(E1896),"Confira o código",IF(COUNTIFS(CobroID,E1896)&gt;1,"Código repetido",IF(NOT(ISNUMBER(B1896)),"Confira a data",IF(OR(B1896&lt;1,B1896&gt;73415,INT(B1896)&lt;&gt;B1896),"Confira a data",IF(NOT(ISNUMBER(C1896)),"Confira o valor",IF(C1896&lt;=0,"Valor maior que zero",IF(COUNTIFS(Medios,D1896)&lt;&gt;1,"Escolha um meio",IF(COUNTIFS(VentaID,A1896)&lt;&gt;1,"Confira o ID da venda",IF(SUMIFS(VentaValida,VentaID,A1896)&lt;=0,"Corrija a venda",IF(B1896&lt;SUMIFS(VentaFecha,VentaID,A1896),"Anterior à venda","OK"))))))))))))</f>
        <v/>
      </c>
      <c r="H1896" s="34" t="n">
        <f aca="false">IF(G1896="OK",C1896,0)</f>
        <v>0</v>
      </c>
    </row>
    <row r="1897" customFormat="false" ht="25" hidden="false" customHeight="true" outlineLevel="0" collapsed="false">
      <c r="A1897" s="31"/>
      <c r="B1897" s="32"/>
      <c r="C1897" s="33"/>
      <c r="D1897" s="31"/>
      <c r="E1897" s="31"/>
      <c r="F1897" s="31"/>
      <c r="G1897" s="36" t="str">
        <f aca="false">IF(COUNTA(A1897:F1897)=0,"",IF(E1897="","Falta o código",IF(E1897&lt;&gt;TRIM(E1897),"Confira o código",IF(COUNTIFS(CobroID,E1897)&gt;1,"Código repetido",IF(NOT(ISNUMBER(B1897)),"Confira a data",IF(OR(B1897&lt;1,B1897&gt;73415,INT(B1897)&lt;&gt;B1897),"Confira a data",IF(NOT(ISNUMBER(C1897)),"Confira o valor",IF(C1897&lt;=0,"Valor maior que zero",IF(COUNTIFS(Medios,D1897)&lt;&gt;1,"Escolha um meio",IF(COUNTIFS(VentaID,A1897)&lt;&gt;1,"Confira o ID da venda",IF(SUMIFS(VentaValida,VentaID,A1897)&lt;=0,"Corrija a venda",IF(B1897&lt;SUMIFS(VentaFecha,VentaID,A1897),"Anterior à venda","OK"))))))))))))</f>
        <v/>
      </c>
      <c r="H1897" s="34" t="n">
        <f aca="false">IF(G1897="OK",C1897,0)</f>
        <v>0</v>
      </c>
    </row>
    <row r="1898" customFormat="false" ht="25" hidden="false" customHeight="true" outlineLevel="0" collapsed="false">
      <c r="A1898" s="31"/>
      <c r="B1898" s="32"/>
      <c r="C1898" s="33"/>
      <c r="D1898" s="31"/>
      <c r="E1898" s="31"/>
      <c r="F1898" s="31"/>
      <c r="G1898" s="36" t="str">
        <f aca="false">IF(COUNTA(A1898:F1898)=0,"",IF(E1898="","Falta o código",IF(E1898&lt;&gt;TRIM(E1898),"Confira o código",IF(COUNTIFS(CobroID,E1898)&gt;1,"Código repetido",IF(NOT(ISNUMBER(B1898)),"Confira a data",IF(OR(B1898&lt;1,B1898&gt;73415,INT(B1898)&lt;&gt;B1898),"Confira a data",IF(NOT(ISNUMBER(C1898)),"Confira o valor",IF(C1898&lt;=0,"Valor maior que zero",IF(COUNTIFS(Medios,D1898)&lt;&gt;1,"Escolha um meio",IF(COUNTIFS(VentaID,A1898)&lt;&gt;1,"Confira o ID da venda",IF(SUMIFS(VentaValida,VentaID,A1898)&lt;=0,"Corrija a venda",IF(B1898&lt;SUMIFS(VentaFecha,VentaID,A1898),"Anterior à venda","OK"))))))))))))</f>
        <v/>
      </c>
      <c r="H1898" s="34" t="n">
        <f aca="false">IF(G1898="OK",C1898,0)</f>
        <v>0</v>
      </c>
    </row>
    <row r="1899" customFormat="false" ht="25" hidden="false" customHeight="true" outlineLevel="0" collapsed="false">
      <c r="A1899" s="31"/>
      <c r="B1899" s="32"/>
      <c r="C1899" s="33"/>
      <c r="D1899" s="31"/>
      <c r="E1899" s="31"/>
      <c r="F1899" s="31"/>
      <c r="G1899" s="36" t="str">
        <f aca="false">IF(COUNTA(A1899:F1899)=0,"",IF(E1899="","Falta o código",IF(E1899&lt;&gt;TRIM(E1899),"Confira o código",IF(COUNTIFS(CobroID,E1899)&gt;1,"Código repetido",IF(NOT(ISNUMBER(B1899)),"Confira a data",IF(OR(B1899&lt;1,B1899&gt;73415,INT(B1899)&lt;&gt;B1899),"Confira a data",IF(NOT(ISNUMBER(C1899)),"Confira o valor",IF(C1899&lt;=0,"Valor maior que zero",IF(COUNTIFS(Medios,D1899)&lt;&gt;1,"Escolha um meio",IF(COUNTIFS(VentaID,A1899)&lt;&gt;1,"Confira o ID da venda",IF(SUMIFS(VentaValida,VentaID,A1899)&lt;=0,"Corrija a venda",IF(B1899&lt;SUMIFS(VentaFecha,VentaID,A1899),"Anterior à venda","OK"))))))))))))</f>
        <v/>
      </c>
      <c r="H1899" s="34" t="n">
        <f aca="false">IF(G1899="OK",C1899,0)</f>
        <v>0</v>
      </c>
    </row>
    <row r="1900" customFormat="false" ht="25" hidden="false" customHeight="true" outlineLevel="0" collapsed="false">
      <c r="A1900" s="31"/>
      <c r="B1900" s="32"/>
      <c r="C1900" s="33"/>
      <c r="D1900" s="31"/>
      <c r="E1900" s="31"/>
      <c r="F1900" s="31"/>
      <c r="G1900" s="36" t="str">
        <f aca="false">IF(COUNTA(A1900:F1900)=0,"",IF(E1900="","Falta o código",IF(E1900&lt;&gt;TRIM(E1900),"Confira o código",IF(COUNTIFS(CobroID,E1900)&gt;1,"Código repetido",IF(NOT(ISNUMBER(B1900)),"Confira a data",IF(OR(B1900&lt;1,B1900&gt;73415,INT(B1900)&lt;&gt;B1900),"Confira a data",IF(NOT(ISNUMBER(C1900)),"Confira o valor",IF(C1900&lt;=0,"Valor maior que zero",IF(COUNTIFS(Medios,D1900)&lt;&gt;1,"Escolha um meio",IF(COUNTIFS(VentaID,A1900)&lt;&gt;1,"Confira o ID da venda",IF(SUMIFS(VentaValida,VentaID,A1900)&lt;=0,"Corrija a venda",IF(B1900&lt;SUMIFS(VentaFecha,VentaID,A1900),"Anterior à venda","OK"))))))))))))</f>
        <v/>
      </c>
      <c r="H1900" s="34" t="n">
        <f aca="false">IF(G1900="OK",C1900,0)</f>
        <v>0</v>
      </c>
    </row>
    <row r="1901" customFormat="false" ht="25" hidden="false" customHeight="true" outlineLevel="0" collapsed="false">
      <c r="A1901" s="31"/>
      <c r="B1901" s="32"/>
      <c r="C1901" s="33"/>
      <c r="D1901" s="31"/>
      <c r="E1901" s="31"/>
      <c r="F1901" s="31"/>
      <c r="G1901" s="36" t="str">
        <f aca="false">IF(COUNTA(A1901:F1901)=0,"",IF(E1901="","Falta o código",IF(E1901&lt;&gt;TRIM(E1901),"Confira o código",IF(COUNTIFS(CobroID,E1901)&gt;1,"Código repetido",IF(NOT(ISNUMBER(B1901)),"Confira a data",IF(OR(B1901&lt;1,B1901&gt;73415,INT(B1901)&lt;&gt;B1901),"Confira a data",IF(NOT(ISNUMBER(C1901)),"Confira o valor",IF(C1901&lt;=0,"Valor maior que zero",IF(COUNTIFS(Medios,D1901)&lt;&gt;1,"Escolha um meio",IF(COUNTIFS(VentaID,A1901)&lt;&gt;1,"Confira o ID da venda",IF(SUMIFS(VentaValida,VentaID,A1901)&lt;=0,"Corrija a venda",IF(B1901&lt;SUMIFS(VentaFecha,VentaID,A1901),"Anterior à venda","OK"))))))))))))</f>
        <v/>
      </c>
      <c r="H1901" s="34" t="n">
        <f aca="false">IF(G1901="OK",C1901,0)</f>
        <v>0</v>
      </c>
    </row>
    <row r="1902" customFormat="false" ht="25" hidden="false" customHeight="true" outlineLevel="0" collapsed="false">
      <c r="A1902" s="31"/>
      <c r="B1902" s="32"/>
      <c r="C1902" s="33"/>
      <c r="D1902" s="31"/>
      <c r="E1902" s="31"/>
      <c r="F1902" s="31"/>
      <c r="G1902" s="36" t="str">
        <f aca="false">IF(COUNTA(A1902:F1902)=0,"",IF(E1902="","Falta o código",IF(E1902&lt;&gt;TRIM(E1902),"Confira o código",IF(COUNTIFS(CobroID,E1902)&gt;1,"Código repetido",IF(NOT(ISNUMBER(B1902)),"Confira a data",IF(OR(B1902&lt;1,B1902&gt;73415,INT(B1902)&lt;&gt;B1902),"Confira a data",IF(NOT(ISNUMBER(C1902)),"Confira o valor",IF(C1902&lt;=0,"Valor maior que zero",IF(COUNTIFS(Medios,D1902)&lt;&gt;1,"Escolha um meio",IF(COUNTIFS(VentaID,A1902)&lt;&gt;1,"Confira o ID da venda",IF(SUMIFS(VentaValida,VentaID,A1902)&lt;=0,"Corrija a venda",IF(B1902&lt;SUMIFS(VentaFecha,VentaID,A1902),"Anterior à venda","OK"))))))))))))</f>
        <v/>
      </c>
      <c r="H1902" s="34" t="n">
        <f aca="false">IF(G1902="OK",C1902,0)</f>
        <v>0</v>
      </c>
    </row>
    <row r="1903" customFormat="false" ht="25" hidden="false" customHeight="true" outlineLevel="0" collapsed="false">
      <c r="A1903" s="31"/>
      <c r="B1903" s="32"/>
      <c r="C1903" s="33"/>
      <c r="D1903" s="31"/>
      <c r="E1903" s="31"/>
      <c r="F1903" s="31"/>
      <c r="G1903" s="36" t="str">
        <f aca="false">IF(COUNTA(A1903:F1903)=0,"",IF(E1903="","Falta o código",IF(E1903&lt;&gt;TRIM(E1903),"Confira o código",IF(COUNTIFS(CobroID,E1903)&gt;1,"Código repetido",IF(NOT(ISNUMBER(B1903)),"Confira a data",IF(OR(B1903&lt;1,B1903&gt;73415,INT(B1903)&lt;&gt;B1903),"Confira a data",IF(NOT(ISNUMBER(C1903)),"Confira o valor",IF(C1903&lt;=0,"Valor maior que zero",IF(COUNTIFS(Medios,D1903)&lt;&gt;1,"Escolha um meio",IF(COUNTIFS(VentaID,A1903)&lt;&gt;1,"Confira o ID da venda",IF(SUMIFS(VentaValida,VentaID,A1903)&lt;=0,"Corrija a venda",IF(B1903&lt;SUMIFS(VentaFecha,VentaID,A1903),"Anterior à venda","OK"))))))))))))</f>
        <v/>
      </c>
      <c r="H1903" s="34" t="n">
        <f aca="false">IF(G1903="OK",C1903,0)</f>
        <v>0</v>
      </c>
    </row>
    <row r="1904" customFormat="false" ht="25" hidden="false" customHeight="true" outlineLevel="0" collapsed="false">
      <c r="A1904" s="31"/>
      <c r="B1904" s="32"/>
      <c r="C1904" s="33"/>
      <c r="D1904" s="31"/>
      <c r="E1904" s="31"/>
      <c r="F1904" s="31"/>
      <c r="G1904" s="36" t="str">
        <f aca="false">IF(COUNTA(A1904:F1904)=0,"",IF(E1904="","Falta o código",IF(E1904&lt;&gt;TRIM(E1904),"Confira o código",IF(COUNTIFS(CobroID,E1904)&gt;1,"Código repetido",IF(NOT(ISNUMBER(B1904)),"Confira a data",IF(OR(B1904&lt;1,B1904&gt;73415,INT(B1904)&lt;&gt;B1904),"Confira a data",IF(NOT(ISNUMBER(C1904)),"Confira o valor",IF(C1904&lt;=0,"Valor maior que zero",IF(COUNTIFS(Medios,D1904)&lt;&gt;1,"Escolha um meio",IF(COUNTIFS(VentaID,A1904)&lt;&gt;1,"Confira o ID da venda",IF(SUMIFS(VentaValida,VentaID,A1904)&lt;=0,"Corrija a venda",IF(B1904&lt;SUMIFS(VentaFecha,VentaID,A1904),"Anterior à venda","OK"))))))))))))</f>
        <v/>
      </c>
      <c r="H1904" s="34" t="n">
        <f aca="false">IF(G1904="OK",C1904,0)</f>
        <v>0</v>
      </c>
    </row>
    <row r="1905" customFormat="false" ht="25" hidden="false" customHeight="true" outlineLevel="0" collapsed="false">
      <c r="A1905" s="31"/>
      <c r="B1905" s="32"/>
      <c r="C1905" s="33"/>
      <c r="D1905" s="31"/>
      <c r="E1905" s="31"/>
      <c r="F1905" s="31"/>
      <c r="G1905" s="36" t="str">
        <f aca="false">IF(COUNTA(A1905:F1905)=0,"",IF(E1905="","Falta o código",IF(E1905&lt;&gt;TRIM(E1905),"Confira o código",IF(COUNTIFS(CobroID,E1905)&gt;1,"Código repetido",IF(NOT(ISNUMBER(B1905)),"Confira a data",IF(OR(B1905&lt;1,B1905&gt;73415,INT(B1905)&lt;&gt;B1905),"Confira a data",IF(NOT(ISNUMBER(C1905)),"Confira o valor",IF(C1905&lt;=0,"Valor maior que zero",IF(COUNTIFS(Medios,D1905)&lt;&gt;1,"Escolha um meio",IF(COUNTIFS(VentaID,A1905)&lt;&gt;1,"Confira o ID da venda",IF(SUMIFS(VentaValida,VentaID,A1905)&lt;=0,"Corrija a venda",IF(B1905&lt;SUMIFS(VentaFecha,VentaID,A1905),"Anterior à venda","OK"))))))))))))</f>
        <v/>
      </c>
      <c r="H1905" s="34" t="n">
        <f aca="false">IF(G1905="OK",C1905,0)</f>
        <v>0</v>
      </c>
    </row>
    <row r="1906" customFormat="false" ht="25" hidden="false" customHeight="true" outlineLevel="0" collapsed="false">
      <c r="A1906" s="31"/>
      <c r="B1906" s="32"/>
      <c r="C1906" s="33"/>
      <c r="D1906" s="31"/>
      <c r="E1906" s="31"/>
      <c r="F1906" s="31"/>
      <c r="G1906" s="36" t="str">
        <f aca="false">IF(COUNTA(A1906:F1906)=0,"",IF(E1906="","Falta o código",IF(E1906&lt;&gt;TRIM(E1906),"Confira o código",IF(COUNTIFS(CobroID,E1906)&gt;1,"Código repetido",IF(NOT(ISNUMBER(B1906)),"Confira a data",IF(OR(B1906&lt;1,B1906&gt;73415,INT(B1906)&lt;&gt;B1906),"Confira a data",IF(NOT(ISNUMBER(C1906)),"Confira o valor",IF(C1906&lt;=0,"Valor maior que zero",IF(COUNTIFS(Medios,D1906)&lt;&gt;1,"Escolha um meio",IF(COUNTIFS(VentaID,A1906)&lt;&gt;1,"Confira o ID da venda",IF(SUMIFS(VentaValida,VentaID,A1906)&lt;=0,"Corrija a venda",IF(B1906&lt;SUMIFS(VentaFecha,VentaID,A1906),"Anterior à venda","OK"))))))))))))</f>
        <v/>
      </c>
      <c r="H1906" s="34" t="n">
        <f aca="false">IF(G1906="OK",C1906,0)</f>
        <v>0</v>
      </c>
    </row>
    <row r="1907" customFormat="false" ht="25" hidden="false" customHeight="true" outlineLevel="0" collapsed="false">
      <c r="A1907" s="31"/>
      <c r="B1907" s="32"/>
      <c r="C1907" s="33"/>
      <c r="D1907" s="31"/>
      <c r="E1907" s="31"/>
      <c r="F1907" s="31"/>
      <c r="G1907" s="36" t="str">
        <f aca="false">IF(COUNTA(A1907:F1907)=0,"",IF(E1907="","Falta o código",IF(E1907&lt;&gt;TRIM(E1907),"Confira o código",IF(COUNTIFS(CobroID,E1907)&gt;1,"Código repetido",IF(NOT(ISNUMBER(B1907)),"Confira a data",IF(OR(B1907&lt;1,B1907&gt;73415,INT(B1907)&lt;&gt;B1907),"Confira a data",IF(NOT(ISNUMBER(C1907)),"Confira o valor",IF(C1907&lt;=0,"Valor maior que zero",IF(COUNTIFS(Medios,D1907)&lt;&gt;1,"Escolha um meio",IF(COUNTIFS(VentaID,A1907)&lt;&gt;1,"Confira o ID da venda",IF(SUMIFS(VentaValida,VentaID,A1907)&lt;=0,"Corrija a venda",IF(B1907&lt;SUMIFS(VentaFecha,VentaID,A1907),"Anterior à venda","OK"))))))))))))</f>
        <v/>
      </c>
      <c r="H1907" s="34" t="n">
        <f aca="false">IF(G1907="OK",C1907,0)</f>
        <v>0</v>
      </c>
    </row>
    <row r="1908" customFormat="false" ht="25" hidden="false" customHeight="true" outlineLevel="0" collapsed="false">
      <c r="A1908" s="31"/>
      <c r="B1908" s="32"/>
      <c r="C1908" s="33"/>
      <c r="D1908" s="31"/>
      <c r="E1908" s="31"/>
      <c r="F1908" s="31"/>
      <c r="G1908" s="36" t="str">
        <f aca="false">IF(COUNTA(A1908:F1908)=0,"",IF(E1908="","Falta o código",IF(E1908&lt;&gt;TRIM(E1908),"Confira o código",IF(COUNTIFS(CobroID,E1908)&gt;1,"Código repetido",IF(NOT(ISNUMBER(B1908)),"Confira a data",IF(OR(B1908&lt;1,B1908&gt;73415,INT(B1908)&lt;&gt;B1908),"Confira a data",IF(NOT(ISNUMBER(C1908)),"Confira o valor",IF(C1908&lt;=0,"Valor maior que zero",IF(COUNTIFS(Medios,D1908)&lt;&gt;1,"Escolha um meio",IF(COUNTIFS(VentaID,A1908)&lt;&gt;1,"Confira o ID da venda",IF(SUMIFS(VentaValida,VentaID,A1908)&lt;=0,"Corrija a venda",IF(B1908&lt;SUMIFS(VentaFecha,VentaID,A1908),"Anterior à venda","OK"))))))))))))</f>
        <v/>
      </c>
      <c r="H1908" s="34" t="n">
        <f aca="false">IF(G1908="OK",C1908,0)</f>
        <v>0</v>
      </c>
    </row>
    <row r="1909" customFormat="false" ht="25" hidden="false" customHeight="true" outlineLevel="0" collapsed="false">
      <c r="A1909" s="31"/>
      <c r="B1909" s="32"/>
      <c r="C1909" s="33"/>
      <c r="D1909" s="31"/>
      <c r="E1909" s="31"/>
      <c r="F1909" s="31"/>
      <c r="G1909" s="36" t="str">
        <f aca="false">IF(COUNTA(A1909:F1909)=0,"",IF(E1909="","Falta o código",IF(E1909&lt;&gt;TRIM(E1909),"Confira o código",IF(COUNTIFS(CobroID,E1909)&gt;1,"Código repetido",IF(NOT(ISNUMBER(B1909)),"Confira a data",IF(OR(B1909&lt;1,B1909&gt;73415,INT(B1909)&lt;&gt;B1909),"Confira a data",IF(NOT(ISNUMBER(C1909)),"Confira o valor",IF(C1909&lt;=0,"Valor maior que zero",IF(COUNTIFS(Medios,D1909)&lt;&gt;1,"Escolha um meio",IF(COUNTIFS(VentaID,A1909)&lt;&gt;1,"Confira o ID da venda",IF(SUMIFS(VentaValida,VentaID,A1909)&lt;=0,"Corrija a venda",IF(B1909&lt;SUMIFS(VentaFecha,VentaID,A1909),"Anterior à venda","OK"))))))))))))</f>
        <v/>
      </c>
      <c r="H1909" s="34" t="n">
        <f aca="false">IF(G1909="OK",C1909,0)</f>
        <v>0</v>
      </c>
    </row>
    <row r="1910" customFormat="false" ht="25" hidden="false" customHeight="true" outlineLevel="0" collapsed="false">
      <c r="A1910" s="31"/>
      <c r="B1910" s="32"/>
      <c r="C1910" s="33"/>
      <c r="D1910" s="31"/>
      <c r="E1910" s="31"/>
      <c r="F1910" s="31"/>
      <c r="G1910" s="36" t="str">
        <f aca="false">IF(COUNTA(A1910:F1910)=0,"",IF(E1910="","Falta o código",IF(E1910&lt;&gt;TRIM(E1910),"Confira o código",IF(COUNTIFS(CobroID,E1910)&gt;1,"Código repetido",IF(NOT(ISNUMBER(B1910)),"Confira a data",IF(OR(B1910&lt;1,B1910&gt;73415,INT(B1910)&lt;&gt;B1910),"Confira a data",IF(NOT(ISNUMBER(C1910)),"Confira o valor",IF(C1910&lt;=0,"Valor maior que zero",IF(COUNTIFS(Medios,D1910)&lt;&gt;1,"Escolha um meio",IF(COUNTIFS(VentaID,A1910)&lt;&gt;1,"Confira o ID da venda",IF(SUMIFS(VentaValida,VentaID,A1910)&lt;=0,"Corrija a venda",IF(B1910&lt;SUMIFS(VentaFecha,VentaID,A1910),"Anterior à venda","OK"))))))))))))</f>
        <v/>
      </c>
      <c r="H1910" s="34" t="n">
        <f aca="false">IF(G1910="OK",C1910,0)</f>
        <v>0</v>
      </c>
    </row>
    <row r="1911" customFormat="false" ht="25" hidden="false" customHeight="true" outlineLevel="0" collapsed="false">
      <c r="A1911" s="31"/>
      <c r="B1911" s="32"/>
      <c r="C1911" s="33"/>
      <c r="D1911" s="31"/>
      <c r="E1911" s="31"/>
      <c r="F1911" s="31"/>
      <c r="G1911" s="36" t="str">
        <f aca="false">IF(COUNTA(A1911:F1911)=0,"",IF(E1911="","Falta o código",IF(E1911&lt;&gt;TRIM(E1911),"Confira o código",IF(COUNTIFS(CobroID,E1911)&gt;1,"Código repetido",IF(NOT(ISNUMBER(B1911)),"Confira a data",IF(OR(B1911&lt;1,B1911&gt;73415,INT(B1911)&lt;&gt;B1911),"Confira a data",IF(NOT(ISNUMBER(C1911)),"Confira o valor",IF(C1911&lt;=0,"Valor maior que zero",IF(COUNTIFS(Medios,D1911)&lt;&gt;1,"Escolha um meio",IF(COUNTIFS(VentaID,A1911)&lt;&gt;1,"Confira o ID da venda",IF(SUMIFS(VentaValida,VentaID,A1911)&lt;=0,"Corrija a venda",IF(B1911&lt;SUMIFS(VentaFecha,VentaID,A1911),"Anterior à venda","OK"))))))))))))</f>
        <v/>
      </c>
      <c r="H1911" s="34" t="n">
        <f aca="false">IF(G1911="OK",C1911,0)</f>
        <v>0</v>
      </c>
    </row>
    <row r="1912" customFormat="false" ht="25" hidden="false" customHeight="true" outlineLevel="0" collapsed="false">
      <c r="A1912" s="31"/>
      <c r="B1912" s="32"/>
      <c r="C1912" s="33"/>
      <c r="D1912" s="31"/>
      <c r="E1912" s="31"/>
      <c r="F1912" s="31"/>
      <c r="G1912" s="36" t="str">
        <f aca="false">IF(COUNTA(A1912:F1912)=0,"",IF(E1912="","Falta o código",IF(E1912&lt;&gt;TRIM(E1912),"Confira o código",IF(COUNTIFS(CobroID,E1912)&gt;1,"Código repetido",IF(NOT(ISNUMBER(B1912)),"Confira a data",IF(OR(B1912&lt;1,B1912&gt;73415,INT(B1912)&lt;&gt;B1912),"Confira a data",IF(NOT(ISNUMBER(C1912)),"Confira o valor",IF(C1912&lt;=0,"Valor maior que zero",IF(COUNTIFS(Medios,D1912)&lt;&gt;1,"Escolha um meio",IF(COUNTIFS(VentaID,A1912)&lt;&gt;1,"Confira o ID da venda",IF(SUMIFS(VentaValida,VentaID,A1912)&lt;=0,"Corrija a venda",IF(B1912&lt;SUMIFS(VentaFecha,VentaID,A1912),"Anterior à venda","OK"))))))))))))</f>
        <v/>
      </c>
      <c r="H1912" s="34" t="n">
        <f aca="false">IF(G1912="OK",C1912,0)</f>
        <v>0</v>
      </c>
    </row>
    <row r="1913" customFormat="false" ht="25" hidden="false" customHeight="true" outlineLevel="0" collapsed="false">
      <c r="A1913" s="31"/>
      <c r="B1913" s="32"/>
      <c r="C1913" s="33"/>
      <c r="D1913" s="31"/>
      <c r="E1913" s="31"/>
      <c r="F1913" s="31"/>
      <c r="G1913" s="36" t="str">
        <f aca="false">IF(COUNTA(A1913:F1913)=0,"",IF(E1913="","Falta o código",IF(E1913&lt;&gt;TRIM(E1913),"Confira o código",IF(COUNTIFS(CobroID,E1913)&gt;1,"Código repetido",IF(NOT(ISNUMBER(B1913)),"Confira a data",IF(OR(B1913&lt;1,B1913&gt;73415,INT(B1913)&lt;&gt;B1913),"Confira a data",IF(NOT(ISNUMBER(C1913)),"Confira o valor",IF(C1913&lt;=0,"Valor maior que zero",IF(COUNTIFS(Medios,D1913)&lt;&gt;1,"Escolha um meio",IF(COUNTIFS(VentaID,A1913)&lt;&gt;1,"Confira o ID da venda",IF(SUMIFS(VentaValida,VentaID,A1913)&lt;=0,"Corrija a venda",IF(B1913&lt;SUMIFS(VentaFecha,VentaID,A1913),"Anterior à venda","OK"))))))))))))</f>
        <v/>
      </c>
      <c r="H1913" s="34" t="n">
        <f aca="false">IF(G1913="OK",C1913,0)</f>
        <v>0</v>
      </c>
    </row>
    <row r="1914" customFormat="false" ht="25" hidden="false" customHeight="true" outlineLevel="0" collapsed="false">
      <c r="A1914" s="31"/>
      <c r="B1914" s="32"/>
      <c r="C1914" s="33"/>
      <c r="D1914" s="31"/>
      <c r="E1914" s="31"/>
      <c r="F1914" s="31"/>
      <c r="G1914" s="36" t="str">
        <f aca="false">IF(COUNTA(A1914:F1914)=0,"",IF(E1914="","Falta o código",IF(E1914&lt;&gt;TRIM(E1914),"Confira o código",IF(COUNTIFS(CobroID,E1914)&gt;1,"Código repetido",IF(NOT(ISNUMBER(B1914)),"Confira a data",IF(OR(B1914&lt;1,B1914&gt;73415,INT(B1914)&lt;&gt;B1914),"Confira a data",IF(NOT(ISNUMBER(C1914)),"Confira o valor",IF(C1914&lt;=0,"Valor maior que zero",IF(COUNTIFS(Medios,D1914)&lt;&gt;1,"Escolha um meio",IF(COUNTIFS(VentaID,A1914)&lt;&gt;1,"Confira o ID da venda",IF(SUMIFS(VentaValida,VentaID,A1914)&lt;=0,"Corrija a venda",IF(B1914&lt;SUMIFS(VentaFecha,VentaID,A1914),"Anterior à venda","OK"))))))))))))</f>
        <v/>
      </c>
      <c r="H1914" s="34" t="n">
        <f aca="false">IF(G1914="OK",C1914,0)</f>
        <v>0</v>
      </c>
    </row>
    <row r="1915" customFormat="false" ht="25" hidden="false" customHeight="true" outlineLevel="0" collapsed="false">
      <c r="A1915" s="31"/>
      <c r="B1915" s="32"/>
      <c r="C1915" s="33"/>
      <c r="D1915" s="31"/>
      <c r="E1915" s="31"/>
      <c r="F1915" s="31"/>
      <c r="G1915" s="36" t="str">
        <f aca="false">IF(COUNTA(A1915:F1915)=0,"",IF(E1915="","Falta o código",IF(E1915&lt;&gt;TRIM(E1915),"Confira o código",IF(COUNTIFS(CobroID,E1915)&gt;1,"Código repetido",IF(NOT(ISNUMBER(B1915)),"Confira a data",IF(OR(B1915&lt;1,B1915&gt;73415,INT(B1915)&lt;&gt;B1915),"Confira a data",IF(NOT(ISNUMBER(C1915)),"Confira o valor",IF(C1915&lt;=0,"Valor maior que zero",IF(COUNTIFS(Medios,D1915)&lt;&gt;1,"Escolha um meio",IF(COUNTIFS(VentaID,A1915)&lt;&gt;1,"Confira o ID da venda",IF(SUMIFS(VentaValida,VentaID,A1915)&lt;=0,"Corrija a venda",IF(B1915&lt;SUMIFS(VentaFecha,VentaID,A1915),"Anterior à venda","OK"))))))))))))</f>
        <v/>
      </c>
      <c r="H1915" s="34" t="n">
        <f aca="false">IF(G1915="OK",C1915,0)</f>
        <v>0</v>
      </c>
    </row>
    <row r="1916" customFormat="false" ht="25" hidden="false" customHeight="true" outlineLevel="0" collapsed="false">
      <c r="A1916" s="31"/>
      <c r="B1916" s="32"/>
      <c r="C1916" s="33"/>
      <c r="D1916" s="31"/>
      <c r="E1916" s="31"/>
      <c r="F1916" s="31"/>
      <c r="G1916" s="36" t="str">
        <f aca="false">IF(COUNTA(A1916:F1916)=0,"",IF(E1916="","Falta o código",IF(E1916&lt;&gt;TRIM(E1916),"Confira o código",IF(COUNTIFS(CobroID,E1916)&gt;1,"Código repetido",IF(NOT(ISNUMBER(B1916)),"Confira a data",IF(OR(B1916&lt;1,B1916&gt;73415,INT(B1916)&lt;&gt;B1916),"Confira a data",IF(NOT(ISNUMBER(C1916)),"Confira o valor",IF(C1916&lt;=0,"Valor maior que zero",IF(COUNTIFS(Medios,D1916)&lt;&gt;1,"Escolha um meio",IF(COUNTIFS(VentaID,A1916)&lt;&gt;1,"Confira o ID da venda",IF(SUMIFS(VentaValida,VentaID,A1916)&lt;=0,"Corrija a venda",IF(B1916&lt;SUMIFS(VentaFecha,VentaID,A1916),"Anterior à venda","OK"))))))))))))</f>
        <v/>
      </c>
      <c r="H1916" s="34" t="n">
        <f aca="false">IF(G1916="OK",C1916,0)</f>
        <v>0</v>
      </c>
    </row>
    <row r="1917" customFormat="false" ht="25" hidden="false" customHeight="true" outlineLevel="0" collapsed="false">
      <c r="A1917" s="31"/>
      <c r="B1917" s="32"/>
      <c r="C1917" s="33"/>
      <c r="D1917" s="31"/>
      <c r="E1917" s="31"/>
      <c r="F1917" s="31"/>
      <c r="G1917" s="36" t="str">
        <f aca="false">IF(COUNTA(A1917:F1917)=0,"",IF(E1917="","Falta o código",IF(E1917&lt;&gt;TRIM(E1917),"Confira o código",IF(COUNTIFS(CobroID,E1917)&gt;1,"Código repetido",IF(NOT(ISNUMBER(B1917)),"Confira a data",IF(OR(B1917&lt;1,B1917&gt;73415,INT(B1917)&lt;&gt;B1917),"Confira a data",IF(NOT(ISNUMBER(C1917)),"Confira o valor",IF(C1917&lt;=0,"Valor maior que zero",IF(COUNTIFS(Medios,D1917)&lt;&gt;1,"Escolha um meio",IF(COUNTIFS(VentaID,A1917)&lt;&gt;1,"Confira o ID da venda",IF(SUMIFS(VentaValida,VentaID,A1917)&lt;=0,"Corrija a venda",IF(B1917&lt;SUMIFS(VentaFecha,VentaID,A1917),"Anterior à venda","OK"))))))))))))</f>
        <v/>
      </c>
      <c r="H1917" s="34" t="n">
        <f aca="false">IF(G1917="OK",C1917,0)</f>
        <v>0</v>
      </c>
    </row>
    <row r="1918" customFormat="false" ht="25" hidden="false" customHeight="true" outlineLevel="0" collapsed="false">
      <c r="A1918" s="31"/>
      <c r="B1918" s="32"/>
      <c r="C1918" s="33"/>
      <c r="D1918" s="31"/>
      <c r="E1918" s="31"/>
      <c r="F1918" s="31"/>
      <c r="G1918" s="36" t="str">
        <f aca="false">IF(COUNTA(A1918:F1918)=0,"",IF(E1918="","Falta o código",IF(E1918&lt;&gt;TRIM(E1918),"Confira o código",IF(COUNTIFS(CobroID,E1918)&gt;1,"Código repetido",IF(NOT(ISNUMBER(B1918)),"Confira a data",IF(OR(B1918&lt;1,B1918&gt;73415,INT(B1918)&lt;&gt;B1918),"Confira a data",IF(NOT(ISNUMBER(C1918)),"Confira o valor",IF(C1918&lt;=0,"Valor maior que zero",IF(COUNTIFS(Medios,D1918)&lt;&gt;1,"Escolha um meio",IF(COUNTIFS(VentaID,A1918)&lt;&gt;1,"Confira o ID da venda",IF(SUMIFS(VentaValida,VentaID,A1918)&lt;=0,"Corrija a venda",IF(B1918&lt;SUMIFS(VentaFecha,VentaID,A1918),"Anterior à venda","OK"))))))))))))</f>
        <v/>
      </c>
      <c r="H1918" s="34" t="n">
        <f aca="false">IF(G1918="OK",C1918,0)</f>
        <v>0</v>
      </c>
    </row>
    <row r="1919" customFormat="false" ht="25" hidden="false" customHeight="true" outlineLevel="0" collapsed="false">
      <c r="A1919" s="31"/>
      <c r="B1919" s="32"/>
      <c r="C1919" s="33"/>
      <c r="D1919" s="31"/>
      <c r="E1919" s="31"/>
      <c r="F1919" s="31"/>
      <c r="G1919" s="36" t="str">
        <f aca="false">IF(COUNTA(A1919:F1919)=0,"",IF(E1919="","Falta o código",IF(E1919&lt;&gt;TRIM(E1919),"Confira o código",IF(COUNTIFS(CobroID,E1919)&gt;1,"Código repetido",IF(NOT(ISNUMBER(B1919)),"Confira a data",IF(OR(B1919&lt;1,B1919&gt;73415,INT(B1919)&lt;&gt;B1919),"Confira a data",IF(NOT(ISNUMBER(C1919)),"Confira o valor",IF(C1919&lt;=0,"Valor maior que zero",IF(COUNTIFS(Medios,D1919)&lt;&gt;1,"Escolha um meio",IF(COUNTIFS(VentaID,A1919)&lt;&gt;1,"Confira o ID da venda",IF(SUMIFS(VentaValida,VentaID,A1919)&lt;=0,"Corrija a venda",IF(B1919&lt;SUMIFS(VentaFecha,VentaID,A1919),"Anterior à venda","OK"))))))))))))</f>
        <v/>
      </c>
      <c r="H1919" s="34" t="n">
        <f aca="false">IF(G1919="OK",C1919,0)</f>
        <v>0</v>
      </c>
    </row>
    <row r="1920" customFormat="false" ht="25" hidden="false" customHeight="true" outlineLevel="0" collapsed="false">
      <c r="A1920" s="31"/>
      <c r="B1920" s="32"/>
      <c r="C1920" s="33"/>
      <c r="D1920" s="31"/>
      <c r="E1920" s="31"/>
      <c r="F1920" s="31"/>
      <c r="G1920" s="36" t="str">
        <f aca="false">IF(COUNTA(A1920:F1920)=0,"",IF(E1920="","Falta o código",IF(E1920&lt;&gt;TRIM(E1920),"Confira o código",IF(COUNTIFS(CobroID,E1920)&gt;1,"Código repetido",IF(NOT(ISNUMBER(B1920)),"Confira a data",IF(OR(B1920&lt;1,B1920&gt;73415,INT(B1920)&lt;&gt;B1920),"Confira a data",IF(NOT(ISNUMBER(C1920)),"Confira o valor",IF(C1920&lt;=0,"Valor maior que zero",IF(COUNTIFS(Medios,D1920)&lt;&gt;1,"Escolha um meio",IF(COUNTIFS(VentaID,A1920)&lt;&gt;1,"Confira o ID da venda",IF(SUMIFS(VentaValida,VentaID,A1920)&lt;=0,"Corrija a venda",IF(B1920&lt;SUMIFS(VentaFecha,VentaID,A1920),"Anterior à venda","OK"))))))))))))</f>
        <v/>
      </c>
      <c r="H1920" s="34" t="n">
        <f aca="false">IF(G1920="OK",C1920,0)</f>
        <v>0</v>
      </c>
    </row>
    <row r="1921" customFormat="false" ht="25" hidden="false" customHeight="true" outlineLevel="0" collapsed="false">
      <c r="A1921" s="31"/>
      <c r="B1921" s="32"/>
      <c r="C1921" s="33"/>
      <c r="D1921" s="31"/>
      <c r="E1921" s="31"/>
      <c r="F1921" s="31"/>
      <c r="G1921" s="36" t="str">
        <f aca="false">IF(COUNTA(A1921:F1921)=0,"",IF(E1921="","Falta o código",IF(E1921&lt;&gt;TRIM(E1921),"Confira o código",IF(COUNTIFS(CobroID,E1921)&gt;1,"Código repetido",IF(NOT(ISNUMBER(B1921)),"Confira a data",IF(OR(B1921&lt;1,B1921&gt;73415,INT(B1921)&lt;&gt;B1921),"Confira a data",IF(NOT(ISNUMBER(C1921)),"Confira o valor",IF(C1921&lt;=0,"Valor maior que zero",IF(COUNTIFS(Medios,D1921)&lt;&gt;1,"Escolha um meio",IF(COUNTIFS(VentaID,A1921)&lt;&gt;1,"Confira o ID da venda",IF(SUMIFS(VentaValida,VentaID,A1921)&lt;=0,"Corrija a venda",IF(B1921&lt;SUMIFS(VentaFecha,VentaID,A1921),"Anterior à venda","OK"))))))))))))</f>
        <v/>
      </c>
      <c r="H1921" s="34" t="n">
        <f aca="false">IF(G1921="OK",C1921,0)</f>
        <v>0</v>
      </c>
    </row>
    <row r="1922" customFormat="false" ht="25" hidden="false" customHeight="true" outlineLevel="0" collapsed="false">
      <c r="A1922" s="31"/>
      <c r="B1922" s="32"/>
      <c r="C1922" s="33"/>
      <c r="D1922" s="31"/>
      <c r="E1922" s="31"/>
      <c r="F1922" s="31"/>
      <c r="G1922" s="36" t="str">
        <f aca="false">IF(COUNTA(A1922:F1922)=0,"",IF(E1922="","Falta o código",IF(E1922&lt;&gt;TRIM(E1922),"Confira o código",IF(COUNTIFS(CobroID,E1922)&gt;1,"Código repetido",IF(NOT(ISNUMBER(B1922)),"Confira a data",IF(OR(B1922&lt;1,B1922&gt;73415,INT(B1922)&lt;&gt;B1922),"Confira a data",IF(NOT(ISNUMBER(C1922)),"Confira o valor",IF(C1922&lt;=0,"Valor maior que zero",IF(COUNTIFS(Medios,D1922)&lt;&gt;1,"Escolha um meio",IF(COUNTIFS(VentaID,A1922)&lt;&gt;1,"Confira o ID da venda",IF(SUMIFS(VentaValida,VentaID,A1922)&lt;=0,"Corrija a venda",IF(B1922&lt;SUMIFS(VentaFecha,VentaID,A1922),"Anterior à venda","OK"))))))))))))</f>
        <v/>
      </c>
      <c r="H1922" s="34" t="n">
        <f aca="false">IF(G1922="OK",C1922,0)</f>
        <v>0</v>
      </c>
    </row>
    <row r="1923" customFormat="false" ht="25" hidden="false" customHeight="true" outlineLevel="0" collapsed="false">
      <c r="A1923" s="31"/>
      <c r="B1923" s="32"/>
      <c r="C1923" s="33"/>
      <c r="D1923" s="31"/>
      <c r="E1923" s="31"/>
      <c r="F1923" s="31"/>
      <c r="G1923" s="36" t="str">
        <f aca="false">IF(COUNTA(A1923:F1923)=0,"",IF(E1923="","Falta o código",IF(E1923&lt;&gt;TRIM(E1923),"Confira o código",IF(COUNTIFS(CobroID,E1923)&gt;1,"Código repetido",IF(NOT(ISNUMBER(B1923)),"Confira a data",IF(OR(B1923&lt;1,B1923&gt;73415,INT(B1923)&lt;&gt;B1923),"Confira a data",IF(NOT(ISNUMBER(C1923)),"Confira o valor",IF(C1923&lt;=0,"Valor maior que zero",IF(COUNTIFS(Medios,D1923)&lt;&gt;1,"Escolha um meio",IF(COUNTIFS(VentaID,A1923)&lt;&gt;1,"Confira o ID da venda",IF(SUMIFS(VentaValida,VentaID,A1923)&lt;=0,"Corrija a venda",IF(B1923&lt;SUMIFS(VentaFecha,VentaID,A1923),"Anterior à venda","OK"))))))))))))</f>
        <v/>
      </c>
      <c r="H1923" s="34" t="n">
        <f aca="false">IF(G1923="OK",C1923,0)</f>
        <v>0</v>
      </c>
    </row>
    <row r="1924" customFormat="false" ht="25" hidden="false" customHeight="true" outlineLevel="0" collapsed="false">
      <c r="A1924" s="31"/>
      <c r="B1924" s="32"/>
      <c r="C1924" s="33"/>
      <c r="D1924" s="31"/>
      <c r="E1924" s="31"/>
      <c r="F1924" s="31"/>
      <c r="G1924" s="36" t="str">
        <f aca="false">IF(COUNTA(A1924:F1924)=0,"",IF(E1924="","Falta o código",IF(E1924&lt;&gt;TRIM(E1924),"Confira o código",IF(COUNTIFS(CobroID,E1924)&gt;1,"Código repetido",IF(NOT(ISNUMBER(B1924)),"Confira a data",IF(OR(B1924&lt;1,B1924&gt;73415,INT(B1924)&lt;&gt;B1924),"Confira a data",IF(NOT(ISNUMBER(C1924)),"Confira o valor",IF(C1924&lt;=0,"Valor maior que zero",IF(COUNTIFS(Medios,D1924)&lt;&gt;1,"Escolha um meio",IF(COUNTIFS(VentaID,A1924)&lt;&gt;1,"Confira o ID da venda",IF(SUMIFS(VentaValida,VentaID,A1924)&lt;=0,"Corrija a venda",IF(B1924&lt;SUMIFS(VentaFecha,VentaID,A1924),"Anterior à venda","OK"))))))))))))</f>
        <v/>
      </c>
      <c r="H1924" s="34" t="n">
        <f aca="false">IF(G1924="OK",C1924,0)</f>
        <v>0</v>
      </c>
    </row>
    <row r="1925" customFormat="false" ht="25" hidden="false" customHeight="true" outlineLevel="0" collapsed="false">
      <c r="A1925" s="31"/>
      <c r="B1925" s="32"/>
      <c r="C1925" s="33"/>
      <c r="D1925" s="31"/>
      <c r="E1925" s="31"/>
      <c r="F1925" s="31"/>
      <c r="G1925" s="36" t="str">
        <f aca="false">IF(COUNTA(A1925:F1925)=0,"",IF(E1925="","Falta o código",IF(E1925&lt;&gt;TRIM(E1925),"Confira o código",IF(COUNTIFS(CobroID,E1925)&gt;1,"Código repetido",IF(NOT(ISNUMBER(B1925)),"Confira a data",IF(OR(B1925&lt;1,B1925&gt;73415,INT(B1925)&lt;&gt;B1925),"Confira a data",IF(NOT(ISNUMBER(C1925)),"Confira o valor",IF(C1925&lt;=0,"Valor maior que zero",IF(COUNTIFS(Medios,D1925)&lt;&gt;1,"Escolha um meio",IF(COUNTIFS(VentaID,A1925)&lt;&gt;1,"Confira o ID da venda",IF(SUMIFS(VentaValida,VentaID,A1925)&lt;=0,"Corrija a venda",IF(B1925&lt;SUMIFS(VentaFecha,VentaID,A1925),"Anterior à venda","OK"))))))))))))</f>
        <v/>
      </c>
      <c r="H1925" s="34" t="n">
        <f aca="false">IF(G1925="OK",C1925,0)</f>
        <v>0</v>
      </c>
    </row>
    <row r="1926" customFormat="false" ht="25" hidden="false" customHeight="true" outlineLevel="0" collapsed="false">
      <c r="A1926" s="31"/>
      <c r="B1926" s="32"/>
      <c r="C1926" s="33"/>
      <c r="D1926" s="31"/>
      <c r="E1926" s="31"/>
      <c r="F1926" s="31"/>
      <c r="G1926" s="36" t="str">
        <f aca="false">IF(COUNTA(A1926:F1926)=0,"",IF(E1926="","Falta o código",IF(E1926&lt;&gt;TRIM(E1926),"Confira o código",IF(COUNTIFS(CobroID,E1926)&gt;1,"Código repetido",IF(NOT(ISNUMBER(B1926)),"Confira a data",IF(OR(B1926&lt;1,B1926&gt;73415,INT(B1926)&lt;&gt;B1926),"Confira a data",IF(NOT(ISNUMBER(C1926)),"Confira o valor",IF(C1926&lt;=0,"Valor maior que zero",IF(COUNTIFS(Medios,D1926)&lt;&gt;1,"Escolha um meio",IF(COUNTIFS(VentaID,A1926)&lt;&gt;1,"Confira o ID da venda",IF(SUMIFS(VentaValida,VentaID,A1926)&lt;=0,"Corrija a venda",IF(B1926&lt;SUMIFS(VentaFecha,VentaID,A1926),"Anterior à venda","OK"))))))))))))</f>
        <v/>
      </c>
      <c r="H1926" s="34" t="n">
        <f aca="false">IF(G1926="OK",C1926,0)</f>
        <v>0</v>
      </c>
    </row>
    <row r="1927" customFormat="false" ht="25" hidden="false" customHeight="true" outlineLevel="0" collapsed="false">
      <c r="A1927" s="31"/>
      <c r="B1927" s="32"/>
      <c r="C1927" s="33"/>
      <c r="D1927" s="31"/>
      <c r="E1927" s="31"/>
      <c r="F1927" s="31"/>
      <c r="G1927" s="36" t="str">
        <f aca="false">IF(COUNTA(A1927:F1927)=0,"",IF(E1927="","Falta o código",IF(E1927&lt;&gt;TRIM(E1927),"Confira o código",IF(COUNTIFS(CobroID,E1927)&gt;1,"Código repetido",IF(NOT(ISNUMBER(B1927)),"Confira a data",IF(OR(B1927&lt;1,B1927&gt;73415,INT(B1927)&lt;&gt;B1927),"Confira a data",IF(NOT(ISNUMBER(C1927)),"Confira o valor",IF(C1927&lt;=0,"Valor maior que zero",IF(COUNTIFS(Medios,D1927)&lt;&gt;1,"Escolha um meio",IF(COUNTIFS(VentaID,A1927)&lt;&gt;1,"Confira o ID da venda",IF(SUMIFS(VentaValida,VentaID,A1927)&lt;=0,"Corrija a venda",IF(B1927&lt;SUMIFS(VentaFecha,VentaID,A1927),"Anterior à venda","OK"))))))))))))</f>
        <v/>
      </c>
      <c r="H1927" s="34" t="n">
        <f aca="false">IF(G1927="OK",C1927,0)</f>
        <v>0</v>
      </c>
    </row>
    <row r="1928" customFormat="false" ht="25" hidden="false" customHeight="true" outlineLevel="0" collapsed="false">
      <c r="A1928" s="31"/>
      <c r="B1928" s="32"/>
      <c r="C1928" s="33"/>
      <c r="D1928" s="31"/>
      <c r="E1928" s="31"/>
      <c r="F1928" s="31"/>
      <c r="G1928" s="36" t="str">
        <f aca="false">IF(COUNTA(A1928:F1928)=0,"",IF(E1928="","Falta o código",IF(E1928&lt;&gt;TRIM(E1928),"Confira o código",IF(COUNTIFS(CobroID,E1928)&gt;1,"Código repetido",IF(NOT(ISNUMBER(B1928)),"Confira a data",IF(OR(B1928&lt;1,B1928&gt;73415,INT(B1928)&lt;&gt;B1928),"Confira a data",IF(NOT(ISNUMBER(C1928)),"Confira o valor",IF(C1928&lt;=0,"Valor maior que zero",IF(COUNTIFS(Medios,D1928)&lt;&gt;1,"Escolha um meio",IF(COUNTIFS(VentaID,A1928)&lt;&gt;1,"Confira o ID da venda",IF(SUMIFS(VentaValida,VentaID,A1928)&lt;=0,"Corrija a venda",IF(B1928&lt;SUMIFS(VentaFecha,VentaID,A1928),"Anterior à venda","OK"))))))))))))</f>
        <v/>
      </c>
      <c r="H1928" s="34" t="n">
        <f aca="false">IF(G1928="OK",C1928,0)</f>
        <v>0</v>
      </c>
    </row>
    <row r="1929" customFormat="false" ht="25" hidden="false" customHeight="true" outlineLevel="0" collapsed="false">
      <c r="A1929" s="31"/>
      <c r="B1929" s="32"/>
      <c r="C1929" s="33"/>
      <c r="D1929" s="31"/>
      <c r="E1929" s="31"/>
      <c r="F1929" s="31"/>
      <c r="G1929" s="36" t="str">
        <f aca="false">IF(COUNTA(A1929:F1929)=0,"",IF(E1929="","Falta o código",IF(E1929&lt;&gt;TRIM(E1929),"Confira o código",IF(COUNTIFS(CobroID,E1929)&gt;1,"Código repetido",IF(NOT(ISNUMBER(B1929)),"Confira a data",IF(OR(B1929&lt;1,B1929&gt;73415,INT(B1929)&lt;&gt;B1929),"Confira a data",IF(NOT(ISNUMBER(C1929)),"Confira o valor",IF(C1929&lt;=0,"Valor maior que zero",IF(COUNTIFS(Medios,D1929)&lt;&gt;1,"Escolha um meio",IF(COUNTIFS(VentaID,A1929)&lt;&gt;1,"Confira o ID da venda",IF(SUMIFS(VentaValida,VentaID,A1929)&lt;=0,"Corrija a venda",IF(B1929&lt;SUMIFS(VentaFecha,VentaID,A1929),"Anterior à venda","OK"))))))))))))</f>
        <v/>
      </c>
      <c r="H1929" s="34" t="n">
        <f aca="false">IF(G1929="OK",C1929,0)</f>
        <v>0</v>
      </c>
    </row>
    <row r="1930" customFormat="false" ht="25" hidden="false" customHeight="true" outlineLevel="0" collapsed="false">
      <c r="A1930" s="31"/>
      <c r="B1930" s="32"/>
      <c r="C1930" s="33"/>
      <c r="D1930" s="31"/>
      <c r="E1930" s="31"/>
      <c r="F1930" s="31"/>
      <c r="G1930" s="36" t="str">
        <f aca="false">IF(COUNTA(A1930:F1930)=0,"",IF(E1930="","Falta o código",IF(E1930&lt;&gt;TRIM(E1930),"Confira o código",IF(COUNTIFS(CobroID,E1930)&gt;1,"Código repetido",IF(NOT(ISNUMBER(B1930)),"Confira a data",IF(OR(B1930&lt;1,B1930&gt;73415,INT(B1930)&lt;&gt;B1930),"Confira a data",IF(NOT(ISNUMBER(C1930)),"Confira o valor",IF(C1930&lt;=0,"Valor maior que zero",IF(COUNTIFS(Medios,D1930)&lt;&gt;1,"Escolha um meio",IF(COUNTIFS(VentaID,A1930)&lt;&gt;1,"Confira o ID da venda",IF(SUMIFS(VentaValida,VentaID,A1930)&lt;=0,"Corrija a venda",IF(B1930&lt;SUMIFS(VentaFecha,VentaID,A1930),"Anterior à venda","OK"))))))))))))</f>
        <v/>
      </c>
      <c r="H1930" s="34" t="n">
        <f aca="false">IF(G1930="OK",C1930,0)</f>
        <v>0</v>
      </c>
    </row>
    <row r="1931" customFormat="false" ht="25" hidden="false" customHeight="true" outlineLevel="0" collapsed="false">
      <c r="A1931" s="31"/>
      <c r="B1931" s="32"/>
      <c r="C1931" s="33"/>
      <c r="D1931" s="31"/>
      <c r="E1931" s="31"/>
      <c r="F1931" s="31"/>
      <c r="G1931" s="36" t="str">
        <f aca="false">IF(COUNTA(A1931:F1931)=0,"",IF(E1931="","Falta o código",IF(E1931&lt;&gt;TRIM(E1931),"Confira o código",IF(COUNTIFS(CobroID,E1931)&gt;1,"Código repetido",IF(NOT(ISNUMBER(B1931)),"Confira a data",IF(OR(B1931&lt;1,B1931&gt;73415,INT(B1931)&lt;&gt;B1931),"Confira a data",IF(NOT(ISNUMBER(C1931)),"Confira o valor",IF(C1931&lt;=0,"Valor maior que zero",IF(COUNTIFS(Medios,D1931)&lt;&gt;1,"Escolha um meio",IF(COUNTIFS(VentaID,A1931)&lt;&gt;1,"Confira o ID da venda",IF(SUMIFS(VentaValida,VentaID,A1931)&lt;=0,"Corrija a venda",IF(B1931&lt;SUMIFS(VentaFecha,VentaID,A1931),"Anterior à venda","OK"))))))))))))</f>
        <v/>
      </c>
      <c r="H1931" s="34" t="n">
        <f aca="false">IF(G1931="OK",C1931,0)</f>
        <v>0</v>
      </c>
    </row>
    <row r="1932" customFormat="false" ht="25" hidden="false" customHeight="true" outlineLevel="0" collapsed="false">
      <c r="A1932" s="31"/>
      <c r="B1932" s="32"/>
      <c r="C1932" s="33"/>
      <c r="D1932" s="31"/>
      <c r="E1932" s="31"/>
      <c r="F1932" s="31"/>
      <c r="G1932" s="36" t="str">
        <f aca="false">IF(COUNTA(A1932:F1932)=0,"",IF(E1932="","Falta o código",IF(E1932&lt;&gt;TRIM(E1932),"Confira o código",IF(COUNTIFS(CobroID,E1932)&gt;1,"Código repetido",IF(NOT(ISNUMBER(B1932)),"Confira a data",IF(OR(B1932&lt;1,B1932&gt;73415,INT(B1932)&lt;&gt;B1932),"Confira a data",IF(NOT(ISNUMBER(C1932)),"Confira o valor",IF(C1932&lt;=0,"Valor maior que zero",IF(COUNTIFS(Medios,D1932)&lt;&gt;1,"Escolha um meio",IF(COUNTIFS(VentaID,A1932)&lt;&gt;1,"Confira o ID da venda",IF(SUMIFS(VentaValida,VentaID,A1932)&lt;=0,"Corrija a venda",IF(B1932&lt;SUMIFS(VentaFecha,VentaID,A1932),"Anterior à venda","OK"))))))))))))</f>
        <v/>
      </c>
      <c r="H1932" s="34" t="n">
        <f aca="false">IF(G1932="OK",C1932,0)</f>
        <v>0</v>
      </c>
    </row>
    <row r="1933" customFormat="false" ht="25" hidden="false" customHeight="true" outlineLevel="0" collapsed="false">
      <c r="A1933" s="31"/>
      <c r="B1933" s="32"/>
      <c r="C1933" s="33"/>
      <c r="D1933" s="31"/>
      <c r="E1933" s="31"/>
      <c r="F1933" s="31"/>
      <c r="G1933" s="36" t="str">
        <f aca="false">IF(COUNTA(A1933:F1933)=0,"",IF(E1933="","Falta o código",IF(E1933&lt;&gt;TRIM(E1933),"Confira o código",IF(COUNTIFS(CobroID,E1933)&gt;1,"Código repetido",IF(NOT(ISNUMBER(B1933)),"Confira a data",IF(OR(B1933&lt;1,B1933&gt;73415,INT(B1933)&lt;&gt;B1933),"Confira a data",IF(NOT(ISNUMBER(C1933)),"Confira o valor",IF(C1933&lt;=0,"Valor maior que zero",IF(COUNTIFS(Medios,D1933)&lt;&gt;1,"Escolha um meio",IF(COUNTIFS(VentaID,A1933)&lt;&gt;1,"Confira o ID da venda",IF(SUMIFS(VentaValida,VentaID,A1933)&lt;=0,"Corrija a venda",IF(B1933&lt;SUMIFS(VentaFecha,VentaID,A1933),"Anterior à venda","OK"))))))))))))</f>
        <v/>
      </c>
      <c r="H1933" s="34" t="n">
        <f aca="false">IF(G1933="OK",C1933,0)</f>
        <v>0</v>
      </c>
    </row>
    <row r="1934" customFormat="false" ht="25" hidden="false" customHeight="true" outlineLevel="0" collapsed="false">
      <c r="A1934" s="31"/>
      <c r="B1934" s="32"/>
      <c r="C1934" s="33"/>
      <c r="D1934" s="31"/>
      <c r="E1934" s="31"/>
      <c r="F1934" s="31"/>
      <c r="G1934" s="36" t="str">
        <f aca="false">IF(COUNTA(A1934:F1934)=0,"",IF(E1934="","Falta o código",IF(E1934&lt;&gt;TRIM(E1934),"Confira o código",IF(COUNTIFS(CobroID,E1934)&gt;1,"Código repetido",IF(NOT(ISNUMBER(B1934)),"Confira a data",IF(OR(B1934&lt;1,B1934&gt;73415,INT(B1934)&lt;&gt;B1934),"Confira a data",IF(NOT(ISNUMBER(C1934)),"Confira o valor",IF(C1934&lt;=0,"Valor maior que zero",IF(COUNTIFS(Medios,D1934)&lt;&gt;1,"Escolha um meio",IF(COUNTIFS(VentaID,A1934)&lt;&gt;1,"Confira o ID da venda",IF(SUMIFS(VentaValida,VentaID,A1934)&lt;=0,"Corrija a venda",IF(B1934&lt;SUMIFS(VentaFecha,VentaID,A1934),"Anterior à venda","OK"))))))))))))</f>
        <v/>
      </c>
      <c r="H1934" s="34" t="n">
        <f aca="false">IF(G1934="OK",C1934,0)</f>
        <v>0</v>
      </c>
    </row>
    <row r="1935" customFormat="false" ht="25" hidden="false" customHeight="true" outlineLevel="0" collapsed="false">
      <c r="A1935" s="31"/>
      <c r="B1935" s="32"/>
      <c r="C1935" s="33"/>
      <c r="D1935" s="31"/>
      <c r="E1935" s="31"/>
      <c r="F1935" s="31"/>
      <c r="G1935" s="36" t="str">
        <f aca="false">IF(COUNTA(A1935:F1935)=0,"",IF(E1935="","Falta o código",IF(E1935&lt;&gt;TRIM(E1935),"Confira o código",IF(COUNTIFS(CobroID,E1935)&gt;1,"Código repetido",IF(NOT(ISNUMBER(B1935)),"Confira a data",IF(OR(B1935&lt;1,B1935&gt;73415,INT(B1935)&lt;&gt;B1935),"Confira a data",IF(NOT(ISNUMBER(C1935)),"Confira o valor",IF(C1935&lt;=0,"Valor maior que zero",IF(COUNTIFS(Medios,D1935)&lt;&gt;1,"Escolha um meio",IF(COUNTIFS(VentaID,A1935)&lt;&gt;1,"Confira o ID da venda",IF(SUMIFS(VentaValida,VentaID,A1935)&lt;=0,"Corrija a venda",IF(B1935&lt;SUMIFS(VentaFecha,VentaID,A1935),"Anterior à venda","OK"))))))))))))</f>
        <v/>
      </c>
      <c r="H1935" s="34" t="n">
        <f aca="false">IF(G1935="OK",C1935,0)</f>
        <v>0</v>
      </c>
    </row>
    <row r="1936" customFormat="false" ht="25" hidden="false" customHeight="true" outlineLevel="0" collapsed="false">
      <c r="A1936" s="31"/>
      <c r="B1936" s="32"/>
      <c r="C1936" s="33"/>
      <c r="D1936" s="31"/>
      <c r="E1936" s="31"/>
      <c r="F1936" s="31"/>
      <c r="G1936" s="36" t="str">
        <f aca="false">IF(COUNTA(A1936:F1936)=0,"",IF(E1936="","Falta o código",IF(E1936&lt;&gt;TRIM(E1936),"Confira o código",IF(COUNTIFS(CobroID,E1936)&gt;1,"Código repetido",IF(NOT(ISNUMBER(B1936)),"Confira a data",IF(OR(B1936&lt;1,B1936&gt;73415,INT(B1936)&lt;&gt;B1936),"Confira a data",IF(NOT(ISNUMBER(C1936)),"Confira o valor",IF(C1936&lt;=0,"Valor maior que zero",IF(COUNTIFS(Medios,D1936)&lt;&gt;1,"Escolha um meio",IF(COUNTIFS(VentaID,A1936)&lt;&gt;1,"Confira o ID da venda",IF(SUMIFS(VentaValida,VentaID,A1936)&lt;=0,"Corrija a venda",IF(B1936&lt;SUMIFS(VentaFecha,VentaID,A1936),"Anterior à venda","OK"))))))))))))</f>
        <v/>
      </c>
      <c r="H1936" s="34" t="n">
        <f aca="false">IF(G1936="OK",C1936,0)</f>
        <v>0</v>
      </c>
    </row>
    <row r="1937" customFormat="false" ht="25" hidden="false" customHeight="true" outlineLevel="0" collapsed="false">
      <c r="A1937" s="31"/>
      <c r="B1937" s="32"/>
      <c r="C1937" s="33"/>
      <c r="D1937" s="31"/>
      <c r="E1937" s="31"/>
      <c r="F1937" s="31"/>
      <c r="G1937" s="36" t="str">
        <f aca="false">IF(COUNTA(A1937:F1937)=0,"",IF(E1937="","Falta o código",IF(E1937&lt;&gt;TRIM(E1937),"Confira o código",IF(COUNTIFS(CobroID,E1937)&gt;1,"Código repetido",IF(NOT(ISNUMBER(B1937)),"Confira a data",IF(OR(B1937&lt;1,B1937&gt;73415,INT(B1937)&lt;&gt;B1937),"Confira a data",IF(NOT(ISNUMBER(C1937)),"Confira o valor",IF(C1937&lt;=0,"Valor maior que zero",IF(COUNTIFS(Medios,D1937)&lt;&gt;1,"Escolha um meio",IF(COUNTIFS(VentaID,A1937)&lt;&gt;1,"Confira o ID da venda",IF(SUMIFS(VentaValida,VentaID,A1937)&lt;=0,"Corrija a venda",IF(B1937&lt;SUMIFS(VentaFecha,VentaID,A1937),"Anterior à venda","OK"))))))))))))</f>
        <v/>
      </c>
      <c r="H1937" s="34" t="n">
        <f aca="false">IF(G1937="OK",C1937,0)</f>
        <v>0</v>
      </c>
    </row>
    <row r="1938" customFormat="false" ht="25" hidden="false" customHeight="true" outlineLevel="0" collapsed="false">
      <c r="A1938" s="31"/>
      <c r="B1938" s="32"/>
      <c r="C1938" s="33"/>
      <c r="D1938" s="31"/>
      <c r="E1938" s="31"/>
      <c r="F1938" s="31"/>
      <c r="G1938" s="36" t="str">
        <f aca="false">IF(COUNTA(A1938:F1938)=0,"",IF(E1938="","Falta o código",IF(E1938&lt;&gt;TRIM(E1938),"Confira o código",IF(COUNTIFS(CobroID,E1938)&gt;1,"Código repetido",IF(NOT(ISNUMBER(B1938)),"Confira a data",IF(OR(B1938&lt;1,B1938&gt;73415,INT(B1938)&lt;&gt;B1938),"Confira a data",IF(NOT(ISNUMBER(C1938)),"Confira o valor",IF(C1938&lt;=0,"Valor maior que zero",IF(COUNTIFS(Medios,D1938)&lt;&gt;1,"Escolha um meio",IF(COUNTIFS(VentaID,A1938)&lt;&gt;1,"Confira o ID da venda",IF(SUMIFS(VentaValida,VentaID,A1938)&lt;=0,"Corrija a venda",IF(B1938&lt;SUMIFS(VentaFecha,VentaID,A1938),"Anterior à venda","OK"))))))))))))</f>
        <v/>
      </c>
      <c r="H1938" s="34" t="n">
        <f aca="false">IF(G1938="OK",C1938,0)</f>
        <v>0</v>
      </c>
    </row>
    <row r="1939" customFormat="false" ht="25" hidden="false" customHeight="true" outlineLevel="0" collapsed="false">
      <c r="A1939" s="31"/>
      <c r="B1939" s="32"/>
      <c r="C1939" s="33"/>
      <c r="D1939" s="31"/>
      <c r="E1939" s="31"/>
      <c r="F1939" s="31"/>
      <c r="G1939" s="36" t="str">
        <f aca="false">IF(COUNTA(A1939:F1939)=0,"",IF(E1939="","Falta o código",IF(E1939&lt;&gt;TRIM(E1939),"Confira o código",IF(COUNTIFS(CobroID,E1939)&gt;1,"Código repetido",IF(NOT(ISNUMBER(B1939)),"Confira a data",IF(OR(B1939&lt;1,B1939&gt;73415,INT(B1939)&lt;&gt;B1939),"Confira a data",IF(NOT(ISNUMBER(C1939)),"Confira o valor",IF(C1939&lt;=0,"Valor maior que zero",IF(COUNTIFS(Medios,D1939)&lt;&gt;1,"Escolha um meio",IF(COUNTIFS(VentaID,A1939)&lt;&gt;1,"Confira o ID da venda",IF(SUMIFS(VentaValida,VentaID,A1939)&lt;=0,"Corrija a venda",IF(B1939&lt;SUMIFS(VentaFecha,VentaID,A1939),"Anterior à venda","OK"))))))))))))</f>
        <v/>
      </c>
      <c r="H1939" s="34" t="n">
        <f aca="false">IF(G1939="OK",C1939,0)</f>
        <v>0</v>
      </c>
    </row>
    <row r="1940" customFormat="false" ht="25" hidden="false" customHeight="true" outlineLevel="0" collapsed="false">
      <c r="A1940" s="31"/>
      <c r="B1940" s="32"/>
      <c r="C1940" s="33"/>
      <c r="D1940" s="31"/>
      <c r="E1940" s="31"/>
      <c r="F1940" s="31"/>
      <c r="G1940" s="36" t="str">
        <f aca="false">IF(COUNTA(A1940:F1940)=0,"",IF(E1940="","Falta o código",IF(E1940&lt;&gt;TRIM(E1940),"Confira o código",IF(COUNTIFS(CobroID,E1940)&gt;1,"Código repetido",IF(NOT(ISNUMBER(B1940)),"Confira a data",IF(OR(B1940&lt;1,B1940&gt;73415,INT(B1940)&lt;&gt;B1940),"Confira a data",IF(NOT(ISNUMBER(C1940)),"Confira o valor",IF(C1940&lt;=0,"Valor maior que zero",IF(COUNTIFS(Medios,D1940)&lt;&gt;1,"Escolha um meio",IF(COUNTIFS(VentaID,A1940)&lt;&gt;1,"Confira o ID da venda",IF(SUMIFS(VentaValida,VentaID,A1940)&lt;=0,"Corrija a venda",IF(B1940&lt;SUMIFS(VentaFecha,VentaID,A1940),"Anterior à venda","OK"))))))))))))</f>
        <v/>
      </c>
      <c r="H1940" s="34" t="n">
        <f aca="false">IF(G1940="OK",C1940,0)</f>
        <v>0</v>
      </c>
    </row>
    <row r="1941" customFormat="false" ht="25" hidden="false" customHeight="true" outlineLevel="0" collapsed="false">
      <c r="A1941" s="31"/>
      <c r="B1941" s="32"/>
      <c r="C1941" s="33"/>
      <c r="D1941" s="31"/>
      <c r="E1941" s="31"/>
      <c r="F1941" s="31"/>
      <c r="G1941" s="36" t="str">
        <f aca="false">IF(COUNTA(A1941:F1941)=0,"",IF(E1941="","Falta o código",IF(E1941&lt;&gt;TRIM(E1941),"Confira o código",IF(COUNTIFS(CobroID,E1941)&gt;1,"Código repetido",IF(NOT(ISNUMBER(B1941)),"Confira a data",IF(OR(B1941&lt;1,B1941&gt;73415,INT(B1941)&lt;&gt;B1941),"Confira a data",IF(NOT(ISNUMBER(C1941)),"Confira o valor",IF(C1941&lt;=0,"Valor maior que zero",IF(COUNTIFS(Medios,D1941)&lt;&gt;1,"Escolha um meio",IF(COUNTIFS(VentaID,A1941)&lt;&gt;1,"Confira o ID da venda",IF(SUMIFS(VentaValida,VentaID,A1941)&lt;=0,"Corrija a venda",IF(B1941&lt;SUMIFS(VentaFecha,VentaID,A1941),"Anterior à venda","OK"))))))))))))</f>
        <v/>
      </c>
      <c r="H1941" s="34" t="n">
        <f aca="false">IF(G1941="OK",C1941,0)</f>
        <v>0</v>
      </c>
    </row>
    <row r="1942" customFormat="false" ht="25" hidden="false" customHeight="true" outlineLevel="0" collapsed="false">
      <c r="A1942" s="31"/>
      <c r="B1942" s="32"/>
      <c r="C1942" s="33"/>
      <c r="D1942" s="31"/>
      <c r="E1942" s="31"/>
      <c r="F1942" s="31"/>
      <c r="G1942" s="36" t="str">
        <f aca="false">IF(COUNTA(A1942:F1942)=0,"",IF(E1942="","Falta o código",IF(E1942&lt;&gt;TRIM(E1942),"Confira o código",IF(COUNTIFS(CobroID,E1942)&gt;1,"Código repetido",IF(NOT(ISNUMBER(B1942)),"Confira a data",IF(OR(B1942&lt;1,B1942&gt;73415,INT(B1942)&lt;&gt;B1942),"Confira a data",IF(NOT(ISNUMBER(C1942)),"Confira o valor",IF(C1942&lt;=0,"Valor maior que zero",IF(COUNTIFS(Medios,D1942)&lt;&gt;1,"Escolha um meio",IF(COUNTIFS(VentaID,A1942)&lt;&gt;1,"Confira o ID da venda",IF(SUMIFS(VentaValida,VentaID,A1942)&lt;=0,"Corrija a venda",IF(B1942&lt;SUMIFS(VentaFecha,VentaID,A1942),"Anterior à venda","OK"))))))))))))</f>
        <v/>
      </c>
      <c r="H1942" s="34" t="n">
        <f aca="false">IF(G1942="OK",C1942,0)</f>
        <v>0</v>
      </c>
    </row>
    <row r="1943" customFormat="false" ht="25" hidden="false" customHeight="true" outlineLevel="0" collapsed="false">
      <c r="A1943" s="31"/>
      <c r="B1943" s="32"/>
      <c r="C1943" s="33"/>
      <c r="D1943" s="31"/>
      <c r="E1943" s="31"/>
      <c r="F1943" s="31"/>
      <c r="G1943" s="36" t="str">
        <f aca="false">IF(COUNTA(A1943:F1943)=0,"",IF(E1943="","Falta o código",IF(E1943&lt;&gt;TRIM(E1943),"Confira o código",IF(COUNTIFS(CobroID,E1943)&gt;1,"Código repetido",IF(NOT(ISNUMBER(B1943)),"Confira a data",IF(OR(B1943&lt;1,B1943&gt;73415,INT(B1943)&lt;&gt;B1943),"Confira a data",IF(NOT(ISNUMBER(C1943)),"Confira o valor",IF(C1943&lt;=0,"Valor maior que zero",IF(COUNTIFS(Medios,D1943)&lt;&gt;1,"Escolha um meio",IF(COUNTIFS(VentaID,A1943)&lt;&gt;1,"Confira o ID da venda",IF(SUMIFS(VentaValida,VentaID,A1943)&lt;=0,"Corrija a venda",IF(B1943&lt;SUMIFS(VentaFecha,VentaID,A1943),"Anterior à venda","OK"))))))))))))</f>
        <v/>
      </c>
      <c r="H1943" s="34" t="n">
        <f aca="false">IF(G1943="OK",C1943,0)</f>
        <v>0</v>
      </c>
    </row>
    <row r="1944" customFormat="false" ht="25" hidden="false" customHeight="true" outlineLevel="0" collapsed="false">
      <c r="A1944" s="31"/>
      <c r="B1944" s="32"/>
      <c r="C1944" s="33"/>
      <c r="D1944" s="31"/>
      <c r="E1944" s="31"/>
      <c r="F1944" s="31"/>
      <c r="G1944" s="36" t="str">
        <f aca="false">IF(COUNTA(A1944:F1944)=0,"",IF(E1944="","Falta o código",IF(E1944&lt;&gt;TRIM(E1944),"Confira o código",IF(COUNTIFS(CobroID,E1944)&gt;1,"Código repetido",IF(NOT(ISNUMBER(B1944)),"Confira a data",IF(OR(B1944&lt;1,B1944&gt;73415,INT(B1944)&lt;&gt;B1944),"Confira a data",IF(NOT(ISNUMBER(C1944)),"Confira o valor",IF(C1944&lt;=0,"Valor maior que zero",IF(COUNTIFS(Medios,D1944)&lt;&gt;1,"Escolha um meio",IF(COUNTIFS(VentaID,A1944)&lt;&gt;1,"Confira o ID da venda",IF(SUMIFS(VentaValida,VentaID,A1944)&lt;=0,"Corrija a venda",IF(B1944&lt;SUMIFS(VentaFecha,VentaID,A1944),"Anterior à venda","OK"))))))))))))</f>
        <v/>
      </c>
      <c r="H1944" s="34" t="n">
        <f aca="false">IF(G1944="OK",C1944,0)</f>
        <v>0</v>
      </c>
    </row>
    <row r="1945" customFormat="false" ht="25" hidden="false" customHeight="true" outlineLevel="0" collapsed="false">
      <c r="A1945" s="31"/>
      <c r="B1945" s="32"/>
      <c r="C1945" s="33"/>
      <c r="D1945" s="31"/>
      <c r="E1945" s="31"/>
      <c r="F1945" s="31"/>
      <c r="G1945" s="36" t="str">
        <f aca="false">IF(COUNTA(A1945:F1945)=0,"",IF(E1945="","Falta o código",IF(E1945&lt;&gt;TRIM(E1945),"Confira o código",IF(COUNTIFS(CobroID,E1945)&gt;1,"Código repetido",IF(NOT(ISNUMBER(B1945)),"Confira a data",IF(OR(B1945&lt;1,B1945&gt;73415,INT(B1945)&lt;&gt;B1945),"Confira a data",IF(NOT(ISNUMBER(C1945)),"Confira o valor",IF(C1945&lt;=0,"Valor maior que zero",IF(COUNTIFS(Medios,D1945)&lt;&gt;1,"Escolha um meio",IF(COUNTIFS(VentaID,A1945)&lt;&gt;1,"Confira o ID da venda",IF(SUMIFS(VentaValida,VentaID,A1945)&lt;=0,"Corrija a venda",IF(B1945&lt;SUMIFS(VentaFecha,VentaID,A1945),"Anterior à venda","OK"))))))))))))</f>
        <v/>
      </c>
      <c r="H1945" s="34" t="n">
        <f aca="false">IF(G1945="OK",C1945,0)</f>
        <v>0</v>
      </c>
    </row>
    <row r="1946" customFormat="false" ht="25" hidden="false" customHeight="true" outlineLevel="0" collapsed="false">
      <c r="A1946" s="31"/>
      <c r="B1946" s="32"/>
      <c r="C1946" s="33"/>
      <c r="D1946" s="31"/>
      <c r="E1946" s="31"/>
      <c r="F1946" s="31"/>
      <c r="G1946" s="36" t="str">
        <f aca="false">IF(COUNTA(A1946:F1946)=0,"",IF(E1946="","Falta o código",IF(E1946&lt;&gt;TRIM(E1946),"Confira o código",IF(COUNTIFS(CobroID,E1946)&gt;1,"Código repetido",IF(NOT(ISNUMBER(B1946)),"Confira a data",IF(OR(B1946&lt;1,B1946&gt;73415,INT(B1946)&lt;&gt;B1946),"Confira a data",IF(NOT(ISNUMBER(C1946)),"Confira o valor",IF(C1946&lt;=0,"Valor maior que zero",IF(COUNTIFS(Medios,D1946)&lt;&gt;1,"Escolha um meio",IF(COUNTIFS(VentaID,A1946)&lt;&gt;1,"Confira o ID da venda",IF(SUMIFS(VentaValida,VentaID,A1946)&lt;=0,"Corrija a venda",IF(B1946&lt;SUMIFS(VentaFecha,VentaID,A1946),"Anterior à venda","OK"))))))))))))</f>
        <v/>
      </c>
      <c r="H1946" s="34" t="n">
        <f aca="false">IF(G1946="OK",C1946,0)</f>
        <v>0</v>
      </c>
    </row>
    <row r="1947" customFormat="false" ht="25" hidden="false" customHeight="true" outlineLevel="0" collapsed="false">
      <c r="A1947" s="31"/>
      <c r="B1947" s="32"/>
      <c r="C1947" s="33"/>
      <c r="D1947" s="31"/>
      <c r="E1947" s="31"/>
      <c r="F1947" s="31"/>
      <c r="G1947" s="36" t="str">
        <f aca="false">IF(COUNTA(A1947:F1947)=0,"",IF(E1947="","Falta o código",IF(E1947&lt;&gt;TRIM(E1947),"Confira o código",IF(COUNTIFS(CobroID,E1947)&gt;1,"Código repetido",IF(NOT(ISNUMBER(B1947)),"Confira a data",IF(OR(B1947&lt;1,B1947&gt;73415,INT(B1947)&lt;&gt;B1947),"Confira a data",IF(NOT(ISNUMBER(C1947)),"Confira o valor",IF(C1947&lt;=0,"Valor maior que zero",IF(COUNTIFS(Medios,D1947)&lt;&gt;1,"Escolha um meio",IF(COUNTIFS(VentaID,A1947)&lt;&gt;1,"Confira o ID da venda",IF(SUMIFS(VentaValida,VentaID,A1947)&lt;=0,"Corrija a venda",IF(B1947&lt;SUMIFS(VentaFecha,VentaID,A1947),"Anterior à venda","OK"))))))))))))</f>
        <v/>
      </c>
      <c r="H1947" s="34" t="n">
        <f aca="false">IF(G1947="OK",C1947,0)</f>
        <v>0</v>
      </c>
    </row>
    <row r="1948" customFormat="false" ht="25" hidden="false" customHeight="true" outlineLevel="0" collapsed="false">
      <c r="A1948" s="31"/>
      <c r="B1948" s="32"/>
      <c r="C1948" s="33"/>
      <c r="D1948" s="31"/>
      <c r="E1948" s="31"/>
      <c r="F1948" s="31"/>
      <c r="G1948" s="36" t="str">
        <f aca="false">IF(COUNTA(A1948:F1948)=0,"",IF(E1948="","Falta o código",IF(E1948&lt;&gt;TRIM(E1948),"Confira o código",IF(COUNTIFS(CobroID,E1948)&gt;1,"Código repetido",IF(NOT(ISNUMBER(B1948)),"Confira a data",IF(OR(B1948&lt;1,B1948&gt;73415,INT(B1948)&lt;&gt;B1948),"Confira a data",IF(NOT(ISNUMBER(C1948)),"Confira o valor",IF(C1948&lt;=0,"Valor maior que zero",IF(COUNTIFS(Medios,D1948)&lt;&gt;1,"Escolha um meio",IF(COUNTIFS(VentaID,A1948)&lt;&gt;1,"Confira o ID da venda",IF(SUMIFS(VentaValida,VentaID,A1948)&lt;=0,"Corrija a venda",IF(B1948&lt;SUMIFS(VentaFecha,VentaID,A1948),"Anterior à venda","OK"))))))))))))</f>
        <v/>
      </c>
      <c r="H1948" s="34" t="n">
        <f aca="false">IF(G1948="OK",C1948,0)</f>
        <v>0</v>
      </c>
    </row>
    <row r="1949" customFormat="false" ht="25" hidden="false" customHeight="true" outlineLevel="0" collapsed="false">
      <c r="A1949" s="31"/>
      <c r="B1949" s="32"/>
      <c r="C1949" s="33"/>
      <c r="D1949" s="31"/>
      <c r="E1949" s="31"/>
      <c r="F1949" s="31"/>
      <c r="G1949" s="36" t="str">
        <f aca="false">IF(COUNTA(A1949:F1949)=0,"",IF(E1949="","Falta o código",IF(E1949&lt;&gt;TRIM(E1949),"Confira o código",IF(COUNTIFS(CobroID,E1949)&gt;1,"Código repetido",IF(NOT(ISNUMBER(B1949)),"Confira a data",IF(OR(B1949&lt;1,B1949&gt;73415,INT(B1949)&lt;&gt;B1949),"Confira a data",IF(NOT(ISNUMBER(C1949)),"Confira o valor",IF(C1949&lt;=0,"Valor maior que zero",IF(COUNTIFS(Medios,D1949)&lt;&gt;1,"Escolha um meio",IF(COUNTIFS(VentaID,A1949)&lt;&gt;1,"Confira o ID da venda",IF(SUMIFS(VentaValida,VentaID,A1949)&lt;=0,"Corrija a venda",IF(B1949&lt;SUMIFS(VentaFecha,VentaID,A1949),"Anterior à venda","OK"))))))))))))</f>
        <v/>
      </c>
      <c r="H1949" s="34" t="n">
        <f aca="false">IF(G1949="OK",C1949,0)</f>
        <v>0</v>
      </c>
    </row>
    <row r="1950" customFormat="false" ht="25" hidden="false" customHeight="true" outlineLevel="0" collapsed="false">
      <c r="A1950" s="31"/>
      <c r="B1950" s="32"/>
      <c r="C1950" s="33"/>
      <c r="D1950" s="31"/>
      <c r="E1950" s="31"/>
      <c r="F1950" s="31"/>
      <c r="G1950" s="36" t="str">
        <f aca="false">IF(COUNTA(A1950:F1950)=0,"",IF(E1950="","Falta o código",IF(E1950&lt;&gt;TRIM(E1950),"Confira o código",IF(COUNTIFS(CobroID,E1950)&gt;1,"Código repetido",IF(NOT(ISNUMBER(B1950)),"Confira a data",IF(OR(B1950&lt;1,B1950&gt;73415,INT(B1950)&lt;&gt;B1950),"Confira a data",IF(NOT(ISNUMBER(C1950)),"Confira o valor",IF(C1950&lt;=0,"Valor maior que zero",IF(COUNTIFS(Medios,D1950)&lt;&gt;1,"Escolha um meio",IF(COUNTIFS(VentaID,A1950)&lt;&gt;1,"Confira o ID da venda",IF(SUMIFS(VentaValida,VentaID,A1950)&lt;=0,"Corrija a venda",IF(B1950&lt;SUMIFS(VentaFecha,VentaID,A1950),"Anterior à venda","OK"))))))))))))</f>
        <v/>
      </c>
      <c r="H1950" s="34" t="n">
        <f aca="false">IF(G1950="OK",C1950,0)</f>
        <v>0</v>
      </c>
    </row>
    <row r="1951" customFormat="false" ht="25" hidden="false" customHeight="true" outlineLevel="0" collapsed="false">
      <c r="A1951" s="31"/>
      <c r="B1951" s="32"/>
      <c r="C1951" s="33"/>
      <c r="D1951" s="31"/>
      <c r="E1951" s="31"/>
      <c r="F1951" s="31"/>
      <c r="G1951" s="36" t="str">
        <f aca="false">IF(COUNTA(A1951:F1951)=0,"",IF(E1951="","Falta o código",IF(E1951&lt;&gt;TRIM(E1951),"Confira o código",IF(COUNTIFS(CobroID,E1951)&gt;1,"Código repetido",IF(NOT(ISNUMBER(B1951)),"Confira a data",IF(OR(B1951&lt;1,B1951&gt;73415,INT(B1951)&lt;&gt;B1951),"Confira a data",IF(NOT(ISNUMBER(C1951)),"Confira o valor",IF(C1951&lt;=0,"Valor maior que zero",IF(COUNTIFS(Medios,D1951)&lt;&gt;1,"Escolha um meio",IF(COUNTIFS(VentaID,A1951)&lt;&gt;1,"Confira o ID da venda",IF(SUMIFS(VentaValida,VentaID,A1951)&lt;=0,"Corrija a venda",IF(B1951&lt;SUMIFS(VentaFecha,VentaID,A1951),"Anterior à venda","OK"))))))))))))</f>
        <v/>
      </c>
      <c r="H1951" s="34" t="n">
        <f aca="false">IF(G1951="OK",C1951,0)</f>
        <v>0</v>
      </c>
    </row>
    <row r="1952" customFormat="false" ht="25" hidden="false" customHeight="true" outlineLevel="0" collapsed="false">
      <c r="A1952" s="31"/>
      <c r="B1952" s="32"/>
      <c r="C1952" s="33"/>
      <c r="D1952" s="31"/>
      <c r="E1952" s="31"/>
      <c r="F1952" s="31"/>
      <c r="G1952" s="36" t="str">
        <f aca="false">IF(COUNTA(A1952:F1952)=0,"",IF(E1952="","Falta o código",IF(E1952&lt;&gt;TRIM(E1952),"Confira o código",IF(COUNTIFS(CobroID,E1952)&gt;1,"Código repetido",IF(NOT(ISNUMBER(B1952)),"Confira a data",IF(OR(B1952&lt;1,B1952&gt;73415,INT(B1952)&lt;&gt;B1952),"Confira a data",IF(NOT(ISNUMBER(C1952)),"Confira o valor",IF(C1952&lt;=0,"Valor maior que zero",IF(COUNTIFS(Medios,D1952)&lt;&gt;1,"Escolha um meio",IF(COUNTIFS(VentaID,A1952)&lt;&gt;1,"Confira o ID da venda",IF(SUMIFS(VentaValida,VentaID,A1952)&lt;=0,"Corrija a venda",IF(B1952&lt;SUMIFS(VentaFecha,VentaID,A1952),"Anterior à venda","OK"))))))))))))</f>
        <v/>
      </c>
      <c r="H1952" s="34" t="n">
        <f aca="false">IF(G1952="OK",C1952,0)</f>
        <v>0</v>
      </c>
    </row>
    <row r="1953" customFormat="false" ht="25" hidden="false" customHeight="true" outlineLevel="0" collapsed="false">
      <c r="A1953" s="31"/>
      <c r="B1953" s="32"/>
      <c r="C1953" s="33"/>
      <c r="D1953" s="31"/>
      <c r="E1953" s="31"/>
      <c r="F1953" s="31"/>
      <c r="G1953" s="36" t="str">
        <f aca="false">IF(COUNTA(A1953:F1953)=0,"",IF(E1953="","Falta o código",IF(E1953&lt;&gt;TRIM(E1953),"Confira o código",IF(COUNTIFS(CobroID,E1953)&gt;1,"Código repetido",IF(NOT(ISNUMBER(B1953)),"Confira a data",IF(OR(B1953&lt;1,B1953&gt;73415,INT(B1953)&lt;&gt;B1953),"Confira a data",IF(NOT(ISNUMBER(C1953)),"Confira o valor",IF(C1953&lt;=0,"Valor maior que zero",IF(COUNTIFS(Medios,D1953)&lt;&gt;1,"Escolha um meio",IF(COUNTIFS(VentaID,A1953)&lt;&gt;1,"Confira o ID da venda",IF(SUMIFS(VentaValida,VentaID,A1953)&lt;=0,"Corrija a venda",IF(B1953&lt;SUMIFS(VentaFecha,VentaID,A1953),"Anterior à venda","OK"))))))))))))</f>
        <v/>
      </c>
      <c r="H1953" s="34" t="n">
        <f aca="false">IF(G1953="OK",C1953,0)</f>
        <v>0</v>
      </c>
    </row>
    <row r="1954" customFormat="false" ht="25" hidden="false" customHeight="true" outlineLevel="0" collapsed="false">
      <c r="A1954" s="31"/>
      <c r="B1954" s="32"/>
      <c r="C1954" s="33"/>
      <c r="D1954" s="31"/>
      <c r="E1954" s="31"/>
      <c r="F1954" s="31"/>
      <c r="G1954" s="36" t="str">
        <f aca="false">IF(COUNTA(A1954:F1954)=0,"",IF(E1954="","Falta o código",IF(E1954&lt;&gt;TRIM(E1954),"Confira o código",IF(COUNTIFS(CobroID,E1954)&gt;1,"Código repetido",IF(NOT(ISNUMBER(B1954)),"Confira a data",IF(OR(B1954&lt;1,B1954&gt;73415,INT(B1954)&lt;&gt;B1954),"Confira a data",IF(NOT(ISNUMBER(C1954)),"Confira o valor",IF(C1954&lt;=0,"Valor maior que zero",IF(COUNTIFS(Medios,D1954)&lt;&gt;1,"Escolha um meio",IF(COUNTIFS(VentaID,A1954)&lt;&gt;1,"Confira o ID da venda",IF(SUMIFS(VentaValida,VentaID,A1954)&lt;=0,"Corrija a venda",IF(B1954&lt;SUMIFS(VentaFecha,VentaID,A1954),"Anterior à venda","OK"))))))))))))</f>
        <v/>
      </c>
      <c r="H1954" s="34" t="n">
        <f aca="false">IF(G1954="OK",C1954,0)</f>
        <v>0</v>
      </c>
    </row>
    <row r="1955" customFormat="false" ht="25" hidden="false" customHeight="true" outlineLevel="0" collapsed="false">
      <c r="A1955" s="31"/>
      <c r="B1955" s="32"/>
      <c r="C1955" s="33"/>
      <c r="D1955" s="31"/>
      <c r="E1955" s="31"/>
      <c r="F1955" s="31"/>
      <c r="G1955" s="36" t="str">
        <f aca="false">IF(COUNTA(A1955:F1955)=0,"",IF(E1955="","Falta o código",IF(E1955&lt;&gt;TRIM(E1955),"Confira o código",IF(COUNTIFS(CobroID,E1955)&gt;1,"Código repetido",IF(NOT(ISNUMBER(B1955)),"Confira a data",IF(OR(B1955&lt;1,B1955&gt;73415,INT(B1955)&lt;&gt;B1955),"Confira a data",IF(NOT(ISNUMBER(C1955)),"Confira o valor",IF(C1955&lt;=0,"Valor maior que zero",IF(COUNTIFS(Medios,D1955)&lt;&gt;1,"Escolha um meio",IF(COUNTIFS(VentaID,A1955)&lt;&gt;1,"Confira o ID da venda",IF(SUMIFS(VentaValida,VentaID,A1955)&lt;=0,"Corrija a venda",IF(B1955&lt;SUMIFS(VentaFecha,VentaID,A1955),"Anterior à venda","OK"))))))))))))</f>
        <v/>
      </c>
      <c r="H1955" s="34" t="n">
        <f aca="false">IF(G1955="OK",C1955,0)</f>
        <v>0</v>
      </c>
    </row>
    <row r="1956" customFormat="false" ht="25" hidden="false" customHeight="true" outlineLevel="0" collapsed="false">
      <c r="A1956" s="31"/>
      <c r="B1956" s="32"/>
      <c r="C1956" s="33"/>
      <c r="D1956" s="31"/>
      <c r="E1956" s="31"/>
      <c r="F1956" s="31"/>
      <c r="G1956" s="36" t="str">
        <f aca="false">IF(COUNTA(A1956:F1956)=0,"",IF(E1956="","Falta o código",IF(E1956&lt;&gt;TRIM(E1956),"Confira o código",IF(COUNTIFS(CobroID,E1956)&gt;1,"Código repetido",IF(NOT(ISNUMBER(B1956)),"Confira a data",IF(OR(B1956&lt;1,B1956&gt;73415,INT(B1956)&lt;&gt;B1956),"Confira a data",IF(NOT(ISNUMBER(C1956)),"Confira o valor",IF(C1956&lt;=0,"Valor maior que zero",IF(COUNTIFS(Medios,D1956)&lt;&gt;1,"Escolha um meio",IF(COUNTIFS(VentaID,A1956)&lt;&gt;1,"Confira o ID da venda",IF(SUMIFS(VentaValida,VentaID,A1956)&lt;=0,"Corrija a venda",IF(B1956&lt;SUMIFS(VentaFecha,VentaID,A1956),"Anterior à venda","OK"))))))))))))</f>
        <v/>
      </c>
      <c r="H1956" s="34" t="n">
        <f aca="false">IF(G1956="OK",C1956,0)</f>
        <v>0</v>
      </c>
    </row>
    <row r="1957" customFormat="false" ht="25" hidden="false" customHeight="true" outlineLevel="0" collapsed="false">
      <c r="A1957" s="31"/>
      <c r="B1957" s="32"/>
      <c r="C1957" s="33"/>
      <c r="D1957" s="31"/>
      <c r="E1957" s="31"/>
      <c r="F1957" s="31"/>
      <c r="G1957" s="36" t="str">
        <f aca="false">IF(COUNTA(A1957:F1957)=0,"",IF(E1957="","Falta o código",IF(E1957&lt;&gt;TRIM(E1957),"Confira o código",IF(COUNTIFS(CobroID,E1957)&gt;1,"Código repetido",IF(NOT(ISNUMBER(B1957)),"Confira a data",IF(OR(B1957&lt;1,B1957&gt;73415,INT(B1957)&lt;&gt;B1957),"Confira a data",IF(NOT(ISNUMBER(C1957)),"Confira o valor",IF(C1957&lt;=0,"Valor maior que zero",IF(COUNTIFS(Medios,D1957)&lt;&gt;1,"Escolha um meio",IF(COUNTIFS(VentaID,A1957)&lt;&gt;1,"Confira o ID da venda",IF(SUMIFS(VentaValida,VentaID,A1957)&lt;=0,"Corrija a venda",IF(B1957&lt;SUMIFS(VentaFecha,VentaID,A1957),"Anterior à venda","OK"))))))))))))</f>
        <v/>
      </c>
      <c r="H1957" s="34" t="n">
        <f aca="false">IF(G1957="OK",C1957,0)</f>
        <v>0</v>
      </c>
    </row>
    <row r="1958" customFormat="false" ht="25" hidden="false" customHeight="true" outlineLevel="0" collapsed="false">
      <c r="A1958" s="31"/>
      <c r="B1958" s="32"/>
      <c r="C1958" s="33"/>
      <c r="D1958" s="31"/>
      <c r="E1958" s="31"/>
      <c r="F1958" s="31"/>
      <c r="G1958" s="36" t="str">
        <f aca="false">IF(COUNTA(A1958:F1958)=0,"",IF(E1958="","Falta o código",IF(E1958&lt;&gt;TRIM(E1958),"Confira o código",IF(COUNTIFS(CobroID,E1958)&gt;1,"Código repetido",IF(NOT(ISNUMBER(B1958)),"Confira a data",IF(OR(B1958&lt;1,B1958&gt;73415,INT(B1958)&lt;&gt;B1958),"Confira a data",IF(NOT(ISNUMBER(C1958)),"Confira o valor",IF(C1958&lt;=0,"Valor maior que zero",IF(COUNTIFS(Medios,D1958)&lt;&gt;1,"Escolha um meio",IF(COUNTIFS(VentaID,A1958)&lt;&gt;1,"Confira o ID da venda",IF(SUMIFS(VentaValida,VentaID,A1958)&lt;=0,"Corrija a venda",IF(B1958&lt;SUMIFS(VentaFecha,VentaID,A1958),"Anterior à venda","OK"))))))))))))</f>
        <v/>
      </c>
      <c r="H1958" s="34" t="n">
        <f aca="false">IF(G1958="OK",C1958,0)</f>
        <v>0</v>
      </c>
    </row>
    <row r="1959" customFormat="false" ht="25" hidden="false" customHeight="true" outlineLevel="0" collapsed="false">
      <c r="A1959" s="31"/>
      <c r="B1959" s="32"/>
      <c r="C1959" s="33"/>
      <c r="D1959" s="31"/>
      <c r="E1959" s="31"/>
      <c r="F1959" s="31"/>
      <c r="G1959" s="36" t="str">
        <f aca="false">IF(COUNTA(A1959:F1959)=0,"",IF(E1959="","Falta o código",IF(E1959&lt;&gt;TRIM(E1959),"Confira o código",IF(COUNTIFS(CobroID,E1959)&gt;1,"Código repetido",IF(NOT(ISNUMBER(B1959)),"Confira a data",IF(OR(B1959&lt;1,B1959&gt;73415,INT(B1959)&lt;&gt;B1959),"Confira a data",IF(NOT(ISNUMBER(C1959)),"Confira o valor",IF(C1959&lt;=0,"Valor maior que zero",IF(COUNTIFS(Medios,D1959)&lt;&gt;1,"Escolha um meio",IF(COUNTIFS(VentaID,A1959)&lt;&gt;1,"Confira o ID da venda",IF(SUMIFS(VentaValida,VentaID,A1959)&lt;=0,"Corrija a venda",IF(B1959&lt;SUMIFS(VentaFecha,VentaID,A1959),"Anterior à venda","OK"))))))))))))</f>
        <v/>
      </c>
      <c r="H1959" s="34" t="n">
        <f aca="false">IF(G1959="OK",C1959,0)</f>
        <v>0</v>
      </c>
    </row>
    <row r="1960" customFormat="false" ht="25" hidden="false" customHeight="true" outlineLevel="0" collapsed="false">
      <c r="A1960" s="31"/>
      <c r="B1960" s="32"/>
      <c r="C1960" s="33"/>
      <c r="D1960" s="31"/>
      <c r="E1960" s="31"/>
      <c r="F1960" s="31"/>
      <c r="G1960" s="36" t="str">
        <f aca="false">IF(COUNTA(A1960:F1960)=0,"",IF(E1960="","Falta o código",IF(E1960&lt;&gt;TRIM(E1960),"Confira o código",IF(COUNTIFS(CobroID,E1960)&gt;1,"Código repetido",IF(NOT(ISNUMBER(B1960)),"Confira a data",IF(OR(B1960&lt;1,B1960&gt;73415,INT(B1960)&lt;&gt;B1960),"Confira a data",IF(NOT(ISNUMBER(C1960)),"Confira o valor",IF(C1960&lt;=0,"Valor maior que zero",IF(COUNTIFS(Medios,D1960)&lt;&gt;1,"Escolha um meio",IF(COUNTIFS(VentaID,A1960)&lt;&gt;1,"Confira o ID da venda",IF(SUMIFS(VentaValida,VentaID,A1960)&lt;=0,"Corrija a venda",IF(B1960&lt;SUMIFS(VentaFecha,VentaID,A1960),"Anterior à venda","OK"))))))))))))</f>
        <v/>
      </c>
      <c r="H1960" s="34" t="n">
        <f aca="false">IF(G1960="OK",C1960,0)</f>
        <v>0</v>
      </c>
    </row>
    <row r="1961" customFormat="false" ht="25" hidden="false" customHeight="true" outlineLevel="0" collapsed="false">
      <c r="A1961" s="31"/>
      <c r="B1961" s="32"/>
      <c r="C1961" s="33"/>
      <c r="D1961" s="31"/>
      <c r="E1961" s="31"/>
      <c r="F1961" s="31"/>
      <c r="G1961" s="36" t="str">
        <f aca="false">IF(COUNTA(A1961:F1961)=0,"",IF(E1961="","Falta o código",IF(E1961&lt;&gt;TRIM(E1961),"Confira o código",IF(COUNTIFS(CobroID,E1961)&gt;1,"Código repetido",IF(NOT(ISNUMBER(B1961)),"Confira a data",IF(OR(B1961&lt;1,B1961&gt;73415,INT(B1961)&lt;&gt;B1961),"Confira a data",IF(NOT(ISNUMBER(C1961)),"Confira o valor",IF(C1961&lt;=0,"Valor maior que zero",IF(COUNTIFS(Medios,D1961)&lt;&gt;1,"Escolha um meio",IF(COUNTIFS(VentaID,A1961)&lt;&gt;1,"Confira o ID da venda",IF(SUMIFS(VentaValida,VentaID,A1961)&lt;=0,"Corrija a venda",IF(B1961&lt;SUMIFS(VentaFecha,VentaID,A1961),"Anterior à venda","OK"))))))))))))</f>
        <v/>
      </c>
      <c r="H1961" s="34" t="n">
        <f aca="false">IF(G1961="OK",C1961,0)</f>
        <v>0</v>
      </c>
    </row>
    <row r="1962" customFormat="false" ht="25" hidden="false" customHeight="true" outlineLevel="0" collapsed="false">
      <c r="A1962" s="31"/>
      <c r="B1962" s="32"/>
      <c r="C1962" s="33"/>
      <c r="D1962" s="31"/>
      <c r="E1962" s="31"/>
      <c r="F1962" s="31"/>
      <c r="G1962" s="36" t="str">
        <f aca="false">IF(COUNTA(A1962:F1962)=0,"",IF(E1962="","Falta o código",IF(E1962&lt;&gt;TRIM(E1962),"Confira o código",IF(COUNTIFS(CobroID,E1962)&gt;1,"Código repetido",IF(NOT(ISNUMBER(B1962)),"Confira a data",IF(OR(B1962&lt;1,B1962&gt;73415,INT(B1962)&lt;&gt;B1962),"Confira a data",IF(NOT(ISNUMBER(C1962)),"Confira o valor",IF(C1962&lt;=0,"Valor maior que zero",IF(COUNTIFS(Medios,D1962)&lt;&gt;1,"Escolha um meio",IF(COUNTIFS(VentaID,A1962)&lt;&gt;1,"Confira o ID da venda",IF(SUMIFS(VentaValida,VentaID,A1962)&lt;=0,"Corrija a venda",IF(B1962&lt;SUMIFS(VentaFecha,VentaID,A1962),"Anterior à venda","OK"))))))))))))</f>
        <v/>
      </c>
      <c r="H1962" s="34" t="n">
        <f aca="false">IF(G1962="OK",C1962,0)</f>
        <v>0</v>
      </c>
    </row>
    <row r="1963" customFormat="false" ht="25" hidden="false" customHeight="true" outlineLevel="0" collapsed="false">
      <c r="A1963" s="31"/>
      <c r="B1963" s="32"/>
      <c r="C1963" s="33"/>
      <c r="D1963" s="31"/>
      <c r="E1963" s="31"/>
      <c r="F1963" s="31"/>
      <c r="G1963" s="36" t="str">
        <f aca="false">IF(COUNTA(A1963:F1963)=0,"",IF(E1963="","Falta o código",IF(E1963&lt;&gt;TRIM(E1963),"Confira o código",IF(COUNTIFS(CobroID,E1963)&gt;1,"Código repetido",IF(NOT(ISNUMBER(B1963)),"Confira a data",IF(OR(B1963&lt;1,B1963&gt;73415,INT(B1963)&lt;&gt;B1963),"Confira a data",IF(NOT(ISNUMBER(C1963)),"Confira o valor",IF(C1963&lt;=0,"Valor maior que zero",IF(COUNTIFS(Medios,D1963)&lt;&gt;1,"Escolha um meio",IF(COUNTIFS(VentaID,A1963)&lt;&gt;1,"Confira o ID da venda",IF(SUMIFS(VentaValida,VentaID,A1963)&lt;=0,"Corrija a venda",IF(B1963&lt;SUMIFS(VentaFecha,VentaID,A1963),"Anterior à venda","OK"))))))))))))</f>
        <v/>
      </c>
      <c r="H1963" s="34" t="n">
        <f aca="false">IF(G1963="OK",C1963,0)</f>
        <v>0</v>
      </c>
    </row>
    <row r="1964" customFormat="false" ht="25" hidden="false" customHeight="true" outlineLevel="0" collapsed="false">
      <c r="A1964" s="31"/>
      <c r="B1964" s="32"/>
      <c r="C1964" s="33"/>
      <c r="D1964" s="31"/>
      <c r="E1964" s="31"/>
      <c r="F1964" s="31"/>
      <c r="G1964" s="36" t="str">
        <f aca="false">IF(COUNTA(A1964:F1964)=0,"",IF(E1964="","Falta o código",IF(E1964&lt;&gt;TRIM(E1964),"Confira o código",IF(COUNTIFS(CobroID,E1964)&gt;1,"Código repetido",IF(NOT(ISNUMBER(B1964)),"Confira a data",IF(OR(B1964&lt;1,B1964&gt;73415,INT(B1964)&lt;&gt;B1964),"Confira a data",IF(NOT(ISNUMBER(C1964)),"Confira o valor",IF(C1964&lt;=0,"Valor maior que zero",IF(COUNTIFS(Medios,D1964)&lt;&gt;1,"Escolha um meio",IF(COUNTIFS(VentaID,A1964)&lt;&gt;1,"Confira o ID da venda",IF(SUMIFS(VentaValida,VentaID,A1964)&lt;=0,"Corrija a venda",IF(B1964&lt;SUMIFS(VentaFecha,VentaID,A1964),"Anterior à venda","OK"))))))))))))</f>
        <v/>
      </c>
      <c r="H1964" s="34" t="n">
        <f aca="false">IF(G1964="OK",C1964,0)</f>
        <v>0</v>
      </c>
    </row>
    <row r="1965" customFormat="false" ht="25" hidden="false" customHeight="true" outlineLevel="0" collapsed="false">
      <c r="A1965" s="31"/>
      <c r="B1965" s="32"/>
      <c r="C1965" s="33"/>
      <c r="D1965" s="31"/>
      <c r="E1965" s="31"/>
      <c r="F1965" s="31"/>
      <c r="G1965" s="36" t="str">
        <f aca="false">IF(COUNTA(A1965:F1965)=0,"",IF(E1965="","Falta o código",IF(E1965&lt;&gt;TRIM(E1965),"Confira o código",IF(COUNTIFS(CobroID,E1965)&gt;1,"Código repetido",IF(NOT(ISNUMBER(B1965)),"Confira a data",IF(OR(B1965&lt;1,B1965&gt;73415,INT(B1965)&lt;&gt;B1965),"Confira a data",IF(NOT(ISNUMBER(C1965)),"Confira o valor",IF(C1965&lt;=0,"Valor maior que zero",IF(COUNTIFS(Medios,D1965)&lt;&gt;1,"Escolha um meio",IF(COUNTIFS(VentaID,A1965)&lt;&gt;1,"Confira o ID da venda",IF(SUMIFS(VentaValida,VentaID,A1965)&lt;=0,"Corrija a venda",IF(B1965&lt;SUMIFS(VentaFecha,VentaID,A1965),"Anterior à venda","OK"))))))))))))</f>
        <v/>
      </c>
      <c r="H1965" s="34" t="n">
        <f aca="false">IF(G1965="OK",C1965,0)</f>
        <v>0</v>
      </c>
    </row>
    <row r="1966" customFormat="false" ht="25" hidden="false" customHeight="true" outlineLevel="0" collapsed="false">
      <c r="A1966" s="31"/>
      <c r="B1966" s="32"/>
      <c r="C1966" s="33"/>
      <c r="D1966" s="31"/>
      <c r="E1966" s="31"/>
      <c r="F1966" s="31"/>
      <c r="G1966" s="36" t="str">
        <f aca="false">IF(COUNTA(A1966:F1966)=0,"",IF(E1966="","Falta o código",IF(E1966&lt;&gt;TRIM(E1966),"Confira o código",IF(COUNTIFS(CobroID,E1966)&gt;1,"Código repetido",IF(NOT(ISNUMBER(B1966)),"Confira a data",IF(OR(B1966&lt;1,B1966&gt;73415,INT(B1966)&lt;&gt;B1966),"Confira a data",IF(NOT(ISNUMBER(C1966)),"Confira o valor",IF(C1966&lt;=0,"Valor maior que zero",IF(COUNTIFS(Medios,D1966)&lt;&gt;1,"Escolha um meio",IF(COUNTIFS(VentaID,A1966)&lt;&gt;1,"Confira o ID da venda",IF(SUMIFS(VentaValida,VentaID,A1966)&lt;=0,"Corrija a venda",IF(B1966&lt;SUMIFS(VentaFecha,VentaID,A1966),"Anterior à venda","OK"))))))))))))</f>
        <v/>
      </c>
      <c r="H1966" s="34" t="n">
        <f aca="false">IF(G1966="OK",C1966,0)</f>
        <v>0</v>
      </c>
    </row>
    <row r="1967" customFormat="false" ht="25" hidden="false" customHeight="true" outlineLevel="0" collapsed="false">
      <c r="A1967" s="31"/>
      <c r="B1967" s="32"/>
      <c r="C1967" s="33"/>
      <c r="D1967" s="31"/>
      <c r="E1967" s="31"/>
      <c r="F1967" s="31"/>
      <c r="G1967" s="36" t="str">
        <f aca="false">IF(COUNTA(A1967:F1967)=0,"",IF(E1967="","Falta o código",IF(E1967&lt;&gt;TRIM(E1967),"Confira o código",IF(COUNTIFS(CobroID,E1967)&gt;1,"Código repetido",IF(NOT(ISNUMBER(B1967)),"Confira a data",IF(OR(B1967&lt;1,B1967&gt;73415,INT(B1967)&lt;&gt;B1967),"Confira a data",IF(NOT(ISNUMBER(C1967)),"Confira o valor",IF(C1967&lt;=0,"Valor maior que zero",IF(COUNTIFS(Medios,D1967)&lt;&gt;1,"Escolha um meio",IF(COUNTIFS(VentaID,A1967)&lt;&gt;1,"Confira o ID da venda",IF(SUMIFS(VentaValida,VentaID,A1967)&lt;=0,"Corrija a venda",IF(B1967&lt;SUMIFS(VentaFecha,VentaID,A1967),"Anterior à venda","OK"))))))))))))</f>
        <v/>
      </c>
      <c r="H1967" s="34" t="n">
        <f aca="false">IF(G1967="OK",C1967,0)</f>
        <v>0</v>
      </c>
    </row>
    <row r="1968" customFormat="false" ht="25" hidden="false" customHeight="true" outlineLevel="0" collapsed="false">
      <c r="A1968" s="31"/>
      <c r="B1968" s="32"/>
      <c r="C1968" s="33"/>
      <c r="D1968" s="31"/>
      <c r="E1968" s="31"/>
      <c r="F1968" s="31"/>
      <c r="G1968" s="36" t="str">
        <f aca="false">IF(COUNTA(A1968:F1968)=0,"",IF(E1968="","Falta o código",IF(E1968&lt;&gt;TRIM(E1968),"Confira o código",IF(COUNTIFS(CobroID,E1968)&gt;1,"Código repetido",IF(NOT(ISNUMBER(B1968)),"Confira a data",IF(OR(B1968&lt;1,B1968&gt;73415,INT(B1968)&lt;&gt;B1968),"Confira a data",IF(NOT(ISNUMBER(C1968)),"Confira o valor",IF(C1968&lt;=0,"Valor maior que zero",IF(COUNTIFS(Medios,D1968)&lt;&gt;1,"Escolha um meio",IF(COUNTIFS(VentaID,A1968)&lt;&gt;1,"Confira o ID da venda",IF(SUMIFS(VentaValida,VentaID,A1968)&lt;=0,"Corrija a venda",IF(B1968&lt;SUMIFS(VentaFecha,VentaID,A1968),"Anterior à venda","OK"))))))))))))</f>
        <v/>
      </c>
      <c r="H1968" s="34" t="n">
        <f aca="false">IF(G1968="OK",C1968,0)</f>
        <v>0</v>
      </c>
    </row>
    <row r="1969" customFormat="false" ht="25" hidden="false" customHeight="true" outlineLevel="0" collapsed="false">
      <c r="A1969" s="31"/>
      <c r="B1969" s="32"/>
      <c r="C1969" s="33"/>
      <c r="D1969" s="31"/>
      <c r="E1969" s="31"/>
      <c r="F1969" s="31"/>
      <c r="G1969" s="36" t="str">
        <f aca="false">IF(COUNTA(A1969:F1969)=0,"",IF(E1969="","Falta o código",IF(E1969&lt;&gt;TRIM(E1969),"Confira o código",IF(COUNTIFS(CobroID,E1969)&gt;1,"Código repetido",IF(NOT(ISNUMBER(B1969)),"Confira a data",IF(OR(B1969&lt;1,B1969&gt;73415,INT(B1969)&lt;&gt;B1969),"Confira a data",IF(NOT(ISNUMBER(C1969)),"Confira o valor",IF(C1969&lt;=0,"Valor maior que zero",IF(COUNTIFS(Medios,D1969)&lt;&gt;1,"Escolha um meio",IF(COUNTIFS(VentaID,A1969)&lt;&gt;1,"Confira o ID da venda",IF(SUMIFS(VentaValida,VentaID,A1969)&lt;=0,"Corrija a venda",IF(B1969&lt;SUMIFS(VentaFecha,VentaID,A1969),"Anterior à venda","OK"))))))))))))</f>
        <v/>
      </c>
      <c r="H1969" s="34" t="n">
        <f aca="false">IF(G1969="OK",C1969,0)</f>
        <v>0</v>
      </c>
    </row>
    <row r="1970" customFormat="false" ht="25" hidden="false" customHeight="true" outlineLevel="0" collapsed="false">
      <c r="A1970" s="31"/>
      <c r="B1970" s="32"/>
      <c r="C1970" s="33"/>
      <c r="D1970" s="31"/>
      <c r="E1970" s="31"/>
      <c r="F1970" s="31"/>
      <c r="G1970" s="36" t="str">
        <f aca="false">IF(COUNTA(A1970:F1970)=0,"",IF(E1970="","Falta o código",IF(E1970&lt;&gt;TRIM(E1970),"Confira o código",IF(COUNTIFS(CobroID,E1970)&gt;1,"Código repetido",IF(NOT(ISNUMBER(B1970)),"Confira a data",IF(OR(B1970&lt;1,B1970&gt;73415,INT(B1970)&lt;&gt;B1970),"Confira a data",IF(NOT(ISNUMBER(C1970)),"Confira o valor",IF(C1970&lt;=0,"Valor maior que zero",IF(COUNTIFS(Medios,D1970)&lt;&gt;1,"Escolha um meio",IF(COUNTIFS(VentaID,A1970)&lt;&gt;1,"Confira o ID da venda",IF(SUMIFS(VentaValida,VentaID,A1970)&lt;=0,"Corrija a venda",IF(B1970&lt;SUMIFS(VentaFecha,VentaID,A1970),"Anterior à venda","OK"))))))))))))</f>
        <v/>
      </c>
      <c r="H1970" s="34" t="n">
        <f aca="false">IF(G1970="OK",C1970,0)</f>
        <v>0</v>
      </c>
    </row>
    <row r="1971" customFormat="false" ht="25" hidden="false" customHeight="true" outlineLevel="0" collapsed="false">
      <c r="A1971" s="31"/>
      <c r="B1971" s="32"/>
      <c r="C1971" s="33"/>
      <c r="D1971" s="31"/>
      <c r="E1971" s="31"/>
      <c r="F1971" s="31"/>
      <c r="G1971" s="36" t="str">
        <f aca="false">IF(COUNTA(A1971:F1971)=0,"",IF(E1971="","Falta o código",IF(E1971&lt;&gt;TRIM(E1971),"Confira o código",IF(COUNTIFS(CobroID,E1971)&gt;1,"Código repetido",IF(NOT(ISNUMBER(B1971)),"Confira a data",IF(OR(B1971&lt;1,B1971&gt;73415,INT(B1971)&lt;&gt;B1971),"Confira a data",IF(NOT(ISNUMBER(C1971)),"Confira o valor",IF(C1971&lt;=0,"Valor maior que zero",IF(COUNTIFS(Medios,D1971)&lt;&gt;1,"Escolha um meio",IF(COUNTIFS(VentaID,A1971)&lt;&gt;1,"Confira o ID da venda",IF(SUMIFS(VentaValida,VentaID,A1971)&lt;=0,"Corrija a venda",IF(B1971&lt;SUMIFS(VentaFecha,VentaID,A1971),"Anterior à venda","OK"))))))))))))</f>
        <v/>
      </c>
      <c r="H1971" s="34" t="n">
        <f aca="false">IF(G1971="OK",C1971,0)</f>
        <v>0</v>
      </c>
    </row>
    <row r="1972" customFormat="false" ht="25" hidden="false" customHeight="true" outlineLevel="0" collapsed="false">
      <c r="A1972" s="31"/>
      <c r="B1972" s="32"/>
      <c r="C1972" s="33"/>
      <c r="D1972" s="31"/>
      <c r="E1972" s="31"/>
      <c r="F1972" s="31"/>
      <c r="G1972" s="36" t="str">
        <f aca="false">IF(COUNTA(A1972:F1972)=0,"",IF(E1972="","Falta o código",IF(E1972&lt;&gt;TRIM(E1972),"Confira o código",IF(COUNTIFS(CobroID,E1972)&gt;1,"Código repetido",IF(NOT(ISNUMBER(B1972)),"Confira a data",IF(OR(B1972&lt;1,B1972&gt;73415,INT(B1972)&lt;&gt;B1972),"Confira a data",IF(NOT(ISNUMBER(C1972)),"Confira o valor",IF(C1972&lt;=0,"Valor maior que zero",IF(COUNTIFS(Medios,D1972)&lt;&gt;1,"Escolha um meio",IF(COUNTIFS(VentaID,A1972)&lt;&gt;1,"Confira o ID da venda",IF(SUMIFS(VentaValida,VentaID,A1972)&lt;=0,"Corrija a venda",IF(B1972&lt;SUMIFS(VentaFecha,VentaID,A1972),"Anterior à venda","OK"))))))))))))</f>
        <v/>
      </c>
      <c r="H1972" s="34" t="n">
        <f aca="false">IF(G1972="OK",C1972,0)</f>
        <v>0</v>
      </c>
    </row>
    <row r="1973" customFormat="false" ht="25" hidden="false" customHeight="true" outlineLevel="0" collapsed="false">
      <c r="A1973" s="31"/>
      <c r="B1973" s="32"/>
      <c r="C1973" s="33"/>
      <c r="D1973" s="31"/>
      <c r="E1973" s="31"/>
      <c r="F1973" s="31"/>
      <c r="G1973" s="36" t="str">
        <f aca="false">IF(COUNTA(A1973:F1973)=0,"",IF(E1973="","Falta o código",IF(E1973&lt;&gt;TRIM(E1973),"Confira o código",IF(COUNTIFS(CobroID,E1973)&gt;1,"Código repetido",IF(NOT(ISNUMBER(B1973)),"Confira a data",IF(OR(B1973&lt;1,B1973&gt;73415,INT(B1973)&lt;&gt;B1973),"Confira a data",IF(NOT(ISNUMBER(C1973)),"Confira o valor",IF(C1973&lt;=0,"Valor maior que zero",IF(COUNTIFS(Medios,D1973)&lt;&gt;1,"Escolha um meio",IF(COUNTIFS(VentaID,A1973)&lt;&gt;1,"Confira o ID da venda",IF(SUMIFS(VentaValida,VentaID,A1973)&lt;=0,"Corrija a venda",IF(B1973&lt;SUMIFS(VentaFecha,VentaID,A1973),"Anterior à venda","OK"))))))))))))</f>
        <v/>
      </c>
      <c r="H1973" s="34" t="n">
        <f aca="false">IF(G1973="OK",C1973,0)</f>
        <v>0</v>
      </c>
    </row>
    <row r="1974" customFormat="false" ht="25" hidden="false" customHeight="true" outlineLevel="0" collapsed="false">
      <c r="A1974" s="31"/>
      <c r="B1974" s="32"/>
      <c r="C1974" s="33"/>
      <c r="D1974" s="31"/>
      <c r="E1974" s="31"/>
      <c r="F1974" s="31"/>
      <c r="G1974" s="36" t="str">
        <f aca="false">IF(COUNTA(A1974:F1974)=0,"",IF(E1974="","Falta o código",IF(E1974&lt;&gt;TRIM(E1974),"Confira o código",IF(COUNTIFS(CobroID,E1974)&gt;1,"Código repetido",IF(NOT(ISNUMBER(B1974)),"Confira a data",IF(OR(B1974&lt;1,B1974&gt;73415,INT(B1974)&lt;&gt;B1974),"Confira a data",IF(NOT(ISNUMBER(C1974)),"Confira o valor",IF(C1974&lt;=0,"Valor maior que zero",IF(COUNTIFS(Medios,D1974)&lt;&gt;1,"Escolha um meio",IF(COUNTIFS(VentaID,A1974)&lt;&gt;1,"Confira o ID da venda",IF(SUMIFS(VentaValida,VentaID,A1974)&lt;=0,"Corrija a venda",IF(B1974&lt;SUMIFS(VentaFecha,VentaID,A1974),"Anterior à venda","OK"))))))))))))</f>
        <v/>
      </c>
      <c r="H1974" s="34" t="n">
        <f aca="false">IF(G1974="OK",C1974,0)</f>
        <v>0</v>
      </c>
    </row>
    <row r="1975" customFormat="false" ht="25" hidden="false" customHeight="true" outlineLevel="0" collapsed="false">
      <c r="A1975" s="31"/>
      <c r="B1975" s="32"/>
      <c r="C1975" s="33"/>
      <c r="D1975" s="31"/>
      <c r="E1975" s="31"/>
      <c r="F1975" s="31"/>
      <c r="G1975" s="36" t="str">
        <f aca="false">IF(COUNTA(A1975:F1975)=0,"",IF(E1975="","Falta o código",IF(E1975&lt;&gt;TRIM(E1975),"Confira o código",IF(COUNTIFS(CobroID,E1975)&gt;1,"Código repetido",IF(NOT(ISNUMBER(B1975)),"Confira a data",IF(OR(B1975&lt;1,B1975&gt;73415,INT(B1975)&lt;&gt;B1975),"Confira a data",IF(NOT(ISNUMBER(C1975)),"Confira o valor",IF(C1975&lt;=0,"Valor maior que zero",IF(COUNTIFS(Medios,D1975)&lt;&gt;1,"Escolha um meio",IF(COUNTIFS(VentaID,A1975)&lt;&gt;1,"Confira o ID da venda",IF(SUMIFS(VentaValida,VentaID,A1975)&lt;=0,"Corrija a venda",IF(B1975&lt;SUMIFS(VentaFecha,VentaID,A1975),"Anterior à venda","OK"))))))))))))</f>
        <v/>
      </c>
      <c r="H1975" s="34" t="n">
        <f aca="false">IF(G1975="OK",C1975,0)</f>
        <v>0</v>
      </c>
    </row>
    <row r="1976" customFormat="false" ht="25" hidden="false" customHeight="true" outlineLevel="0" collapsed="false">
      <c r="A1976" s="31"/>
      <c r="B1976" s="32"/>
      <c r="C1976" s="33"/>
      <c r="D1976" s="31"/>
      <c r="E1976" s="31"/>
      <c r="F1976" s="31"/>
      <c r="G1976" s="36" t="str">
        <f aca="false">IF(COUNTA(A1976:F1976)=0,"",IF(E1976="","Falta o código",IF(E1976&lt;&gt;TRIM(E1976),"Confira o código",IF(COUNTIFS(CobroID,E1976)&gt;1,"Código repetido",IF(NOT(ISNUMBER(B1976)),"Confira a data",IF(OR(B1976&lt;1,B1976&gt;73415,INT(B1976)&lt;&gt;B1976),"Confira a data",IF(NOT(ISNUMBER(C1976)),"Confira o valor",IF(C1976&lt;=0,"Valor maior que zero",IF(COUNTIFS(Medios,D1976)&lt;&gt;1,"Escolha um meio",IF(COUNTIFS(VentaID,A1976)&lt;&gt;1,"Confira o ID da venda",IF(SUMIFS(VentaValida,VentaID,A1976)&lt;=0,"Corrija a venda",IF(B1976&lt;SUMIFS(VentaFecha,VentaID,A1976),"Anterior à venda","OK"))))))))))))</f>
        <v/>
      </c>
      <c r="H1976" s="34" t="n">
        <f aca="false">IF(G1976="OK",C1976,0)</f>
        <v>0</v>
      </c>
    </row>
    <row r="1977" customFormat="false" ht="25" hidden="false" customHeight="true" outlineLevel="0" collapsed="false">
      <c r="A1977" s="31"/>
      <c r="B1977" s="32"/>
      <c r="C1977" s="33"/>
      <c r="D1977" s="31"/>
      <c r="E1977" s="31"/>
      <c r="F1977" s="31"/>
      <c r="G1977" s="36" t="str">
        <f aca="false">IF(COUNTA(A1977:F1977)=0,"",IF(E1977="","Falta o código",IF(E1977&lt;&gt;TRIM(E1977),"Confira o código",IF(COUNTIFS(CobroID,E1977)&gt;1,"Código repetido",IF(NOT(ISNUMBER(B1977)),"Confira a data",IF(OR(B1977&lt;1,B1977&gt;73415,INT(B1977)&lt;&gt;B1977),"Confira a data",IF(NOT(ISNUMBER(C1977)),"Confira o valor",IF(C1977&lt;=0,"Valor maior que zero",IF(COUNTIFS(Medios,D1977)&lt;&gt;1,"Escolha um meio",IF(COUNTIFS(VentaID,A1977)&lt;&gt;1,"Confira o ID da venda",IF(SUMIFS(VentaValida,VentaID,A1977)&lt;=0,"Corrija a venda",IF(B1977&lt;SUMIFS(VentaFecha,VentaID,A1977),"Anterior à venda","OK"))))))))))))</f>
        <v/>
      </c>
      <c r="H1977" s="34" t="n">
        <f aca="false">IF(G1977="OK",C1977,0)</f>
        <v>0</v>
      </c>
    </row>
    <row r="1978" customFormat="false" ht="25" hidden="false" customHeight="true" outlineLevel="0" collapsed="false">
      <c r="A1978" s="31"/>
      <c r="B1978" s="32"/>
      <c r="C1978" s="33"/>
      <c r="D1978" s="31"/>
      <c r="E1978" s="31"/>
      <c r="F1978" s="31"/>
      <c r="G1978" s="36" t="str">
        <f aca="false">IF(COUNTA(A1978:F1978)=0,"",IF(E1978="","Falta o código",IF(E1978&lt;&gt;TRIM(E1978),"Confira o código",IF(COUNTIFS(CobroID,E1978)&gt;1,"Código repetido",IF(NOT(ISNUMBER(B1978)),"Confira a data",IF(OR(B1978&lt;1,B1978&gt;73415,INT(B1978)&lt;&gt;B1978),"Confira a data",IF(NOT(ISNUMBER(C1978)),"Confira o valor",IF(C1978&lt;=0,"Valor maior que zero",IF(COUNTIFS(Medios,D1978)&lt;&gt;1,"Escolha um meio",IF(COUNTIFS(VentaID,A1978)&lt;&gt;1,"Confira o ID da venda",IF(SUMIFS(VentaValida,VentaID,A1978)&lt;=0,"Corrija a venda",IF(B1978&lt;SUMIFS(VentaFecha,VentaID,A1978),"Anterior à venda","OK"))))))))))))</f>
        <v/>
      </c>
      <c r="H1978" s="34" t="n">
        <f aca="false">IF(G1978="OK",C1978,0)</f>
        <v>0</v>
      </c>
    </row>
    <row r="1979" customFormat="false" ht="25" hidden="false" customHeight="true" outlineLevel="0" collapsed="false">
      <c r="A1979" s="31"/>
      <c r="B1979" s="32"/>
      <c r="C1979" s="33"/>
      <c r="D1979" s="31"/>
      <c r="E1979" s="31"/>
      <c r="F1979" s="31"/>
      <c r="G1979" s="36" t="str">
        <f aca="false">IF(COUNTA(A1979:F1979)=0,"",IF(E1979="","Falta o código",IF(E1979&lt;&gt;TRIM(E1979),"Confira o código",IF(COUNTIFS(CobroID,E1979)&gt;1,"Código repetido",IF(NOT(ISNUMBER(B1979)),"Confira a data",IF(OR(B1979&lt;1,B1979&gt;73415,INT(B1979)&lt;&gt;B1979),"Confira a data",IF(NOT(ISNUMBER(C1979)),"Confira o valor",IF(C1979&lt;=0,"Valor maior que zero",IF(COUNTIFS(Medios,D1979)&lt;&gt;1,"Escolha um meio",IF(COUNTIFS(VentaID,A1979)&lt;&gt;1,"Confira o ID da venda",IF(SUMIFS(VentaValida,VentaID,A1979)&lt;=0,"Corrija a venda",IF(B1979&lt;SUMIFS(VentaFecha,VentaID,A1979),"Anterior à venda","OK"))))))))))))</f>
        <v/>
      </c>
      <c r="H1979" s="34" t="n">
        <f aca="false">IF(G1979="OK",C1979,0)</f>
        <v>0</v>
      </c>
    </row>
    <row r="1980" customFormat="false" ht="25" hidden="false" customHeight="true" outlineLevel="0" collapsed="false">
      <c r="A1980" s="31"/>
      <c r="B1980" s="32"/>
      <c r="C1980" s="33"/>
      <c r="D1980" s="31"/>
      <c r="E1980" s="31"/>
      <c r="F1980" s="31"/>
      <c r="G1980" s="36" t="str">
        <f aca="false">IF(COUNTA(A1980:F1980)=0,"",IF(E1980="","Falta o código",IF(E1980&lt;&gt;TRIM(E1980),"Confira o código",IF(COUNTIFS(CobroID,E1980)&gt;1,"Código repetido",IF(NOT(ISNUMBER(B1980)),"Confira a data",IF(OR(B1980&lt;1,B1980&gt;73415,INT(B1980)&lt;&gt;B1980),"Confira a data",IF(NOT(ISNUMBER(C1980)),"Confira o valor",IF(C1980&lt;=0,"Valor maior que zero",IF(COUNTIFS(Medios,D1980)&lt;&gt;1,"Escolha um meio",IF(COUNTIFS(VentaID,A1980)&lt;&gt;1,"Confira o ID da venda",IF(SUMIFS(VentaValida,VentaID,A1980)&lt;=0,"Corrija a venda",IF(B1980&lt;SUMIFS(VentaFecha,VentaID,A1980),"Anterior à venda","OK"))))))))))))</f>
        <v/>
      </c>
      <c r="H1980" s="34" t="n">
        <f aca="false">IF(G1980="OK",C1980,0)</f>
        <v>0</v>
      </c>
    </row>
    <row r="1981" customFormat="false" ht="25" hidden="false" customHeight="true" outlineLevel="0" collapsed="false">
      <c r="A1981" s="31"/>
      <c r="B1981" s="32"/>
      <c r="C1981" s="33"/>
      <c r="D1981" s="31"/>
      <c r="E1981" s="31"/>
      <c r="F1981" s="31"/>
      <c r="G1981" s="36" t="str">
        <f aca="false">IF(COUNTA(A1981:F1981)=0,"",IF(E1981="","Falta o código",IF(E1981&lt;&gt;TRIM(E1981),"Confira o código",IF(COUNTIFS(CobroID,E1981)&gt;1,"Código repetido",IF(NOT(ISNUMBER(B1981)),"Confira a data",IF(OR(B1981&lt;1,B1981&gt;73415,INT(B1981)&lt;&gt;B1981),"Confira a data",IF(NOT(ISNUMBER(C1981)),"Confira o valor",IF(C1981&lt;=0,"Valor maior que zero",IF(COUNTIFS(Medios,D1981)&lt;&gt;1,"Escolha um meio",IF(COUNTIFS(VentaID,A1981)&lt;&gt;1,"Confira o ID da venda",IF(SUMIFS(VentaValida,VentaID,A1981)&lt;=0,"Corrija a venda",IF(B1981&lt;SUMIFS(VentaFecha,VentaID,A1981),"Anterior à venda","OK"))))))))))))</f>
        <v/>
      </c>
      <c r="H1981" s="34" t="n">
        <f aca="false">IF(G1981="OK",C1981,0)</f>
        <v>0</v>
      </c>
    </row>
    <row r="1982" customFormat="false" ht="25" hidden="false" customHeight="true" outlineLevel="0" collapsed="false">
      <c r="A1982" s="31"/>
      <c r="B1982" s="32"/>
      <c r="C1982" s="33"/>
      <c r="D1982" s="31"/>
      <c r="E1982" s="31"/>
      <c r="F1982" s="31"/>
      <c r="G1982" s="36" t="str">
        <f aca="false">IF(COUNTA(A1982:F1982)=0,"",IF(E1982="","Falta o código",IF(E1982&lt;&gt;TRIM(E1982),"Confira o código",IF(COUNTIFS(CobroID,E1982)&gt;1,"Código repetido",IF(NOT(ISNUMBER(B1982)),"Confira a data",IF(OR(B1982&lt;1,B1982&gt;73415,INT(B1982)&lt;&gt;B1982),"Confira a data",IF(NOT(ISNUMBER(C1982)),"Confira o valor",IF(C1982&lt;=0,"Valor maior que zero",IF(COUNTIFS(Medios,D1982)&lt;&gt;1,"Escolha um meio",IF(COUNTIFS(VentaID,A1982)&lt;&gt;1,"Confira o ID da venda",IF(SUMIFS(VentaValida,VentaID,A1982)&lt;=0,"Corrija a venda",IF(B1982&lt;SUMIFS(VentaFecha,VentaID,A1982),"Anterior à venda","OK"))))))))))))</f>
        <v/>
      </c>
      <c r="H1982" s="34" t="n">
        <f aca="false">IF(G1982="OK",C1982,0)</f>
        <v>0</v>
      </c>
    </row>
    <row r="1983" customFormat="false" ht="25" hidden="false" customHeight="true" outlineLevel="0" collapsed="false">
      <c r="A1983" s="31"/>
      <c r="B1983" s="32"/>
      <c r="C1983" s="33"/>
      <c r="D1983" s="31"/>
      <c r="E1983" s="31"/>
      <c r="F1983" s="31"/>
      <c r="G1983" s="36" t="str">
        <f aca="false">IF(COUNTA(A1983:F1983)=0,"",IF(E1983="","Falta o código",IF(E1983&lt;&gt;TRIM(E1983),"Confira o código",IF(COUNTIFS(CobroID,E1983)&gt;1,"Código repetido",IF(NOT(ISNUMBER(B1983)),"Confira a data",IF(OR(B1983&lt;1,B1983&gt;73415,INT(B1983)&lt;&gt;B1983),"Confira a data",IF(NOT(ISNUMBER(C1983)),"Confira o valor",IF(C1983&lt;=0,"Valor maior que zero",IF(COUNTIFS(Medios,D1983)&lt;&gt;1,"Escolha um meio",IF(COUNTIFS(VentaID,A1983)&lt;&gt;1,"Confira o ID da venda",IF(SUMIFS(VentaValida,VentaID,A1983)&lt;=0,"Corrija a venda",IF(B1983&lt;SUMIFS(VentaFecha,VentaID,A1983),"Anterior à venda","OK"))))))))))))</f>
        <v/>
      </c>
      <c r="H1983" s="34" t="n">
        <f aca="false">IF(G1983="OK",C1983,0)</f>
        <v>0</v>
      </c>
    </row>
    <row r="1984" customFormat="false" ht="25" hidden="false" customHeight="true" outlineLevel="0" collapsed="false">
      <c r="A1984" s="31"/>
      <c r="B1984" s="32"/>
      <c r="C1984" s="33"/>
      <c r="D1984" s="31"/>
      <c r="E1984" s="31"/>
      <c r="F1984" s="31"/>
      <c r="G1984" s="36" t="str">
        <f aca="false">IF(COUNTA(A1984:F1984)=0,"",IF(E1984="","Falta o código",IF(E1984&lt;&gt;TRIM(E1984),"Confira o código",IF(COUNTIFS(CobroID,E1984)&gt;1,"Código repetido",IF(NOT(ISNUMBER(B1984)),"Confira a data",IF(OR(B1984&lt;1,B1984&gt;73415,INT(B1984)&lt;&gt;B1984),"Confira a data",IF(NOT(ISNUMBER(C1984)),"Confira o valor",IF(C1984&lt;=0,"Valor maior que zero",IF(COUNTIFS(Medios,D1984)&lt;&gt;1,"Escolha um meio",IF(COUNTIFS(VentaID,A1984)&lt;&gt;1,"Confira o ID da venda",IF(SUMIFS(VentaValida,VentaID,A1984)&lt;=0,"Corrija a venda",IF(B1984&lt;SUMIFS(VentaFecha,VentaID,A1984),"Anterior à venda","OK"))))))))))))</f>
        <v/>
      </c>
      <c r="H1984" s="34" t="n">
        <f aca="false">IF(G1984="OK",C1984,0)</f>
        <v>0</v>
      </c>
    </row>
    <row r="1985" customFormat="false" ht="25" hidden="false" customHeight="true" outlineLevel="0" collapsed="false">
      <c r="A1985" s="31"/>
      <c r="B1985" s="32"/>
      <c r="C1985" s="33"/>
      <c r="D1985" s="31"/>
      <c r="E1985" s="31"/>
      <c r="F1985" s="31"/>
      <c r="G1985" s="36" t="str">
        <f aca="false">IF(COUNTA(A1985:F1985)=0,"",IF(E1985="","Falta o código",IF(E1985&lt;&gt;TRIM(E1985),"Confira o código",IF(COUNTIFS(CobroID,E1985)&gt;1,"Código repetido",IF(NOT(ISNUMBER(B1985)),"Confira a data",IF(OR(B1985&lt;1,B1985&gt;73415,INT(B1985)&lt;&gt;B1985),"Confira a data",IF(NOT(ISNUMBER(C1985)),"Confira o valor",IF(C1985&lt;=0,"Valor maior que zero",IF(COUNTIFS(Medios,D1985)&lt;&gt;1,"Escolha um meio",IF(COUNTIFS(VentaID,A1985)&lt;&gt;1,"Confira o ID da venda",IF(SUMIFS(VentaValida,VentaID,A1985)&lt;=0,"Corrija a venda",IF(B1985&lt;SUMIFS(VentaFecha,VentaID,A1985),"Anterior à venda","OK"))))))))))))</f>
        <v/>
      </c>
      <c r="H1985" s="34" t="n">
        <f aca="false">IF(G1985="OK",C1985,0)</f>
        <v>0</v>
      </c>
    </row>
    <row r="1986" customFormat="false" ht="25" hidden="false" customHeight="true" outlineLevel="0" collapsed="false">
      <c r="A1986" s="31"/>
      <c r="B1986" s="32"/>
      <c r="C1986" s="33"/>
      <c r="D1986" s="31"/>
      <c r="E1986" s="31"/>
      <c r="F1986" s="31"/>
      <c r="G1986" s="36" t="str">
        <f aca="false">IF(COUNTA(A1986:F1986)=0,"",IF(E1986="","Falta o código",IF(E1986&lt;&gt;TRIM(E1986),"Confira o código",IF(COUNTIFS(CobroID,E1986)&gt;1,"Código repetido",IF(NOT(ISNUMBER(B1986)),"Confira a data",IF(OR(B1986&lt;1,B1986&gt;73415,INT(B1986)&lt;&gt;B1986),"Confira a data",IF(NOT(ISNUMBER(C1986)),"Confira o valor",IF(C1986&lt;=0,"Valor maior que zero",IF(COUNTIFS(Medios,D1986)&lt;&gt;1,"Escolha um meio",IF(COUNTIFS(VentaID,A1986)&lt;&gt;1,"Confira o ID da venda",IF(SUMIFS(VentaValida,VentaID,A1986)&lt;=0,"Corrija a venda",IF(B1986&lt;SUMIFS(VentaFecha,VentaID,A1986),"Anterior à venda","OK"))))))))))))</f>
        <v/>
      </c>
      <c r="H1986" s="34" t="n">
        <f aca="false">IF(G1986="OK",C1986,0)</f>
        <v>0</v>
      </c>
    </row>
    <row r="1987" customFormat="false" ht="25" hidden="false" customHeight="true" outlineLevel="0" collapsed="false">
      <c r="A1987" s="31"/>
      <c r="B1987" s="32"/>
      <c r="C1987" s="33"/>
      <c r="D1987" s="31"/>
      <c r="E1987" s="31"/>
      <c r="F1987" s="31"/>
      <c r="G1987" s="36" t="str">
        <f aca="false">IF(COUNTA(A1987:F1987)=0,"",IF(E1987="","Falta o código",IF(E1987&lt;&gt;TRIM(E1987),"Confira o código",IF(COUNTIFS(CobroID,E1987)&gt;1,"Código repetido",IF(NOT(ISNUMBER(B1987)),"Confira a data",IF(OR(B1987&lt;1,B1987&gt;73415,INT(B1987)&lt;&gt;B1987),"Confira a data",IF(NOT(ISNUMBER(C1987)),"Confira o valor",IF(C1987&lt;=0,"Valor maior que zero",IF(COUNTIFS(Medios,D1987)&lt;&gt;1,"Escolha um meio",IF(COUNTIFS(VentaID,A1987)&lt;&gt;1,"Confira o ID da venda",IF(SUMIFS(VentaValida,VentaID,A1987)&lt;=0,"Corrija a venda",IF(B1987&lt;SUMIFS(VentaFecha,VentaID,A1987),"Anterior à venda","OK"))))))))))))</f>
        <v/>
      </c>
      <c r="H1987" s="34" t="n">
        <f aca="false">IF(G1987="OK",C1987,0)</f>
        <v>0</v>
      </c>
    </row>
    <row r="1988" customFormat="false" ht="25" hidden="false" customHeight="true" outlineLevel="0" collapsed="false">
      <c r="A1988" s="31"/>
      <c r="B1988" s="32"/>
      <c r="C1988" s="33"/>
      <c r="D1988" s="31"/>
      <c r="E1988" s="31"/>
      <c r="F1988" s="31"/>
      <c r="G1988" s="36" t="str">
        <f aca="false">IF(COUNTA(A1988:F1988)=0,"",IF(E1988="","Falta o código",IF(E1988&lt;&gt;TRIM(E1988),"Confira o código",IF(COUNTIFS(CobroID,E1988)&gt;1,"Código repetido",IF(NOT(ISNUMBER(B1988)),"Confira a data",IF(OR(B1988&lt;1,B1988&gt;73415,INT(B1988)&lt;&gt;B1988),"Confira a data",IF(NOT(ISNUMBER(C1988)),"Confira o valor",IF(C1988&lt;=0,"Valor maior que zero",IF(COUNTIFS(Medios,D1988)&lt;&gt;1,"Escolha um meio",IF(COUNTIFS(VentaID,A1988)&lt;&gt;1,"Confira o ID da venda",IF(SUMIFS(VentaValida,VentaID,A1988)&lt;=0,"Corrija a venda",IF(B1988&lt;SUMIFS(VentaFecha,VentaID,A1988),"Anterior à venda","OK"))))))))))))</f>
        <v/>
      </c>
      <c r="H1988" s="34" t="n">
        <f aca="false">IF(G1988="OK",C1988,0)</f>
        <v>0</v>
      </c>
    </row>
    <row r="1989" customFormat="false" ht="25" hidden="false" customHeight="true" outlineLevel="0" collapsed="false">
      <c r="A1989" s="31"/>
      <c r="B1989" s="32"/>
      <c r="C1989" s="33"/>
      <c r="D1989" s="31"/>
      <c r="E1989" s="31"/>
      <c r="F1989" s="31"/>
      <c r="G1989" s="36" t="str">
        <f aca="false">IF(COUNTA(A1989:F1989)=0,"",IF(E1989="","Falta o código",IF(E1989&lt;&gt;TRIM(E1989),"Confira o código",IF(COUNTIFS(CobroID,E1989)&gt;1,"Código repetido",IF(NOT(ISNUMBER(B1989)),"Confira a data",IF(OR(B1989&lt;1,B1989&gt;73415,INT(B1989)&lt;&gt;B1989),"Confira a data",IF(NOT(ISNUMBER(C1989)),"Confira o valor",IF(C1989&lt;=0,"Valor maior que zero",IF(COUNTIFS(Medios,D1989)&lt;&gt;1,"Escolha um meio",IF(COUNTIFS(VentaID,A1989)&lt;&gt;1,"Confira o ID da venda",IF(SUMIFS(VentaValida,VentaID,A1989)&lt;=0,"Corrija a venda",IF(B1989&lt;SUMIFS(VentaFecha,VentaID,A1989),"Anterior à venda","OK"))))))))))))</f>
        <v/>
      </c>
      <c r="H1989" s="34" t="n">
        <f aca="false">IF(G1989="OK",C1989,0)</f>
        <v>0</v>
      </c>
    </row>
    <row r="1990" customFormat="false" ht="25" hidden="false" customHeight="true" outlineLevel="0" collapsed="false">
      <c r="A1990" s="31"/>
      <c r="B1990" s="32"/>
      <c r="C1990" s="33"/>
      <c r="D1990" s="31"/>
      <c r="E1990" s="31"/>
      <c r="F1990" s="31"/>
      <c r="G1990" s="36" t="str">
        <f aca="false">IF(COUNTA(A1990:F1990)=0,"",IF(E1990="","Falta o código",IF(E1990&lt;&gt;TRIM(E1990),"Confira o código",IF(COUNTIFS(CobroID,E1990)&gt;1,"Código repetido",IF(NOT(ISNUMBER(B1990)),"Confira a data",IF(OR(B1990&lt;1,B1990&gt;73415,INT(B1990)&lt;&gt;B1990),"Confira a data",IF(NOT(ISNUMBER(C1990)),"Confira o valor",IF(C1990&lt;=0,"Valor maior que zero",IF(COUNTIFS(Medios,D1990)&lt;&gt;1,"Escolha um meio",IF(COUNTIFS(VentaID,A1990)&lt;&gt;1,"Confira o ID da venda",IF(SUMIFS(VentaValida,VentaID,A1990)&lt;=0,"Corrija a venda",IF(B1990&lt;SUMIFS(VentaFecha,VentaID,A1990),"Anterior à venda","OK"))))))))))))</f>
        <v/>
      </c>
      <c r="H1990" s="34" t="n">
        <f aca="false">IF(G1990="OK",C1990,0)</f>
        <v>0</v>
      </c>
    </row>
    <row r="1991" customFormat="false" ht="25" hidden="false" customHeight="true" outlineLevel="0" collapsed="false">
      <c r="A1991" s="31"/>
      <c r="B1991" s="32"/>
      <c r="C1991" s="33"/>
      <c r="D1991" s="31"/>
      <c r="E1991" s="31"/>
      <c r="F1991" s="31"/>
      <c r="G1991" s="36" t="str">
        <f aca="false">IF(COUNTA(A1991:F1991)=0,"",IF(E1991="","Falta o código",IF(E1991&lt;&gt;TRIM(E1991),"Confira o código",IF(COUNTIFS(CobroID,E1991)&gt;1,"Código repetido",IF(NOT(ISNUMBER(B1991)),"Confira a data",IF(OR(B1991&lt;1,B1991&gt;73415,INT(B1991)&lt;&gt;B1991),"Confira a data",IF(NOT(ISNUMBER(C1991)),"Confira o valor",IF(C1991&lt;=0,"Valor maior que zero",IF(COUNTIFS(Medios,D1991)&lt;&gt;1,"Escolha um meio",IF(COUNTIFS(VentaID,A1991)&lt;&gt;1,"Confira o ID da venda",IF(SUMIFS(VentaValida,VentaID,A1991)&lt;=0,"Corrija a venda",IF(B1991&lt;SUMIFS(VentaFecha,VentaID,A1991),"Anterior à venda","OK"))))))))))))</f>
        <v/>
      </c>
      <c r="H1991" s="34" t="n">
        <f aca="false">IF(G1991="OK",C1991,0)</f>
        <v>0</v>
      </c>
    </row>
    <row r="1992" customFormat="false" ht="25" hidden="false" customHeight="true" outlineLevel="0" collapsed="false">
      <c r="A1992" s="31"/>
      <c r="B1992" s="32"/>
      <c r="C1992" s="33"/>
      <c r="D1992" s="31"/>
      <c r="E1992" s="31"/>
      <c r="F1992" s="31"/>
      <c r="G1992" s="36" t="str">
        <f aca="false">IF(COUNTA(A1992:F1992)=0,"",IF(E1992="","Falta o código",IF(E1992&lt;&gt;TRIM(E1992),"Confira o código",IF(COUNTIFS(CobroID,E1992)&gt;1,"Código repetido",IF(NOT(ISNUMBER(B1992)),"Confira a data",IF(OR(B1992&lt;1,B1992&gt;73415,INT(B1992)&lt;&gt;B1992),"Confira a data",IF(NOT(ISNUMBER(C1992)),"Confira o valor",IF(C1992&lt;=0,"Valor maior que zero",IF(COUNTIFS(Medios,D1992)&lt;&gt;1,"Escolha um meio",IF(COUNTIFS(VentaID,A1992)&lt;&gt;1,"Confira o ID da venda",IF(SUMIFS(VentaValida,VentaID,A1992)&lt;=0,"Corrija a venda",IF(B1992&lt;SUMIFS(VentaFecha,VentaID,A1992),"Anterior à venda","OK"))))))))))))</f>
        <v/>
      </c>
      <c r="H1992" s="34" t="n">
        <f aca="false">IF(G1992="OK",C1992,0)</f>
        <v>0</v>
      </c>
    </row>
    <row r="1993" customFormat="false" ht="25" hidden="false" customHeight="true" outlineLevel="0" collapsed="false">
      <c r="A1993" s="31"/>
      <c r="B1993" s="32"/>
      <c r="C1993" s="33"/>
      <c r="D1993" s="31"/>
      <c r="E1993" s="31"/>
      <c r="F1993" s="31"/>
      <c r="G1993" s="36" t="str">
        <f aca="false">IF(COUNTA(A1993:F1993)=0,"",IF(E1993="","Falta o código",IF(E1993&lt;&gt;TRIM(E1993),"Confira o código",IF(COUNTIFS(CobroID,E1993)&gt;1,"Código repetido",IF(NOT(ISNUMBER(B1993)),"Confira a data",IF(OR(B1993&lt;1,B1993&gt;73415,INT(B1993)&lt;&gt;B1993),"Confira a data",IF(NOT(ISNUMBER(C1993)),"Confira o valor",IF(C1993&lt;=0,"Valor maior que zero",IF(COUNTIFS(Medios,D1993)&lt;&gt;1,"Escolha um meio",IF(COUNTIFS(VentaID,A1993)&lt;&gt;1,"Confira o ID da venda",IF(SUMIFS(VentaValida,VentaID,A1993)&lt;=0,"Corrija a venda",IF(B1993&lt;SUMIFS(VentaFecha,VentaID,A1993),"Anterior à venda","OK"))))))))))))</f>
        <v/>
      </c>
      <c r="H1993" s="34" t="n">
        <f aca="false">IF(G1993="OK",C1993,0)</f>
        <v>0</v>
      </c>
    </row>
    <row r="1994" customFormat="false" ht="25" hidden="false" customHeight="true" outlineLevel="0" collapsed="false">
      <c r="A1994" s="31"/>
      <c r="B1994" s="32"/>
      <c r="C1994" s="33"/>
      <c r="D1994" s="31"/>
      <c r="E1994" s="31"/>
      <c r="F1994" s="31"/>
      <c r="G1994" s="36" t="str">
        <f aca="false">IF(COUNTA(A1994:F1994)=0,"",IF(E1994="","Falta o código",IF(E1994&lt;&gt;TRIM(E1994),"Confira o código",IF(COUNTIFS(CobroID,E1994)&gt;1,"Código repetido",IF(NOT(ISNUMBER(B1994)),"Confira a data",IF(OR(B1994&lt;1,B1994&gt;73415,INT(B1994)&lt;&gt;B1994),"Confira a data",IF(NOT(ISNUMBER(C1994)),"Confira o valor",IF(C1994&lt;=0,"Valor maior que zero",IF(COUNTIFS(Medios,D1994)&lt;&gt;1,"Escolha um meio",IF(COUNTIFS(VentaID,A1994)&lt;&gt;1,"Confira o ID da venda",IF(SUMIFS(VentaValida,VentaID,A1994)&lt;=0,"Corrija a venda",IF(B1994&lt;SUMIFS(VentaFecha,VentaID,A1994),"Anterior à venda","OK"))))))))))))</f>
        <v/>
      </c>
      <c r="H1994" s="34" t="n">
        <f aca="false">IF(G1994="OK",C1994,0)</f>
        <v>0</v>
      </c>
    </row>
    <row r="1995" customFormat="false" ht="25" hidden="false" customHeight="true" outlineLevel="0" collapsed="false">
      <c r="A1995" s="31"/>
      <c r="B1995" s="32"/>
      <c r="C1995" s="33"/>
      <c r="D1995" s="31"/>
      <c r="E1995" s="31"/>
      <c r="F1995" s="31"/>
      <c r="G1995" s="36" t="str">
        <f aca="false">IF(COUNTA(A1995:F1995)=0,"",IF(E1995="","Falta o código",IF(E1995&lt;&gt;TRIM(E1995),"Confira o código",IF(COUNTIFS(CobroID,E1995)&gt;1,"Código repetido",IF(NOT(ISNUMBER(B1995)),"Confira a data",IF(OR(B1995&lt;1,B1995&gt;73415,INT(B1995)&lt;&gt;B1995),"Confira a data",IF(NOT(ISNUMBER(C1995)),"Confira o valor",IF(C1995&lt;=0,"Valor maior que zero",IF(COUNTIFS(Medios,D1995)&lt;&gt;1,"Escolha um meio",IF(COUNTIFS(VentaID,A1995)&lt;&gt;1,"Confira o ID da venda",IF(SUMIFS(VentaValida,VentaID,A1995)&lt;=0,"Corrija a venda",IF(B1995&lt;SUMIFS(VentaFecha,VentaID,A1995),"Anterior à venda","OK"))))))))))))</f>
        <v/>
      </c>
      <c r="H1995" s="34" t="n">
        <f aca="false">IF(G1995="OK",C1995,0)</f>
        <v>0</v>
      </c>
    </row>
    <row r="1996" customFormat="false" ht="25" hidden="false" customHeight="true" outlineLevel="0" collapsed="false">
      <c r="A1996" s="31"/>
      <c r="B1996" s="32"/>
      <c r="C1996" s="33"/>
      <c r="D1996" s="31"/>
      <c r="E1996" s="31"/>
      <c r="F1996" s="31"/>
      <c r="G1996" s="36" t="str">
        <f aca="false">IF(COUNTA(A1996:F1996)=0,"",IF(E1996="","Falta o código",IF(E1996&lt;&gt;TRIM(E1996),"Confira o código",IF(COUNTIFS(CobroID,E1996)&gt;1,"Código repetido",IF(NOT(ISNUMBER(B1996)),"Confira a data",IF(OR(B1996&lt;1,B1996&gt;73415,INT(B1996)&lt;&gt;B1996),"Confira a data",IF(NOT(ISNUMBER(C1996)),"Confira o valor",IF(C1996&lt;=0,"Valor maior que zero",IF(COUNTIFS(Medios,D1996)&lt;&gt;1,"Escolha um meio",IF(COUNTIFS(VentaID,A1996)&lt;&gt;1,"Confira o ID da venda",IF(SUMIFS(VentaValida,VentaID,A1996)&lt;=0,"Corrija a venda",IF(B1996&lt;SUMIFS(VentaFecha,VentaID,A1996),"Anterior à venda","OK"))))))))))))</f>
        <v/>
      </c>
      <c r="H1996" s="34" t="n">
        <f aca="false">IF(G1996="OK",C1996,0)</f>
        <v>0</v>
      </c>
    </row>
    <row r="1997" customFormat="false" ht="25" hidden="false" customHeight="true" outlineLevel="0" collapsed="false">
      <c r="A1997" s="31"/>
      <c r="B1997" s="32"/>
      <c r="C1997" s="33"/>
      <c r="D1997" s="31"/>
      <c r="E1997" s="31"/>
      <c r="F1997" s="31"/>
      <c r="G1997" s="36" t="str">
        <f aca="false">IF(COUNTA(A1997:F1997)=0,"",IF(E1997="","Falta o código",IF(E1997&lt;&gt;TRIM(E1997),"Confira o código",IF(COUNTIFS(CobroID,E1997)&gt;1,"Código repetido",IF(NOT(ISNUMBER(B1997)),"Confira a data",IF(OR(B1997&lt;1,B1997&gt;73415,INT(B1997)&lt;&gt;B1997),"Confira a data",IF(NOT(ISNUMBER(C1997)),"Confira o valor",IF(C1997&lt;=0,"Valor maior que zero",IF(COUNTIFS(Medios,D1997)&lt;&gt;1,"Escolha um meio",IF(COUNTIFS(VentaID,A1997)&lt;&gt;1,"Confira o ID da venda",IF(SUMIFS(VentaValida,VentaID,A1997)&lt;=0,"Corrija a venda",IF(B1997&lt;SUMIFS(VentaFecha,VentaID,A1997),"Anterior à venda","OK"))))))))))))</f>
        <v/>
      </c>
      <c r="H1997" s="34" t="n">
        <f aca="false">IF(G1997="OK",C1997,0)</f>
        <v>0</v>
      </c>
    </row>
    <row r="1998" customFormat="false" ht="25" hidden="false" customHeight="true" outlineLevel="0" collapsed="false">
      <c r="A1998" s="31"/>
      <c r="B1998" s="32"/>
      <c r="C1998" s="33"/>
      <c r="D1998" s="31"/>
      <c r="E1998" s="31"/>
      <c r="F1998" s="31"/>
      <c r="G1998" s="36" t="str">
        <f aca="false">IF(COUNTA(A1998:F1998)=0,"",IF(E1998="","Falta o código",IF(E1998&lt;&gt;TRIM(E1998),"Confira o código",IF(COUNTIFS(CobroID,E1998)&gt;1,"Código repetido",IF(NOT(ISNUMBER(B1998)),"Confira a data",IF(OR(B1998&lt;1,B1998&gt;73415,INT(B1998)&lt;&gt;B1998),"Confira a data",IF(NOT(ISNUMBER(C1998)),"Confira o valor",IF(C1998&lt;=0,"Valor maior que zero",IF(COUNTIFS(Medios,D1998)&lt;&gt;1,"Escolha um meio",IF(COUNTIFS(VentaID,A1998)&lt;&gt;1,"Confira o ID da venda",IF(SUMIFS(VentaValida,VentaID,A1998)&lt;=0,"Corrija a venda",IF(B1998&lt;SUMIFS(VentaFecha,VentaID,A1998),"Anterior à venda","OK"))))))))))))</f>
        <v/>
      </c>
      <c r="H1998" s="34" t="n">
        <f aca="false">IF(G1998="OK",C1998,0)</f>
        <v>0</v>
      </c>
    </row>
    <row r="1999" customFormat="false" ht="25" hidden="false" customHeight="true" outlineLevel="0" collapsed="false">
      <c r="A1999" s="31"/>
      <c r="B1999" s="32"/>
      <c r="C1999" s="33"/>
      <c r="D1999" s="31"/>
      <c r="E1999" s="31"/>
      <c r="F1999" s="31"/>
      <c r="G1999" s="36" t="str">
        <f aca="false">IF(COUNTA(A1999:F1999)=0,"",IF(E1999="","Falta o código",IF(E1999&lt;&gt;TRIM(E1999),"Confira o código",IF(COUNTIFS(CobroID,E1999)&gt;1,"Código repetido",IF(NOT(ISNUMBER(B1999)),"Confira a data",IF(OR(B1999&lt;1,B1999&gt;73415,INT(B1999)&lt;&gt;B1999),"Confira a data",IF(NOT(ISNUMBER(C1999)),"Confira o valor",IF(C1999&lt;=0,"Valor maior que zero",IF(COUNTIFS(Medios,D1999)&lt;&gt;1,"Escolha um meio",IF(COUNTIFS(VentaID,A1999)&lt;&gt;1,"Confira o ID da venda",IF(SUMIFS(VentaValida,VentaID,A1999)&lt;=0,"Corrija a venda",IF(B1999&lt;SUMIFS(VentaFecha,VentaID,A1999),"Anterior à venda","OK"))))))))))))</f>
        <v/>
      </c>
      <c r="H1999" s="34" t="n">
        <f aca="false">IF(G1999="OK",C1999,0)</f>
        <v>0</v>
      </c>
    </row>
    <row r="2000" customFormat="false" ht="25" hidden="false" customHeight="true" outlineLevel="0" collapsed="false">
      <c r="A2000" s="31"/>
      <c r="B2000" s="32"/>
      <c r="C2000" s="33"/>
      <c r="D2000" s="31"/>
      <c r="E2000" s="31"/>
      <c r="F2000" s="31"/>
      <c r="G2000" s="36" t="str">
        <f aca="false">IF(COUNTA(A2000:F2000)=0,"",IF(E2000="","Falta o código",IF(E2000&lt;&gt;TRIM(E2000),"Confira o código",IF(COUNTIFS(CobroID,E2000)&gt;1,"Código repetido",IF(NOT(ISNUMBER(B2000)),"Confira a data",IF(OR(B2000&lt;1,B2000&gt;73415,INT(B2000)&lt;&gt;B2000),"Confira a data",IF(NOT(ISNUMBER(C2000)),"Confira o valor",IF(C2000&lt;=0,"Valor maior que zero",IF(COUNTIFS(Medios,D2000)&lt;&gt;1,"Escolha um meio",IF(COUNTIFS(VentaID,A2000)&lt;&gt;1,"Confira o ID da venda",IF(SUMIFS(VentaValida,VentaID,A2000)&lt;=0,"Corrija a venda",IF(B2000&lt;SUMIFS(VentaFecha,VentaID,A2000),"Anterior à venda","OK"))))))))))))</f>
        <v/>
      </c>
      <c r="H2000" s="34" t="n">
        <f aca="false">IF(G2000="OK",C2000,0)</f>
        <v>0</v>
      </c>
    </row>
    <row r="2001" customFormat="false" ht="25" hidden="false" customHeight="true" outlineLevel="0" collapsed="false">
      <c r="A2001" s="31"/>
      <c r="B2001" s="32"/>
      <c r="C2001" s="33"/>
      <c r="D2001" s="31"/>
      <c r="E2001" s="31"/>
      <c r="F2001" s="31"/>
      <c r="G2001" s="36" t="str">
        <f aca="false">IF(COUNTA(A2001:F2001)=0,"",IF(E2001="","Falta o código",IF(E2001&lt;&gt;TRIM(E2001),"Confira o código",IF(COUNTIFS(CobroID,E2001)&gt;1,"Código repetido",IF(NOT(ISNUMBER(B2001)),"Confira a data",IF(OR(B2001&lt;1,B2001&gt;73415,INT(B2001)&lt;&gt;B2001),"Confira a data",IF(NOT(ISNUMBER(C2001)),"Confira o valor",IF(C2001&lt;=0,"Valor maior que zero",IF(COUNTIFS(Medios,D2001)&lt;&gt;1,"Escolha um meio",IF(COUNTIFS(VentaID,A2001)&lt;&gt;1,"Confira o ID da venda",IF(SUMIFS(VentaValida,VentaID,A2001)&lt;=0,"Corrija a venda",IF(B2001&lt;SUMIFS(VentaFecha,VentaID,A2001),"Anterior à venda","OK"))))))))))))</f>
        <v/>
      </c>
      <c r="H2001" s="34" t="n">
        <f aca="false">IF(G2001="OK",C2001,0)</f>
        <v>0</v>
      </c>
    </row>
    <row r="2002" customFormat="false" ht="25" hidden="false" customHeight="true" outlineLevel="0" collapsed="false">
      <c r="A2002" s="31"/>
      <c r="B2002" s="32"/>
      <c r="C2002" s="33"/>
      <c r="D2002" s="31"/>
      <c r="E2002" s="31"/>
      <c r="F2002" s="31"/>
      <c r="G2002" s="36" t="str">
        <f aca="false">IF(COUNTA(A2002:F2002)=0,"",IF(E2002="","Falta o código",IF(E2002&lt;&gt;TRIM(E2002),"Confira o código",IF(COUNTIFS(CobroID,E2002)&gt;1,"Código repetido",IF(NOT(ISNUMBER(B2002)),"Confira a data",IF(OR(B2002&lt;1,B2002&gt;73415,INT(B2002)&lt;&gt;B2002),"Confira a data",IF(NOT(ISNUMBER(C2002)),"Confira o valor",IF(C2002&lt;=0,"Valor maior que zero",IF(COUNTIFS(Medios,D2002)&lt;&gt;1,"Escolha um meio",IF(COUNTIFS(VentaID,A2002)&lt;&gt;1,"Confira o ID da venda",IF(SUMIFS(VentaValida,VentaID,A2002)&lt;=0,"Corrija a venda",IF(B2002&lt;SUMIFS(VentaFecha,VentaID,A2002),"Anterior à venda","OK"))))))))))))</f>
        <v/>
      </c>
      <c r="H2002" s="34" t="n">
        <f aca="false">IF(G2002="OK",C2002,0)</f>
        <v>0</v>
      </c>
    </row>
    <row r="2003" customFormat="false" ht="25" hidden="false" customHeight="true" outlineLevel="0" collapsed="false">
      <c r="A2003" s="31"/>
      <c r="B2003" s="32"/>
      <c r="C2003" s="33"/>
      <c r="D2003" s="31"/>
      <c r="E2003" s="31"/>
      <c r="F2003" s="31"/>
      <c r="G2003" s="36" t="str">
        <f aca="false">IF(COUNTA(A2003:F2003)=0,"",IF(E2003="","Falta o código",IF(E2003&lt;&gt;TRIM(E2003),"Confira o código",IF(COUNTIFS(CobroID,E2003)&gt;1,"Código repetido",IF(NOT(ISNUMBER(B2003)),"Confira a data",IF(OR(B2003&lt;1,B2003&gt;73415,INT(B2003)&lt;&gt;B2003),"Confira a data",IF(NOT(ISNUMBER(C2003)),"Confira o valor",IF(C2003&lt;=0,"Valor maior que zero",IF(COUNTIFS(Medios,D2003)&lt;&gt;1,"Escolha um meio",IF(COUNTIFS(VentaID,A2003)&lt;&gt;1,"Confira o ID da venda",IF(SUMIFS(VentaValida,VentaID,A2003)&lt;=0,"Corrija a venda",IF(B2003&lt;SUMIFS(VentaFecha,VentaID,A2003),"Anterior à venda","OK"))))))))))))</f>
        <v/>
      </c>
      <c r="H2003" s="34" t="n">
        <f aca="false">IF(G2003="OK",C2003,0)</f>
        <v>0</v>
      </c>
    </row>
    <row r="2004" customFormat="false" ht="25" hidden="false" customHeight="true" outlineLevel="0" collapsed="false">
      <c r="A2004" s="31"/>
      <c r="B2004" s="32"/>
      <c r="C2004" s="33"/>
      <c r="D2004" s="31"/>
      <c r="E2004" s="31"/>
      <c r="F2004" s="31"/>
      <c r="G2004" s="36" t="str">
        <f aca="false">IF(COUNTA(A2004:F2004)=0,"",IF(E2004="","Falta o código",IF(E2004&lt;&gt;TRIM(E2004),"Confira o código",IF(COUNTIFS(CobroID,E2004)&gt;1,"Código repetido",IF(NOT(ISNUMBER(B2004)),"Confira a data",IF(OR(B2004&lt;1,B2004&gt;73415,INT(B2004)&lt;&gt;B2004),"Confira a data",IF(NOT(ISNUMBER(C2004)),"Confira o valor",IF(C2004&lt;=0,"Valor maior que zero",IF(COUNTIFS(Medios,D2004)&lt;&gt;1,"Escolha um meio",IF(COUNTIFS(VentaID,A2004)&lt;&gt;1,"Confira o ID da venda",IF(SUMIFS(VentaValida,VentaID,A2004)&lt;=0,"Corrija a venda",IF(B2004&lt;SUMIFS(VentaFecha,VentaID,A2004),"Anterior à venda","OK"))))))))))))</f>
        <v/>
      </c>
      <c r="H2004" s="34" t="n">
        <f aca="false">IF(G2004="OK",C2004,0)</f>
        <v>0</v>
      </c>
    </row>
    <row r="2005" customFormat="false" ht="25" hidden="false" customHeight="true" outlineLevel="0" collapsed="false">
      <c r="A2005" s="37"/>
      <c r="B2005" s="38"/>
      <c r="C2005" s="39"/>
      <c r="D2005" s="37"/>
      <c r="E2005" s="37"/>
      <c r="F2005" s="37"/>
      <c r="G2005" s="42" t="str">
        <f aca="false">IF(COUNTA(A2005:F2005)=0,"",IF(E2005="","Falta o código",IF(E2005&lt;&gt;TRIM(E2005),"Confira o código",IF(COUNTIFS(CobroID,E2005)&gt;1,"Código repetido",IF(NOT(ISNUMBER(B2005)),"Confira a data",IF(OR(B2005&lt;1,B2005&gt;73415,INT(B2005)&lt;&gt;B2005),"Confira a data",IF(NOT(ISNUMBER(C2005)),"Confira o valor",IF(C2005&lt;=0,"Valor maior que zero",IF(COUNTIFS(Medios,D2005)&lt;&gt;1,"Escolha um meio",IF(COUNTIFS(VentaID,A2005)&lt;&gt;1,"Confira o ID da venda",IF(SUMIFS(VentaValida,VentaID,A2005)&lt;=0,"Corrija a venda",IF(B2005&lt;SUMIFS(VentaFecha,VentaID,A2005),"Anterior à venda","OK"))))))))))))</f>
        <v/>
      </c>
      <c r="H2005" s="40" t="n">
        <f aca="false">IF(G2005="OK",C2005,0)</f>
        <v>0</v>
      </c>
    </row>
  </sheetData>
  <mergeCells count="3">
    <mergeCell ref="A2:D2"/>
    <mergeCell ref="E2:F2"/>
    <mergeCell ref="A3:D3"/>
  </mergeCells>
  <conditionalFormatting sqref="G6:G2005">
    <cfRule type="expression" priority="2" aboveAverage="0" equalAverage="0" bottom="0" percent="0" rank="0" text="" dxfId="9">
      <formula>AND(G6&lt;&gt;"",G6&lt;&gt;"OK")</formula>
    </cfRule>
  </conditionalFormatting>
  <dataValidations count="5">
    <dataValidation allowBlank="false" error="Ingresá una fecha válida, por ejemplo 05/03/2030." errorStyle="stop" errorTitle="Revisá la fecha" operator="between" showDropDown="false" showErrorMessage="true" showInputMessage="false" sqref="B6:B2005" type="date">
      <formula1>1</formula1>
      <formula2>73415</formula2>
    </dataValidation>
    <dataValidation allowBlank="false" error="Ingresá un importe mayor que cero." errorStyle="stop" errorTitle="Revisá el importe" operator="greaterThan" showDropDown="false" showErrorMessage="true" showInputMessage="false" sqref="C6:C2005" type="decimal">
      <formula1>0</formula1>
      <formula2>0</formula2>
    </dataValidation>
    <dataValidation allowBlank="false" error="Usá una opción de la lista." errorStyle="stop" errorTitle="Elegí una opción" operator="between" showDropDown="false" showErrorMessage="true" showInputMessage="false" sqref="D6:D2005" type="list">
      <formula1>Medios</formula1>
      <formula2>0</formula2>
    </dataValidation>
    <dataValidation allowBlank="false" error="Usá una opción de la lista." errorStyle="stop" errorTitle="Elegí una opción" operator="between" showDropDown="false" showErrorMessage="true" showInputMessage="false" sqref="A6:A2005" type="list">
      <formula1>VentaID</formula1>
      <formula2>0</formula2>
    </dataValidation>
    <dataValidation allowBlank="false" error="Usá un código único, sin espacios al principio ni al final." errorStyle="stop" errorTitle="Código repetido" operator="between" showDropDown="false" showErrorMessage="true" showInputMessage="false" sqref="E6:E2005" type="custom">
      <formula1>AND(E6=TRIM(E6),COUNTIFS(CobroID,E6)&lt;=1)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250"/>
    <pageSetUpPr fitToPage="false"/>
  </sheetPr>
  <dimension ref="A1:L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1.11"/>
    <col collapsed="false" customWidth="true" hidden="false" outlineLevel="0" max="3" min="3" style="1" width="12.22"/>
    <col collapsed="false" customWidth="true" hidden="false" outlineLevel="0" max="5" min="4" style="1" width="12.78"/>
    <col collapsed="false" customWidth="true" hidden="false" outlineLevel="0" max="6" min="6" style="1" width="16.11"/>
    <col collapsed="false" customWidth="true" hidden="false" outlineLevel="0" max="8" min="7" style="1" width="20"/>
    <col collapsed="false" customWidth="true" hidden="false" outlineLevel="0" max="9" min="9" style="1" width="13.89"/>
    <col collapsed="false" customWidth="true" hidden="false" outlineLevel="0" max="10" min="10" style="1" width="18.34"/>
    <col collapsed="false" customWidth="true" hidden="false" outlineLevel="0" max="11" min="11" style="1" width="12.22"/>
    <col collapsed="false" customWidth="true" hidden="false" outlineLevel="0" max="12" min="12" style="1" width="12.78"/>
  </cols>
  <sheetData>
    <row r="1" customFormat="false" ht="9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32" hidden="false" customHeight="true" outlineLevel="0" collapsed="false">
      <c r="A2" s="22" t="s">
        <v>48</v>
      </c>
      <c r="B2" s="22" t="s">
        <v>48</v>
      </c>
      <c r="C2" s="22" t="s">
        <v>48</v>
      </c>
      <c r="D2" s="22" t="s">
        <v>48</v>
      </c>
      <c r="E2" s="23" t="str">
        <f aca="false">HYPERLINK("#'Resumo'!A1","Voltar ao resumo")</f>
        <v>Voltar ao resumo</v>
      </c>
      <c r="F2" s="23"/>
      <c r="G2" s="2"/>
      <c r="H2" s="2"/>
      <c r="I2" s="2"/>
      <c r="J2" s="2"/>
      <c r="K2" s="2"/>
      <c r="L2" s="2"/>
    </row>
    <row r="3" customFormat="false" ht="31" hidden="false" customHeight="true" outlineLevel="0" collapsed="false">
      <c r="A3" s="17" t="str">
        <f aca="false">"Moeda: "&amp;Moneda&amp;"  ·  Uma linha por obrigação"</f>
        <v>Moeda: BRL  ·  Uma linha por obrigação</v>
      </c>
      <c r="B3" s="17"/>
      <c r="C3" s="17"/>
      <c r="D3" s="17"/>
      <c r="E3" s="2"/>
      <c r="F3" s="2"/>
      <c r="G3" s="2"/>
      <c r="H3" s="2"/>
      <c r="I3" s="2"/>
      <c r="J3" s="2"/>
      <c r="K3" s="2"/>
      <c r="L3" s="2"/>
    </row>
    <row r="4" customFormat="false" ht="8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40" hidden="false" customHeight="true" outlineLevel="0" collapsed="false">
      <c r="A5" s="24" t="s">
        <v>72</v>
      </c>
      <c r="B5" s="24" t="s">
        <v>58</v>
      </c>
      <c r="C5" s="24" t="s">
        <v>59</v>
      </c>
      <c r="D5" s="24" t="s">
        <v>60</v>
      </c>
      <c r="E5" s="24" t="s">
        <v>73</v>
      </c>
      <c r="F5" s="24" t="s">
        <v>74</v>
      </c>
      <c r="G5" s="24" t="s">
        <v>75</v>
      </c>
      <c r="H5" s="24" t="s">
        <v>70</v>
      </c>
      <c r="I5" s="24" t="s">
        <v>64</v>
      </c>
      <c r="J5" s="24" t="s">
        <v>65</v>
      </c>
      <c r="K5" s="24" t="s">
        <v>76</v>
      </c>
      <c r="L5" s="24" t="s">
        <v>77</v>
      </c>
    </row>
    <row r="6" customFormat="false" ht="25" hidden="false" customHeight="true" outlineLevel="0" collapsed="false">
      <c r="A6" s="25"/>
      <c r="B6" s="26"/>
      <c r="C6" s="27"/>
      <c r="D6" s="28" t="str">
        <f aca="false">IF(OR(J6&lt;&gt;"OK",FinMes=""),"",IF(B6&gt;=FinMes,0,MAX(0,ROUND(C6-E6,2))))</f>
        <v/>
      </c>
      <c r="E6" s="28" t="str">
        <f aca="false">IF(OR(J6&lt;&gt;"OK",FinMes=""),"",IF(B6&gt;=FinMes,0,SUMIFS(PagoValido,PagoGasto,A6,PagoFecha,"&lt;"&amp;FinMes)))</f>
        <v/>
      </c>
      <c r="F6" s="29"/>
      <c r="G6" s="29"/>
      <c r="H6" s="29"/>
      <c r="I6" s="30" t="str">
        <f aca="false">IF(J6="","",IF(J6&lt;&gt;"OK","Confira os dados",IF(FinMes="","Escolha um período",IF(B6&gt;=FinMes,"Outro período",IF(L6&gt;0,"Pagamento excedente",IF(D6=0,"Pago",IF(E6=0,"A pagar","Parcial")))))))</f>
        <v/>
      </c>
      <c r="J6" s="30" t="str">
        <f aca="false">IF(COUNTA(A6:C6,F6:H6)=0,"",IF(A6="","Falta o código",IF(A6&lt;&gt;TRIM(A6),"Confira o código",IF(COUNTIFS(GastoID,A6)&gt;1,"Código repetido",IF(NOT(ISNUMBER(B6)),"Confira a data",IF(OR(B6&lt;1,B6&gt;73415,INT(B6)&lt;&gt;B6),"Confira a data",IF(NOT(ISNUMBER(C6)),"Confira o valor",IF(C6&lt;=0,"Valor maior que zero",IF(COUNTIFS(Categorias,F6)&lt;&gt;1,"Escolha uma categoria",IF(G6="","Preencha a descrição","OK"))))))))))</f>
        <v/>
      </c>
      <c r="K6" s="28" t="n">
        <f aca="false">IF(J6="OK",C6,0)</f>
        <v>0</v>
      </c>
      <c r="L6" s="28" t="str">
        <f aca="false">IF(OR(J6&lt;&gt;"OK",FinMes=""),"",IF(B6&gt;=FinMes,0,MAX(0,ROUND(E6-C6,2))))</f>
        <v/>
      </c>
    </row>
    <row r="7" customFormat="false" ht="25" hidden="false" customHeight="true" outlineLevel="0" collapsed="false">
      <c r="A7" s="31"/>
      <c r="B7" s="32"/>
      <c r="C7" s="33"/>
      <c r="D7" s="34" t="str">
        <f aca="false">IF(OR(J7&lt;&gt;"OK",FinMes=""),"",IF(B7&gt;=FinMes,0,MAX(0,ROUND(C7-E7,2))))</f>
        <v/>
      </c>
      <c r="E7" s="34" t="str">
        <f aca="false">IF(OR(J7&lt;&gt;"OK",FinMes=""),"",IF(B7&gt;=FinMes,0,SUMIFS(PagoValido,PagoGasto,A7,PagoFecha,"&lt;"&amp;FinMes)))</f>
        <v/>
      </c>
      <c r="F7" s="35"/>
      <c r="G7" s="35"/>
      <c r="H7" s="35"/>
      <c r="I7" s="36" t="str">
        <f aca="false">IF(J7="","",IF(J7&lt;&gt;"OK","Confira os dados",IF(FinMes="","Escolha um período",IF(B7&gt;=FinMes,"Outro período",IF(L7&gt;0,"Pagamento excedente",IF(D7=0,"Pago",IF(E7=0,"A pagar","Parcial")))))))</f>
        <v/>
      </c>
      <c r="J7" s="36" t="str">
        <f aca="false">IF(COUNTA(A7:C7,F7:H7)=0,"",IF(A7="","Falta o código",IF(A7&lt;&gt;TRIM(A7),"Confira o código",IF(COUNTIFS(GastoID,A7)&gt;1,"Código repetido",IF(NOT(ISNUMBER(B7)),"Confira a data",IF(OR(B7&lt;1,B7&gt;73415,INT(B7)&lt;&gt;B7),"Confira a data",IF(NOT(ISNUMBER(C7)),"Confira o valor",IF(C7&lt;=0,"Valor maior que zero",IF(COUNTIFS(Categorias,F7)&lt;&gt;1,"Escolha uma categoria",IF(G7="","Preencha a descrição","OK"))))))))))</f>
        <v/>
      </c>
      <c r="K7" s="34" t="n">
        <f aca="false">IF(J7="OK",C7,0)</f>
        <v>0</v>
      </c>
      <c r="L7" s="34" t="str">
        <f aca="false">IF(OR(J7&lt;&gt;"OK",FinMes=""),"",IF(B7&gt;=FinMes,0,MAX(0,ROUND(E7-C7,2))))</f>
        <v/>
      </c>
    </row>
    <row r="8" customFormat="false" ht="25" hidden="false" customHeight="true" outlineLevel="0" collapsed="false">
      <c r="A8" s="31"/>
      <c r="B8" s="32"/>
      <c r="C8" s="33"/>
      <c r="D8" s="34" t="str">
        <f aca="false">IF(OR(J8&lt;&gt;"OK",FinMes=""),"",IF(B8&gt;=FinMes,0,MAX(0,ROUND(C8-E8,2))))</f>
        <v/>
      </c>
      <c r="E8" s="34" t="str">
        <f aca="false">IF(OR(J8&lt;&gt;"OK",FinMes=""),"",IF(B8&gt;=FinMes,0,SUMIFS(PagoValido,PagoGasto,A8,PagoFecha,"&lt;"&amp;FinMes)))</f>
        <v/>
      </c>
      <c r="F8" s="35"/>
      <c r="G8" s="35"/>
      <c r="H8" s="35"/>
      <c r="I8" s="36" t="str">
        <f aca="false">IF(J8="","",IF(J8&lt;&gt;"OK","Confira os dados",IF(FinMes="","Escolha um período",IF(B8&gt;=FinMes,"Outro período",IF(L8&gt;0,"Pagamento excedente",IF(D8=0,"Pago",IF(E8=0,"A pagar","Parcial")))))))</f>
        <v/>
      </c>
      <c r="J8" s="36" t="str">
        <f aca="false">IF(COUNTA(A8:C8,F8:H8)=0,"",IF(A8="","Falta o código",IF(A8&lt;&gt;TRIM(A8),"Confira o código",IF(COUNTIFS(GastoID,A8)&gt;1,"Código repetido",IF(NOT(ISNUMBER(B8)),"Confira a data",IF(OR(B8&lt;1,B8&gt;73415,INT(B8)&lt;&gt;B8),"Confira a data",IF(NOT(ISNUMBER(C8)),"Confira o valor",IF(C8&lt;=0,"Valor maior que zero",IF(COUNTIFS(Categorias,F8)&lt;&gt;1,"Escolha uma categoria",IF(G8="","Preencha a descrição","OK"))))))))))</f>
        <v/>
      </c>
      <c r="K8" s="34" t="n">
        <f aca="false">IF(J8="OK",C8,0)</f>
        <v>0</v>
      </c>
      <c r="L8" s="34" t="str">
        <f aca="false">IF(OR(J8&lt;&gt;"OK",FinMes=""),"",IF(B8&gt;=FinMes,0,MAX(0,ROUND(E8-C8,2))))</f>
        <v/>
      </c>
    </row>
    <row r="9" customFormat="false" ht="25" hidden="false" customHeight="true" outlineLevel="0" collapsed="false">
      <c r="A9" s="31"/>
      <c r="B9" s="32"/>
      <c r="C9" s="33"/>
      <c r="D9" s="34" t="str">
        <f aca="false">IF(OR(J9&lt;&gt;"OK",FinMes=""),"",IF(B9&gt;=FinMes,0,MAX(0,ROUND(C9-E9,2))))</f>
        <v/>
      </c>
      <c r="E9" s="34" t="str">
        <f aca="false">IF(OR(J9&lt;&gt;"OK",FinMes=""),"",IF(B9&gt;=FinMes,0,SUMIFS(PagoValido,PagoGasto,A9,PagoFecha,"&lt;"&amp;FinMes)))</f>
        <v/>
      </c>
      <c r="F9" s="35"/>
      <c r="G9" s="35"/>
      <c r="H9" s="35"/>
      <c r="I9" s="36" t="str">
        <f aca="false">IF(J9="","",IF(J9&lt;&gt;"OK","Confira os dados",IF(FinMes="","Escolha um período",IF(B9&gt;=FinMes,"Outro período",IF(L9&gt;0,"Pagamento excedente",IF(D9=0,"Pago",IF(E9=0,"A pagar","Parcial")))))))</f>
        <v/>
      </c>
      <c r="J9" s="36" t="str">
        <f aca="false">IF(COUNTA(A9:C9,F9:H9)=0,"",IF(A9="","Falta o código",IF(A9&lt;&gt;TRIM(A9),"Confira o código",IF(COUNTIFS(GastoID,A9)&gt;1,"Código repetido",IF(NOT(ISNUMBER(B9)),"Confira a data",IF(OR(B9&lt;1,B9&gt;73415,INT(B9)&lt;&gt;B9),"Confira a data",IF(NOT(ISNUMBER(C9)),"Confira o valor",IF(C9&lt;=0,"Valor maior que zero",IF(COUNTIFS(Categorias,F9)&lt;&gt;1,"Escolha uma categoria",IF(G9="","Preencha a descrição","OK"))))))))))</f>
        <v/>
      </c>
      <c r="K9" s="34" t="n">
        <f aca="false">IF(J9="OK",C9,0)</f>
        <v>0</v>
      </c>
      <c r="L9" s="34" t="str">
        <f aca="false">IF(OR(J9&lt;&gt;"OK",FinMes=""),"",IF(B9&gt;=FinMes,0,MAX(0,ROUND(E9-C9,2))))</f>
        <v/>
      </c>
    </row>
    <row r="10" customFormat="false" ht="25" hidden="false" customHeight="true" outlineLevel="0" collapsed="false">
      <c r="A10" s="31"/>
      <c r="B10" s="32"/>
      <c r="C10" s="33"/>
      <c r="D10" s="34" t="str">
        <f aca="false">IF(OR(J10&lt;&gt;"OK",FinMes=""),"",IF(B10&gt;=FinMes,0,MAX(0,ROUND(C10-E10,2))))</f>
        <v/>
      </c>
      <c r="E10" s="34" t="str">
        <f aca="false">IF(OR(J10&lt;&gt;"OK",FinMes=""),"",IF(B10&gt;=FinMes,0,SUMIFS(PagoValido,PagoGasto,A10,PagoFecha,"&lt;"&amp;FinMes)))</f>
        <v/>
      </c>
      <c r="F10" s="35"/>
      <c r="G10" s="35"/>
      <c r="H10" s="35"/>
      <c r="I10" s="36" t="str">
        <f aca="false">IF(J10="","",IF(J10&lt;&gt;"OK","Confira os dados",IF(FinMes="","Escolha um período",IF(B10&gt;=FinMes,"Outro período",IF(L10&gt;0,"Pagamento excedente",IF(D10=0,"Pago",IF(E10=0,"A pagar","Parcial")))))))</f>
        <v/>
      </c>
      <c r="J10" s="36" t="str">
        <f aca="false">IF(COUNTA(A10:C10,F10:H10)=0,"",IF(A10="","Falta o código",IF(A10&lt;&gt;TRIM(A10),"Confira o código",IF(COUNTIFS(GastoID,A10)&gt;1,"Código repetido",IF(NOT(ISNUMBER(B10)),"Confira a data",IF(OR(B10&lt;1,B10&gt;73415,INT(B10)&lt;&gt;B10),"Confira a data",IF(NOT(ISNUMBER(C10)),"Confira o valor",IF(C10&lt;=0,"Valor maior que zero",IF(COUNTIFS(Categorias,F10)&lt;&gt;1,"Escolha uma categoria",IF(G10="","Preencha a descrição","OK"))))))))))</f>
        <v/>
      </c>
      <c r="K10" s="34" t="n">
        <f aca="false">IF(J10="OK",C10,0)</f>
        <v>0</v>
      </c>
      <c r="L10" s="34" t="str">
        <f aca="false">IF(OR(J10&lt;&gt;"OK",FinMes=""),"",IF(B10&gt;=FinMes,0,MAX(0,ROUND(E10-C10,2))))</f>
        <v/>
      </c>
    </row>
    <row r="11" customFormat="false" ht="25" hidden="false" customHeight="true" outlineLevel="0" collapsed="false">
      <c r="A11" s="31"/>
      <c r="B11" s="32"/>
      <c r="C11" s="33"/>
      <c r="D11" s="34" t="str">
        <f aca="false">IF(OR(J11&lt;&gt;"OK",FinMes=""),"",IF(B11&gt;=FinMes,0,MAX(0,ROUND(C11-E11,2))))</f>
        <v/>
      </c>
      <c r="E11" s="34" t="str">
        <f aca="false">IF(OR(J11&lt;&gt;"OK",FinMes=""),"",IF(B11&gt;=FinMes,0,SUMIFS(PagoValido,PagoGasto,A11,PagoFecha,"&lt;"&amp;FinMes)))</f>
        <v/>
      </c>
      <c r="F11" s="35"/>
      <c r="G11" s="35"/>
      <c r="H11" s="35"/>
      <c r="I11" s="36" t="str">
        <f aca="false">IF(J11="","",IF(J11&lt;&gt;"OK","Confira os dados",IF(FinMes="","Escolha um período",IF(B11&gt;=FinMes,"Outro período",IF(L11&gt;0,"Pagamento excedente",IF(D11=0,"Pago",IF(E11=0,"A pagar","Parcial")))))))</f>
        <v/>
      </c>
      <c r="J11" s="36" t="str">
        <f aca="false">IF(COUNTA(A11:C11,F11:H11)=0,"",IF(A11="","Falta o código",IF(A11&lt;&gt;TRIM(A11),"Confira o código",IF(COUNTIFS(GastoID,A11)&gt;1,"Código repetido",IF(NOT(ISNUMBER(B11)),"Confira a data",IF(OR(B11&lt;1,B11&gt;73415,INT(B11)&lt;&gt;B11),"Confira a data",IF(NOT(ISNUMBER(C11)),"Confira o valor",IF(C11&lt;=0,"Valor maior que zero",IF(COUNTIFS(Categorias,F11)&lt;&gt;1,"Escolha uma categoria",IF(G11="","Preencha a descrição","OK"))))))))))</f>
        <v/>
      </c>
      <c r="K11" s="34" t="n">
        <f aca="false">IF(J11="OK",C11,0)</f>
        <v>0</v>
      </c>
      <c r="L11" s="34" t="str">
        <f aca="false">IF(OR(J11&lt;&gt;"OK",FinMes=""),"",IF(B11&gt;=FinMes,0,MAX(0,ROUND(E11-C11,2))))</f>
        <v/>
      </c>
    </row>
    <row r="12" customFormat="false" ht="25" hidden="false" customHeight="true" outlineLevel="0" collapsed="false">
      <c r="A12" s="31"/>
      <c r="B12" s="32"/>
      <c r="C12" s="33"/>
      <c r="D12" s="34" t="str">
        <f aca="false">IF(OR(J12&lt;&gt;"OK",FinMes=""),"",IF(B12&gt;=FinMes,0,MAX(0,ROUND(C12-E12,2))))</f>
        <v/>
      </c>
      <c r="E12" s="34" t="str">
        <f aca="false">IF(OR(J12&lt;&gt;"OK",FinMes=""),"",IF(B12&gt;=FinMes,0,SUMIFS(PagoValido,PagoGasto,A12,PagoFecha,"&lt;"&amp;FinMes)))</f>
        <v/>
      </c>
      <c r="F12" s="35"/>
      <c r="G12" s="35"/>
      <c r="H12" s="35"/>
      <c r="I12" s="36" t="str">
        <f aca="false">IF(J12="","",IF(J12&lt;&gt;"OK","Confira os dados",IF(FinMes="","Escolha um período",IF(B12&gt;=FinMes,"Outro período",IF(L12&gt;0,"Pagamento excedente",IF(D12=0,"Pago",IF(E12=0,"A pagar","Parcial")))))))</f>
        <v/>
      </c>
      <c r="J12" s="36" t="str">
        <f aca="false">IF(COUNTA(A12:C12,F12:H12)=0,"",IF(A12="","Falta o código",IF(A12&lt;&gt;TRIM(A12),"Confira o código",IF(COUNTIFS(GastoID,A12)&gt;1,"Código repetido",IF(NOT(ISNUMBER(B12)),"Confira a data",IF(OR(B12&lt;1,B12&gt;73415,INT(B12)&lt;&gt;B12),"Confira a data",IF(NOT(ISNUMBER(C12)),"Confira o valor",IF(C12&lt;=0,"Valor maior que zero",IF(COUNTIFS(Categorias,F12)&lt;&gt;1,"Escolha uma categoria",IF(G12="","Preencha a descrição","OK"))))))))))</f>
        <v/>
      </c>
      <c r="K12" s="34" t="n">
        <f aca="false">IF(J12="OK",C12,0)</f>
        <v>0</v>
      </c>
      <c r="L12" s="34" t="str">
        <f aca="false">IF(OR(J12&lt;&gt;"OK",FinMes=""),"",IF(B12&gt;=FinMes,0,MAX(0,ROUND(E12-C12,2))))</f>
        <v/>
      </c>
    </row>
    <row r="13" customFormat="false" ht="25" hidden="false" customHeight="true" outlineLevel="0" collapsed="false">
      <c r="A13" s="31"/>
      <c r="B13" s="32"/>
      <c r="C13" s="33"/>
      <c r="D13" s="34" t="str">
        <f aca="false">IF(OR(J13&lt;&gt;"OK",FinMes=""),"",IF(B13&gt;=FinMes,0,MAX(0,ROUND(C13-E13,2))))</f>
        <v/>
      </c>
      <c r="E13" s="34" t="str">
        <f aca="false">IF(OR(J13&lt;&gt;"OK",FinMes=""),"",IF(B13&gt;=FinMes,0,SUMIFS(PagoValido,PagoGasto,A13,PagoFecha,"&lt;"&amp;FinMes)))</f>
        <v/>
      </c>
      <c r="F13" s="35"/>
      <c r="G13" s="35"/>
      <c r="H13" s="35"/>
      <c r="I13" s="36" t="str">
        <f aca="false">IF(J13="","",IF(J13&lt;&gt;"OK","Confira os dados",IF(FinMes="","Escolha um período",IF(B13&gt;=FinMes,"Outro período",IF(L13&gt;0,"Pagamento excedente",IF(D13=0,"Pago",IF(E13=0,"A pagar","Parcial")))))))</f>
        <v/>
      </c>
      <c r="J13" s="36" t="str">
        <f aca="false">IF(COUNTA(A13:C13,F13:H13)=0,"",IF(A13="","Falta o código",IF(A13&lt;&gt;TRIM(A13),"Confira o código",IF(COUNTIFS(GastoID,A13)&gt;1,"Código repetido",IF(NOT(ISNUMBER(B13)),"Confira a data",IF(OR(B13&lt;1,B13&gt;73415,INT(B13)&lt;&gt;B13),"Confira a data",IF(NOT(ISNUMBER(C13)),"Confira o valor",IF(C13&lt;=0,"Valor maior que zero",IF(COUNTIFS(Categorias,F13)&lt;&gt;1,"Escolha uma categoria",IF(G13="","Preencha a descrição","OK"))))))))))</f>
        <v/>
      </c>
      <c r="K13" s="34" t="n">
        <f aca="false">IF(J13="OK",C13,0)</f>
        <v>0</v>
      </c>
      <c r="L13" s="34" t="str">
        <f aca="false">IF(OR(J13&lt;&gt;"OK",FinMes=""),"",IF(B13&gt;=FinMes,0,MAX(0,ROUND(E13-C13,2))))</f>
        <v/>
      </c>
    </row>
    <row r="14" customFormat="false" ht="25" hidden="false" customHeight="true" outlineLevel="0" collapsed="false">
      <c r="A14" s="31"/>
      <c r="B14" s="32"/>
      <c r="C14" s="33"/>
      <c r="D14" s="34" t="str">
        <f aca="false">IF(OR(J14&lt;&gt;"OK",FinMes=""),"",IF(B14&gt;=FinMes,0,MAX(0,ROUND(C14-E14,2))))</f>
        <v/>
      </c>
      <c r="E14" s="34" t="str">
        <f aca="false">IF(OR(J14&lt;&gt;"OK",FinMes=""),"",IF(B14&gt;=FinMes,0,SUMIFS(PagoValido,PagoGasto,A14,PagoFecha,"&lt;"&amp;FinMes)))</f>
        <v/>
      </c>
      <c r="F14" s="35"/>
      <c r="G14" s="35"/>
      <c r="H14" s="35"/>
      <c r="I14" s="36" t="str">
        <f aca="false">IF(J14="","",IF(J14&lt;&gt;"OK","Confira os dados",IF(FinMes="","Escolha um período",IF(B14&gt;=FinMes,"Outro período",IF(L14&gt;0,"Pagamento excedente",IF(D14=0,"Pago",IF(E14=0,"A pagar","Parcial")))))))</f>
        <v/>
      </c>
      <c r="J14" s="36" t="str">
        <f aca="false">IF(COUNTA(A14:C14,F14:H14)=0,"",IF(A14="","Falta o código",IF(A14&lt;&gt;TRIM(A14),"Confira o código",IF(COUNTIFS(GastoID,A14)&gt;1,"Código repetido",IF(NOT(ISNUMBER(B14)),"Confira a data",IF(OR(B14&lt;1,B14&gt;73415,INT(B14)&lt;&gt;B14),"Confira a data",IF(NOT(ISNUMBER(C14)),"Confira o valor",IF(C14&lt;=0,"Valor maior que zero",IF(COUNTIFS(Categorias,F14)&lt;&gt;1,"Escolha uma categoria",IF(G14="","Preencha a descrição","OK"))))))))))</f>
        <v/>
      </c>
      <c r="K14" s="34" t="n">
        <f aca="false">IF(J14="OK",C14,0)</f>
        <v>0</v>
      </c>
      <c r="L14" s="34" t="str">
        <f aca="false">IF(OR(J14&lt;&gt;"OK",FinMes=""),"",IF(B14&gt;=FinMes,0,MAX(0,ROUND(E14-C14,2))))</f>
        <v/>
      </c>
    </row>
    <row r="15" customFormat="false" ht="25" hidden="false" customHeight="true" outlineLevel="0" collapsed="false">
      <c r="A15" s="31"/>
      <c r="B15" s="32"/>
      <c r="C15" s="33"/>
      <c r="D15" s="34" t="str">
        <f aca="false">IF(OR(J15&lt;&gt;"OK",FinMes=""),"",IF(B15&gt;=FinMes,0,MAX(0,ROUND(C15-E15,2))))</f>
        <v/>
      </c>
      <c r="E15" s="34" t="str">
        <f aca="false">IF(OR(J15&lt;&gt;"OK",FinMes=""),"",IF(B15&gt;=FinMes,0,SUMIFS(PagoValido,PagoGasto,A15,PagoFecha,"&lt;"&amp;FinMes)))</f>
        <v/>
      </c>
      <c r="F15" s="35"/>
      <c r="G15" s="35"/>
      <c r="H15" s="35"/>
      <c r="I15" s="36" t="str">
        <f aca="false">IF(J15="","",IF(J15&lt;&gt;"OK","Confira os dados",IF(FinMes="","Escolha um período",IF(B15&gt;=FinMes,"Outro período",IF(L15&gt;0,"Pagamento excedente",IF(D15=0,"Pago",IF(E15=0,"A pagar","Parcial")))))))</f>
        <v/>
      </c>
      <c r="J15" s="36" t="str">
        <f aca="false">IF(COUNTA(A15:C15,F15:H15)=0,"",IF(A15="","Falta o código",IF(A15&lt;&gt;TRIM(A15),"Confira o código",IF(COUNTIFS(GastoID,A15)&gt;1,"Código repetido",IF(NOT(ISNUMBER(B15)),"Confira a data",IF(OR(B15&lt;1,B15&gt;73415,INT(B15)&lt;&gt;B15),"Confira a data",IF(NOT(ISNUMBER(C15)),"Confira o valor",IF(C15&lt;=0,"Valor maior que zero",IF(COUNTIFS(Categorias,F15)&lt;&gt;1,"Escolha uma categoria",IF(G15="","Preencha a descrição","OK"))))))))))</f>
        <v/>
      </c>
      <c r="K15" s="34" t="n">
        <f aca="false">IF(J15="OK",C15,0)</f>
        <v>0</v>
      </c>
      <c r="L15" s="34" t="str">
        <f aca="false">IF(OR(J15&lt;&gt;"OK",FinMes=""),"",IF(B15&gt;=FinMes,0,MAX(0,ROUND(E15-C15,2))))</f>
        <v/>
      </c>
    </row>
    <row r="16" customFormat="false" ht="25" hidden="false" customHeight="true" outlineLevel="0" collapsed="false">
      <c r="A16" s="31"/>
      <c r="B16" s="32"/>
      <c r="C16" s="33"/>
      <c r="D16" s="34" t="str">
        <f aca="false">IF(OR(J16&lt;&gt;"OK",FinMes=""),"",IF(B16&gt;=FinMes,0,MAX(0,ROUND(C16-E16,2))))</f>
        <v/>
      </c>
      <c r="E16" s="34" t="str">
        <f aca="false">IF(OR(J16&lt;&gt;"OK",FinMes=""),"",IF(B16&gt;=FinMes,0,SUMIFS(PagoValido,PagoGasto,A16,PagoFecha,"&lt;"&amp;FinMes)))</f>
        <v/>
      </c>
      <c r="F16" s="35"/>
      <c r="G16" s="35"/>
      <c r="H16" s="35"/>
      <c r="I16" s="36" t="str">
        <f aca="false">IF(J16="","",IF(J16&lt;&gt;"OK","Confira os dados",IF(FinMes="","Escolha um período",IF(B16&gt;=FinMes,"Outro período",IF(L16&gt;0,"Pagamento excedente",IF(D16=0,"Pago",IF(E16=0,"A pagar","Parcial")))))))</f>
        <v/>
      </c>
      <c r="J16" s="36" t="str">
        <f aca="false">IF(COUNTA(A16:C16,F16:H16)=0,"",IF(A16="","Falta o código",IF(A16&lt;&gt;TRIM(A16),"Confira o código",IF(COUNTIFS(GastoID,A16)&gt;1,"Código repetido",IF(NOT(ISNUMBER(B16)),"Confira a data",IF(OR(B16&lt;1,B16&gt;73415,INT(B16)&lt;&gt;B16),"Confira a data",IF(NOT(ISNUMBER(C16)),"Confira o valor",IF(C16&lt;=0,"Valor maior que zero",IF(COUNTIFS(Categorias,F16)&lt;&gt;1,"Escolha uma categoria",IF(G16="","Preencha a descrição","OK"))))))))))</f>
        <v/>
      </c>
      <c r="K16" s="34" t="n">
        <f aca="false">IF(J16="OK",C16,0)</f>
        <v>0</v>
      </c>
      <c r="L16" s="34" t="str">
        <f aca="false">IF(OR(J16&lt;&gt;"OK",FinMes=""),"",IF(B16&gt;=FinMes,0,MAX(0,ROUND(E16-C16,2))))</f>
        <v/>
      </c>
    </row>
    <row r="17" customFormat="false" ht="25" hidden="false" customHeight="true" outlineLevel="0" collapsed="false">
      <c r="A17" s="31"/>
      <c r="B17" s="32"/>
      <c r="C17" s="33"/>
      <c r="D17" s="34" t="str">
        <f aca="false">IF(OR(J17&lt;&gt;"OK",FinMes=""),"",IF(B17&gt;=FinMes,0,MAX(0,ROUND(C17-E17,2))))</f>
        <v/>
      </c>
      <c r="E17" s="34" t="str">
        <f aca="false">IF(OR(J17&lt;&gt;"OK",FinMes=""),"",IF(B17&gt;=FinMes,0,SUMIFS(PagoValido,PagoGasto,A17,PagoFecha,"&lt;"&amp;FinMes)))</f>
        <v/>
      </c>
      <c r="F17" s="35"/>
      <c r="G17" s="35"/>
      <c r="H17" s="35"/>
      <c r="I17" s="36" t="str">
        <f aca="false">IF(J17="","",IF(J17&lt;&gt;"OK","Confira os dados",IF(FinMes="","Escolha um período",IF(B17&gt;=FinMes,"Outro período",IF(L17&gt;0,"Pagamento excedente",IF(D17=0,"Pago",IF(E17=0,"A pagar","Parcial")))))))</f>
        <v/>
      </c>
      <c r="J17" s="36" t="str">
        <f aca="false">IF(COUNTA(A17:C17,F17:H17)=0,"",IF(A17="","Falta o código",IF(A17&lt;&gt;TRIM(A17),"Confira o código",IF(COUNTIFS(GastoID,A17)&gt;1,"Código repetido",IF(NOT(ISNUMBER(B17)),"Confira a data",IF(OR(B17&lt;1,B17&gt;73415,INT(B17)&lt;&gt;B17),"Confira a data",IF(NOT(ISNUMBER(C17)),"Confira o valor",IF(C17&lt;=0,"Valor maior que zero",IF(COUNTIFS(Categorias,F17)&lt;&gt;1,"Escolha uma categoria",IF(G17="","Preencha a descrição","OK"))))))))))</f>
        <v/>
      </c>
      <c r="K17" s="34" t="n">
        <f aca="false">IF(J17="OK",C17,0)</f>
        <v>0</v>
      </c>
      <c r="L17" s="34" t="str">
        <f aca="false">IF(OR(J17&lt;&gt;"OK",FinMes=""),"",IF(B17&gt;=FinMes,0,MAX(0,ROUND(E17-C17,2))))</f>
        <v/>
      </c>
    </row>
    <row r="18" customFormat="false" ht="25" hidden="false" customHeight="true" outlineLevel="0" collapsed="false">
      <c r="A18" s="31"/>
      <c r="B18" s="32"/>
      <c r="C18" s="33"/>
      <c r="D18" s="34" t="str">
        <f aca="false">IF(OR(J18&lt;&gt;"OK",FinMes=""),"",IF(B18&gt;=FinMes,0,MAX(0,ROUND(C18-E18,2))))</f>
        <v/>
      </c>
      <c r="E18" s="34" t="str">
        <f aca="false">IF(OR(J18&lt;&gt;"OK",FinMes=""),"",IF(B18&gt;=FinMes,0,SUMIFS(PagoValido,PagoGasto,A18,PagoFecha,"&lt;"&amp;FinMes)))</f>
        <v/>
      </c>
      <c r="F18" s="35"/>
      <c r="G18" s="35"/>
      <c r="H18" s="35"/>
      <c r="I18" s="36" t="str">
        <f aca="false">IF(J18="","",IF(J18&lt;&gt;"OK","Confira os dados",IF(FinMes="","Escolha um período",IF(B18&gt;=FinMes,"Outro período",IF(L18&gt;0,"Pagamento excedente",IF(D18=0,"Pago",IF(E18=0,"A pagar","Parcial")))))))</f>
        <v/>
      </c>
      <c r="J18" s="36" t="str">
        <f aca="false">IF(COUNTA(A18:C18,F18:H18)=0,"",IF(A18="","Falta o código",IF(A18&lt;&gt;TRIM(A18),"Confira o código",IF(COUNTIFS(GastoID,A18)&gt;1,"Código repetido",IF(NOT(ISNUMBER(B18)),"Confira a data",IF(OR(B18&lt;1,B18&gt;73415,INT(B18)&lt;&gt;B18),"Confira a data",IF(NOT(ISNUMBER(C18)),"Confira o valor",IF(C18&lt;=0,"Valor maior que zero",IF(COUNTIFS(Categorias,F18)&lt;&gt;1,"Escolha uma categoria",IF(G18="","Preencha a descrição","OK"))))))))))</f>
        <v/>
      </c>
      <c r="K18" s="34" t="n">
        <f aca="false">IF(J18="OK",C18,0)</f>
        <v>0</v>
      </c>
      <c r="L18" s="34" t="str">
        <f aca="false">IF(OR(J18&lt;&gt;"OK",FinMes=""),"",IF(B18&gt;=FinMes,0,MAX(0,ROUND(E18-C18,2))))</f>
        <v/>
      </c>
    </row>
    <row r="19" customFormat="false" ht="25" hidden="false" customHeight="true" outlineLevel="0" collapsed="false">
      <c r="A19" s="31"/>
      <c r="B19" s="32"/>
      <c r="C19" s="33"/>
      <c r="D19" s="34" t="str">
        <f aca="false">IF(OR(J19&lt;&gt;"OK",FinMes=""),"",IF(B19&gt;=FinMes,0,MAX(0,ROUND(C19-E19,2))))</f>
        <v/>
      </c>
      <c r="E19" s="34" t="str">
        <f aca="false">IF(OR(J19&lt;&gt;"OK",FinMes=""),"",IF(B19&gt;=FinMes,0,SUMIFS(PagoValido,PagoGasto,A19,PagoFecha,"&lt;"&amp;FinMes)))</f>
        <v/>
      </c>
      <c r="F19" s="35"/>
      <c r="G19" s="35"/>
      <c r="H19" s="35"/>
      <c r="I19" s="36" t="str">
        <f aca="false">IF(J19="","",IF(J19&lt;&gt;"OK","Confira os dados",IF(FinMes="","Escolha um período",IF(B19&gt;=FinMes,"Outro período",IF(L19&gt;0,"Pagamento excedente",IF(D19=0,"Pago",IF(E19=0,"A pagar","Parcial")))))))</f>
        <v/>
      </c>
      <c r="J19" s="36" t="str">
        <f aca="false">IF(COUNTA(A19:C19,F19:H19)=0,"",IF(A19="","Falta o código",IF(A19&lt;&gt;TRIM(A19),"Confira o código",IF(COUNTIFS(GastoID,A19)&gt;1,"Código repetido",IF(NOT(ISNUMBER(B19)),"Confira a data",IF(OR(B19&lt;1,B19&gt;73415,INT(B19)&lt;&gt;B19),"Confira a data",IF(NOT(ISNUMBER(C19)),"Confira o valor",IF(C19&lt;=0,"Valor maior que zero",IF(COUNTIFS(Categorias,F19)&lt;&gt;1,"Escolha uma categoria",IF(G19="","Preencha a descrição","OK"))))))))))</f>
        <v/>
      </c>
      <c r="K19" s="34" t="n">
        <f aca="false">IF(J19="OK",C19,0)</f>
        <v>0</v>
      </c>
      <c r="L19" s="34" t="str">
        <f aca="false">IF(OR(J19&lt;&gt;"OK",FinMes=""),"",IF(B19&gt;=FinMes,0,MAX(0,ROUND(E19-C19,2))))</f>
        <v/>
      </c>
    </row>
    <row r="20" customFormat="false" ht="25" hidden="false" customHeight="true" outlineLevel="0" collapsed="false">
      <c r="A20" s="31"/>
      <c r="B20" s="32"/>
      <c r="C20" s="33"/>
      <c r="D20" s="34" t="str">
        <f aca="false">IF(OR(J20&lt;&gt;"OK",FinMes=""),"",IF(B20&gt;=FinMes,0,MAX(0,ROUND(C20-E20,2))))</f>
        <v/>
      </c>
      <c r="E20" s="34" t="str">
        <f aca="false">IF(OR(J20&lt;&gt;"OK",FinMes=""),"",IF(B20&gt;=FinMes,0,SUMIFS(PagoValido,PagoGasto,A20,PagoFecha,"&lt;"&amp;FinMes)))</f>
        <v/>
      </c>
      <c r="F20" s="35"/>
      <c r="G20" s="35"/>
      <c r="H20" s="35"/>
      <c r="I20" s="36" t="str">
        <f aca="false">IF(J20="","",IF(J20&lt;&gt;"OK","Confira os dados",IF(FinMes="","Escolha um período",IF(B20&gt;=FinMes,"Outro período",IF(L20&gt;0,"Pagamento excedente",IF(D20=0,"Pago",IF(E20=0,"A pagar","Parcial")))))))</f>
        <v/>
      </c>
      <c r="J20" s="36" t="str">
        <f aca="false">IF(COUNTA(A20:C20,F20:H20)=0,"",IF(A20="","Falta o código",IF(A20&lt;&gt;TRIM(A20),"Confira o código",IF(COUNTIFS(GastoID,A20)&gt;1,"Código repetido",IF(NOT(ISNUMBER(B20)),"Confira a data",IF(OR(B20&lt;1,B20&gt;73415,INT(B20)&lt;&gt;B20),"Confira a data",IF(NOT(ISNUMBER(C20)),"Confira o valor",IF(C20&lt;=0,"Valor maior que zero",IF(COUNTIFS(Categorias,F20)&lt;&gt;1,"Escolha uma categoria",IF(G20="","Preencha a descrição","OK"))))))))))</f>
        <v/>
      </c>
      <c r="K20" s="34" t="n">
        <f aca="false">IF(J20="OK",C20,0)</f>
        <v>0</v>
      </c>
      <c r="L20" s="34" t="str">
        <f aca="false">IF(OR(J20&lt;&gt;"OK",FinMes=""),"",IF(B20&gt;=FinMes,0,MAX(0,ROUND(E20-C20,2))))</f>
        <v/>
      </c>
    </row>
    <row r="21" customFormat="false" ht="25" hidden="false" customHeight="true" outlineLevel="0" collapsed="false">
      <c r="A21" s="31"/>
      <c r="B21" s="32"/>
      <c r="C21" s="33"/>
      <c r="D21" s="34" t="str">
        <f aca="false">IF(OR(J21&lt;&gt;"OK",FinMes=""),"",IF(B21&gt;=FinMes,0,MAX(0,ROUND(C21-E21,2))))</f>
        <v/>
      </c>
      <c r="E21" s="34" t="str">
        <f aca="false">IF(OR(J21&lt;&gt;"OK",FinMes=""),"",IF(B21&gt;=FinMes,0,SUMIFS(PagoValido,PagoGasto,A21,PagoFecha,"&lt;"&amp;FinMes)))</f>
        <v/>
      </c>
      <c r="F21" s="35"/>
      <c r="G21" s="35"/>
      <c r="H21" s="35"/>
      <c r="I21" s="36" t="str">
        <f aca="false">IF(J21="","",IF(J21&lt;&gt;"OK","Confira os dados",IF(FinMes="","Escolha um período",IF(B21&gt;=FinMes,"Outro período",IF(L21&gt;0,"Pagamento excedente",IF(D21=0,"Pago",IF(E21=0,"A pagar","Parcial")))))))</f>
        <v/>
      </c>
      <c r="J21" s="36" t="str">
        <f aca="false">IF(COUNTA(A21:C21,F21:H21)=0,"",IF(A21="","Falta o código",IF(A21&lt;&gt;TRIM(A21),"Confira o código",IF(COUNTIFS(GastoID,A21)&gt;1,"Código repetido",IF(NOT(ISNUMBER(B21)),"Confira a data",IF(OR(B21&lt;1,B21&gt;73415,INT(B21)&lt;&gt;B21),"Confira a data",IF(NOT(ISNUMBER(C21)),"Confira o valor",IF(C21&lt;=0,"Valor maior que zero",IF(COUNTIFS(Categorias,F21)&lt;&gt;1,"Escolha uma categoria",IF(G21="","Preencha a descrição","OK"))))))))))</f>
        <v/>
      </c>
      <c r="K21" s="34" t="n">
        <f aca="false">IF(J21="OK",C21,0)</f>
        <v>0</v>
      </c>
      <c r="L21" s="34" t="str">
        <f aca="false">IF(OR(J21&lt;&gt;"OK",FinMes=""),"",IF(B21&gt;=FinMes,0,MAX(0,ROUND(E21-C21,2))))</f>
        <v/>
      </c>
    </row>
    <row r="22" customFormat="false" ht="25" hidden="false" customHeight="true" outlineLevel="0" collapsed="false">
      <c r="A22" s="31"/>
      <c r="B22" s="32"/>
      <c r="C22" s="33"/>
      <c r="D22" s="34" t="str">
        <f aca="false">IF(OR(J22&lt;&gt;"OK",FinMes=""),"",IF(B22&gt;=FinMes,0,MAX(0,ROUND(C22-E22,2))))</f>
        <v/>
      </c>
      <c r="E22" s="34" t="str">
        <f aca="false">IF(OR(J22&lt;&gt;"OK",FinMes=""),"",IF(B22&gt;=FinMes,0,SUMIFS(PagoValido,PagoGasto,A22,PagoFecha,"&lt;"&amp;FinMes)))</f>
        <v/>
      </c>
      <c r="F22" s="35"/>
      <c r="G22" s="35"/>
      <c r="H22" s="35"/>
      <c r="I22" s="36" t="str">
        <f aca="false">IF(J22="","",IF(J22&lt;&gt;"OK","Confira os dados",IF(FinMes="","Escolha um período",IF(B22&gt;=FinMes,"Outro período",IF(L22&gt;0,"Pagamento excedente",IF(D22=0,"Pago",IF(E22=0,"A pagar","Parcial")))))))</f>
        <v/>
      </c>
      <c r="J22" s="36" t="str">
        <f aca="false">IF(COUNTA(A22:C22,F22:H22)=0,"",IF(A22="","Falta o código",IF(A22&lt;&gt;TRIM(A22),"Confira o código",IF(COUNTIFS(GastoID,A22)&gt;1,"Código repetido",IF(NOT(ISNUMBER(B22)),"Confira a data",IF(OR(B22&lt;1,B22&gt;73415,INT(B22)&lt;&gt;B22),"Confira a data",IF(NOT(ISNUMBER(C22)),"Confira o valor",IF(C22&lt;=0,"Valor maior que zero",IF(COUNTIFS(Categorias,F22)&lt;&gt;1,"Escolha uma categoria",IF(G22="","Preencha a descrição","OK"))))))))))</f>
        <v/>
      </c>
      <c r="K22" s="34" t="n">
        <f aca="false">IF(J22="OK",C22,0)</f>
        <v>0</v>
      </c>
      <c r="L22" s="34" t="str">
        <f aca="false">IF(OR(J22&lt;&gt;"OK",FinMes=""),"",IF(B22&gt;=FinMes,0,MAX(0,ROUND(E22-C22,2))))</f>
        <v/>
      </c>
    </row>
    <row r="23" customFormat="false" ht="25" hidden="false" customHeight="true" outlineLevel="0" collapsed="false">
      <c r="A23" s="31"/>
      <c r="B23" s="32"/>
      <c r="C23" s="33"/>
      <c r="D23" s="34" t="str">
        <f aca="false">IF(OR(J23&lt;&gt;"OK",FinMes=""),"",IF(B23&gt;=FinMes,0,MAX(0,ROUND(C23-E23,2))))</f>
        <v/>
      </c>
      <c r="E23" s="34" t="str">
        <f aca="false">IF(OR(J23&lt;&gt;"OK",FinMes=""),"",IF(B23&gt;=FinMes,0,SUMIFS(PagoValido,PagoGasto,A23,PagoFecha,"&lt;"&amp;FinMes)))</f>
        <v/>
      </c>
      <c r="F23" s="35"/>
      <c r="G23" s="35"/>
      <c r="H23" s="35"/>
      <c r="I23" s="36" t="str">
        <f aca="false">IF(J23="","",IF(J23&lt;&gt;"OK","Confira os dados",IF(FinMes="","Escolha um período",IF(B23&gt;=FinMes,"Outro período",IF(L23&gt;0,"Pagamento excedente",IF(D23=0,"Pago",IF(E23=0,"A pagar","Parcial")))))))</f>
        <v/>
      </c>
      <c r="J23" s="36" t="str">
        <f aca="false">IF(COUNTA(A23:C23,F23:H23)=0,"",IF(A23="","Falta o código",IF(A23&lt;&gt;TRIM(A23),"Confira o código",IF(COUNTIFS(GastoID,A23)&gt;1,"Código repetido",IF(NOT(ISNUMBER(B23)),"Confira a data",IF(OR(B23&lt;1,B23&gt;73415,INT(B23)&lt;&gt;B23),"Confira a data",IF(NOT(ISNUMBER(C23)),"Confira o valor",IF(C23&lt;=0,"Valor maior que zero",IF(COUNTIFS(Categorias,F23)&lt;&gt;1,"Escolha uma categoria",IF(G23="","Preencha a descrição","OK"))))))))))</f>
        <v/>
      </c>
      <c r="K23" s="34" t="n">
        <f aca="false">IF(J23="OK",C23,0)</f>
        <v>0</v>
      </c>
      <c r="L23" s="34" t="str">
        <f aca="false">IF(OR(J23&lt;&gt;"OK",FinMes=""),"",IF(B23&gt;=FinMes,0,MAX(0,ROUND(E23-C23,2))))</f>
        <v/>
      </c>
    </row>
    <row r="24" customFormat="false" ht="25" hidden="false" customHeight="true" outlineLevel="0" collapsed="false">
      <c r="A24" s="31"/>
      <c r="B24" s="32"/>
      <c r="C24" s="33"/>
      <c r="D24" s="34" t="str">
        <f aca="false">IF(OR(J24&lt;&gt;"OK",FinMes=""),"",IF(B24&gt;=FinMes,0,MAX(0,ROUND(C24-E24,2))))</f>
        <v/>
      </c>
      <c r="E24" s="34" t="str">
        <f aca="false">IF(OR(J24&lt;&gt;"OK",FinMes=""),"",IF(B24&gt;=FinMes,0,SUMIFS(PagoValido,PagoGasto,A24,PagoFecha,"&lt;"&amp;FinMes)))</f>
        <v/>
      </c>
      <c r="F24" s="35"/>
      <c r="G24" s="35"/>
      <c r="H24" s="35"/>
      <c r="I24" s="36" t="str">
        <f aca="false">IF(J24="","",IF(J24&lt;&gt;"OK","Confira os dados",IF(FinMes="","Escolha um período",IF(B24&gt;=FinMes,"Outro período",IF(L24&gt;0,"Pagamento excedente",IF(D24=0,"Pago",IF(E24=0,"A pagar","Parcial")))))))</f>
        <v/>
      </c>
      <c r="J24" s="36" t="str">
        <f aca="false">IF(COUNTA(A24:C24,F24:H24)=0,"",IF(A24="","Falta o código",IF(A24&lt;&gt;TRIM(A24),"Confira o código",IF(COUNTIFS(GastoID,A24)&gt;1,"Código repetido",IF(NOT(ISNUMBER(B24)),"Confira a data",IF(OR(B24&lt;1,B24&gt;73415,INT(B24)&lt;&gt;B24),"Confira a data",IF(NOT(ISNUMBER(C24)),"Confira o valor",IF(C24&lt;=0,"Valor maior que zero",IF(COUNTIFS(Categorias,F24)&lt;&gt;1,"Escolha uma categoria",IF(G24="","Preencha a descrição","OK"))))))))))</f>
        <v/>
      </c>
      <c r="K24" s="34" t="n">
        <f aca="false">IF(J24="OK",C24,0)</f>
        <v>0</v>
      </c>
      <c r="L24" s="34" t="str">
        <f aca="false">IF(OR(J24&lt;&gt;"OK",FinMes=""),"",IF(B24&gt;=FinMes,0,MAX(0,ROUND(E24-C24,2))))</f>
        <v/>
      </c>
    </row>
    <row r="25" customFormat="false" ht="25" hidden="false" customHeight="true" outlineLevel="0" collapsed="false">
      <c r="A25" s="31"/>
      <c r="B25" s="32"/>
      <c r="C25" s="33"/>
      <c r="D25" s="34" t="str">
        <f aca="false">IF(OR(J25&lt;&gt;"OK",FinMes=""),"",IF(B25&gt;=FinMes,0,MAX(0,ROUND(C25-E25,2))))</f>
        <v/>
      </c>
      <c r="E25" s="34" t="str">
        <f aca="false">IF(OR(J25&lt;&gt;"OK",FinMes=""),"",IF(B25&gt;=FinMes,0,SUMIFS(PagoValido,PagoGasto,A25,PagoFecha,"&lt;"&amp;FinMes)))</f>
        <v/>
      </c>
      <c r="F25" s="35"/>
      <c r="G25" s="35"/>
      <c r="H25" s="35"/>
      <c r="I25" s="36" t="str">
        <f aca="false">IF(J25="","",IF(J25&lt;&gt;"OK","Confira os dados",IF(FinMes="","Escolha um período",IF(B25&gt;=FinMes,"Outro período",IF(L25&gt;0,"Pagamento excedente",IF(D25=0,"Pago",IF(E25=0,"A pagar","Parcial")))))))</f>
        <v/>
      </c>
      <c r="J25" s="36" t="str">
        <f aca="false">IF(COUNTA(A25:C25,F25:H25)=0,"",IF(A25="","Falta o código",IF(A25&lt;&gt;TRIM(A25),"Confira o código",IF(COUNTIFS(GastoID,A25)&gt;1,"Código repetido",IF(NOT(ISNUMBER(B25)),"Confira a data",IF(OR(B25&lt;1,B25&gt;73415,INT(B25)&lt;&gt;B25),"Confira a data",IF(NOT(ISNUMBER(C25)),"Confira o valor",IF(C25&lt;=0,"Valor maior que zero",IF(COUNTIFS(Categorias,F25)&lt;&gt;1,"Escolha uma categoria",IF(G25="","Preencha a descrição","OK"))))))))))</f>
        <v/>
      </c>
      <c r="K25" s="34" t="n">
        <f aca="false">IF(J25="OK",C25,0)</f>
        <v>0</v>
      </c>
      <c r="L25" s="34" t="str">
        <f aca="false">IF(OR(J25&lt;&gt;"OK",FinMes=""),"",IF(B25&gt;=FinMes,0,MAX(0,ROUND(E25-C25,2))))</f>
        <v/>
      </c>
    </row>
    <row r="26" customFormat="false" ht="25" hidden="false" customHeight="true" outlineLevel="0" collapsed="false">
      <c r="A26" s="31"/>
      <c r="B26" s="32"/>
      <c r="C26" s="33"/>
      <c r="D26" s="34" t="str">
        <f aca="false">IF(OR(J26&lt;&gt;"OK",FinMes=""),"",IF(B26&gt;=FinMes,0,MAX(0,ROUND(C26-E26,2))))</f>
        <v/>
      </c>
      <c r="E26" s="34" t="str">
        <f aca="false">IF(OR(J26&lt;&gt;"OK",FinMes=""),"",IF(B26&gt;=FinMes,0,SUMIFS(PagoValido,PagoGasto,A26,PagoFecha,"&lt;"&amp;FinMes)))</f>
        <v/>
      </c>
      <c r="F26" s="35"/>
      <c r="G26" s="35"/>
      <c r="H26" s="35"/>
      <c r="I26" s="36" t="str">
        <f aca="false">IF(J26="","",IF(J26&lt;&gt;"OK","Confira os dados",IF(FinMes="","Escolha um período",IF(B26&gt;=FinMes,"Outro período",IF(L26&gt;0,"Pagamento excedente",IF(D26=0,"Pago",IF(E26=0,"A pagar","Parcial")))))))</f>
        <v/>
      </c>
      <c r="J26" s="36" t="str">
        <f aca="false">IF(COUNTA(A26:C26,F26:H26)=0,"",IF(A26="","Falta o código",IF(A26&lt;&gt;TRIM(A26),"Confira o código",IF(COUNTIFS(GastoID,A26)&gt;1,"Código repetido",IF(NOT(ISNUMBER(B26)),"Confira a data",IF(OR(B26&lt;1,B26&gt;73415,INT(B26)&lt;&gt;B26),"Confira a data",IF(NOT(ISNUMBER(C26)),"Confira o valor",IF(C26&lt;=0,"Valor maior que zero",IF(COUNTIFS(Categorias,F26)&lt;&gt;1,"Escolha uma categoria",IF(G26="","Preencha a descrição","OK"))))))))))</f>
        <v/>
      </c>
      <c r="K26" s="34" t="n">
        <f aca="false">IF(J26="OK",C26,0)</f>
        <v>0</v>
      </c>
      <c r="L26" s="34" t="str">
        <f aca="false">IF(OR(J26&lt;&gt;"OK",FinMes=""),"",IF(B26&gt;=FinMes,0,MAX(0,ROUND(E26-C26,2))))</f>
        <v/>
      </c>
    </row>
    <row r="27" customFormat="false" ht="25" hidden="false" customHeight="true" outlineLevel="0" collapsed="false">
      <c r="A27" s="31"/>
      <c r="B27" s="32"/>
      <c r="C27" s="33"/>
      <c r="D27" s="34" t="str">
        <f aca="false">IF(OR(J27&lt;&gt;"OK",FinMes=""),"",IF(B27&gt;=FinMes,0,MAX(0,ROUND(C27-E27,2))))</f>
        <v/>
      </c>
      <c r="E27" s="34" t="str">
        <f aca="false">IF(OR(J27&lt;&gt;"OK",FinMes=""),"",IF(B27&gt;=FinMes,0,SUMIFS(PagoValido,PagoGasto,A27,PagoFecha,"&lt;"&amp;FinMes)))</f>
        <v/>
      </c>
      <c r="F27" s="35"/>
      <c r="G27" s="35"/>
      <c r="H27" s="35"/>
      <c r="I27" s="36" t="str">
        <f aca="false">IF(J27="","",IF(J27&lt;&gt;"OK","Confira os dados",IF(FinMes="","Escolha um período",IF(B27&gt;=FinMes,"Outro período",IF(L27&gt;0,"Pagamento excedente",IF(D27=0,"Pago",IF(E27=0,"A pagar","Parcial")))))))</f>
        <v/>
      </c>
      <c r="J27" s="36" t="str">
        <f aca="false">IF(COUNTA(A27:C27,F27:H27)=0,"",IF(A27="","Falta o código",IF(A27&lt;&gt;TRIM(A27),"Confira o código",IF(COUNTIFS(GastoID,A27)&gt;1,"Código repetido",IF(NOT(ISNUMBER(B27)),"Confira a data",IF(OR(B27&lt;1,B27&gt;73415,INT(B27)&lt;&gt;B27),"Confira a data",IF(NOT(ISNUMBER(C27)),"Confira o valor",IF(C27&lt;=0,"Valor maior que zero",IF(COUNTIFS(Categorias,F27)&lt;&gt;1,"Escolha uma categoria",IF(G27="","Preencha a descrição","OK"))))))))))</f>
        <v/>
      </c>
      <c r="K27" s="34" t="n">
        <f aca="false">IF(J27="OK",C27,0)</f>
        <v>0</v>
      </c>
      <c r="L27" s="34" t="str">
        <f aca="false">IF(OR(J27&lt;&gt;"OK",FinMes=""),"",IF(B27&gt;=FinMes,0,MAX(0,ROUND(E27-C27,2))))</f>
        <v/>
      </c>
    </row>
    <row r="28" customFormat="false" ht="25" hidden="false" customHeight="true" outlineLevel="0" collapsed="false">
      <c r="A28" s="31"/>
      <c r="B28" s="32"/>
      <c r="C28" s="33"/>
      <c r="D28" s="34" t="str">
        <f aca="false">IF(OR(J28&lt;&gt;"OK",FinMes=""),"",IF(B28&gt;=FinMes,0,MAX(0,ROUND(C28-E28,2))))</f>
        <v/>
      </c>
      <c r="E28" s="34" t="str">
        <f aca="false">IF(OR(J28&lt;&gt;"OK",FinMes=""),"",IF(B28&gt;=FinMes,0,SUMIFS(PagoValido,PagoGasto,A28,PagoFecha,"&lt;"&amp;FinMes)))</f>
        <v/>
      </c>
      <c r="F28" s="35"/>
      <c r="G28" s="35"/>
      <c r="H28" s="35"/>
      <c r="I28" s="36" t="str">
        <f aca="false">IF(J28="","",IF(J28&lt;&gt;"OK","Confira os dados",IF(FinMes="","Escolha um período",IF(B28&gt;=FinMes,"Outro período",IF(L28&gt;0,"Pagamento excedente",IF(D28=0,"Pago",IF(E28=0,"A pagar","Parcial")))))))</f>
        <v/>
      </c>
      <c r="J28" s="36" t="str">
        <f aca="false">IF(COUNTA(A28:C28,F28:H28)=0,"",IF(A28="","Falta o código",IF(A28&lt;&gt;TRIM(A28),"Confira o código",IF(COUNTIFS(GastoID,A28)&gt;1,"Código repetido",IF(NOT(ISNUMBER(B28)),"Confira a data",IF(OR(B28&lt;1,B28&gt;73415,INT(B28)&lt;&gt;B28),"Confira a data",IF(NOT(ISNUMBER(C28)),"Confira o valor",IF(C28&lt;=0,"Valor maior que zero",IF(COUNTIFS(Categorias,F28)&lt;&gt;1,"Escolha uma categoria",IF(G28="","Preencha a descrição","OK"))))))))))</f>
        <v/>
      </c>
      <c r="K28" s="34" t="n">
        <f aca="false">IF(J28="OK",C28,0)</f>
        <v>0</v>
      </c>
      <c r="L28" s="34" t="str">
        <f aca="false">IF(OR(J28&lt;&gt;"OK",FinMes=""),"",IF(B28&gt;=FinMes,0,MAX(0,ROUND(E28-C28,2))))</f>
        <v/>
      </c>
    </row>
    <row r="29" customFormat="false" ht="25" hidden="false" customHeight="true" outlineLevel="0" collapsed="false">
      <c r="A29" s="31"/>
      <c r="B29" s="32"/>
      <c r="C29" s="33"/>
      <c r="D29" s="34" t="str">
        <f aca="false">IF(OR(J29&lt;&gt;"OK",FinMes=""),"",IF(B29&gt;=FinMes,0,MAX(0,ROUND(C29-E29,2))))</f>
        <v/>
      </c>
      <c r="E29" s="34" t="str">
        <f aca="false">IF(OR(J29&lt;&gt;"OK",FinMes=""),"",IF(B29&gt;=FinMes,0,SUMIFS(PagoValido,PagoGasto,A29,PagoFecha,"&lt;"&amp;FinMes)))</f>
        <v/>
      </c>
      <c r="F29" s="35"/>
      <c r="G29" s="35"/>
      <c r="H29" s="35"/>
      <c r="I29" s="36" t="str">
        <f aca="false">IF(J29="","",IF(J29&lt;&gt;"OK","Confira os dados",IF(FinMes="","Escolha um período",IF(B29&gt;=FinMes,"Outro período",IF(L29&gt;0,"Pagamento excedente",IF(D29=0,"Pago",IF(E29=0,"A pagar","Parcial")))))))</f>
        <v/>
      </c>
      <c r="J29" s="36" t="str">
        <f aca="false">IF(COUNTA(A29:C29,F29:H29)=0,"",IF(A29="","Falta o código",IF(A29&lt;&gt;TRIM(A29),"Confira o código",IF(COUNTIFS(GastoID,A29)&gt;1,"Código repetido",IF(NOT(ISNUMBER(B29)),"Confira a data",IF(OR(B29&lt;1,B29&gt;73415,INT(B29)&lt;&gt;B29),"Confira a data",IF(NOT(ISNUMBER(C29)),"Confira o valor",IF(C29&lt;=0,"Valor maior que zero",IF(COUNTIFS(Categorias,F29)&lt;&gt;1,"Escolha uma categoria",IF(G29="","Preencha a descrição","OK"))))))))))</f>
        <v/>
      </c>
      <c r="K29" s="34" t="n">
        <f aca="false">IF(J29="OK",C29,0)</f>
        <v>0</v>
      </c>
      <c r="L29" s="34" t="str">
        <f aca="false">IF(OR(J29&lt;&gt;"OK",FinMes=""),"",IF(B29&gt;=FinMes,0,MAX(0,ROUND(E29-C29,2))))</f>
        <v/>
      </c>
    </row>
    <row r="30" customFormat="false" ht="25" hidden="false" customHeight="true" outlineLevel="0" collapsed="false">
      <c r="A30" s="31"/>
      <c r="B30" s="32"/>
      <c r="C30" s="33"/>
      <c r="D30" s="34" t="str">
        <f aca="false">IF(OR(J30&lt;&gt;"OK",FinMes=""),"",IF(B30&gt;=FinMes,0,MAX(0,ROUND(C30-E30,2))))</f>
        <v/>
      </c>
      <c r="E30" s="34" t="str">
        <f aca="false">IF(OR(J30&lt;&gt;"OK",FinMes=""),"",IF(B30&gt;=FinMes,0,SUMIFS(PagoValido,PagoGasto,A30,PagoFecha,"&lt;"&amp;FinMes)))</f>
        <v/>
      </c>
      <c r="F30" s="35"/>
      <c r="G30" s="35"/>
      <c r="H30" s="35"/>
      <c r="I30" s="36" t="str">
        <f aca="false">IF(J30="","",IF(J30&lt;&gt;"OK","Confira os dados",IF(FinMes="","Escolha um período",IF(B30&gt;=FinMes,"Outro período",IF(L30&gt;0,"Pagamento excedente",IF(D30=0,"Pago",IF(E30=0,"A pagar","Parcial")))))))</f>
        <v/>
      </c>
      <c r="J30" s="36" t="str">
        <f aca="false">IF(COUNTA(A30:C30,F30:H30)=0,"",IF(A30="","Falta o código",IF(A30&lt;&gt;TRIM(A30),"Confira o código",IF(COUNTIFS(GastoID,A30)&gt;1,"Código repetido",IF(NOT(ISNUMBER(B30)),"Confira a data",IF(OR(B30&lt;1,B30&gt;73415,INT(B30)&lt;&gt;B30),"Confira a data",IF(NOT(ISNUMBER(C30)),"Confira o valor",IF(C30&lt;=0,"Valor maior que zero",IF(COUNTIFS(Categorias,F30)&lt;&gt;1,"Escolha uma categoria",IF(G30="","Preencha a descrição","OK"))))))))))</f>
        <v/>
      </c>
      <c r="K30" s="34" t="n">
        <f aca="false">IF(J30="OK",C30,0)</f>
        <v>0</v>
      </c>
      <c r="L30" s="34" t="str">
        <f aca="false">IF(OR(J30&lt;&gt;"OK",FinMes=""),"",IF(B30&gt;=FinMes,0,MAX(0,ROUND(E30-C30,2))))</f>
        <v/>
      </c>
    </row>
    <row r="31" customFormat="false" ht="25" hidden="false" customHeight="true" outlineLevel="0" collapsed="false">
      <c r="A31" s="31"/>
      <c r="B31" s="32"/>
      <c r="C31" s="33"/>
      <c r="D31" s="34" t="str">
        <f aca="false">IF(OR(J31&lt;&gt;"OK",FinMes=""),"",IF(B31&gt;=FinMes,0,MAX(0,ROUND(C31-E31,2))))</f>
        <v/>
      </c>
      <c r="E31" s="34" t="str">
        <f aca="false">IF(OR(J31&lt;&gt;"OK",FinMes=""),"",IF(B31&gt;=FinMes,0,SUMIFS(PagoValido,PagoGasto,A31,PagoFecha,"&lt;"&amp;FinMes)))</f>
        <v/>
      </c>
      <c r="F31" s="35"/>
      <c r="G31" s="35"/>
      <c r="H31" s="35"/>
      <c r="I31" s="36" t="str">
        <f aca="false">IF(J31="","",IF(J31&lt;&gt;"OK","Confira os dados",IF(FinMes="","Escolha um período",IF(B31&gt;=FinMes,"Outro período",IF(L31&gt;0,"Pagamento excedente",IF(D31=0,"Pago",IF(E31=0,"A pagar","Parcial")))))))</f>
        <v/>
      </c>
      <c r="J31" s="36" t="str">
        <f aca="false">IF(COUNTA(A31:C31,F31:H31)=0,"",IF(A31="","Falta o código",IF(A31&lt;&gt;TRIM(A31),"Confira o código",IF(COUNTIFS(GastoID,A31)&gt;1,"Código repetido",IF(NOT(ISNUMBER(B31)),"Confira a data",IF(OR(B31&lt;1,B31&gt;73415,INT(B31)&lt;&gt;B31),"Confira a data",IF(NOT(ISNUMBER(C31)),"Confira o valor",IF(C31&lt;=0,"Valor maior que zero",IF(COUNTIFS(Categorias,F31)&lt;&gt;1,"Escolha uma categoria",IF(G31="","Preencha a descrição","OK"))))))))))</f>
        <v/>
      </c>
      <c r="K31" s="34" t="n">
        <f aca="false">IF(J31="OK",C31,0)</f>
        <v>0</v>
      </c>
      <c r="L31" s="34" t="str">
        <f aca="false">IF(OR(J31&lt;&gt;"OK",FinMes=""),"",IF(B31&gt;=FinMes,0,MAX(0,ROUND(E31-C31,2))))</f>
        <v/>
      </c>
    </row>
    <row r="32" customFormat="false" ht="25" hidden="false" customHeight="true" outlineLevel="0" collapsed="false">
      <c r="A32" s="31"/>
      <c r="B32" s="32"/>
      <c r="C32" s="33"/>
      <c r="D32" s="34" t="str">
        <f aca="false">IF(OR(J32&lt;&gt;"OK",FinMes=""),"",IF(B32&gt;=FinMes,0,MAX(0,ROUND(C32-E32,2))))</f>
        <v/>
      </c>
      <c r="E32" s="34" t="str">
        <f aca="false">IF(OR(J32&lt;&gt;"OK",FinMes=""),"",IF(B32&gt;=FinMes,0,SUMIFS(PagoValido,PagoGasto,A32,PagoFecha,"&lt;"&amp;FinMes)))</f>
        <v/>
      </c>
      <c r="F32" s="35"/>
      <c r="G32" s="35"/>
      <c r="H32" s="35"/>
      <c r="I32" s="36" t="str">
        <f aca="false">IF(J32="","",IF(J32&lt;&gt;"OK","Confira os dados",IF(FinMes="","Escolha um período",IF(B32&gt;=FinMes,"Outro período",IF(L32&gt;0,"Pagamento excedente",IF(D32=0,"Pago",IF(E32=0,"A pagar","Parcial")))))))</f>
        <v/>
      </c>
      <c r="J32" s="36" t="str">
        <f aca="false">IF(COUNTA(A32:C32,F32:H32)=0,"",IF(A32="","Falta o código",IF(A32&lt;&gt;TRIM(A32),"Confira o código",IF(COUNTIFS(GastoID,A32)&gt;1,"Código repetido",IF(NOT(ISNUMBER(B32)),"Confira a data",IF(OR(B32&lt;1,B32&gt;73415,INT(B32)&lt;&gt;B32),"Confira a data",IF(NOT(ISNUMBER(C32)),"Confira o valor",IF(C32&lt;=0,"Valor maior que zero",IF(COUNTIFS(Categorias,F32)&lt;&gt;1,"Escolha uma categoria",IF(G32="","Preencha a descrição","OK"))))))))))</f>
        <v/>
      </c>
      <c r="K32" s="34" t="n">
        <f aca="false">IF(J32="OK",C32,0)</f>
        <v>0</v>
      </c>
      <c r="L32" s="34" t="str">
        <f aca="false">IF(OR(J32&lt;&gt;"OK",FinMes=""),"",IF(B32&gt;=FinMes,0,MAX(0,ROUND(E32-C32,2))))</f>
        <v/>
      </c>
    </row>
    <row r="33" customFormat="false" ht="25" hidden="false" customHeight="true" outlineLevel="0" collapsed="false">
      <c r="A33" s="31"/>
      <c r="B33" s="32"/>
      <c r="C33" s="33"/>
      <c r="D33" s="34" t="str">
        <f aca="false">IF(OR(J33&lt;&gt;"OK",FinMes=""),"",IF(B33&gt;=FinMes,0,MAX(0,ROUND(C33-E33,2))))</f>
        <v/>
      </c>
      <c r="E33" s="34" t="str">
        <f aca="false">IF(OR(J33&lt;&gt;"OK",FinMes=""),"",IF(B33&gt;=FinMes,0,SUMIFS(PagoValido,PagoGasto,A33,PagoFecha,"&lt;"&amp;FinMes)))</f>
        <v/>
      </c>
      <c r="F33" s="35"/>
      <c r="G33" s="35"/>
      <c r="H33" s="35"/>
      <c r="I33" s="36" t="str">
        <f aca="false">IF(J33="","",IF(J33&lt;&gt;"OK","Confira os dados",IF(FinMes="","Escolha um período",IF(B33&gt;=FinMes,"Outro período",IF(L33&gt;0,"Pagamento excedente",IF(D33=0,"Pago",IF(E33=0,"A pagar","Parcial")))))))</f>
        <v/>
      </c>
      <c r="J33" s="36" t="str">
        <f aca="false">IF(COUNTA(A33:C33,F33:H33)=0,"",IF(A33="","Falta o código",IF(A33&lt;&gt;TRIM(A33),"Confira o código",IF(COUNTIFS(GastoID,A33)&gt;1,"Código repetido",IF(NOT(ISNUMBER(B33)),"Confira a data",IF(OR(B33&lt;1,B33&gt;73415,INT(B33)&lt;&gt;B33),"Confira a data",IF(NOT(ISNUMBER(C33)),"Confira o valor",IF(C33&lt;=0,"Valor maior que zero",IF(COUNTIFS(Categorias,F33)&lt;&gt;1,"Escolha uma categoria",IF(G33="","Preencha a descrição","OK"))))))))))</f>
        <v/>
      </c>
      <c r="K33" s="34" t="n">
        <f aca="false">IF(J33="OK",C33,0)</f>
        <v>0</v>
      </c>
      <c r="L33" s="34" t="str">
        <f aca="false">IF(OR(J33&lt;&gt;"OK",FinMes=""),"",IF(B33&gt;=FinMes,0,MAX(0,ROUND(E33-C33,2))))</f>
        <v/>
      </c>
    </row>
    <row r="34" customFormat="false" ht="25" hidden="false" customHeight="true" outlineLevel="0" collapsed="false">
      <c r="A34" s="31"/>
      <c r="B34" s="32"/>
      <c r="C34" s="33"/>
      <c r="D34" s="34" t="str">
        <f aca="false">IF(OR(J34&lt;&gt;"OK",FinMes=""),"",IF(B34&gt;=FinMes,0,MAX(0,ROUND(C34-E34,2))))</f>
        <v/>
      </c>
      <c r="E34" s="34" t="str">
        <f aca="false">IF(OR(J34&lt;&gt;"OK",FinMes=""),"",IF(B34&gt;=FinMes,0,SUMIFS(PagoValido,PagoGasto,A34,PagoFecha,"&lt;"&amp;FinMes)))</f>
        <v/>
      </c>
      <c r="F34" s="35"/>
      <c r="G34" s="35"/>
      <c r="H34" s="35"/>
      <c r="I34" s="36" t="str">
        <f aca="false">IF(J34="","",IF(J34&lt;&gt;"OK","Confira os dados",IF(FinMes="","Escolha um período",IF(B34&gt;=FinMes,"Outro período",IF(L34&gt;0,"Pagamento excedente",IF(D34=0,"Pago",IF(E34=0,"A pagar","Parcial")))))))</f>
        <v/>
      </c>
      <c r="J34" s="36" t="str">
        <f aca="false">IF(COUNTA(A34:C34,F34:H34)=0,"",IF(A34="","Falta o código",IF(A34&lt;&gt;TRIM(A34),"Confira o código",IF(COUNTIFS(GastoID,A34)&gt;1,"Código repetido",IF(NOT(ISNUMBER(B34)),"Confira a data",IF(OR(B34&lt;1,B34&gt;73415,INT(B34)&lt;&gt;B34),"Confira a data",IF(NOT(ISNUMBER(C34)),"Confira o valor",IF(C34&lt;=0,"Valor maior que zero",IF(COUNTIFS(Categorias,F34)&lt;&gt;1,"Escolha uma categoria",IF(G34="","Preencha a descrição","OK"))))))))))</f>
        <v/>
      </c>
      <c r="K34" s="34" t="n">
        <f aca="false">IF(J34="OK",C34,0)</f>
        <v>0</v>
      </c>
      <c r="L34" s="34" t="str">
        <f aca="false">IF(OR(J34&lt;&gt;"OK",FinMes=""),"",IF(B34&gt;=FinMes,0,MAX(0,ROUND(E34-C34,2))))</f>
        <v/>
      </c>
    </row>
    <row r="35" customFormat="false" ht="25" hidden="false" customHeight="true" outlineLevel="0" collapsed="false">
      <c r="A35" s="31"/>
      <c r="B35" s="32"/>
      <c r="C35" s="33"/>
      <c r="D35" s="34" t="str">
        <f aca="false">IF(OR(J35&lt;&gt;"OK",FinMes=""),"",IF(B35&gt;=FinMes,0,MAX(0,ROUND(C35-E35,2))))</f>
        <v/>
      </c>
      <c r="E35" s="34" t="str">
        <f aca="false">IF(OR(J35&lt;&gt;"OK",FinMes=""),"",IF(B35&gt;=FinMes,0,SUMIFS(PagoValido,PagoGasto,A35,PagoFecha,"&lt;"&amp;FinMes)))</f>
        <v/>
      </c>
      <c r="F35" s="35"/>
      <c r="G35" s="35"/>
      <c r="H35" s="35"/>
      <c r="I35" s="36" t="str">
        <f aca="false">IF(J35="","",IF(J35&lt;&gt;"OK","Confira os dados",IF(FinMes="","Escolha um período",IF(B35&gt;=FinMes,"Outro período",IF(L35&gt;0,"Pagamento excedente",IF(D35=0,"Pago",IF(E35=0,"A pagar","Parcial")))))))</f>
        <v/>
      </c>
      <c r="J35" s="36" t="str">
        <f aca="false">IF(COUNTA(A35:C35,F35:H35)=0,"",IF(A35="","Falta o código",IF(A35&lt;&gt;TRIM(A35),"Confira o código",IF(COUNTIFS(GastoID,A35)&gt;1,"Código repetido",IF(NOT(ISNUMBER(B35)),"Confira a data",IF(OR(B35&lt;1,B35&gt;73415,INT(B35)&lt;&gt;B35),"Confira a data",IF(NOT(ISNUMBER(C35)),"Confira o valor",IF(C35&lt;=0,"Valor maior que zero",IF(COUNTIFS(Categorias,F35)&lt;&gt;1,"Escolha uma categoria",IF(G35="","Preencha a descrição","OK"))))))))))</f>
        <v/>
      </c>
      <c r="K35" s="34" t="n">
        <f aca="false">IF(J35="OK",C35,0)</f>
        <v>0</v>
      </c>
      <c r="L35" s="34" t="str">
        <f aca="false">IF(OR(J35&lt;&gt;"OK",FinMes=""),"",IF(B35&gt;=FinMes,0,MAX(0,ROUND(E35-C35,2))))</f>
        <v/>
      </c>
    </row>
    <row r="36" customFormat="false" ht="25" hidden="false" customHeight="true" outlineLevel="0" collapsed="false">
      <c r="A36" s="31"/>
      <c r="B36" s="32"/>
      <c r="C36" s="33"/>
      <c r="D36" s="34" t="str">
        <f aca="false">IF(OR(J36&lt;&gt;"OK",FinMes=""),"",IF(B36&gt;=FinMes,0,MAX(0,ROUND(C36-E36,2))))</f>
        <v/>
      </c>
      <c r="E36" s="34" t="str">
        <f aca="false">IF(OR(J36&lt;&gt;"OK",FinMes=""),"",IF(B36&gt;=FinMes,0,SUMIFS(PagoValido,PagoGasto,A36,PagoFecha,"&lt;"&amp;FinMes)))</f>
        <v/>
      </c>
      <c r="F36" s="35"/>
      <c r="G36" s="35"/>
      <c r="H36" s="35"/>
      <c r="I36" s="36" t="str">
        <f aca="false">IF(J36="","",IF(J36&lt;&gt;"OK","Confira os dados",IF(FinMes="","Escolha um período",IF(B36&gt;=FinMes,"Outro período",IF(L36&gt;0,"Pagamento excedente",IF(D36=0,"Pago",IF(E36=0,"A pagar","Parcial")))))))</f>
        <v/>
      </c>
      <c r="J36" s="36" t="str">
        <f aca="false">IF(COUNTA(A36:C36,F36:H36)=0,"",IF(A36="","Falta o código",IF(A36&lt;&gt;TRIM(A36),"Confira o código",IF(COUNTIFS(GastoID,A36)&gt;1,"Código repetido",IF(NOT(ISNUMBER(B36)),"Confira a data",IF(OR(B36&lt;1,B36&gt;73415,INT(B36)&lt;&gt;B36),"Confira a data",IF(NOT(ISNUMBER(C36)),"Confira o valor",IF(C36&lt;=0,"Valor maior que zero",IF(COUNTIFS(Categorias,F36)&lt;&gt;1,"Escolha uma categoria",IF(G36="","Preencha a descrição","OK"))))))))))</f>
        <v/>
      </c>
      <c r="K36" s="34" t="n">
        <f aca="false">IF(J36="OK",C36,0)</f>
        <v>0</v>
      </c>
      <c r="L36" s="34" t="str">
        <f aca="false">IF(OR(J36&lt;&gt;"OK",FinMes=""),"",IF(B36&gt;=FinMes,0,MAX(0,ROUND(E36-C36,2))))</f>
        <v/>
      </c>
    </row>
    <row r="37" customFormat="false" ht="25" hidden="false" customHeight="true" outlineLevel="0" collapsed="false">
      <c r="A37" s="31"/>
      <c r="B37" s="32"/>
      <c r="C37" s="33"/>
      <c r="D37" s="34" t="str">
        <f aca="false">IF(OR(J37&lt;&gt;"OK",FinMes=""),"",IF(B37&gt;=FinMes,0,MAX(0,ROUND(C37-E37,2))))</f>
        <v/>
      </c>
      <c r="E37" s="34" t="str">
        <f aca="false">IF(OR(J37&lt;&gt;"OK",FinMes=""),"",IF(B37&gt;=FinMes,0,SUMIFS(PagoValido,PagoGasto,A37,PagoFecha,"&lt;"&amp;FinMes)))</f>
        <v/>
      </c>
      <c r="F37" s="35"/>
      <c r="G37" s="35"/>
      <c r="H37" s="35"/>
      <c r="I37" s="36" t="str">
        <f aca="false">IF(J37="","",IF(J37&lt;&gt;"OK","Confira os dados",IF(FinMes="","Escolha um período",IF(B37&gt;=FinMes,"Outro período",IF(L37&gt;0,"Pagamento excedente",IF(D37=0,"Pago",IF(E37=0,"A pagar","Parcial")))))))</f>
        <v/>
      </c>
      <c r="J37" s="36" t="str">
        <f aca="false">IF(COUNTA(A37:C37,F37:H37)=0,"",IF(A37="","Falta o código",IF(A37&lt;&gt;TRIM(A37),"Confira o código",IF(COUNTIFS(GastoID,A37)&gt;1,"Código repetido",IF(NOT(ISNUMBER(B37)),"Confira a data",IF(OR(B37&lt;1,B37&gt;73415,INT(B37)&lt;&gt;B37),"Confira a data",IF(NOT(ISNUMBER(C37)),"Confira o valor",IF(C37&lt;=0,"Valor maior que zero",IF(COUNTIFS(Categorias,F37)&lt;&gt;1,"Escolha uma categoria",IF(G37="","Preencha a descrição","OK"))))))))))</f>
        <v/>
      </c>
      <c r="K37" s="34" t="n">
        <f aca="false">IF(J37="OK",C37,0)</f>
        <v>0</v>
      </c>
      <c r="L37" s="34" t="str">
        <f aca="false">IF(OR(J37&lt;&gt;"OK",FinMes=""),"",IF(B37&gt;=FinMes,0,MAX(0,ROUND(E37-C37,2))))</f>
        <v/>
      </c>
    </row>
    <row r="38" customFormat="false" ht="25" hidden="false" customHeight="true" outlineLevel="0" collapsed="false">
      <c r="A38" s="31"/>
      <c r="B38" s="32"/>
      <c r="C38" s="33"/>
      <c r="D38" s="34" t="str">
        <f aca="false">IF(OR(J38&lt;&gt;"OK",FinMes=""),"",IF(B38&gt;=FinMes,0,MAX(0,ROUND(C38-E38,2))))</f>
        <v/>
      </c>
      <c r="E38" s="34" t="str">
        <f aca="false">IF(OR(J38&lt;&gt;"OK",FinMes=""),"",IF(B38&gt;=FinMes,0,SUMIFS(PagoValido,PagoGasto,A38,PagoFecha,"&lt;"&amp;FinMes)))</f>
        <v/>
      </c>
      <c r="F38" s="35"/>
      <c r="G38" s="35"/>
      <c r="H38" s="35"/>
      <c r="I38" s="36" t="str">
        <f aca="false">IF(J38="","",IF(J38&lt;&gt;"OK","Confira os dados",IF(FinMes="","Escolha um período",IF(B38&gt;=FinMes,"Outro período",IF(L38&gt;0,"Pagamento excedente",IF(D38=0,"Pago",IF(E38=0,"A pagar","Parcial")))))))</f>
        <v/>
      </c>
      <c r="J38" s="36" t="str">
        <f aca="false">IF(COUNTA(A38:C38,F38:H38)=0,"",IF(A38="","Falta o código",IF(A38&lt;&gt;TRIM(A38),"Confira o código",IF(COUNTIFS(GastoID,A38)&gt;1,"Código repetido",IF(NOT(ISNUMBER(B38)),"Confira a data",IF(OR(B38&lt;1,B38&gt;73415,INT(B38)&lt;&gt;B38),"Confira a data",IF(NOT(ISNUMBER(C38)),"Confira o valor",IF(C38&lt;=0,"Valor maior que zero",IF(COUNTIFS(Categorias,F38)&lt;&gt;1,"Escolha uma categoria",IF(G38="","Preencha a descrição","OK"))))))))))</f>
        <v/>
      </c>
      <c r="K38" s="34" t="n">
        <f aca="false">IF(J38="OK",C38,0)</f>
        <v>0</v>
      </c>
      <c r="L38" s="34" t="str">
        <f aca="false">IF(OR(J38&lt;&gt;"OK",FinMes=""),"",IF(B38&gt;=FinMes,0,MAX(0,ROUND(E38-C38,2))))</f>
        <v/>
      </c>
    </row>
    <row r="39" customFormat="false" ht="25" hidden="false" customHeight="true" outlineLevel="0" collapsed="false">
      <c r="A39" s="31"/>
      <c r="B39" s="32"/>
      <c r="C39" s="33"/>
      <c r="D39" s="34" t="str">
        <f aca="false">IF(OR(J39&lt;&gt;"OK",FinMes=""),"",IF(B39&gt;=FinMes,0,MAX(0,ROUND(C39-E39,2))))</f>
        <v/>
      </c>
      <c r="E39" s="34" t="str">
        <f aca="false">IF(OR(J39&lt;&gt;"OK",FinMes=""),"",IF(B39&gt;=FinMes,0,SUMIFS(PagoValido,PagoGasto,A39,PagoFecha,"&lt;"&amp;FinMes)))</f>
        <v/>
      </c>
      <c r="F39" s="35"/>
      <c r="G39" s="35"/>
      <c r="H39" s="35"/>
      <c r="I39" s="36" t="str">
        <f aca="false">IF(J39="","",IF(J39&lt;&gt;"OK","Confira os dados",IF(FinMes="","Escolha um período",IF(B39&gt;=FinMes,"Outro período",IF(L39&gt;0,"Pagamento excedente",IF(D39=0,"Pago",IF(E39=0,"A pagar","Parcial")))))))</f>
        <v/>
      </c>
      <c r="J39" s="36" t="str">
        <f aca="false">IF(COUNTA(A39:C39,F39:H39)=0,"",IF(A39="","Falta o código",IF(A39&lt;&gt;TRIM(A39),"Confira o código",IF(COUNTIFS(GastoID,A39)&gt;1,"Código repetido",IF(NOT(ISNUMBER(B39)),"Confira a data",IF(OR(B39&lt;1,B39&gt;73415,INT(B39)&lt;&gt;B39),"Confira a data",IF(NOT(ISNUMBER(C39)),"Confira o valor",IF(C39&lt;=0,"Valor maior que zero",IF(COUNTIFS(Categorias,F39)&lt;&gt;1,"Escolha uma categoria",IF(G39="","Preencha a descrição","OK"))))))))))</f>
        <v/>
      </c>
      <c r="K39" s="34" t="n">
        <f aca="false">IF(J39="OK",C39,0)</f>
        <v>0</v>
      </c>
      <c r="L39" s="34" t="str">
        <f aca="false">IF(OR(J39&lt;&gt;"OK",FinMes=""),"",IF(B39&gt;=FinMes,0,MAX(0,ROUND(E39-C39,2))))</f>
        <v/>
      </c>
    </row>
    <row r="40" customFormat="false" ht="25" hidden="false" customHeight="true" outlineLevel="0" collapsed="false">
      <c r="A40" s="31"/>
      <c r="B40" s="32"/>
      <c r="C40" s="33"/>
      <c r="D40" s="34" t="str">
        <f aca="false">IF(OR(J40&lt;&gt;"OK",FinMes=""),"",IF(B40&gt;=FinMes,0,MAX(0,ROUND(C40-E40,2))))</f>
        <v/>
      </c>
      <c r="E40" s="34" t="str">
        <f aca="false">IF(OR(J40&lt;&gt;"OK",FinMes=""),"",IF(B40&gt;=FinMes,0,SUMIFS(PagoValido,PagoGasto,A40,PagoFecha,"&lt;"&amp;FinMes)))</f>
        <v/>
      </c>
      <c r="F40" s="35"/>
      <c r="G40" s="35"/>
      <c r="H40" s="35"/>
      <c r="I40" s="36" t="str">
        <f aca="false">IF(J40="","",IF(J40&lt;&gt;"OK","Confira os dados",IF(FinMes="","Escolha um período",IF(B40&gt;=FinMes,"Outro período",IF(L40&gt;0,"Pagamento excedente",IF(D40=0,"Pago",IF(E40=0,"A pagar","Parcial")))))))</f>
        <v/>
      </c>
      <c r="J40" s="36" t="str">
        <f aca="false">IF(COUNTA(A40:C40,F40:H40)=0,"",IF(A40="","Falta o código",IF(A40&lt;&gt;TRIM(A40),"Confira o código",IF(COUNTIFS(GastoID,A40)&gt;1,"Código repetido",IF(NOT(ISNUMBER(B40)),"Confira a data",IF(OR(B40&lt;1,B40&gt;73415,INT(B40)&lt;&gt;B40),"Confira a data",IF(NOT(ISNUMBER(C40)),"Confira o valor",IF(C40&lt;=0,"Valor maior que zero",IF(COUNTIFS(Categorias,F40)&lt;&gt;1,"Escolha uma categoria",IF(G40="","Preencha a descrição","OK"))))))))))</f>
        <v/>
      </c>
      <c r="K40" s="34" t="n">
        <f aca="false">IF(J40="OK",C40,0)</f>
        <v>0</v>
      </c>
      <c r="L40" s="34" t="str">
        <f aca="false">IF(OR(J40&lt;&gt;"OK",FinMes=""),"",IF(B40&gt;=FinMes,0,MAX(0,ROUND(E40-C40,2))))</f>
        <v/>
      </c>
    </row>
    <row r="41" customFormat="false" ht="25" hidden="false" customHeight="true" outlineLevel="0" collapsed="false">
      <c r="A41" s="31"/>
      <c r="B41" s="32"/>
      <c r="C41" s="33"/>
      <c r="D41" s="34" t="str">
        <f aca="false">IF(OR(J41&lt;&gt;"OK",FinMes=""),"",IF(B41&gt;=FinMes,0,MAX(0,ROUND(C41-E41,2))))</f>
        <v/>
      </c>
      <c r="E41" s="34" t="str">
        <f aca="false">IF(OR(J41&lt;&gt;"OK",FinMes=""),"",IF(B41&gt;=FinMes,0,SUMIFS(PagoValido,PagoGasto,A41,PagoFecha,"&lt;"&amp;FinMes)))</f>
        <v/>
      </c>
      <c r="F41" s="35"/>
      <c r="G41" s="35"/>
      <c r="H41" s="35"/>
      <c r="I41" s="36" t="str">
        <f aca="false">IF(J41="","",IF(J41&lt;&gt;"OK","Confira os dados",IF(FinMes="","Escolha um período",IF(B41&gt;=FinMes,"Outro período",IF(L41&gt;0,"Pagamento excedente",IF(D41=0,"Pago",IF(E41=0,"A pagar","Parcial")))))))</f>
        <v/>
      </c>
      <c r="J41" s="36" t="str">
        <f aca="false">IF(COUNTA(A41:C41,F41:H41)=0,"",IF(A41="","Falta o código",IF(A41&lt;&gt;TRIM(A41),"Confira o código",IF(COUNTIFS(GastoID,A41)&gt;1,"Código repetido",IF(NOT(ISNUMBER(B41)),"Confira a data",IF(OR(B41&lt;1,B41&gt;73415,INT(B41)&lt;&gt;B41),"Confira a data",IF(NOT(ISNUMBER(C41)),"Confira o valor",IF(C41&lt;=0,"Valor maior que zero",IF(COUNTIFS(Categorias,F41)&lt;&gt;1,"Escolha uma categoria",IF(G41="","Preencha a descrição","OK"))))))))))</f>
        <v/>
      </c>
      <c r="K41" s="34" t="n">
        <f aca="false">IF(J41="OK",C41,0)</f>
        <v>0</v>
      </c>
      <c r="L41" s="34" t="str">
        <f aca="false">IF(OR(J41&lt;&gt;"OK",FinMes=""),"",IF(B41&gt;=FinMes,0,MAX(0,ROUND(E41-C41,2))))</f>
        <v/>
      </c>
    </row>
    <row r="42" customFormat="false" ht="25" hidden="false" customHeight="true" outlineLevel="0" collapsed="false">
      <c r="A42" s="31"/>
      <c r="B42" s="32"/>
      <c r="C42" s="33"/>
      <c r="D42" s="34" t="str">
        <f aca="false">IF(OR(J42&lt;&gt;"OK",FinMes=""),"",IF(B42&gt;=FinMes,0,MAX(0,ROUND(C42-E42,2))))</f>
        <v/>
      </c>
      <c r="E42" s="34" t="str">
        <f aca="false">IF(OR(J42&lt;&gt;"OK",FinMes=""),"",IF(B42&gt;=FinMes,0,SUMIFS(PagoValido,PagoGasto,A42,PagoFecha,"&lt;"&amp;FinMes)))</f>
        <v/>
      </c>
      <c r="F42" s="35"/>
      <c r="G42" s="35"/>
      <c r="H42" s="35"/>
      <c r="I42" s="36" t="str">
        <f aca="false">IF(J42="","",IF(J42&lt;&gt;"OK","Confira os dados",IF(FinMes="","Escolha um período",IF(B42&gt;=FinMes,"Outro período",IF(L42&gt;0,"Pagamento excedente",IF(D42=0,"Pago",IF(E42=0,"A pagar","Parcial")))))))</f>
        <v/>
      </c>
      <c r="J42" s="36" t="str">
        <f aca="false">IF(COUNTA(A42:C42,F42:H42)=0,"",IF(A42="","Falta o código",IF(A42&lt;&gt;TRIM(A42),"Confira o código",IF(COUNTIFS(GastoID,A42)&gt;1,"Código repetido",IF(NOT(ISNUMBER(B42)),"Confira a data",IF(OR(B42&lt;1,B42&gt;73415,INT(B42)&lt;&gt;B42),"Confira a data",IF(NOT(ISNUMBER(C42)),"Confira o valor",IF(C42&lt;=0,"Valor maior que zero",IF(COUNTIFS(Categorias,F42)&lt;&gt;1,"Escolha uma categoria",IF(G42="","Preencha a descrição","OK"))))))))))</f>
        <v/>
      </c>
      <c r="K42" s="34" t="n">
        <f aca="false">IF(J42="OK",C42,0)</f>
        <v>0</v>
      </c>
      <c r="L42" s="34" t="str">
        <f aca="false">IF(OR(J42&lt;&gt;"OK",FinMes=""),"",IF(B42&gt;=FinMes,0,MAX(0,ROUND(E42-C42,2))))</f>
        <v/>
      </c>
    </row>
    <row r="43" customFormat="false" ht="25" hidden="false" customHeight="true" outlineLevel="0" collapsed="false">
      <c r="A43" s="31"/>
      <c r="B43" s="32"/>
      <c r="C43" s="33"/>
      <c r="D43" s="34" t="str">
        <f aca="false">IF(OR(J43&lt;&gt;"OK",FinMes=""),"",IF(B43&gt;=FinMes,0,MAX(0,ROUND(C43-E43,2))))</f>
        <v/>
      </c>
      <c r="E43" s="34" t="str">
        <f aca="false">IF(OR(J43&lt;&gt;"OK",FinMes=""),"",IF(B43&gt;=FinMes,0,SUMIFS(PagoValido,PagoGasto,A43,PagoFecha,"&lt;"&amp;FinMes)))</f>
        <v/>
      </c>
      <c r="F43" s="35"/>
      <c r="G43" s="35"/>
      <c r="H43" s="35"/>
      <c r="I43" s="36" t="str">
        <f aca="false">IF(J43="","",IF(J43&lt;&gt;"OK","Confira os dados",IF(FinMes="","Escolha um período",IF(B43&gt;=FinMes,"Outro período",IF(L43&gt;0,"Pagamento excedente",IF(D43=0,"Pago",IF(E43=0,"A pagar","Parcial")))))))</f>
        <v/>
      </c>
      <c r="J43" s="36" t="str">
        <f aca="false">IF(COUNTA(A43:C43,F43:H43)=0,"",IF(A43="","Falta o código",IF(A43&lt;&gt;TRIM(A43),"Confira o código",IF(COUNTIFS(GastoID,A43)&gt;1,"Código repetido",IF(NOT(ISNUMBER(B43)),"Confira a data",IF(OR(B43&lt;1,B43&gt;73415,INT(B43)&lt;&gt;B43),"Confira a data",IF(NOT(ISNUMBER(C43)),"Confira o valor",IF(C43&lt;=0,"Valor maior que zero",IF(COUNTIFS(Categorias,F43)&lt;&gt;1,"Escolha uma categoria",IF(G43="","Preencha a descrição","OK"))))))))))</f>
        <v/>
      </c>
      <c r="K43" s="34" t="n">
        <f aca="false">IF(J43="OK",C43,0)</f>
        <v>0</v>
      </c>
      <c r="L43" s="34" t="str">
        <f aca="false">IF(OR(J43&lt;&gt;"OK",FinMes=""),"",IF(B43&gt;=FinMes,0,MAX(0,ROUND(E43-C43,2))))</f>
        <v/>
      </c>
    </row>
    <row r="44" customFormat="false" ht="25" hidden="false" customHeight="true" outlineLevel="0" collapsed="false">
      <c r="A44" s="31"/>
      <c r="B44" s="32"/>
      <c r="C44" s="33"/>
      <c r="D44" s="34" t="str">
        <f aca="false">IF(OR(J44&lt;&gt;"OK",FinMes=""),"",IF(B44&gt;=FinMes,0,MAX(0,ROUND(C44-E44,2))))</f>
        <v/>
      </c>
      <c r="E44" s="34" t="str">
        <f aca="false">IF(OR(J44&lt;&gt;"OK",FinMes=""),"",IF(B44&gt;=FinMes,0,SUMIFS(PagoValido,PagoGasto,A44,PagoFecha,"&lt;"&amp;FinMes)))</f>
        <v/>
      </c>
      <c r="F44" s="35"/>
      <c r="G44" s="35"/>
      <c r="H44" s="35"/>
      <c r="I44" s="36" t="str">
        <f aca="false">IF(J44="","",IF(J44&lt;&gt;"OK","Confira os dados",IF(FinMes="","Escolha um período",IF(B44&gt;=FinMes,"Outro período",IF(L44&gt;0,"Pagamento excedente",IF(D44=0,"Pago",IF(E44=0,"A pagar","Parcial")))))))</f>
        <v/>
      </c>
      <c r="J44" s="36" t="str">
        <f aca="false">IF(COUNTA(A44:C44,F44:H44)=0,"",IF(A44="","Falta o código",IF(A44&lt;&gt;TRIM(A44),"Confira o código",IF(COUNTIFS(GastoID,A44)&gt;1,"Código repetido",IF(NOT(ISNUMBER(B44)),"Confira a data",IF(OR(B44&lt;1,B44&gt;73415,INT(B44)&lt;&gt;B44),"Confira a data",IF(NOT(ISNUMBER(C44)),"Confira o valor",IF(C44&lt;=0,"Valor maior que zero",IF(COUNTIFS(Categorias,F44)&lt;&gt;1,"Escolha uma categoria",IF(G44="","Preencha a descrição","OK"))))))))))</f>
        <v/>
      </c>
      <c r="K44" s="34" t="n">
        <f aca="false">IF(J44="OK",C44,0)</f>
        <v>0</v>
      </c>
      <c r="L44" s="34" t="str">
        <f aca="false">IF(OR(J44&lt;&gt;"OK",FinMes=""),"",IF(B44&gt;=FinMes,0,MAX(0,ROUND(E44-C44,2))))</f>
        <v/>
      </c>
    </row>
    <row r="45" customFormat="false" ht="25" hidden="false" customHeight="true" outlineLevel="0" collapsed="false">
      <c r="A45" s="31"/>
      <c r="B45" s="32"/>
      <c r="C45" s="33"/>
      <c r="D45" s="34" t="str">
        <f aca="false">IF(OR(J45&lt;&gt;"OK",FinMes=""),"",IF(B45&gt;=FinMes,0,MAX(0,ROUND(C45-E45,2))))</f>
        <v/>
      </c>
      <c r="E45" s="34" t="str">
        <f aca="false">IF(OR(J45&lt;&gt;"OK",FinMes=""),"",IF(B45&gt;=FinMes,0,SUMIFS(PagoValido,PagoGasto,A45,PagoFecha,"&lt;"&amp;FinMes)))</f>
        <v/>
      </c>
      <c r="F45" s="35"/>
      <c r="G45" s="35"/>
      <c r="H45" s="35"/>
      <c r="I45" s="36" t="str">
        <f aca="false">IF(J45="","",IF(J45&lt;&gt;"OK","Confira os dados",IF(FinMes="","Escolha um período",IF(B45&gt;=FinMes,"Outro período",IF(L45&gt;0,"Pagamento excedente",IF(D45=0,"Pago",IF(E45=0,"A pagar","Parcial")))))))</f>
        <v/>
      </c>
      <c r="J45" s="36" t="str">
        <f aca="false">IF(COUNTA(A45:C45,F45:H45)=0,"",IF(A45="","Falta o código",IF(A45&lt;&gt;TRIM(A45),"Confira o código",IF(COUNTIFS(GastoID,A45)&gt;1,"Código repetido",IF(NOT(ISNUMBER(B45)),"Confira a data",IF(OR(B45&lt;1,B45&gt;73415,INT(B45)&lt;&gt;B45),"Confira a data",IF(NOT(ISNUMBER(C45)),"Confira o valor",IF(C45&lt;=0,"Valor maior que zero",IF(COUNTIFS(Categorias,F45)&lt;&gt;1,"Escolha uma categoria",IF(G45="","Preencha a descrição","OK"))))))))))</f>
        <v/>
      </c>
      <c r="K45" s="34" t="n">
        <f aca="false">IF(J45="OK",C45,0)</f>
        <v>0</v>
      </c>
      <c r="L45" s="34" t="str">
        <f aca="false">IF(OR(J45&lt;&gt;"OK",FinMes=""),"",IF(B45&gt;=FinMes,0,MAX(0,ROUND(E45-C45,2))))</f>
        <v/>
      </c>
    </row>
    <row r="46" customFormat="false" ht="25" hidden="false" customHeight="true" outlineLevel="0" collapsed="false">
      <c r="A46" s="31"/>
      <c r="B46" s="32"/>
      <c r="C46" s="33"/>
      <c r="D46" s="34" t="str">
        <f aca="false">IF(OR(J46&lt;&gt;"OK",FinMes=""),"",IF(B46&gt;=FinMes,0,MAX(0,ROUND(C46-E46,2))))</f>
        <v/>
      </c>
      <c r="E46" s="34" t="str">
        <f aca="false">IF(OR(J46&lt;&gt;"OK",FinMes=""),"",IF(B46&gt;=FinMes,0,SUMIFS(PagoValido,PagoGasto,A46,PagoFecha,"&lt;"&amp;FinMes)))</f>
        <v/>
      </c>
      <c r="F46" s="35"/>
      <c r="G46" s="35"/>
      <c r="H46" s="35"/>
      <c r="I46" s="36" t="str">
        <f aca="false">IF(J46="","",IF(J46&lt;&gt;"OK","Confira os dados",IF(FinMes="","Escolha um período",IF(B46&gt;=FinMes,"Outro período",IF(L46&gt;0,"Pagamento excedente",IF(D46=0,"Pago",IF(E46=0,"A pagar","Parcial")))))))</f>
        <v/>
      </c>
      <c r="J46" s="36" t="str">
        <f aca="false">IF(COUNTA(A46:C46,F46:H46)=0,"",IF(A46="","Falta o código",IF(A46&lt;&gt;TRIM(A46),"Confira o código",IF(COUNTIFS(GastoID,A46)&gt;1,"Código repetido",IF(NOT(ISNUMBER(B46)),"Confira a data",IF(OR(B46&lt;1,B46&gt;73415,INT(B46)&lt;&gt;B46),"Confira a data",IF(NOT(ISNUMBER(C46)),"Confira o valor",IF(C46&lt;=0,"Valor maior que zero",IF(COUNTIFS(Categorias,F46)&lt;&gt;1,"Escolha uma categoria",IF(G46="","Preencha a descrição","OK"))))))))))</f>
        <v/>
      </c>
      <c r="K46" s="34" t="n">
        <f aca="false">IF(J46="OK",C46,0)</f>
        <v>0</v>
      </c>
      <c r="L46" s="34" t="str">
        <f aca="false">IF(OR(J46&lt;&gt;"OK",FinMes=""),"",IF(B46&gt;=FinMes,0,MAX(0,ROUND(E46-C46,2))))</f>
        <v/>
      </c>
    </row>
    <row r="47" customFormat="false" ht="25" hidden="false" customHeight="true" outlineLevel="0" collapsed="false">
      <c r="A47" s="31"/>
      <c r="B47" s="32"/>
      <c r="C47" s="33"/>
      <c r="D47" s="34" t="str">
        <f aca="false">IF(OR(J47&lt;&gt;"OK",FinMes=""),"",IF(B47&gt;=FinMes,0,MAX(0,ROUND(C47-E47,2))))</f>
        <v/>
      </c>
      <c r="E47" s="34" t="str">
        <f aca="false">IF(OR(J47&lt;&gt;"OK",FinMes=""),"",IF(B47&gt;=FinMes,0,SUMIFS(PagoValido,PagoGasto,A47,PagoFecha,"&lt;"&amp;FinMes)))</f>
        <v/>
      </c>
      <c r="F47" s="35"/>
      <c r="G47" s="35"/>
      <c r="H47" s="35"/>
      <c r="I47" s="36" t="str">
        <f aca="false">IF(J47="","",IF(J47&lt;&gt;"OK","Confira os dados",IF(FinMes="","Escolha um período",IF(B47&gt;=FinMes,"Outro período",IF(L47&gt;0,"Pagamento excedente",IF(D47=0,"Pago",IF(E47=0,"A pagar","Parcial")))))))</f>
        <v/>
      </c>
      <c r="J47" s="36" t="str">
        <f aca="false">IF(COUNTA(A47:C47,F47:H47)=0,"",IF(A47="","Falta o código",IF(A47&lt;&gt;TRIM(A47),"Confira o código",IF(COUNTIFS(GastoID,A47)&gt;1,"Código repetido",IF(NOT(ISNUMBER(B47)),"Confira a data",IF(OR(B47&lt;1,B47&gt;73415,INT(B47)&lt;&gt;B47),"Confira a data",IF(NOT(ISNUMBER(C47)),"Confira o valor",IF(C47&lt;=0,"Valor maior que zero",IF(COUNTIFS(Categorias,F47)&lt;&gt;1,"Escolha uma categoria",IF(G47="","Preencha a descrição","OK"))))))))))</f>
        <v/>
      </c>
      <c r="K47" s="34" t="n">
        <f aca="false">IF(J47="OK",C47,0)</f>
        <v>0</v>
      </c>
      <c r="L47" s="34" t="str">
        <f aca="false">IF(OR(J47&lt;&gt;"OK",FinMes=""),"",IF(B47&gt;=FinMes,0,MAX(0,ROUND(E47-C47,2))))</f>
        <v/>
      </c>
    </row>
    <row r="48" customFormat="false" ht="25" hidden="false" customHeight="true" outlineLevel="0" collapsed="false">
      <c r="A48" s="31"/>
      <c r="B48" s="32"/>
      <c r="C48" s="33"/>
      <c r="D48" s="34" t="str">
        <f aca="false">IF(OR(J48&lt;&gt;"OK",FinMes=""),"",IF(B48&gt;=FinMes,0,MAX(0,ROUND(C48-E48,2))))</f>
        <v/>
      </c>
      <c r="E48" s="34" t="str">
        <f aca="false">IF(OR(J48&lt;&gt;"OK",FinMes=""),"",IF(B48&gt;=FinMes,0,SUMIFS(PagoValido,PagoGasto,A48,PagoFecha,"&lt;"&amp;FinMes)))</f>
        <v/>
      </c>
      <c r="F48" s="35"/>
      <c r="G48" s="35"/>
      <c r="H48" s="35"/>
      <c r="I48" s="36" t="str">
        <f aca="false">IF(J48="","",IF(J48&lt;&gt;"OK","Confira os dados",IF(FinMes="","Escolha um período",IF(B48&gt;=FinMes,"Outro período",IF(L48&gt;0,"Pagamento excedente",IF(D48=0,"Pago",IF(E48=0,"A pagar","Parcial")))))))</f>
        <v/>
      </c>
      <c r="J48" s="36" t="str">
        <f aca="false">IF(COUNTA(A48:C48,F48:H48)=0,"",IF(A48="","Falta o código",IF(A48&lt;&gt;TRIM(A48),"Confira o código",IF(COUNTIFS(GastoID,A48)&gt;1,"Código repetido",IF(NOT(ISNUMBER(B48)),"Confira a data",IF(OR(B48&lt;1,B48&gt;73415,INT(B48)&lt;&gt;B48),"Confira a data",IF(NOT(ISNUMBER(C48)),"Confira o valor",IF(C48&lt;=0,"Valor maior que zero",IF(COUNTIFS(Categorias,F48)&lt;&gt;1,"Escolha uma categoria",IF(G48="","Preencha a descrição","OK"))))))))))</f>
        <v/>
      </c>
      <c r="K48" s="34" t="n">
        <f aca="false">IF(J48="OK",C48,0)</f>
        <v>0</v>
      </c>
      <c r="L48" s="34" t="str">
        <f aca="false">IF(OR(J48&lt;&gt;"OK",FinMes=""),"",IF(B48&gt;=FinMes,0,MAX(0,ROUND(E48-C48,2))))</f>
        <v/>
      </c>
    </row>
    <row r="49" customFormat="false" ht="25" hidden="false" customHeight="true" outlineLevel="0" collapsed="false">
      <c r="A49" s="31"/>
      <c r="B49" s="32"/>
      <c r="C49" s="33"/>
      <c r="D49" s="34" t="str">
        <f aca="false">IF(OR(J49&lt;&gt;"OK",FinMes=""),"",IF(B49&gt;=FinMes,0,MAX(0,ROUND(C49-E49,2))))</f>
        <v/>
      </c>
      <c r="E49" s="34" t="str">
        <f aca="false">IF(OR(J49&lt;&gt;"OK",FinMes=""),"",IF(B49&gt;=FinMes,0,SUMIFS(PagoValido,PagoGasto,A49,PagoFecha,"&lt;"&amp;FinMes)))</f>
        <v/>
      </c>
      <c r="F49" s="35"/>
      <c r="G49" s="35"/>
      <c r="H49" s="35"/>
      <c r="I49" s="36" t="str">
        <f aca="false">IF(J49="","",IF(J49&lt;&gt;"OK","Confira os dados",IF(FinMes="","Escolha um período",IF(B49&gt;=FinMes,"Outro período",IF(L49&gt;0,"Pagamento excedente",IF(D49=0,"Pago",IF(E49=0,"A pagar","Parcial")))))))</f>
        <v/>
      </c>
      <c r="J49" s="36" t="str">
        <f aca="false">IF(COUNTA(A49:C49,F49:H49)=0,"",IF(A49="","Falta o código",IF(A49&lt;&gt;TRIM(A49),"Confira o código",IF(COUNTIFS(GastoID,A49)&gt;1,"Código repetido",IF(NOT(ISNUMBER(B49)),"Confira a data",IF(OR(B49&lt;1,B49&gt;73415,INT(B49)&lt;&gt;B49),"Confira a data",IF(NOT(ISNUMBER(C49)),"Confira o valor",IF(C49&lt;=0,"Valor maior que zero",IF(COUNTIFS(Categorias,F49)&lt;&gt;1,"Escolha uma categoria",IF(G49="","Preencha a descrição","OK"))))))))))</f>
        <v/>
      </c>
      <c r="K49" s="34" t="n">
        <f aca="false">IF(J49="OK",C49,0)</f>
        <v>0</v>
      </c>
      <c r="L49" s="34" t="str">
        <f aca="false">IF(OR(J49&lt;&gt;"OK",FinMes=""),"",IF(B49&gt;=FinMes,0,MAX(0,ROUND(E49-C49,2))))</f>
        <v/>
      </c>
    </row>
    <row r="50" customFormat="false" ht="25" hidden="false" customHeight="true" outlineLevel="0" collapsed="false">
      <c r="A50" s="31"/>
      <c r="B50" s="32"/>
      <c r="C50" s="33"/>
      <c r="D50" s="34" t="str">
        <f aca="false">IF(OR(J50&lt;&gt;"OK",FinMes=""),"",IF(B50&gt;=FinMes,0,MAX(0,ROUND(C50-E50,2))))</f>
        <v/>
      </c>
      <c r="E50" s="34" t="str">
        <f aca="false">IF(OR(J50&lt;&gt;"OK",FinMes=""),"",IF(B50&gt;=FinMes,0,SUMIFS(PagoValido,PagoGasto,A50,PagoFecha,"&lt;"&amp;FinMes)))</f>
        <v/>
      </c>
      <c r="F50" s="35"/>
      <c r="G50" s="35"/>
      <c r="H50" s="35"/>
      <c r="I50" s="36" t="str">
        <f aca="false">IF(J50="","",IF(J50&lt;&gt;"OK","Confira os dados",IF(FinMes="","Escolha um período",IF(B50&gt;=FinMes,"Outro período",IF(L50&gt;0,"Pagamento excedente",IF(D50=0,"Pago",IF(E50=0,"A pagar","Parcial")))))))</f>
        <v/>
      </c>
      <c r="J50" s="36" t="str">
        <f aca="false">IF(COUNTA(A50:C50,F50:H50)=0,"",IF(A50="","Falta o código",IF(A50&lt;&gt;TRIM(A50),"Confira o código",IF(COUNTIFS(GastoID,A50)&gt;1,"Código repetido",IF(NOT(ISNUMBER(B50)),"Confira a data",IF(OR(B50&lt;1,B50&gt;73415,INT(B50)&lt;&gt;B50),"Confira a data",IF(NOT(ISNUMBER(C50)),"Confira o valor",IF(C50&lt;=0,"Valor maior que zero",IF(COUNTIFS(Categorias,F50)&lt;&gt;1,"Escolha uma categoria",IF(G50="","Preencha a descrição","OK"))))))))))</f>
        <v/>
      </c>
      <c r="K50" s="34" t="n">
        <f aca="false">IF(J50="OK",C50,0)</f>
        <v>0</v>
      </c>
      <c r="L50" s="34" t="str">
        <f aca="false">IF(OR(J50&lt;&gt;"OK",FinMes=""),"",IF(B50&gt;=FinMes,0,MAX(0,ROUND(E50-C50,2))))</f>
        <v/>
      </c>
    </row>
    <row r="51" customFormat="false" ht="25" hidden="false" customHeight="true" outlineLevel="0" collapsed="false">
      <c r="A51" s="31"/>
      <c r="B51" s="32"/>
      <c r="C51" s="33"/>
      <c r="D51" s="34" t="str">
        <f aca="false">IF(OR(J51&lt;&gt;"OK",FinMes=""),"",IF(B51&gt;=FinMes,0,MAX(0,ROUND(C51-E51,2))))</f>
        <v/>
      </c>
      <c r="E51" s="34" t="str">
        <f aca="false">IF(OR(J51&lt;&gt;"OK",FinMes=""),"",IF(B51&gt;=FinMes,0,SUMIFS(PagoValido,PagoGasto,A51,PagoFecha,"&lt;"&amp;FinMes)))</f>
        <v/>
      </c>
      <c r="F51" s="35"/>
      <c r="G51" s="35"/>
      <c r="H51" s="35"/>
      <c r="I51" s="36" t="str">
        <f aca="false">IF(J51="","",IF(J51&lt;&gt;"OK","Confira os dados",IF(FinMes="","Escolha um período",IF(B51&gt;=FinMes,"Outro período",IF(L51&gt;0,"Pagamento excedente",IF(D51=0,"Pago",IF(E51=0,"A pagar","Parcial")))))))</f>
        <v/>
      </c>
      <c r="J51" s="36" t="str">
        <f aca="false">IF(COUNTA(A51:C51,F51:H51)=0,"",IF(A51="","Falta o código",IF(A51&lt;&gt;TRIM(A51),"Confira o código",IF(COUNTIFS(GastoID,A51)&gt;1,"Código repetido",IF(NOT(ISNUMBER(B51)),"Confira a data",IF(OR(B51&lt;1,B51&gt;73415,INT(B51)&lt;&gt;B51),"Confira a data",IF(NOT(ISNUMBER(C51)),"Confira o valor",IF(C51&lt;=0,"Valor maior que zero",IF(COUNTIFS(Categorias,F51)&lt;&gt;1,"Escolha uma categoria",IF(G51="","Preencha a descrição","OK"))))))))))</f>
        <v/>
      </c>
      <c r="K51" s="34" t="n">
        <f aca="false">IF(J51="OK",C51,0)</f>
        <v>0</v>
      </c>
      <c r="L51" s="34" t="str">
        <f aca="false">IF(OR(J51&lt;&gt;"OK",FinMes=""),"",IF(B51&gt;=FinMes,0,MAX(0,ROUND(E51-C51,2))))</f>
        <v/>
      </c>
    </row>
    <row r="52" customFormat="false" ht="25" hidden="false" customHeight="true" outlineLevel="0" collapsed="false">
      <c r="A52" s="31"/>
      <c r="B52" s="32"/>
      <c r="C52" s="33"/>
      <c r="D52" s="34" t="str">
        <f aca="false">IF(OR(J52&lt;&gt;"OK",FinMes=""),"",IF(B52&gt;=FinMes,0,MAX(0,ROUND(C52-E52,2))))</f>
        <v/>
      </c>
      <c r="E52" s="34" t="str">
        <f aca="false">IF(OR(J52&lt;&gt;"OK",FinMes=""),"",IF(B52&gt;=FinMes,0,SUMIFS(PagoValido,PagoGasto,A52,PagoFecha,"&lt;"&amp;FinMes)))</f>
        <v/>
      </c>
      <c r="F52" s="35"/>
      <c r="G52" s="35"/>
      <c r="H52" s="35"/>
      <c r="I52" s="36" t="str">
        <f aca="false">IF(J52="","",IF(J52&lt;&gt;"OK","Confira os dados",IF(FinMes="","Escolha um período",IF(B52&gt;=FinMes,"Outro período",IF(L52&gt;0,"Pagamento excedente",IF(D52=0,"Pago",IF(E52=0,"A pagar","Parcial")))))))</f>
        <v/>
      </c>
      <c r="J52" s="36" t="str">
        <f aca="false">IF(COUNTA(A52:C52,F52:H52)=0,"",IF(A52="","Falta o código",IF(A52&lt;&gt;TRIM(A52),"Confira o código",IF(COUNTIFS(GastoID,A52)&gt;1,"Código repetido",IF(NOT(ISNUMBER(B52)),"Confira a data",IF(OR(B52&lt;1,B52&gt;73415,INT(B52)&lt;&gt;B52),"Confira a data",IF(NOT(ISNUMBER(C52)),"Confira o valor",IF(C52&lt;=0,"Valor maior que zero",IF(COUNTIFS(Categorias,F52)&lt;&gt;1,"Escolha uma categoria",IF(G52="","Preencha a descrição","OK"))))))))))</f>
        <v/>
      </c>
      <c r="K52" s="34" t="n">
        <f aca="false">IF(J52="OK",C52,0)</f>
        <v>0</v>
      </c>
      <c r="L52" s="34" t="str">
        <f aca="false">IF(OR(J52&lt;&gt;"OK",FinMes=""),"",IF(B52&gt;=FinMes,0,MAX(0,ROUND(E52-C52,2))))</f>
        <v/>
      </c>
    </row>
    <row r="53" customFormat="false" ht="25" hidden="false" customHeight="true" outlineLevel="0" collapsed="false">
      <c r="A53" s="31"/>
      <c r="B53" s="32"/>
      <c r="C53" s="33"/>
      <c r="D53" s="34" t="str">
        <f aca="false">IF(OR(J53&lt;&gt;"OK",FinMes=""),"",IF(B53&gt;=FinMes,0,MAX(0,ROUND(C53-E53,2))))</f>
        <v/>
      </c>
      <c r="E53" s="34" t="str">
        <f aca="false">IF(OR(J53&lt;&gt;"OK",FinMes=""),"",IF(B53&gt;=FinMes,0,SUMIFS(PagoValido,PagoGasto,A53,PagoFecha,"&lt;"&amp;FinMes)))</f>
        <v/>
      </c>
      <c r="F53" s="35"/>
      <c r="G53" s="35"/>
      <c r="H53" s="35"/>
      <c r="I53" s="36" t="str">
        <f aca="false">IF(J53="","",IF(J53&lt;&gt;"OK","Confira os dados",IF(FinMes="","Escolha um período",IF(B53&gt;=FinMes,"Outro período",IF(L53&gt;0,"Pagamento excedente",IF(D53=0,"Pago",IF(E53=0,"A pagar","Parcial")))))))</f>
        <v/>
      </c>
      <c r="J53" s="36" t="str">
        <f aca="false">IF(COUNTA(A53:C53,F53:H53)=0,"",IF(A53="","Falta o código",IF(A53&lt;&gt;TRIM(A53),"Confira o código",IF(COUNTIFS(GastoID,A53)&gt;1,"Código repetido",IF(NOT(ISNUMBER(B53)),"Confira a data",IF(OR(B53&lt;1,B53&gt;73415,INT(B53)&lt;&gt;B53),"Confira a data",IF(NOT(ISNUMBER(C53)),"Confira o valor",IF(C53&lt;=0,"Valor maior que zero",IF(COUNTIFS(Categorias,F53)&lt;&gt;1,"Escolha uma categoria",IF(G53="","Preencha a descrição","OK"))))))))))</f>
        <v/>
      </c>
      <c r="K53" s="34" t="n">
        <f aca="false">IF(J53="OK",C53,0)</f>
        <v>0</v>
      </c>
      <c r="L53" s="34" t="str">
        <f aca="false">IF(OR(J53&lt;&gt;"OK",FinMes=""),"",IF(B53&gt;=FinMes,0,MAX(0,ROUND(E53-C53,2))))</f>
        <v/>
      </c>
    </row>
    <row r="54" customFormat="false" ht="25" hidden="false" customHeight="true" outlineLevel="0" collapsed="false">
      <c r="A54" s="31"/>
      <c r="B54" s="32"/>
      <c r="C54" s="33"/>
      <c r="D54" s="34" t="str">
        <f aca="false">IF(OR(J54&lt;&gt;"OK",FinMes=""),"",IF(B54&gt;=FinMes,0,MAX(0,ROUND(C54-E54,2))))</f>
        <v/>
      </c>
      <c r="E54" s="34" t="str">
        <f aca="false">IF(OR(J54&lt;&gt;"OK",FinMes=""),"",IF(B54&gt;=FinMes,0,SUMIFS(PagoValido,PagoGasto,A54,PagoFecha,"&lt;"&amp;FinMes)))</f>
        <v/>
      </c>
      <c r="F54" s="35"/>
      <c r="G54" s="35"/>
      <c r="H54" s="35"/>
      <c r="I54" s="36" t="str">
        <f aca="false">IF(J54="","",IF(J54&lt;&gt;"OK","Confira os dados",IF(FinMes="","Escolha um período",IF(B54&gt;=FinMes,"Outro período",IF(L54&gt;0,"Pagamento excedente",IF(D54=0,"Pago",IF(E54=0,"A pagar","Parcial")))))))</f>
        <v/>
      </c>
      <c r="J54" s="36" t="str">
        <f aca="false">IF(COUNTA(A54:C54,F54:H54)=0,"",IF(A54="","Falta o código",IF(A54&lt;&gt;TRIM(A54),"Confira o código",IF(COUNTIFS(GastoID,A54)&gt;1,"Código repetido",IF(NOT(ISNUMBER(B54)),"Confira a data",IF(OR(B54&lt;1,B54&gt;73415,INT(B54)&lt;&gt;B54),"Confira a data",IF(NOT(ISNUMBER(C54)),"Confira o valor",IF(C54&lt;=0,"Valor maior que zero",IF(COUNTIFS(Categorias,F54)&lt;&gt;1,"Escolha uma categoria",IF(G54="","Preencha a descrição","OK"))))))))))</f>
        <v/>
      </c>
      <c r="K54" s="34" t="n">
        <f aca="false">IF(J54="OK",C54,0)</f>
        <v>0</v>
      </c>
      <c r="L54" s="34" t="str">
        <f aca="false">IF(OR(J54&lt;&gt;"OK",FinMes=""),"",IF(B54&gt;=FinMes,0,MAX(0,ROUND(E54-C54,2))))</f>
        <v/>
      </c>
    </row>
    <row r="55" customFormat="false" ht="25" hidden="false" customHeight="true" outlineLevel="0" collapsed="false">
      <c r="A55" s="31"/>
      <c r="B55" s="32"/>
      <c r="C55" s="33"/>
      <c r="D55" s="34" t="str">
        <f aca="false">IF(OR(J55&lt;&gt;"OK",FinMes=""),"",IF(B55&gt;=FinMes,0,MAX(0,ROUND(C55-E55,2))))</f>
        <v/>
      </c>
      <c r="E55" s="34" t="str">
        <f aca="false">IF(OR(J55&lt;&gt;"OK",FinMes=""),"",IF(B55&gt;=FinMes,0,SUMIFS(PagoValido,PagoGasto,A55,PagoFecha,"&lt;"&amp;FinMes)))</f>
        <v/>
      </c>
      <c r="F55" s="35"/>
      <c r="G55" s="35"/>
      <c r="H55" s="35"/>
      <c r="I55" s="36" t="str">
        <f aca="false">IF(J55="","",IF(J55&lt;&gt;"OK","Confira os dados",IF(FinMes="","Escolha um período",IF(B55&gt;=FinMes,"Outro período",IF(L55&gt;0,"Pagamento excedente",IF(D55=0,"Pago",IF(E55=0,"A pagar","Parcial")))))))</f>
        <v/>
      </c>
      <c r="J55" s="36" t="str">
        <f aca="false">IF(COUNTA(A55:C55,F55:H55)=0,"",IF(A55="","Falta o código",IF(A55&lt;&gt;TRIM(A55),"Confira o código",IF(COUNTIFS(GastoID,A55)&gt;1,"Código repetido",IF(NOT(ISNUMBER(B55)),"Confira a data",IF(OR(B55&lt;1,B55&gt;73415,INT(B55)&lt;&gt;B55),"Confira a data",IF(NOT(ISNUMBER(C55)),"Confira o valor",IF(C55&lt;=0,"Valor maior que zero",IF(COUNTIFS(Categorias,F55)&lt;&gt;1,"Escolha uma categoria",IF(G55="","Preencha a descrição","OK"))))))))))</f>
        <v/>
      </c>
      <c r="K55" s="34" t="n">
        <f aca="false">IF(J55="OK",C55,0)</f>
        <v>0</v>
      </c>
      <c r="L55" s="34" t="str">
        <f aca="false">IF(OR(J55&lt;&gt;"OK",FinMes=""),"",IF(B55&gt;=FinMes,0,MAX(0,ROUND(E55-C55,2))))</f>
        <v/>
      </c>
    </row>
    <row r="56" customFormat="false" ht="25" hidden="false" customHeight="true" outlineLevel="0" collapsed="false">
      <c r="A56" s="31"/>
      <c r="B56" s="32"/>
      <c r="C56" s="33"/>
      <c r="D56" s="34" t="str">
        <f aca="false">IF(OR(J56&lt;&gt;"OK",FinMes=""),"",IF(B56&gt;=FinMes,0,MAX(0,ROUND(C56-E56,2))))</f>
        <v/>
      </c>
      <c r="E56" s="34" t="str">
        <f aca="false">IF(OR(J56&lt;&gt;"OK",FinMes=""),"",IF(B56&gt;=FinMes,0,SUMIFS(PagoValido,PagoGasto,A56,PagoFecha,"&lt;"&amp;FinMes)))</f>
        <v/>
      </c>
      <c r="F56" s="35"/>
      <c r="G56" s="35"/>
      <c r="H56" s="35"/>
      <c r="I56" s="36" t="str">
        <f aca="false">IF(J56="","",IF(J56&lt;&gt;"OK","Confira os dados",IF(FinMes="","Escolha um período",IF(B56&gt;=FinMes,"Outro período",IF(L56&gt;0,"Pagamento excedente",IF(D56=0,"Pago",IF(E56=0,"A pagar","Parcial")))))))</f>
        <v/>
      </c>
      <c r="J56" s="36" t="str">
        <f aca="false">IF(COUNTA(A56:C56,F56:H56)=0,"",IF(A56="","Falta o código",IF(A56&lt;&gt;TRIM(A56),"Confira o código",IF(COUNTIFS(GastoID,A56)&gt;1,"Código repetido",IF(NOT(ISNUMBER(B56)),"Confira a data",IF(OR(B56&lt;1,B56&gt;73415,INT(B56)&lt;&gt;B56),"Confira a data",IF(NOT(ISNUMBER(C56)),"Confira o valor",IF(C56&lt;=0,"Valor maior que zero",IF(COUNTIFS(Categorias,F56)&lt;&gt;1,"Escolha uma categoria",IF(G56="","Preencha a descrição","OK"))))))))))</f>
        <v/>
      </c>
      <c r="K56" s="34" t="n">
        <f aca="false">IF(J56="OK",C56,0)</f>
        <v>0</v>
      </c>
      <c r="L56" s="34" t="str">
        <f aca="false">IF(OR(J56&lt;&gt;"OK",FinMes=""),"",IF(B56&gt;=FinMes,0,MAX(0,ROUND(E56-C56,2))))</f>
        <v/>
      </c>
    </row>
    <row r="57" customFormat="false" ht="25" hidden="false" customHeight="true" outlineLevel="0" collapsed="false">
      <c r="A57" s="31"/>
      <c r="B57" s="32"/>
      <c r="C57" s="33"/>
      <c r="D57" s="34" t="str">
        <f aca="false">IF(OR(J57&lt;&gt;"OK",FinMes=""),"",IF(B57&gt;=FinMes,0,MAX(0,ROUND(C57-E57,2))))</f>
        <v/>
      </c>
      <c r="E57" s="34" t="str">
        <f aca="false">IF(OR(J57&lt;&gt;"OK",FinMes=""),"",IF(B57&gt;=FinMes,0,SUMIFS(PagoValido,PagoGasto,A57,PagoFecha,"&lt;"&amp;FinMes)))</f>
        <v/>
      </c>
      <c r="F57" s="35"/>
      <c r="G57" s="35"/>
      <c r="H57" s="35"/>
      <c r="I57" s="36" t="str">
        <f aca="false">IF(J57="","",IF(J57&lt;&gt;"OK","Confira os dados",IF(FinMes="","Escolha um período",IF(B57&gt;=FinMes,"Outro período",IF(L57&gt;0,"Pagamento excedente",IF(D57=0,"Pago",IF(E57=0,"A pagar","Parcial")))))))</f>
        <v/>
      </c>
      <c r="J57" s="36" t="str">
        <f aca="false">IF(COUNTA(A57:C57,F57:H57)=0,"",IF(A57="","Falta o código",IF(A57&lt;&gt;TRIM(A57),"Confira o código",IF(COUNTIFS(GastoID,A57)&gt;1,"Código repetido",IF(NOT(ISNUMBER(B57)),"Confira a data",IF(OR(B57&lt;1,B57&gt;73415,INT(B57)&lt;&gt;B57),"Confira a data",IF(NOT(ISNUMBER(C57)),"Confira o valor",IF(C57&lt;=0,"Valor maior que zero",IF(COUNTIFS(Categorias,F57)&lt;&gt;1,"Escolha uma categoria",IF(G57="","Preencha a descrição","OK"))))))))))</f>
        <v/>
      </c>
      <c r="K57" s="34" t="n">
        <f aca="false">IF(J57="OK",C57,0)</f>
        <v>0</v>
      </c>
      <c r="L57" s="34" t="str">
        <f aca="false">IF(OR(J57&lt;&gt;"OK",FinMes=""),"",IF(B57&gt;=FinMes,0,MAX(0,ROUND(E57-C57,2))))</f>
        <v/>
      </c>
    </row>
    <row r="58" customFormat="false" ht="25" hidden="false" customHeight="true" outlineLevel="0" collapsed="false">
      <c r="A58" s="31"/>
      <c r="B58" s="32"/>
      <c r="C58" s="33"/>
      <c r="D58" s="34" t="str">
        <f aca="false">IF(OR(J58&lt;&gt;"OK",FinMes=""),"",IF(B58&gt;=FinMes,0,MAX(0,ROUND(C58-E58,2))))</f>
        <v/>
      </c>
      <c r="E58" s="34" t="str">
        <f aca="false">IF(OR(J58&lt;&gt;"OK",FinMes=""),"",IF(B58&gt;=FinMes,0,SUMIFS(PagoValido,PagoGasto,A58,PagoFecha,"&lt;"&amp;FinMes)))</f>
        <v/>
      </c>
      <c r="F58" s="35"/>
      <c r="G58" s="35"/>
      <c r="H58" s="35"/>
      <c r="I58" s="36" t="str">
        <f aca="false">IF(J58="","",IF(J58&lt;&gt;"OK","Confira os dados",IF(FinMes="","Escolha um período",IF(B58&gt;=FinMes,"Outro período",IF(L58&gt;0,"Pagamento excedente",IF(D58=0,"Pago",IF(E58=0,"A pagar","Parcial")))))))</f>
        <v/>
      </c>
      <c r="J58" s="36" t="str">
        <f aca="false">IF(COUNTA(A58:C58,F58:H58)=0,"",IF(A58="","Falta o código",IF(A58&lt;&gt;TRIM(A58),"Confira o código",IF(COUNTIFS(GastoID,A58)&gt;1,"Código repetido",IF(NOT(ISNUMBER(B58)),"Confira a data",IF(OR(B58&lt;1,B58&gt;73415,INT(B58)&lt;&gt;B58),"Confira a data",IF(NOT(ISNUMBER(C58)),"Confira o valor",IF(C58&lt;=0,"Valor maior que zero",IF(COUNTIFS(Categorias,F58)&lt;&gt;1,"Escolha uma categoria",IF(G58="","Preencha a descrição","OK"))))))))))</f>
        <v/>
      </c>
      <c r="K58" s="34" t="n">
        <f aca="false">IF(J58="OK",C58,0)</f>
        <v>0</v>
      </c>
      <c r="L58" s="34" t="str">
        <f aca="false">IF(OR(J58&lt;&gt;"OK",FinMes=""),"",IF(B58&gt;=FinMes,0,MAX(0,ROUND(E58-C58,2))))</f>
        <v/>
      </c>
    </row>
    <row r="59" customFormat="false" ht="25" hidden="false" customHeight="true" outlineLevel="0" collapsed="false">
      <c r="A59" s="31"/>
      <c r="B59" s="32"/>
      <c r="C59" s="33"/>
      <c r="D59" s="34" t="str">
        <f aca="false">IF(OR(J59&lt;&gt;"OK",FinMes=""),"",IF(B59&gt;=FinMes,0,MAX(0,ROUND(C59-E59,2))))</f>
        <v/>
      </c>
      <c r="E59" s="34" t="str">
        <f aca="false">IF(OR(J59&lt;&gt;"OK",FinMes=""),"",IF(B59&gt;=FinMes,0,SUMIFS(PagoValido,PagoGasto,A59,PagoFecha,"&lt;"&amp;FinMes)))</f>
        <v/>
      </c>
      <c r="F59" s="35"/>
      <c r="G59" s="35"/>
      <c r="H59" s="35"/>
      <c r="I59" s="36" t="str">
        <f aca="false">IF(J59="","",IF(J59&lt;&gt;"OK","Confira os dados",IF(FinMes="","Escolha um período",IF(B59&gt;=FinMes,"Outro período",IF(L59&gt;0,"Pagamento excedente",IF(D59=0,"Pago",IF(E59=0,"A pagar","Parcial")))))))</f>
        <v/>
      </c>
      <c r="J59" s="36" t="str">
        <f aca="false">IF(COUNTA(A59:C59,F59:H59)=0,"",IF(A59="","Falta o código",IF(A59&lt;&gt;TRIM(A59),"Confira o código",IF(COUNTIFS(GastoID,A59)&gt;1,"Código repetido",IF(NOT(ISNUMBER(B59)),"Confira a data",IF(OR(B59&lt;1,B59&gt;73415,INT(B59)&lt;&gt;B59),"Confira a data",IF(NOT(ISNUMBER(C59)),"Confira o valor",IF(C59&lt;=0,"Valor maior que zero",IF(COUNTIFS(Categorias,F59)&lt;&gt;1,"Escolha uma categoria",IF(G59="","Preencha a descrição","OK"))))))))))</f>
        <v/>
      </c>
      <c r="K59" s="34" t="n">
        <f aca="false">IF(J59="OK",C59,0)</f>
        <v>0</v>
      </c>
      <c r="L59" s="34" t="str">
        <f aca="false">IF(OR(J59&lt;&gt;"OK",FinMes=""),"",IF(B59&gt;=FinMes,0,MAX(0,ROUND(E59-C59,2))))</f>
        <v/>
      </c>
    </row>
    <row r="60" customFormat="false" ht="25" hidden="false" customHeight="true" outlineLevel="0" collapsed="false">
      <c r="A60" s="31"/>
      <c r="B60" s="32"/>
      <c r="C60" s="33"/>
      <c r="D60" s="34" t="str">
        <f aca="false">IF(OR(J60&lt;&gt;"OK",FinMes=""),"",IF(B60&gt;=FinMes,0,MAX(0,ROUND(C60-E60,2))))</f>
        <v/>
      </c>
      <c r="E60" s="34" t="str">
        <f aca="false">IF(OR(J60&lt;&gt;"OK",FinMes=""),"",IF(B60&gt;=FinMes,0,SUMIFS(PagoValido,PagoGasto,A60,PagoFecha,"&lt;"&amp;FinMes)))</f>
        <v/>
      </c>
      <c r="F60" s="35"/>
      <c r="G60" s="35"/>
      <c r="H60" s="35"/>
      <c r="I60" s="36" t="str">
        <f aca="false">IF(J60="","",IF(J60&lt;&gt;"OK","Confira os dados",IF(FinMes="","Escolha um período",IF(B60&gt;=FinMes,"Outro período",IF(L60&gt;0,"Pagamento excedente",IF(D60=0,"Pago",IF(E60=0,"A pagar","Parcial")))))))</f>
        <v/>
      </c>
      <c r="J60" s="36" t="str">
        <f aca="false">IF(COUNTA(A60:C60,F60:H60)=0,"",IF(A60="","Falta o código",IF(A60&lt;&gt;TRIM(A60),"Confira o código",IF(COUNTIFS(GastoID,A60)&gt;1,"Código repetido",IF(NOT(ISNUMBER(B60)),"Confira a data",IF(OR(B60&lt;1,B60&gt;73415,INT(B60)&lt;&gt;B60),"Confira a data",IF(NOT(ISNUMBER(C60)),"Confira o valor",IF(C60&lt;=0,"Valor maior que zero",IF(COUNTIFS(Categorias,F60)&lt;&gt;1,"Escolha uma categoria",IF(G60="","Preencha a descrição","OK"))))))))))</f>
        <v/>
      </c>
      <c r="K60" s="34" t="n">
        <f aca="false">IF(J60="OK",C60,0)</f>
        <v>0</v>
      </c>
      <c r="L60" s="34" t="str">
        <f aca="false">IF(OR(J60&lt;&gt;"OK",FinMes=""),"",IF(B60&gt;=FinMes,0,MAX(0,ROUND(E60-C60,2))))</f>
        <v/>
      </c>
    </row>
    <row r="61" customFormat="false" ht="25" hidden="false" customHeight="true" outlineLevel="0" collapsed="false">
      <c r="A61" s="31"/>
      <c r="B61" s="32"/>
      <c r="C61" s="33"/>
      <c r="D61" s="34" t="str">
        <f aca="false">IF(OR(J61&lt;&gt;"OK",FinMes=""),"",IF(B61&gt;=FinMes,0,MAX(0,ROUND(C61-E61,2))))</f>
        <v/>
      </c>
      <c r="E61" s="34" t="str">
        <f aca="false">IF(OR(J61&lt;&gt;"OK",FinMes=""),"",IF(B61&gt;=FinMes,0,SUMIFS(PagoValido,PagoGasto,A61,PagoFecha,"&lt;"&amp;FinMes)))</f>
        <v/>
      </c>
      <c r="F61" s="35"/>
      <c r="G61" s="35"/>
      <c r="H61" s="35"/>
      <c r="I61" s="36" t="str">
        <f aca="false">IF(J61="","",IF(J61&lt;&gt;"OK","Confira os dados",IF(FinMes="","Escolha um período",IF(B61&gt;=FinMes,"Outro período",IF(L61&gt;0,"Pagamento excedente",IF(D61=0,"Pago",IF(E61=0,"A pagar","Parcial")))))))</f>
        <v/>
      </c>
      <c r="J61" s="36" t="str">
        <f aca="false">IF(COUNTA(A61:C61,F61:H61)=0,"",IF(A61="","Falta o código",IF(A61&lt;&gt;TRIM(A61),"Confira o código",IF(COUNTIFS(GastoID,A61)&gt;1,"Código repetido",IF(NOT(ISNUMBER(B61)),"Confira a data",IF(OR(B61&lt;1,B61&gt;73415,INT(B61)&lt;&gt;B61),"Confira a data",IF(NOT(ISNUMBER(C61)),"Confira o valor",IF(C61&lt;=0,"Valor maior que zero",IF(COUNTIFS(Categorias,F61)&lt;&gt;1,"Escolha uma categoria",IF(G61="","Preencha a descrição","OK"))))))))))</f>
        <v/>
      </c>
      <c r="K61" s="34" t="n">
        <f aca="false">IF(J61="OK",C61,0)</f>
        <v>0</v>
      </c>
      <c r="L61" s="34" t="str">
        <f aca="false">IF(OR(J61&lt;&gt;"OK",FinMes=""),"",IF(B61&gt;=FinMes,0,MAX(0,ROUND(E61-C61,2))))</f>
        <v/>
      </c>
    </row>
    <row r="62" customFormat="false" ht="25" hidden="false" customHeight="true" outlineLevel="0" collapsed="false">
      <c r="A62" s="31"/>
      <c r="B62" s="32"/>
      <c r="C62" s="33"/>
      <c r="D62" s="34" t="str">
        <f aca="false">IF(OR(J62&lt;&gt;"OK",FinMes=""),"",IF(B62&gt;=FinMes,0,MAX(0,ROUND(C62-E62,2))))</f>
        <v/>
      </c>
      <c r="E62" s="34" t="str">
        <f aca="false">IF(OR(J62&lt;&gt;"OK",FinMes=""),"",IF(B62&gt;=FinMes,0,SUMIFS(PagoValido,PagoGasto,A62,PagoFecha,"&lt;"&amp;FinMes)))</f>
        <v/>
      </c>
      <c r="F62" s="35"/>
      <c r="G62" s="35"/>
      <c r="H62" s="35"/>
      <c r="I62" s="36" t="str">
        <f aca="false">IF(J62="","",IF(J62&lt;&gt;"OK","Confira os dados",IF(FinMes="","Escolha um período",IF(B62&gt;=FinMes,"Outro período",IF(L62&gt;0,"Pagamento excedente",IF(D62=0,"Pago",IF(E62=0,"A pagar","Parcial")))))))</f>
        <v/>
      </c>
      <c r="J62" s="36" t="str">
        <f aca="false">IF(COUNTA(A62:C62,F62:H62)=0,"",IF(A62="","Falta o código",IF(A62&lt;&gt;TRIM(A62),"Confira o código",IF(COUNTIFS(GastoID,A62)&gt;1,"Código repetido",IF(NOT(ISNUMBER(B62)),"Confira a data",IF(OR(B62&lt;1,B62&gt;73415,INT(B62)&lt;&gt;B62),"Confira a data",IF(NOT(ISNUMBER(C62)),"Confira o valor",IF(C62&lt;=0,"Valor maior que zero",IF(COUNTIFS(Categorias,F62)&lt;&gt;1,"Escolha uma categoria",IF(G62="","Preencha a descrição","OK"))))))))))</f>
        <v/>
      </c>
      <c r="K62" s="34" t="n">
        <f aca="false">IF(J62="OK",C62,0)</f>
        <v>0</v>
      </c>
      <c r="L62" s="34" t="str">
        <f aca="false">IF(OR(J62&lt;&gt;"OK",FinMes=""),"",IF(B62&gt;=FinMes,0,MAX(0,ROUND(E62-C62,2))))</f>
        <v/>
      </c>
    </row>
    <row r="63" customFormat="false" ht="25" hidden="false" customHeight="true" outlineLevel="0" collapsed="false">
      <c r="A63" s="31"/>
      <c r="B63" s="32"/>
      <c r="C63" s="33"/>
      <c r="D63" s="34" t="str">
        <f aca="false">IF(OR(J63&lt;&gt;"OK",FinMes=""),"",IF(B63&gt;=FinMes,0,MAX(0,ROUND(C63-E63,2))))</f>
        <v/>
      </c>
      <c r="E63" s="34" t="str">
        <f aca="false">IF(OR(J63&lt;&gt;"OK",FinMes=""),"",IF(B63&gt;=FinMes,0,SUMIFS(PagoValido,PagoGasto,A63,PagoFecha,"&lt;"&amp;FinMes)))</f>
        <v/>
      </c>
      <c r="F63" s="35"/>
      <c r="G63" s="35"/>
      <c r="H63" s="35"/>
      <c r="I63" s="36" t="str">
        <f aca="false">IF(J63="","",IF(J63&lt;&gt;"OK","Confira os dados",IF(FinMes="","Escolha um período",IF(B63&gt;=FinMes,"Outro período",IF(L63&gt;0,"Pagamento excedente",IF(D63=0,"Pago",IF(E63=0,"A pagar","Parcial")))))))</f>
        <v/>
      </c>
      <c r="J63" s="36" t="str">
        <f aca="false">IF(COUNTA(A63:C63,F63:H63)=0,"",IF(A63="","Falta o código",IF(A63&lt;&gt;TRIM(A63),"Confira o código",IF(COUNTIFS(GastoID,A63)&gt;1,"Código repetido",IF(NOT(ISNUMBER(B63)),"Confira a data",IF(OR(B63&lt;1,B63&gt;73415,INT(B63)&lt;&gt;B63),"Confira a data",IF(NOT(ISNUMBER(C63)),"Confira o valor",IF(C63&lt;=0,"Valor maior que zero",IF(COUNTIFS(Categorias,F63)&lt;&gt;1,"Escolha uma categoria",IF(G63="","Preencha a descrição","OK"))))))))))</f>
        <v/>
      </c>
      <c r="K63" s="34" t="n">
        <f aca="false">IF(J63="OK",C63,0)</f>
        <v>0</v>
      </c>
      <c r="L63" s="34" t="str">
        <f aca="false">IF(OR(J63&lt;&gt;"OK",FinMes=""),"",IF(B63&gt;=FinMes,0,MAX(0,ROUND(E63-C63,2))))</f>
        <v/>
      </c>
    </row>
    <row r="64" customFormat="false" ht="25" hidden="false" customHeight="true" outlineLevel="0" collapsed="false">
      <c r="A64" s="31"/>
      <c r="B64" s="32"/>
      <c r="C64" s="33"/>
      <c r="D64" s="34" t="str">
        <f aca="false">IF(OR(J64&lt;&gt;"OK",FinMes=""),"",IF(B64&gt;=FinMes,0,MAX(0,ROUND(C64-E64,2))))</f>
        <v/>
      </c>
      <c r="E64" s="34" t="str">
        <f aca="false">IF(OR(J64&lt;&gt;"OK",FinMes=""),"",IF(B64&gt;=FinMes,0,SUMIFS(PagoValido,PagoGasto,A64,PagoFecha,"&lt;"&amp;FinMes)))</f>
        <v/>
      </c>
      <c r="F64" s="35"/>
      <c r="G64" s="35"/>
      <c r="H64" s="35"/>
      <c r="I64" s="36" t="str">
        <f aca="false">IF(J64="","",IF(J64&lt;&gt;"OK","Confira os dados",IF(FinMes="","Escolha um período",IF(B64&gt;=FinMes,"Outro período",IF(L64&gt;0,"Pagamento excedente",IF(D64=0,"Pago",IF(E64=0,"A pagar","Parcial")))))))</f>
        <v/>
      </c>
      <c r="J64" s="36" t="str">
        <f aca="false">IF(COUNTA(A64:C64,F64:H64)=0,"",IF(A64="","Falta o código",IF(A64&lt;&gt;TRIM(A64),"Confira o código",IF(COUNTIFS(GastoID,A64)&gt;1,"Código repetido",IF(NOT(ISNUMBER(B64)),"Confira a data",IF(OR(B64&lt;1,B64&gt;73415,INT(B64)&lt;&gt;B64),"Confira a data",IF(NOT(ISNUMBER(C64)),"Confira o valor",IF(C64&lt;=0,"Valor maior que zero",IF(COUNTIFS(Categorias,F64)&lt;&gt;1,"Escolha uma categoria",IF(G64="","Preencha a descrição","OK"))))))))))</f>
        <v/>
      </c>
      <c r="K64" s="34" t="n">
        <f aca="false">IF(J64="OK",C64,0)</f>
        <v>0</v>
      </c>
      <c r="L64" s="34" t="str">
        <f aca="false">IF(OR(J64&lt;&gt;"OK",FinMes=""),"",IF(B64&gt;=FinMes,0,MAX(0,ROUND(E64-C64,2))))</f>
        <v/>
      </c>
    </row>
    <row r="65" customFormat="false" ht="25" hidden="false" customHeight="true" outlineLevel="0" collapsed="false">
      <c r="A65" s="31"/>
      <c r="B65" s="32"/>
      <c r="C65" s="33"/>
      <c r="D65" s="34" t="str">
        <f aca="false">IF(OR(J65&lt;&gt;"OK",FinMes=""),"",IF(B65&gt;=FinMes,0,MAX(0,ROUND(C65-E65,2))))</f>
        <v/>
      </c>
      <c r="E65" s="34" t="str">
        <f aca="false">IF(OR(J65&lt;&gt;"OK",FinMes=""),"",IF(B65&gt;=FinMes,0,SUMIFS(PagoValido,PagoGasto,A65,PagoFecha,"&lt;"&amp;FinMes)))</f>
        <v/>
      </c>
      <c r="F65" s="35"/>
      <c r="G65" s="35"/>
      <c r="H65" s="35"/>
      <c r="I65" s="36" t="str">
        <f aca="false">IF(J65="","",IF(J65&lt;&gt;"OK","Confira os dados",IF(FinMes="","Escolha um período",IF(B65&gt;=FinMes,"Outro período",IF(L65&gt;0,"Pagamento excedente",IF(D65=0,"Pago",IF(E65=0,"A pagar","Parcial")))))))</f>
        <v/>
      </c>
      <c r="J65" s="36" t="str">
        <f aca="false">IF(COUNTA(A65:C65,F65:H65)=0,"",IF(A65="","Falta o código",IF(A65&lt;&gt;TRIM(A65),"Confira o código",IF(COUNTIFS(GastoID,A65)&gt;1,"Código repetido",IF(NOT(ISNUMBER(B65)),"Confira a data",IF(OR(B65&lt;1,B65&gt;73415,INT(B65)&lt;&gt;B65),"Confira a data",IF(NOT(ISNUMBER(C65)),"Confira o valor",IF(C65&lt;=0,"Valor maior que zero",IF(COUNTIFS(Categorias,F65)&lt;&gt;1,"Escolha uma categoria",IF(G65="","Preencha a descrição","OK"))))))))))</f>
        <v/>
      </c>
      <c r="K65" s="34" t="n">
        <f aca="false">IF(J65="OK",C65,0)</f>
        <v>0</v>
      </c>
      <c r="L65" s="34" t="str">
        <f aca="false">IF(OR(J65&lt;&gt;"OK",FinMes=""),"",IF(B65&gt;=FinMes,0,MAX(0,ROUND(E65-C65,2))))</f>
        <v/>
      </c>
    </row>
    <row r="66" customFormat="false" ht="25" hidden="false" customHeight="true" outlineLevel="0" collapsed="false">
      <c r="A66" s="31"/>
      <c r="B66" s="32"/>
      <c r="C66" s="33"/>
      <c r="D66" s="34" t="str">
        <f aca="false">IF(OR(J66&lt;&gt;"OK",FinMes=""),"",IF(B66&gt;=FinMes,0,MAX(0,ROUND(C66-E66,2))))</f>
        <v/>
      </c>
      <c r="E66" s="34" t="str">
        <f aca="false">IF(OR(J66&lt;&gt;"OK",FinMes=""),"",IF(B66&gt;=FinMes,0,SUMIFS(PagoValido,PagoGasto,A66,PagoFecha,"&lt;"&amp;FinMes)))</f>
        <v/>
      </c>
      <c r="F66" s="35"/>
      <c r="G66" s="35"/>
      <c r="H66" s="35"/>
      <c r="I66" s="36" t="str">
        <f aca="false">IF(J66="","",IF(J66&lt;&gt;"OK","Confira os dados",IF(FinMes="","Escolha um período",IF(B66&gt;=FinMes,"Outro período",IF(L66&gt;0,"Pagamento excedente",IF(D66=0,"Pago",IF(E66=0,"A pagar","Parcial")))))))</f>
        <v/>
      </c>
      <c r="J66" s="36" t="str">
        <f aca="false">IF(COUNTA(A66:C66,F66:H66)=0,"",IF(A66="","Falta o código",IF(A66&lt;&gt;TRIM(A66),"Confira o código",IF(COUNTIFS(GastoID,A66)&gt;1,"Código repetido",IF(NOT(ISNUMBER(B66)),"Confira a data",IF(OR(B66&lt;1,B66&gt;73415,INT(B66)&lt;&gt;B66),"Confira a data",IF(NOT(ISNUMBER(C66)),"Confira o valor",IF(C66&lt;=0,"Valor maior que zero",IF(COUNTIFS(Categorias,F66)&lt;&gt;1,"Escolha uma categoria",IF(G66="","Preencha a descrição","OK"))))))))))</f>
        <v/>
      </c>
      <c r="K66" s="34" t="n">
        <f aca="false">IF(J66="OK",C66,0)</f>
        <v>0</v>
      </c>
      <c r="L66" s="34" t="str">
        <f aca="false">IF(OR(J66&lt;&gt;"OK",FinMes=""),"",IF(B66&gt;=FinMes,0,MAX(0,ROUND(E66-C66,2))))</f>
        <v/>
      </c>
    </row>
    <row r="67" customFormat="false" ht="25" hidden="false" customHeight="true" outlineLevel="0" collapsed="false">
      <c r="A67" s="31"/>
      <c r="B67" s="32"/>
      <c r="C67" s="33"/>
      <c r="D67" s="34" t="str">
        <f aca="false">IF(OR(J67&lt;&gt;"OK",FinMes=""),"",IF(B67&gt;=FinMes,0,MAX(0,ROUND(C67-E67,2))))</f>
        <v/>
      </c>
      <c r="E67" s="34" t="str">
        <f aca="false">IF(OR(J67&lt;&gt;"OK",FinMes=""),"",IF(B67&gt;=FinMes,0,SUMIFS(PagoValido,PagoGasto,A67,PagoFecha,"&lt;"&amp;FinMes)))</f>
        <v/>
      </c>
      <c r="F67" s="35"/>
      <c r="G67" s="35"/>
      <c r="H67" s="35"/>
      <c r="I67" s="36" t="str">
        <f aca="false">IF(J67="","",IF(J67&lt;&gt;"OK","Confira os dados",IF(FinMes="","Escolha um período",IF(B67&gt;=FinMes,"Outro período",IF(L67&gt;0,"Pagamento excedente",IF(D67=0,"Pago",IF(E67=0,"A pagar","Parcial")))))))</f>
        <v/>
      </c>
      <c r="J67" s="36" t="str">
        <f aca="false">IF(COUNTA(A67:C67,F67:H67)=0,"",IF(A67="","Falta o código",IF(A67&lt;&gt;TRIM(A67),"Confira o código",IF(COUNTIFS(GastoID,A67)&gt;1,"Código repetido",IF(NOT(ISNUMBER(B67)),"Confira a data",IF(OR(B67&lt;1,B67&gt;73415,INT(B67)&lt;&gt;B67),"Confira a data",IF(NOT(ISNUMBER(C67)),"Confira o valor",IF(C67&lt;=0,"Valor maior que zero",IF(COUNTIFS(Categorias,F67)&lt;&gt;1,"Escolha uma categoria",IF(G67="","Preencha a descrição","OK"))))))))))</f>
        <v/>
      </c>
      <c r="K67" s="34" t="n">
        <f aca="false">IF(J67="OK",C67,0)</f>
        <v>0</v>
      </c>
      <c r="L67" s="34" t="str">
        <f aca="false">IF(OR(J67&lt;&gt;"OK",FinMes=""),"",IF(B67&gt;=FinMes,0,MAX(0,ROUND(E67-C67,2))))</f>
        <v/>
      </c>
    </row>
    <row r="68" customFormat="false" ht="25" hidden="false" customHeight="true" outlineLevel="0" collapsed="false">
      <c r="A68" s="31"/>
      <c r="B68" s="32"/>
      <c r="C68" s="33"/>
      <c r="D68" s="34" t="str">
        <f aca="false">IF(OR(J68&lt;&gt;"OK",FinMes=""),"",IF(B68&gt;=FinMes,0,MAX(0,ROUND(C68-E68,2))))</f>
        <v/>
      </c>
      <c r="E68" s="34" t="str">
        <f aca="false">IF(OR(J68&lt;&gt;"OK",FinMes=""),"",IF(B68&gt;=FinMes,0,SUMIFS(PagoValido,PagoGasto,A68,PagoFecha,"&lt;"&amp;FinMes)))</f>
        <v/>
      </c>
      <c r="F68" s="35"/>
      <c r="G68" s="35"/>
      <c r="H68" s="35"/>
      <c r="I68" s="36" t="str">
        <f aca="false">IF(J68="","",IF(J68&lt;&gt;"OK","Confira os dados",IF(FinMes="","Escolha um período",IF(B68&gt;=FinMes,"Outro período",IF(L68&gt;0,"Pagamento excedente",IF(D68=0,"Pago",IF(E68=0,"A pagar","Parcial")))))))</f>
        <v/>
      </c>
      <c r="J68" s="36" t="str">
        <f aca="false">IF(COUNTA(A68:C68,F68:H68)=0,"",IF(A68="","Falta o código",IF(A68&lt;&gt;TRIM(A68),"Confira o código",IF(COUNTIFS(GastoID,A68)&gt;1,"Código repetido",IF(NOT(ISNUMBER(B68)),"Confira a data",IF(OR(B68&lt;1,B68&gt;73415,INT(B68)&lt;&gt;B68),"Confira a data",IF(NOT(ISNUMBER(C68)),"Confira o valor",IF(C68&lt;=0,"Valor maior que zero",IF(COUNTIFS(Categorias,F68)&lt;&gt;1,"Escolha uma categoria",IF(G68="","Preencha a descrição","OK"))))))))))</f>
        <v/>
      </c>
      <c r="K68" s="34" t="n">
        <f aca="false">IF(J68="OK",C68,0)</f>
        <v>0</v>
      </c>
      <c r="L68" s="34" t="str">
        <f aca="false">IF(OR(J68&lt;&gt;"OK",FinMes=""),"",IF(B68&gt;=FinMes,0,MAX(0,ROUND(E68-C68,2))))</f>
        <v/>
      </c>
    </row>
    <row r="69" customFormat="false" ht="25" hidden="false" customHeight="true" outlineLevel="0" collapsed="false">
      <c r="A69" s="31"/>
      <c r="B69" s="32"/>
      <c r="C69" s="33"/>
      <c r="D69" s="34" t="str">
        <f aca="false">IF(OR(J69&lt;&gt;"OK",FinMes=""),"",IF(B69&gt;=FinMes,0,MAX(0,ROUND(C69-E69,2))))</f>
        <v/>
      </c>
      <c r="E69" s="34" t="str">
        <f aca="false">IF(OR(J69&lt;&gt;"OK",FinMes=""),"",IF(B69&gt;=FinMes,0,SUMIFS(PagoValido,PagoGasto,A69,PagoFecha,"&lt;"&amp;FinMes)))</f>
        <v/>
      </c>
      <c r="F69" s="35"/>
      <c r="G69" s="35"/>
      <c r="H69" s="35"/>
      <c r="I69" s="36" t="str">
        <f aca="false">IF(J69="","",IF(J69&lt;&gt;"OK","Confira os dados",IF(FinMes="","Escolha um período",IF(B69&gt;=FinMes,"Outro período",IF(L69&gt;0,"Pagamento excedente",IF(D69=0,"Pago",IF(E69=0,"A pagar","Parcial")))))))</f>
        <v/>
      </c>
      <c r="J69" s="36" t="str">
        <f aca="false">IF(COUNTA(A69:C69,F69:H69)=0,"",IF(A69="","Falta o código",IF(A69&lt;&gt;TRIM(A69),"Confira o código",IF(COUNTIFS(GastoID,A69)&gt;1,"Código repetido",IF(NOT(ISNUMBER(B69)),"Confira a data",IF(OR(B69&lt;1,B69&gt;73415,INT(B69)&lt;&gt;B69),"Confira a data",IF(NOT(ISNUMBER(C69)),"Confira o valor",IF(C69&lt;=0,"Valor maior que zero",IF(COUNTIFS(Categorias,F69)&lt;&gt;1,"Escolha uma categoria",IF(G69="","Preencha a descrição","OK"))))))))))</f>
        <v/>
      </c>
      <c r="K69" s="34" t="n">
        <f aca="false">IF(J69="OK",C69,0)</f>
        <v>0</v>
      </c>
      <c r="L69" s="34" t="str">
        <f aca="false">IF(OR(J69&lt;&gt;"OK",FinMes=""),"",IF(B69&gt;=FinMes,0,MAX(0,ROUND(E69-C69,2))))</f>
        <v/>
      </c>
    </row>
    <row r="70" customFormat="false" ht="25" hidden="false" customHeight="true" outlineLevel="0" collapsed="false">
      <c r="A70" s="31"/>
      <c r="B70" s="32"/>
      <c r="C70" s="33"/>
      <c r="D70" s="34" t="str">
        <f aca="false">IF(OR(J70&lt;&gt;"OK",FinMes=""),"",IF(B70&gt;=FinMes,0,MAX(0,ROUND(C70-E70,2))))</f>
        <v/>
      </c>
      <c r="E70" s="34" t="str">
        <f aca="false">IF(OR(J70&lt;&gt;"OK",FinMes=""),"",IF(B70&gt;=FinMes,0,SUMIFS(PagoValido,PagoGasto,A70,PagoFecha,"&lt;"&amp;FinMes)))</f>
        <v/>
      </c>
      <c r="F70" s="35"/>
      <c r="G70" s="35"/>
      <c r="H70" s="35"/>
      <c r="I70" s="36" t="str">
        <f aca="false">IF(J70="","",IF(J70&lt;&gt;"OK","Confira os dados",IF(FinMes="","Escolha um período",IF(B70&gt;=FinMes,"Outro período",IF(L70&gt;0,"Pagamento excedente",IF(D70=0,"Pago",IF(E70=0,"A pagar","Parcial")))))))</f>
        <v/>
      </c>
      <c r="J70" s="36" t="str">
        <f aca="false">IF(COUNTA(A70:C70,F70:H70)=0,"",IF(A70="","Falta o código",IF(A70&lt;&gt;TRIM(A70),"Confira o código",IF(COUNTIFS(GastoID,A70)&gt;1,"Código repetido",IF(NOT(ISNUMBER(B70)),"Confira a data",IF(OR(B70&lt;1,B70&gt;73415,INT(B70)&lt;&gt;B70),"Confira a data",IF(NOT(ISNUMBER(C70)),"Confira o valor",IF(C70&lt;=0,"Valor maior que zero",IF(COUNTIFS(Categorias,F70)&lt;&gt;1,"Escolha uma categoria",IF(G70="","Preencha a descrição","OK"))))))))))</f>
        <v/>
      </c>
      <c r="K70" s="34" t="n">
        <f aca="false">IF(J70="OK",C70,0)</f>
        <v>0</v>
      </c>
      <c r="L70" s="34" t="str">
        <f aca="false">IF(OR(J70&lt;&gt;"OK",FinMes=""),"",IF(B70&gt;=FinMes,0,MAX(0,ROUND(E70-C70,2))))</f>
        <v/>
      </c>
    </row>
    <row r="71" customFormat="false" ht="25" hidden="false" customHeight="true" outlineLevel="0" collapsed="false">
      <c r="A71" s="31"/>
      <c r="B71" s="32"/>
      <c r="C71" s="33"/>
      <c r="D71" s="34" t="str">
        <f aca="false">IF(OR(J71&lt;&gt;"OK",FinMes=""),"",IF(B71&gt;=FinMes,0,MAX(0,ROUND(C71-E71,2))))</f>
        <v/>
      </c>
      <c r="E71" s="34" t="str">
        <f aca="false">IF(OR(J71&lt;&gt;"OK",FinMes=""),"",IF(B71&gt;=FinMes,0,SUMIFS(PagoValido,PagoGasto,A71,PagoFecha,"&lt;"&amp;FinMes)))</f>
        <v/>
      </c>
      <c r="F71" s="35"/>
      <c r="G71" s="35"/>
      <c r="H71" s="35"/>
      <c r="I71" s="36" t="str">
        <f aca="false">IF(J71="","",IF(J71&lt;&gt;"OK","Confira os dados",IF(FinMes="","Escolha um período",IF(B71&gt;=FinMes,"Outro período",IF(L71&gt;0,"Pagamento excedente",IF(D71=0,"Pago",IF(E71=0,"A pagar","Parcial")))))))</f>
        <v/>
      </c>
      <c r="J71" s="36" t="str">
        <f aca="false">IF(COUNTA(A71:C71,F71:H71)=0,"",IF(A71="","Falta o código",IF(A71&lt;&gt;TRIM(A71),"Confira o código",IF(COUNTIFS(GastoID,A71)&gt;1,"Código repetido",IF(NOT(ISNUMBER(B71)),"Confira a data",IF(OR(B71&lt;1,B71&gt;73415,INT(B71)&lt;&gt;B71),"Confira a data",IF(NOT(ISNUMBER(C71)),"Confira o valor",IF(C71&lt;=0,"Valor maior que zero",IF(COUNTIFS(Categorias,F71)&lt;&gt;1,"Escolha uma categoria",IF(G71="","Preencha a descrição","OK"))))))))))</f>
        <v/>
      </c>
      <c r="K71" s="34" t="n">
        <f aca="false">IF(J71="OK",C71,0)</f>
        <v>0</v>
      </c>
      <c r="L71" s="34" t="str">
        <f aca="false">IF(OR(J71&lt;&gt;"OK",FinMes=""),"",IF(B71&gt;=FinMes,0,MAX(0,ROUND(E71-C71,2))))</f>
        <v/>
      </c>
    </row>
    <row r="72" customFormat="false" ht="25" hidden="false" customHeight="true" outlineLevel="0" collapsed="false">
      <c r="A72" s="31"/>
      <c r="B72" s="32"/>
      <c r="C72" s="33"/>
      <c r="D72" s="34" t="str">
        <f aca="false">IF(OR(J72&lt;&gt;"OK",FinMes=""),"",IF(B72&gt;=FinMes,0,MAX(0,ROUND(C72-E72,2))))</f>
        <v/>
      </c>
      <c r="E72" s="34" t="str">
        <f aca="false">IF(OR(J72&lt;&gt;"OK",FinMes=""),"",IF(B72&gt;=FinMes,0,SUMIFS(PagoValido,PagoGasto,A72,PagoFecha,"&lt;"&amp;FinMes)))</f>
        <v/>
      </c>
      <c r="F72" s="35"/>
      <c r="G72" s="35"/>
      <c r="H72" s="35"/>
      <c r="I72" s="36" t="str">
        <f aca="false">IF(J72="","",IF(J72&lt;&gt;"OK","Confira os dados",IF(FinMes="","Escolha um período",IF(B72&gt;=FinMes,"Outro período",IF(L72&gt;0,"Pagamento excedente",IF(D72=0,"Pago",IF(E72=0,"A pagar","Parcial")))))))</f>
        <v/>
      </c>
      <c r="J72" s="36" t="str">
        <f aca="false">IF(COUNTA(A72:C72,F72:H72)=0,"",IF(A72="","Falta o código",IF(A72&lt;&gt;TRIM(A72),"Confira o código",IF(COUNTIFS(GastoID,A72)&gt;1,"Código repetido",IF(NOT(ISNUMBER(B72)),"Confira a data",IF(OR(B72&lt;1,B72&gt;73415,INT(B72)&lt;&gt;B72),"Confira a data",IF(NOT(ISNUMBER(C72)),"Confira o valor",IF(C72&lt;=0,"Valor maior que zero",IF(COUNTIFS(Categorias,F72)&lt;&gt;1,"Escolha uma categoria",IF(G72="","Preencha a descrição","OK"))))))))))</f>
        <v/>
      </c>
      <c r="K72" s="34" t="n">
        <f aca="false">IF(J72="OK",C72,0)</f>
        <v>0</v>
      </c>
      <c r="L72" s="34" t="str">
        <f aca="false">IF(OR(J72&lt;&gt;"OK",FinMes=""),"",IF(B72&gt;=FinMes,0,MAX(0,ROUND(E72-C72,2))))</f>
        <v/>
      </c>
    </row>
    <row r="73" customFormat="false" ht="25" hidden="false" customHeight="true" outlineLevel="0" collapsed="false">
      <c r="A73" s="31"/>
      <c r="B73" s="32"/>
      <c r="C73" s="33"/>
      <c r="D73" s="34" t="str">
        <f aca="false">IF(OR(J73&lt;&gt;"OK",FinMes=""),"",IF(B73&gt;=FinMes,0,MAX(0,ROUND(C73-E73,2))))</f>
        <v/>
      </c>
      <c r="E73" s="34" t="str">
        <f aca="false">IF(OR(J73&lt;&gt;"OK",FinMes=""),"",IF(B73&gt;=FinMes,0,SUMIFS(PagoValido,PagoGasto,A73,PagoFecha,"&lt;"&amp;FinMes)))</f>
        <v/>
      </c>
      <c r="F73" s="35"/>
      <c r="G73" s="35"/>
      <c r="H73" s="35"/>
      <c r="I73" s="36" t="str">
        <f aca="false">IF(J73="","",IF(J73&lt;&gt;"OK","Confira os dados",IF(FinMes="","Escolha um período",IF(B73&gt;=FinMes,"Outro período",IF(L73&gt;0,"Pagamento excedente",IF(D73=0,"Pago",IF(E73=0,"A pagar","Parcial")))))))</f>
        <v/>
      </c>
      <c r="J73" s="36" t="str">
        <f aca="false">IF(COUNTA(A73:C73,F73:H73)=0,"",IF(A73="","Falta o código",IF(A73&lt;&gt;TRIM(A73),"Confira o código",IF(COUNTIFS(GastoID,A73)&gt;1,"Código repetido",IF(NOT(ISNUMBER(B73)),"Confira a data",IF(OR(B73&lt;1,B73&gt;73415,INT(B73)&lt;&gt;B73),"Confira a data",IF(NOT(ISNUMBER(C73)),"Confira o valor",IF(C73&lt;=0,"Valor maior que zero",IF(COUNTIFS(Categorias,F73)&lt;&gt;1,"Escolha uma categoria",IF(G73="","Preencha a descrição","OK"))))))))))</f>
        <v/>
      </c>
      <c r="K73" s="34" t="n">
        <f aca="false">IF(J73="OK",C73,0)</f>
        <v>0</v>
      </c>
      <c r="L73" s="34" t="str">
        <f aca="false">IF(OR(J73&lt;&gt;"OK",FinMes=""),"",IF(B73&gt;=FinMes,0,MAX(0,ROUND(E73-C73,2))))</f>
        <v/>
      </c>
    </row>
    <row r="74" customFormat="false" ht="25" hidden="false" customHeight="true" outlineLevel="0" collapsed="false">
      <c r="A74" s="31"/>
      <c r="B74" s="32"/>
      <c r="C74" s="33"/>
      <c r="D74" s="34" t="str">
        <f aca="false">IF(OR(J74&lt;&gt;"OK",FinMes=""),"",IF(B74&gt;=FinMes,0,MAX(0,ROUND(C74-E74,2))))</f>
        <v/>
      </c>
      <c r="E74" s="34" t="str">
        <f aca="false">IF(OR(J74&lt;&gt;"OK",FinMes=""),"",IF(B74&gt;=FinMes,0,SUMIFS(PagoValido,PagoGasto,A74,PagoFecha,"&lt;"&amp;FinMes)))</f>
        <v/>
      </c>
      <c r="F74" s="35"/>
      <c r="G74" s="35"/>
      <c r="H74" s="35"/>
      <c r="I74" s="36" t="str">
        <f aca="false">IF(J74="","",IF(J74&lt;&gt;"OK","Confira os dados",IF(FinMes="","Escolha um período",IF(B74&gt;=FinMes,"Outro período",IF(L74&gt;0,"Pagamento excedente",IF(D74=0,"Pago",IF(E74=0,"A pagar","Parcial")))))))</f>
        <v/>
      </c>
      <c r="J74" s="36" t="str">
        <f aca="false">IF(COUNTA(A74:C74,F74:H74)=0,"",IF(A74="","Falta o código",IF(A74&lt;&gt;TRIM(A74),"Confira o código",IF(COUNTIFS(GastoID,A74)&gt;1,"Código repetido",IF(NOT(ISNUMBER(B74)),"Confira a data",IF(OR(B74&lt;1,B74&gt;73415,INT(B74)&lt;&gt;B74),"Confira a data",IF(NOT(ISNUMBER(C74)),"Confira o valor",IF(C74&lt;=0,"Valor maior que zero",IF(COUNTIFS(Categorias,F74)&lt;&gt;1,"Escolha uma categoria",IF(G74="","Preencha a descrição","OK"))))))))))</f>
        <v/>
      </c>
      <c r="K74" s="34" t="n">
        <f aca="false">IF(J74="OK",C74,0)</f>
        <v>0</v>
      </c>
      <c r="L74" s="34" t="str">
        <f aca="false">IF(OR(J74&lt;&gt;"OK",FinMes=""),"",IF(B74&gt;=FinMes,0,MAX(0,ROUND(E74-C74,2))))</f>
        <v/>
      </c>
    </row>
    <row r="75" customFormat="false" ht="25" hidden="false" customHeight="true" outlineLevel="0" collapsed="false">
      <c r="A75" s="31"/>
      <c r="B75" s="32"/>
      <c r="C75" s="33"/>
      <c r="D75" s="34" t="str">
        <f aca="false">IF(OR(J75&lt;&gt;"OK",FinMes=""),"",IF(B75&gt;=FinMes,0,MAX(0,ROUND(C75-E75,2))))</f>
        <v/>
      </c>
      <c r="E75" s="34" t="str">
        <f aca="false">IF(OR(J75&lt;&gt;"OK",FinMes=""),"",IF(B75&gt;=FinMes,0,SUMIFS(PagoValido,PagoGasto,A75,PagoFecha,"&lt;"&amp;FinMes)))</f>
        <v/>
      </c>
      <c r="F75" s="35"/>
      <c r="G75" s="35"/>
      <c r="H75" s="35"/>
      <c r="I75" s="36" t="str">
        <f aca="false">IF(J75="","",IF(J75&lt;&gt;"OK","Confira os dados",IF(FinMes="","Escolha um período",IF(B75&gt;=FinMes,"Outro período",IF(L75&gt;0,"Pagamento excedente",IF(D75=0,"Pago",IF(E75=0,"A pagar","Parcial")))))))</f>
        <v/>
      </c>
      <c r="J75" s="36" t="str">
        <f aca="false">IF(COUNTA(A75:C75,F75:H75)=0,"",IF(A75="","Falta o código",IF(A75&lt;&gt;TRIM(A75),"Confira o código",IF(COUNTIFS(GastoID,A75)&gt;1,"Código repetido",IF(NOT(ISNUMBER(B75)),"Confira a data",IF(OR(B75&lt;1,B75&gt;73415,INT(B75)&lt;&gt;B75),"Confira a data",IF(NOT(ISNUMBER(C75)),"Confira o valor",IF(C75&lt;=0,"Valor maior que zero",IF(COUNTIFS(Categorias,F75)&lt;&gt;1,"Escolha uma categoria",IF(G75="","Preencha a descrição","OK"))))))))))</f>
        <v/>
      </c>
      <c r="K75" s="34" t="n">
        <f aca="false">IF(J75="OK",C75,0)</f>
        <v>0</v>
      </c>
      <c r="L75" s="34" t="str">
        <f aca="false">IF(OR(J75&lt;&gt;"OK",FinMes=""),"",IF(B75&gt;=FinMes,0,MAX(0,ROUND(E75-C75,2))))</f>
        <v/>
      </c>
    </row>
    <row r="76" customFormat="false" ht="25" hidden="false" customHeight="true" outlineLevel="0" collapsed="false">
      <c r="A76" s="31"/>
      <c r="B76" s="32"/>
      <c r="C76" s="33"/>
      <c r="D76" s="34" t="str">
        <f aca="false">IF(OR(J76&lt;&gt;"OK",FinMes=""),"",IF(B76&gt;=FinMes,0,MAX(0,ROUND(C76-E76,2))))</f>
        <v/>
      </c>
      <c r="E76" s="34" t="str">
        <f aca="false">IF(OR(J76&lt;&gt;"OK",FinMes=""),"",IF(B76&gt;=FinMes,0,SUMIFS(PagoValido,PagoGasto,A76,PagoFecha,"&lt;"&amp;FinMes)))</f>
        <v/>
      </c>
      <c r="F76" s="35"/>
      <c r="G76" s="35"/>
      <c r="H76" s="35"/>
      <c r="I76" s="36" t="str">
        <f aca="false">IF(J76="","",IF(J76&lt;&gt;"OK","Confira os dados",IF(FinMes="","Escolha um período",IF(B76&gt;=FinMes,"Outro período",IF(L76&gt;0,"Pagamento excedente",IF(D76=0,"Pago",IF(E76=0,"A pagar","Parcial")))))))</f>
        <v/>
      </c>
      <c r="J76" s="36" t="str">
        <f aca="false">IF(COUNTA(A76:C76,F76:H76)=0,"",IF(A76="","Falta o código",IF(A76&lt;&gt;TRIM(A76),"Confira o código",IF(COUNTIFS(GastoID,A76)&gt;1,"Código repetido",IF(NOT(ISNUMBER(B76)),"Confira a data",IF(OR(B76&lt;1,B76&gt;73415,INT(B76)&lt;&gt;B76),"Confira a data",IF(NOT(ISNUMBER(C76)),"Confira o valor",IF(C76&lt;=0,"Valor maior que zero",IF(COUNTIFS(Categorias,F76)&lt;&gt;1,"Escolha uma categoria",IF(G76="","Preencha a descrição","OK"))))))))))</f>
        <v/>
      </c>
      <c r="K76" s="34" t="n">
        <f aca="false">IF(J76="OK",C76,0)</f>
        <v>0</v>
      </c>
      <c r="L76" s="34" t="str">
        <f aca="false">IF(OR(J76&lt;&gt;"OK",FinMes=""),"",IF(B76&gt;=FinMes,0,MAX(0,ROUND(E76-C76,2))))</f>
        <v/>
      </c>
    </row>
    <row r="77" customFormat="false" ht="25" hidden="false" customHeight="true" outlineLevel="0" collapsed="false">
      <c r="A77" s="31"/>
      <c r="B77" s="32"/>
      <c r="C77" s="33"/>
      <c r="D77" s="34" t="str">
        <f aca="false">IF(OR(J77&lt;&gt;"OK",FinMes=""),"",IF(B77&gt;=FinMes,0,MAX(0,ROUND(C77-E77,2))))</f>
        <v/>
      </c>
      <c r="E77" s="34" t="str">
        <f aca="false">IF(OR(J77&lt;&gt;"OK",FinMes=""),"",IF(B77&gt;=FinMes,0,SUMIFS(PagoValido,PagoGasto,A77,PagoFecha,"&lt;"&amp;FinMes)))</f>
        <v/>
      </c>
      <c r="F77" s="35"/>
      <c r="G77" s="35"/>
      <c r="H77" s="35"/>
      <c r="I77" s="36" t="str">
        <f aca="false">IF(J77="","",IF(J77&lt;&gt;"OK","Confira os dados",IF(FinMes="","Escolha um período",IF(B77&gt;=FinMes,"Outro período",IF(L77&gt;0,"Pagamento excedente",IF(D77=0,"Pago",IF(E77=0,"A pagar","Parcial")))))))</f>
        <v/>
      </c>
      <c r="J77" s="36" t="str">
        <f aca="false">IF(COUNTA(A77:C77,F77:H77)=0,"",IF(A77="","Falta o código",IF(A77&lt;&gt;TRIM(A77),"Confira o código",IF(COUNTIFS(GastoID,A77)&gt;1,"Código repetido",IF(NOT(ISNUMBER(B77)),"Confira a data",IF(OR(B77&lt;1,B77&gt;73415,INT(B77)&lt;&gt;B77),"Confira a data",IF(NOT(ISNUMBER(C77)),"Confira o valor",IF(C77&lt;=0,"Valor maior que zero",IF(COUNTIFS(Categorias,F77)&lt;&gt;1,"Escolha uma categoria",IF(G77="","Preencha a descrição","OK"))))))))))</f>
        <v/>
      </c>
      <c r="K77" s="34" t="n">
        <f aca="false">IF(J77="OK",C77,0)</f>
        <v>0</v>
      </c>
      <c r="L77" s="34" t="str">
        <f aca="false">IF(OR(J77&lt;&gt;"OK",FinMes=""),"",IF(B77&gt;=FinMes,0,MAX(0,ROUND(E77-C77,2))))</f>
        <v/>
      </c>
    </row>
    <row r="78" customFormat="false" ht="25" hidden="false" customHeight="true" outlineLevel="0" collapsed="false">
      <c r="A78" s="31"/>
      <c r="B78" s="32"/>
      <c r="C78" s="33"/>
      <c r="D78" s="34" t="str">
        <f aca="false">IF(OR(J78&lt;&gt;"OK",FinMes=""),"",IF(B78&gt;=FinMes,0,MAX(0,ROUND(C78-E78,2))))</f>
        <v/>
      </c>
      <c r="E78" s="34" t="str">
        <f aca="false">IF(OR(J78&lt;&gt;"OK",FinMes=""),"",IF(B78&gt;=FinMes,0,SUMIFS(PagoValido,PagoGasto,A78,PagoFecha,"&lt;"&amp;FinMes)))</f>
        <v/>
      </c>
      <c r="F78" s="35"/>
      <c r="G78" s="35"/>
      <c r="H78" s="35"/>
      <c r="I78" s="36" t="str">
        <f aca="false">IF(J78="","",IF(J78&lt;&gt;"OK","Confira os dados",IF(FinMes="","Escolha um período",IF(B78&gt;=FinMes,"Outro período",IF(L78&gt;0,"Pagamento excedente",IF(D78=0,"Pago",IF(E78=0,"A pagar","Parcial")))))))</f>
        <v/>
      </c>
      <c r="J78" s="36" t="str">
        <f aca="false">IF(COUNTA(A78:C78,F78:H78)=0,"",IF(A78="","Falta o código",IF(A78&lt;&gt;TRIM(A78),"Confira o código",IF(COUNTIFS(GastoID,A78)&gt;1,"Código repetido",IF(NOT(ISNUMBER(B78)),"Confira a data",IF(OR(B78&lt;1,B78&gt;73415,INT(B78)&lt;&gt;B78),"Confira a data",IF(NOT(ISNUMBER(C78)),"Confira o valor",IF(C78&lt;=0,"Valor maior que zero",IF(COUNTIFS(Categorias,F78)&lt;&gt;1,"Escolha uma categoria",IF(G78="","Preencha a descrição","OK"))))))))))</f>
        <v/>
      </c>
      <c r="K78" s="34" t="n">
        <f aca="false">IF(J78="OK",C78,0)</f>
        <v>0</v>
      </c>
      <c r="L78" s="34" t="str">
        <f aca="false">IF(OR(J78&lt;&gt;"OK",FinMes=""),"",IF(B78&gt;=FinMes,0,MAX(0,ROUND(E78-C78,2))))</f>
        <v/>
      </c>
    </row>
    <row r="79" customFormat="false" ht="25" hidden="false" customHeight="true" outlineLevel="0" collapsed="false">
      <c r="A79" s="31"/>
      <c r="B79" s="32"/>
      <c r="C79" s="33"/>
      <c r="D79" s="34" t="str">
        <f aca="false">IF(OR(J79&lt;&gt;"OK",FinMes=""),"",IF(B79&gt;=FinMes,0,MAX(0,ROUND(C79-E79,2))))</f>
        <v/>
      </c>
      <c r="E79" s="34" t="str">
        <f aca="false">IF(OR(J79&lt;&gt;"OK",FinMes=""),"",IF(B79&gt;=FinMes,0,SUMIFS(PagoValido,PagoGasto,A79,PagoFecha,"&lt;"&amp;FinMes)))</f>
        <v/>
      </c>
      <c r="F79" s="35"/>
      <c r="G79" s="35"/>
      <c r="H79" s="35"/>
      <c r="I79" s="36" t="str">
        <f aca="false">IF(J79="","",IF(J79&lt;&gt;"OK","Confira os dados",IF(FinMes="","Escolha um período",IF(B79&gt;=FinMes,"Outro período",IF(L79&gt;0,"Pagamento excedente",IF(D79=0,"Pago",IF(E79=0,"A pagar","Parcial")))))))</f>
        <v/>
      </c>
      <c r="J79" s="36" t="str">
        <f aca="false">IF(COUNTA(A79:C79,F79:H79)=0,"",IF(A79="","Falta o código",IF(A79&lt;&gt;TRIM(A79),"Confira o código",IF(COUNTIFS(GastoID,A79)&gt;1,"Código repetido",IF(NOT(ISNUMBER(B79)),"Confira a data",IF(OR(B79&lt;1,B79&gt;73415,INT(B79)&lt;&gt;B79),"Confira a data",IF(NOT(ISNUMBER(C79)),"Confira o valor",IF(C79&lt;=0,"Valor maior que zero",IF(COUNTIFS(Categorias,F79)&lt;&gt;1,"Escolha uma categoria",IF(G79="","Preencha a descrição","OK"))))))))))</f>
        <v/>
      </c>
      <c r="K79" s="34" t="n">
        <f aca="false">IF(J79="OK",C79,0)</f>
        <v>0</v>
      </c>
      <c r="L79" s="34" t="str">
        <f aca="false">IF(OR(J79&lt;&gt;"OK",FinMes=""),"",IF(B79&gt;=FinMes,0,MAX(0,ROUND(E79-C79,2))))</f>
        <v/>
      </c>
    </row>
    <row r="80" customFormat="false" ht="25" hidden="false" customHeight="true" outlineLevel="0" collapsed="false">
      <c r="A80" s="31"/>
      <c r="B80" s="32"/>
      <c r="C80" s="33"/>
      <c r="D80" s="34" t="str">
        <f aca="false">IF(OR(J80&lt;&gt;"OK",FinMes=""),"",IF(B80&gt;=FinMes,0,MAX(0,ROUND(C80-E80,2))))</f>
        <v/>
      </c>
      <c r="E80" s="34" t="str">
        <f aca="false">IF(OR(J80&lt;&gt;"OK",FinMes=""),"",IF(B80&gt;=FinMes,0,SUMIFS(PagoValido,PagoGasto,A80,PagoFecha,"&lt;"&amp;FinMes)))</f>
        <v/>
      </c>
      <c r="F80" s="35"/>
      <c r="G80" s="35"/>
      <c r="H80" s="35"/>
      <c r="I80" s="36" t="str">
        <f aca="false">IF(J80="","",IF(J80&lt;&gt;"OK","Confira os dados",IF(FinMes="","Escolha um período",IF(B80&gt;=FinMes,"Outro período",IF(L80&gt;0,"Pagamento excedente",IF(D80=0,"Pago",IF(E80=0,"A pagar","Parcial")))))))</f>
        <v/>
      </c>
      <c r="J80" s="36" t="str">
        <f aca="false">IF(COUNTA(A80:C80,F80:H80)=0,"",IF(A80="","Falta o código",IF(A80&lt;&gt;TRIM(A80),"Confira o código",IF(COUNTIFS(GastoID,A80)&gt;1,"Código repetido",IF(NOT(ISNUMBER(B80)),"Confira a data",IF(OR(B80&lt;1,B80&gt;73415,INT(B80)&lt;&gt;B80),"Confira a data",IF(NOT(ISNUMBER(C80)),"Confira o valor",IF(C80&lt;=0,"Valor maior que zero",IF(COUNTIFS(Categorias,F80)&lt;&gt;1,"Escolha uma categoria",IF(G80="","Preencha a descrição","OK"))))))))))</f>
        <v/>
      </c>
      <c r="K80" s="34" t="n">
        <f aca="false">IF(J80="OK",C80,0)</f>
        <v>0</v>
      </c>
      <c r="L80" s="34" t="str">
        <f aca="false">IF(OR(J80&lt;&gt;"OK",FinMes=""),"",IF(B80&gt;=FinMes,0,MAX(0,ROUND(E80-C80,2))))</f>
        <v/>
      </c>
    </row>
    <row r="81" customFormat="false" ht="25" hidden="false" customHeight="true" outlineLevel="0" collapsed="false">
      <c r="A81" s="31"/>
      <c r="B81" s="32"/>
      <c r="C81" s="33"/>
      <c r="D81" s="34" t="str">
        <f aca="false">IF(OR(J81&lt;&gt;"OK",FinMes=""),"",IF(B81&gt;=FinMes,0,MAX(0,ROUND(C81-E81,2))))</f>
        <v/>
      </c>
      <c r="E81" s="34" t="str">
        <f aca="false">IF(OR(J81&lt;&gt;"OK",FinMes=""),"",IF(B81&gt;=FinMes,0,SUMIFS(PagoValido,PagoGasto,A81,PagoFecha,"&lt;"&amp;FinMes)))</f>
        <v/>
      </c>
      <c r="F81" s="35"/>
      <c r="G81" s="35"/>
      <c r="H81" s="35"/>
      <c r="I81" s="36" t="str">
        <f aca="false">IF(J81="","",IF(J81&lt;&gt;"OK","Confira os dados",IF(FinMes="","Escolha um período",IF(B81&gt;=FinMes,"Outro período",IF(L81&gt;0,"Pagamento excedente",IF(D81=0,"Pago",IF(E81=0,"A pagar","Parcial")))))))</f>
        <v/>
      </c>
      <c r="J81" s="36" t="str">
        <f aca="false">IF(COUNTA(A81:C81,F81:H81)=0,"",IF(A81="","Falta o código",IF(A81&lt;&gt;TRIM(A81),"Confira o código",IF(COUNTIFS(GastoID,A81)&gt;1,"Código repetido",IF(NOT(ISNUMBER(B81)),"Confira a data",IF(OR(B81&lt;1,B81&gt;73415,INT(B81)&lt;&gt;B81),"Confira a data",IF(NOT(ISNUMBER(C81)),"Confira o valor",IF(C81&lt;=0,"Valor maior que zero",IF(COUNTIFS(Categorias,F81)&lt;&gt;1,"Escolha uma categoria",IF(G81="","Preencha a descrição","OK"))))))))))</f>
        <v/>
      </c>
      <c r="K81" s="34" t="n">
        <f aca="false">IF(J81="OK",C81,0)</f>
        <v>0</v>
      </c>
      <c r="L81" s="34" t="str">
        <f aca="false">IF(OR(J81&lt;&gt;"OK",FinMes=""),"",IF(B81&gt;=FinMes,0,MAX(0,ROUND(E81-C81,2))))</f>
        <v/>
      </c>
    </row>
    <row r="82" customFormat="false" ht="25" hidden="false" customHeight="true" outlineLevel="0" collapsed="false">
      <c r="A82" s="31"/>
      <c r="B82" s="32"/>
      <c r="C82" s="33"/>
      <c r="D82" s="34" t="str">
        <f aca="false">IF(OR(J82&lt;&gt;"OK",FinMes=""),"",IF(B82&gt;=FinMes,0,MAX(0,ROUND(C82-E82,2))))</f>
        <v/>
      </c>
      <c r="E82" s="34" t="str">
        <f aca="false">IF(OR(J82&lt;&gt;"OK",FinMes=""),"",IF(B82&gt;=FinMes,0,SUMIFS(PagoValido,PagoGasto,A82,PagoFecha,"&lt;"&amp;FinMes)))</f>
        <v/>
      </c>
      <c r="F82" s="35"/>
      <c r="G82" s="35"/>
      <c r="H82" s="35"/>
      <c r="I82" s="36" t="str">
        <f aca="false">IF(J82="","",IF(J82&lt;&gt;"OK","Confira os dados",IF(FinMes="","Escolha um período",IF(B82&gt;=FinMes,"Outro período",IF(L82&gt;0,"Pagamento excedente",IF(D82=0,"Pago",IF(E82=0,"A pagar","Parcial")))))))</f>
        <v/>
      </c>
      <c r="J82" s="36" t="str">
        <f aca="false">IF(COUNTA(A82:C82,F82:H82)=0,"",IF(A82="","Falta o código",IF(A82&lt;&gt;TRIM(A82),"Confira o código",IF(COUNTIFS(GastoID,A82)&gt;1,"Código repetido",IF(NOT(ISNUMBER(B82)),"Confira a data",IF(OR(B82&lt;1,B82&gt;73415,INT(B82)&lt;&gt;B82),"Confira a data",IF(NOT(ISNUMBER(C82)),"Confira o valor",IF(C82&lt;=0,"Valor maior que zero",IF(COUNTIFS(Categorias,F82)&lt;&gt;1,"Escolha uma categoria",IF(G82="","Preencha a descrição","OK"))))))))))</f>
        <v/>
      </c>
      <c r="K82" s="34" t="n">
        <f aca="false">IF(J82="OK",C82,0)</f>
        <v>0</v>
      </c>
      <c r="L82" s="34" t="str">
        <f aca="false">IF(OR(J82&lt;&gt;"OK",FinMes=""),"",IF(B82&gt;=FinMes,0,MAX(0,ROUND(E82-C82,2))))</f>
        <v/>
      </c>
    </row>
    <row r="83" customFormat="false" ht="25" hidden="false" customHeight="true" outlineLevel="0" collapsed="false">
      <c r="A83" s="31"/>
      <c r="B83" s="32"/>
      <c r="C83" s="33"/>
      <c r="D83" s="34" t="str">
        <f aca="false">IF(OR(J83&lt;&gt;"OK",FinMes=""),"",IF(B83&gt;=FinMes,0,MAX(0,ROUND(C83-E83,2))))</f>
        <v/>
      </c>
      <c r="E83" s="34" t="str">
        <f aca="false">IF(OR(J83&lt;&gt;"OK",FinMes=""),"",IF(B83&gt;=FinMes,0,SUMIFS(PagoValido,PagoGasto,A83,PagoFecha,"&lt;"&amp;FinMes)))</f>
        <v/>
      </c>
      <c r="F83" s="35"/>
      <c r="G83" s="35"/>
      <c r="H83" s="35"/>
      <c r="I83" s="36" t="str">
        <f aca="false">IF(J83="","",IF(J83&lt;&gt;"OK","Confira os dados",IF(FinMes="","Escolha um período",IF(B83&gt;=FinMes,"Outro período",IF(L83&gt;0,"Pagamento excedente",IF(D83=0,"Pago",IF(E83=0,"A pagar","Parcial")))))))</f>
        <v/>
      </c>
      <c r="J83" s="36" t="str">
        <f aca="false">IF(COUNTA(A83:C83,F83:H83)=0,"",IF(A83="","Falta o código",IF(A83&lt;&gt;TRIM(A83),"Confira o código",IF(COUNTIFS(GastoID,A83)&gt;1,"Código repetido",IF(NOT(ISNUMBER(B83)),"Confira a data",IF(OR(B83&lt;1,B83&gt;73415,INT(B83)&lt;&gt;B83),"Confira a data",IF(NOT(ISNUMBER(C83)),"Confira o valor",IF(C83&lt;=0,"Valor maior que zero",IF(COUNTIFS(Categorias,F83)&lt;&gt;1,"Escolha uma categoria",IF(G83="","Preencha a descrição","OK"))))))))))</f>
        <v/>
      </c>
      <c r="K83" s="34" t="n">
        <f aca="false">IF(J83="OK",C83,0)</f>
        <v>0</v>
      </c>
      <c r="L83" s="34" t="str">
        <f aca="false">IF(OR(J83&lt;&gt;"OK",FinMes=""),"",IF(B83&gt;=FinMes,0,MAX(0,ROUND(E83-C83,2))))</f>
        <v/>
      </c>
    </row>
    <row r="84" customFormat="false" ht="25" hidden="false" customHeight="true" outlineLevel="0" collapsed="false">
      <c r="A84" s="31"/>
      <c r="B84" s="32"/>
      <c r="C84" s="33"/>
      <c r="D84" s="34" t="str">
        <f aca="false">IF(OR(J84&lt;&gt;"OK",FinMes=""),"",IF(B84&gt;=FinMes,0,MAX(0,ROUND(C84-E84,2))))</f>
        <v/>
      </c>
      <c r="E84" s="34" t="str">
        <f aca="false">IF(OR(J84&lt;&gt;"OK",FinMes=""),"",IF(B84&gt;=FinMes,0,SUMIFS(PagoValido,PagoGasto,A84,PagoFecha,"&lt;"&amp;FinMes)))</f>
        <v/>
      </c>
      <c r="F84" s="35"/>
      <c r="G84" s="35"/>
      <c r="H84" s="35"/>
      <c r="I84" s="36" t="str">
        <f aca="false">IF(J84="","",IF(J84&lt;&gt;"OK","Confira os dados",IF(FinMes="","Escolha um período",IF(B84&gt;=FinMes,"Outro período",IF(L84&gt;0,"Pagamento excedente",IF(D84=0,"Pago",IF(E84=0,"A pagar","Parcial")))))))</f>
        <v/>
      </c>
      <c r="J84" s="36" t="str">
        <f aca="false">IF(COUNTA(A84:C84,F84:H84)=0,"",IF(A84="","Falta o código",IF(A84&lt;&gt;TRIM(A84),"Confira o código",IF(COUNTIFS(GastoID,A84)&gt;1,"Código repetido",IF(NOT(ISNUMBER(B84)),"Confira a data",IF(OR(B84&lt;1,B84&gt;73415,INT(B84)&lt;&gt;B84),"Confira a data",IF(NOT(ISNUMBER(C84)),"Confira o valor",IF(C84&lt;=0,"Valor maior que zero",IF(COUNTIFS(Categorias,F84)&lt;&gt;1,"Escolha uma categoria",IF(G84="","Preencha a descrição","OK"))))))))))</f>
        <v/>
      </c>
      <c r="K84" s="34" t="n">
        <f aca="false">IF(J84="OK",C84,0)</f>
        <v>0</v>
      </c>
      <c r="L84" s="34" t="str">
        <f aca="false">IF(OR(J84&lt;&gt;"OK",FinMes=""),"",IF(B84&gt;=FinMes,0,MAX(0,ROUND(E84-C84,2))))</f>
        <v/>
      </c>
    </row>
    <row r="85" customFormat="false" ht="25" hidden="false" customHeight="true" outlineLevel="0" collapsed="false">
      <c r="A85" s="31"/>
      <c r="B85" s="32"/>
      <c r="C85" s="33"/>
      <c r="D85" s="34" t="str">
        <f aca="false">IF(OR(J85&lt;&gt;"OK",FinMes=""),"",IF(B85&gt;=FinMes,0,MAX(0,ROUND(C85-E85,2))))</f>
        <v/>
      </c>
      <c r="E85" s="34" t="str">
        <f aca="false">IF(OR(J85&lt;&gt;"OK",FinMes=""),"",IF(B85&gt;=FinMes,0,SUMIFS(PagoValido,PagoGasto,A85,PagoFecha,"&lt;"&amp;FinMes)))</f>
        <v/>
      </c>
      <c r="F85" s="35"/>
      <c r="G85" s="35"/>
      <c r="H85" s="35"/>
      <c r="I85" s="36" t="str">
        <f aca="false">IF(J85="","",IF(J85&lt;&gt;"OK","Confira os dados",IF(FinMes="","Escolha um período",IF(B85&gt;=FinMes,"Outro período",IF(L85&gt;0,"Pagamento excedente",IF(D85=0,"Pago",IF(E85=0,"A pagar","Parcial")))))))</f>
        <v/>
      </c>
      <c r="J85" s="36" t="str">
        <f aca="false">IF(COUNTA(A85:C85,F85:H85)=0,"",IF(A85="","Falta o código",IF(A85&lt;&gt;TRIM(A85),"Confira o código",IF(COUNTIFS(GastoID,A85)&gt;1,"Código repetido",IF(NOT(ISNUMBER(B85)),"Confira a data",IF(OR(B85&lt;1,B85&gt;73415,INT(B85)&lt;&gt;B85),"Confira a data",IF(NOT(ISNUMBER(C85)),"Confira o valor",IF(C85&lt;=0,"Valor maior que zero",IF(COUNTIFS(Categorias,F85)&lt;&gt;1,"Escolha uma categoria",IF(G85="","Preencha a descrição","OK"))))))))))</f>
        <v/>
      </c>
      <c r="K85" s="34" t="n">
        <f aca="false">IF(J85="OK",C85,0)</f>
        <v>0</v>
      </c>
      <c r="L85" s="34" t="str">
        <f aca="false">IF(OR(J85&lt;&gt;"OK",FinMes=""),"",IF(B85&gt;=FinMes,0,MAX(0,ROUND(E85-C85,2))))</f>
        <v/>
      </c>
    </row>
    <row r="86" customFormat="false" ht="25" hidden="false" customHeight="true" outlineLevel="0" collapsed="false">
      <c r="A86" s="31"/>
      <c r="B86" s="32"/>
      <c r="C86" s="33"/>
      <c r="D86" s="34" t="str">
        <f aca="false">IF(OR(J86&lt;&gt;"OK",FinMes=""),"",IF(B86&gt;=FinMes,0,MAX(0,ROUND(C86-E86,2))))</f>
        <v/>
      </c>
      <c r="E86" s="34" t="str">
        <f aca="false">IF(OR(J86&lt;&gt;"OK",FinMes=""),"",IF(B86&gt;=FinMes,0,SUMIFS(PagoValido,PagoGasto,A86,PagoFecha,"&lt;"&amp;FinMes)))</f>
        <v/>
      </c>
      <c r="F86" s="35"/>
      <c r="G86" s="35"/>
      <c r="H86" s="35"/>
      <c r="I86" s="36" t="str">
        <f aca="false">IF(J86="","",IF(J86&lt;&gt;"OK","Confira os dados",IF(FinMes="","Escolha um período",IF(B86&gt;=FinMes,"Outro período",IF(L86&gt;0,"Pagamento excedente",IF(D86=0,"Pago",IF(E86=0,"A pagar","Parcial")))))))</f>
        <v/>
      </c>
      <c r="J86" s="36" t="str">
        <f aca="false">IF(COUNTA(A86:C86,F86:H86)=0,"",IF(A86="","Falta o código",IF(A86&lt;&gt;TRIM(A86),"Confira o código",IF(COUNTIFS(GastoID,A86)&gt;1,"Código repetido",IF(NOT(ISNUMBER(B86)),"Confira a data",IF(OR(B86&lt;1,B86&gt;73415,INT(B86)&lt;&gt;B86),"Confira a data",IF(NOT(ISNUMBER(C86)),"Confira o valor",IF(C86&lt;=0,"Valor maior que zero",IF(COUNTIFS(Categorias,F86)&lt;&gt;1,"Escolha uma categoria",IF(G86="","Preencha a descrição","OK"))))))))))</f>
        <v/>
      </c>
      <c r="K86" s="34" t="n">
        <f aca="false">IF(J86="OK",C86,0)</f>
        <v>0</v>
      </c>
      <c r="L86" s="34" t="str">
        <f aca="false">IF(OR(J86&lt;&gt;"OK",FinMes=""),"",IF(B86&gt;=FinMes,0,MAX(0,ROUND(E86-C86,2))))</f>
        <v/>
      </c>
    </row>
    <row r="87" customFormat="false" ht="25" hidden="false" customHeight="true" outlineLevel="0" collapsed="false">
      <c r="A87" s="31"/>
      <c r="B87" s="32"/>
      <c r="C87" s="33"/>
      <c r="D87" s="34" t="str">
        <f aca="false">IF(OR(J87&lt;&gt;"OK",FinMes=""),"",IF(B87&gt;=FinMes,0,MAX(0,ROUND(C87-E87,2))))</f>
        <v/>
      </c>
      <c r="E87" s="34" t="str">
        <f aca="false">IF(OR(J87&lt;&gt;"OK",FinMes=""),"",IF(B87&gt;=FinMes,0,SUMIFS(PagoValido,PagoGasto,A87,PagoFecha,"&lt;"&amp;FinMes)))</f>
        <v/>
      </c>
      <c r="F87" s="35"/>
      <c r="G87" s="35"/>
      <c r="H87" s="35"/>
      <c r="I87" s="36" t="str">
        <f aca="false">IF(J87="","",IF(J87&lt;&gt;"OK","Confira os dados",IF(FinMes="","Escolha um período",IF(B87&gt;=FinMes,"Outro período",IF(L87&gt;0,"Pagamento excedente",IF(D87=0,"Pago",IF(E87=0,"A pagar","Parcial")))))))</f>
        <v/>
      </c>
      <c r="J87" s="36" t="str">
        <f aca="false">IF(COUNTA(A87:C87,F87:H87)=0,"",IF(A87="","Falta o código",IF(A87&lt;&gt;TRIM(A87),"Confira o código",IF(COUNTIFS(GastoID,A87)&gt;1,"Código repetido",IF(NOT(ISNUMBER(B87)),"Confira a data",IF(OR(B87&lt;1,B87&gt;73415,INT(B87)&lt;&gt;B87),"Confira a data",IF(NOT(ISNUMBER(C87)),"Confira o valor",IF(C87&lt;=0,"Valor maior que zero",IF(COUNTIFS(Categorias,F87)&lt;&gt;1,"Escolha uma categoria",IF(G87="","Preencha a descrição","OK"))))))))))</f>
        <v/>
      </c>
      <c r="K87" s="34" t="n">
        <f aca="false">IF(J87="OK",C87,0)</f>
        <v>0</v>
      </c>
      <c r="L87" s="34" t="str">
        <f aca="false">IF(OR(J87&lt;&gt;"OK",FinMes=""),"",IF(B87&gt;=FinMes,0,MAX(0,ROUND(E87-C87,2))))</f>
        <v/>
      </c>
    </row>
    <row r="88" customFormat="false" ht="25" hidden="false" customHeight="true" outlineLevel="0" collapsed="false">
      <c r="A88" s="31"/>
      <c r="B88" s="32"/>
      <c r="C88" s="33"/>
      <c r="D88" s="34" t="str">
        <f aca="false">IF(OR(J88&lt;&gt;"OK",FinMes=""),"",IF(B88&gt;=FinMes,0,MAX(0,ROUND(C88-E88,2))))</f>
        <v/>
      </c>
      <c r="E88" s="34" t="str">
        <f aca="false">IF(OR(J88&lt;&gt;"OK",FinMes=""),"",IF(B88&gt;=FinMes,0,SUMIFS(PagoValido,PagoGasto,A88,PagoFecha,"&lt;"&amp;FinMes)))</f>
        <v/>
      </c>
      <c r="F88" s="35"/>
      <c r="G88" s="35"/>
      <c r="H88" s="35"/>
      <c r="I88" s="36" t="str">
        <f aca="false">IF(J88="","",IF(J88&lt;&gt;"OK","Confira os dados",IF(FinMes="","Escolha um período",IF(B88&gt;=FinMes,"Outro período",IF(L88&gt;0,"Pagamento excedente",IF(D88=0,"Pago",IF(E88=0,"A pagar","Parcial")))))))</f>
        <v/>
      </c>
      <c r="J88" s="36" t="str">
        <f aca="false">IF(COUNTA(A88:C88,F88:H88)=0,"",IF(A88="","Falta o código",IF(A88&lt;&gt;TRIM(A88),"Confira o código",IF(COUNTIFS(GastoID,A88)&gt;1,"Código repetido",IF(NOT(ISNUMBER(B88)),"Confira a data",IF(OR(B88&lt;1,B88&gt;73415,INT(B88)&lt;&gt;B88),"Confira a data",IF(NOT(ISNUMBER(C88)),"Confira o valor",IF(C88&lt;=0,"Valor maior que zero",IF(COUNTIFS(Categorias,F88)&lt;&gt;1,"Escolha uma categoria",IF(G88="","Preencha a descrição","OK"))))))))))</f>
        <v/>
      </c>
      <c r="K88" s="34" t="n">
        <f aca="false">IF(J88="OK",C88,0)</f>
        <v>0</v>
      </c>
      <c r="L88" s="34" t="str">
        <f aca="false">IF(OR(J88&lt;&gt;"OK",FinMes=""),"",IF(B88&gt;=FinMes,0,MAX(0,ROUND(E88-C88,2))))</f>
        <v/>
      </c>
    </row>
    <row r="89" customFormat="false" ht="25" hidden="false" customHeight="true" outlineLevel="0" collapsed="false">
      <c r="A89" s="31"/>
      <c r="B89" s="32"/>
      <c r="C89" s="33"/>
      <c r="D89" s="34" t="str">
        <f aca="false">IF(OR(J89&lt;&gt;"OK",FinMes=""),"",IF(B89&gt;=FinMes,0,MAX(0,ROUND(C89-E89,2))))</f>
        <v/>
      </c>
      <c r="E89" s="34" t="str">
        <f aca="false">IF(OR(J89&lt;&gt;"OK",FinMes=""),"",IF(B89&gt;=FinMes,0,SUMIFS(PagoValido,PagoGasto,A89,PagoFecha,"&lt;"&amp;FinMes)))</f>
        <v/>
      </c>
      <c r="F89" s="35"/>
      <c r="G89" s="35"/>
      <c r="H89" s="35"/>
      <c r="I89" s="36" t="str">
        <f aca="false">IF(J89="","",IF(J89&lt;&gt;"OK","Confira os dados",IF(FinMes="","Escolha um período",IF(B89&gt;=FinMes,"Outro período",IF(L89&gt;0,"Pagamento excedente",IF(D89=0,"Pago",IF(E89=0,"A pagar","Parcial")))))))</f>
        <v/>
      </c>
      <c r="J89" s="36" t="str">
        <f aca="false">IF(COUNTA(A89:C89,F89:H89)=0,"",IF(A89="","Falta o código",IF(A89&lt;&gt;TRIM(A89),"Confira o código",IF(COUNTIFS(GastoID,A89)&gt;1,"Código repetido",IF(NOT(ISNUMBER(B89)),"Confira a data",IF(OR(B89&lt;1,B89&gt;73415,INT(B89)&lt;&gt;B89),"Confira a data",IF(NOT(ISNUMBER(C89)),"Confira o valor",IF(C89&lt;=0,"Valor maior que zero",IF(COUNTIFS(Categorias,F89)&lt;&gt;1,"Escolha uma categoria",IF(G89="","Preencha a descrição","OK"))))))))))</f>
        <v/>
      </c>
      <c r="K89" s="34" t="n">
        <f aca="false">IF(J89="OK",C89,0)</f>
        <v>0</v>
      </c>
      <c r="L89" s="34" t="str">
        <f aca="false">IF(OR(J89&lt;&gt;"OK",FinMes=""),"",IF(B89&gt;=FinMes,0,MAX(0,ROUND(E89-C89,2))))</f>
        <v/>
      </c>
    </row>
    <row r="90" customFormat="false" ht="25" hidden="false" customHeight="true" outlineLevel="0" collapsed="false">
      <c r="A90" s="31"/>
      <c r="B90" s="32"/>
      <c r="C90" s="33"/>
      <c r="D90" s="34" t="str">
        <f aca="false">IF(OR(J90&lt;&gt;"OK",FinMes=""),"",IF(B90&gt;=FinMes,0,MAX(0,ROUND(C90-E90,2))))</f>
        <v/>
      </c>
      <c r="E90" s="34" t="str">
        <f aca="false">IF(OR(J90&lt;&gt;"OK",FinMes=""),"",IF(B90&gt;=FinMes,0,SUMIFS(PagoValido,PagoGasto,A90,PagoFecha,"&lt;"&amp;FinMes)))</f>
        <v/>
      </c>
      <c r="F90" s="35"/>
      <c r="G90" s="35"/>
      <c r="H90" s="35"/>
      <c r="I90" s="36" t="str">
        <f aca="false">IF(J90="","",IF(J90&lt;&gt;"OK","Confira os dados",IF(FinMes="","Escolha um período",IF(B90&gt;=FinMes,"Outro período",IF(L90&gt;0,"Pagamento excedente",IF(D90=0,"Pago",IF(E90=0,"A pagar","Parcial")))))))</f>
        <v/>
      </c>
      <c r="J90" s="36" t="str">
        <f aca="false">IF(COUNTA(A90:C90,F90:H90)=0,"",IF(A90="","Falta o código",IF(A90&lt;&gt;TRIM(A90),"Confira o código",IF(COUNTIFS(GastoID,A90)&gt;1,"Código repetido",IF(NOT(ISNUMBER(B90)),"Confira a data",IF(OR(B90&lt;1,B90&gt;73415,INT(B90)&lt;&gt;B90),"Confira a data",IF(NOT(ISNUMBER(C90)),"Confira o valor",IF(C90&lt;=0,"Valor maior que zero",IF(COUNTIFS(Categorias,F90)&lt;&gt;1,"Escolha uma categoria",IF(G90="","Preencha a descrição","OK"))))))))))</f>
        <v/>
      </c>
      <c r="K90" s="34" t="n">
        <f aca="false">IF(J90="OK",C90,0)</f>
        <v>0</v>
      </c>
      <c r="L90" s="34" t="str">
        <f aca="false">IF(OR(J90&lt;&gt;"OK",FinMes=""),"",IF(B90&gt;=FinMes,0,MAX(0,ROUND(E90-C90,2))))</f>
        <v/>
      </c>
    </row>
    <row r="91" customFormat="false" ht="25" hidden="false" customHeight="true" outlineLevel="0" collapsed="false">
      <c r="A91" s="31"/>
      <c r="B91" s="32"/>
      <c r="C91" s="33"/>
      <c r="D91" s="34" t="str">
        <f aca="false">IF(OR(J91&lt;&gt;"OK",FinMes=""),"",IF(B91&gt;=FinMes,0,MAX(0,ROUND(C91-E91,2))))</f>
        <v/>
      </c>
      <c r="E91" s="34" t="str">
        <f aca="false">IF(OR(J91&lt;&gt;"OK",FinMes=""),"",IF(B91&gt;=FinMes,0,SUMIFS(PagoValido,PagoGasto,A91,PagoFecha,"&lt;"&amp;FinMes)))</f>
        <v/>
      </c>
      <c r="F91" s="35"/>
      <c r="G91" s="35"/>
      <c r="H91" s="35"/>
      <c r="I91" s="36" t="str">
        <f aca="false">IF(J91="","",IF(J91&lt;&gt;"OK","Confira os dados",IF(FinMes="","Escolha um período",IF(B91&gt;=FinMes,"Outro período",IF(L91&gt;0,"Pagamento excedente",IF(D91=0,"Pago",IF(E91=0,"A pagar","Parcial")))))))</f>
        <v/>
      </c>
      <c r="J91" s="36" t="str">
        <f aca="false">IF(COUNTA(A91:C91,F91:H91)=0,"",IF(A91="","Falta o código",IF(A91&lt;&gt;TRIM(A91),"Confira o código",IF(COUNTIFS(GastoID,A91)&gt;1,"Código repetido",IF(NOT(ISNUMBER(B91)),"Confira a data",IF(OR(B91&lt;1,B91&gt;73415,INT(B91)&lt;&gt;B91),"Confira a data",IF(NOT(ISNUMBER(C91)),"Confira o valor",IF(C91&lt;=0,"Valor maior que zero",IF(COUNTIFS(Categorias,F91)&lt;&gt;1,"Escolha uma categoria",IF(G91="","Preencha a descrição","OK"))))))))))</f>
        <v/>
      </c>
      <c r="K91" s="34" t="n">
        <f aca="false">IF(J91="OK",C91,0)</f>
        <v>0</v>
      </c>
      <c r="L91" s="34" t="str">
        <f aca="false">IF(OR(J91&lt;&gt;"OK",FinMes=""),"",IF(B91&gt;=FinMes,0,MAX(0,ROUND(E91-C91,2))))</f>
        <v/>
      </c>
    </row>
    <row r="92" customFormat="false" ht="25" hidden="false" customHeight="true" outlineLevel="0" collapsed="false">
      <c r="A92" s="31"/>
      <c r="B92" s="32"/>
      <c r="C92" s="33"/>
      <c r="D92" s="34" t="str">
        <f aca="false">IF(OR(J92&lt;&gt;"OK",FinMes=""),"",IF(B92&gt;=FinMes,0,MAX(0,ROUND(C92-E92,2))))</f>
        <v/>
      </c>
      <c r="E92" s="34" t="str">
        <f aca="false">IF(OR(J92&lt;&gt;"OK",FinMes=""),"",IF(B92&gt;=FinMes,0,SUMIFS(PagoValido,PagoGasto,A92,PagoFecha,"&lt;"&amp;FinMes)))</f>
        <v/>
      </c>
      <c r="F92" s="35"/>
      <c r="G92" s="35"/>
      <c r="H92" s="35"/>
      <c r="I92" s="36" t="str">
        <f aca="false">IF(J92="","",IF(J92&lt;&gt;"OK","Confira os dados",IF(FinMes="","Escolha um período",IF(B92&gt;=FinMes,"Outro período",IF(L92&gt;0,"Pagamento excedente",IF(D92=0,"Pago",IF(E92=0,"A pagar","Parcial")))))))</f>
        <v/>
      </c>
      <c r="J92" s="36" t="str">
        <f aca="false">IF(COUNTA(A92:C92,F92:H92)=0,"",IF(A92="","Falta o código",IF(A92&lt;&gt;TRIM(A92),"Confira o código",IF(COUNTIFS(GastoID,A92)&gt;1,"Código repetido",IF(NOT(ISNUMBER(B92)),"Confira a data",IF(OR(B92&lt;1,B92&gt;73415,INT(B92)&lt;&gt;B92),"Confira a data",IF(NOT(ISNUMBER(C92)),"Confira o valor",IF(C92&lt;=0,"Valor maior que zero",IF(COUNTIFS(Categorias,F92)&lt;&gt;1,"Escolha uma categoria",IF(G92="","Preencha a descrição","OK"))))))))))</f>
        <v/>
      </c>
      <c r="K92" s="34" t="n">
        <f aca="false">IF(J92="OK",C92,0)</f>
        <v>0</v>
      </c>
      <c r="L92" s="34" t="str">
        <f aca="false">IF(OR(J92&lt;&gt;"OK",FinMes=""),"",IF(B92&gt;=FinMes,0,MAX(0,ROUND(E92-C92,2))))</f>
        <v/>
      </c>
    </row>
    <row r="93" customFormat="false" ht="25" hidden="false" customHeight="true" outlineLevel="0" collapsed="false">
      <c r="A93" s="31"/>
      <c r="B93" s="32"/>
      <c r="C93" s="33"/>
      <c r="D93" s="34" t="str">
        <f aca="false">IF(OR(J93&lt;&gt;"OK",FinMes=""),"",IF(B93&gt;=FinMes,0,MAX(0,ROUND(C93-E93,2))))</f>
        <v/>
      </c>
      <c r="E93" s="34" t="str">
        <f aca="false">IF(OR(J93&lt;&gt;"OK",FinMes=""),"",IF(B93&gt;=FinMes,0,SUMIFS(PagoValido,PagoGasto,A93,PagoFecha,"&lt;"&amp;FinMes)))</f>
        <v/>
      </c>
      <c r="F93" s="35"/>
      <c r="G93" s="35"/>
      <c r="H93" s="35"/>
      <c r="I93" s="36" t="str">
        <f aca="false">IF(J93="","",IF(J93&lt;&gt;"OK","Confira os dados",IF(FinMes="","Escolha um período",IF(B93&gt;=FinMes,"Outro período",IF(L93&gt;0,"Pagamento excedente",IF(D93=0,"Pago",IF(E93=0,"A pagar","Parcial")))))))</f>
        <v/>
      </c>
      <c r="J93" s="36" t="str">
        <f aca="false">IF(COUNTA(A93:C93,F93:H93)=0,"",IF(A93="","Falta o código",IF(A93&lt;&gt;TRIM(A93),"Confira o código",IF(COUNTIFS(GastoID,A93)&gt;1,"Código repetido",IF(NOT(ISNUMBER(B93)),"Confira a data",IF(OR(B93&lt;1,B93&gt;73415,INT(B93)&lt;&gt;B93),"Confira a data",IF(NOT(ISNUMBER(C93)),"Confira o valor",IF(C93&lt;=0,"Valor maior que zero",IF(COUNTIFS(Categorias,F93)&lt;&gt;1,"Escolha uma categoria",IF(G93="","Preencha a descrição","OK"))))))))))</f>
        <v/>
      </c>
      <c r="K93" s="34" t="n">
        <f aca="false">IF(J93="OK",C93,0)</f>
        <v>0</v>
      </c>
      <c r="L93" s="34" t="str">
        <f aca="false">IF(OR(J93&lt;&gt;"OK",FinMes=""),"",IF(B93&gt;=FinMes,0,MAX(0,ROUND(E93-C93,2))))</f>
        <v/>
      </c>
    </row>
    <row r="94" customFormat="false" ht="25" hidden="false" customHeight="true" outlineLevel="0" collapsed="false">
      <c r="A94" s="31"/>
      <c r="B94" s="32"/>
      <c r="C94" s="33"/>
      <c r="D94" s="34" t="str">
        <f aca="false">IF(OR(J94&lt;&gt;"OK",FinMes=""),"",IF(B94&gt;=FinMes,0,MAX(0,ROUND(C94-E94,2))))</f>
        <v/>
      </c>
      <c r="E94" s="34" t="str">
        <f aca="false">IF(OR(J94&lt;&gt;"OK",FinMes=""),"",IF(B94&gt;=FinMes,0,SUMIFS(PagoValido,PagoGasto,A94,PagoFecha,"&lt;"&amp;FinMes)))</f>
        <v/>
      </c>
      <c r="F94" s="35"/>
      <c r="G94" s="35"/>
      <c r="H94" s="35"/>
      <c r="I94" s="36" t="str">
        <f aca="false">IF(J94="","",IF(J94&lt;&gt;"OK","Confira os dados",IF(FinMes="","Escolha um período",IF(B94&gt;=FinMes,"Outro período",IF(L94&gt;0,"Pagamento excedente",IF(D94=0,"Pago",IF(E94=0,"A pagar","Parcial")))))))</f>
        <v/>
      </c>
      <c r="J94" s="36" t="str">
        <f aca="false">IF(COUNTA(A94:C94,F94:H94)=0,"",IF(A94="","Falta o código",IF(A94&lt;&gt;TRIM(A94),"Confira o código",IF(COUNTIFS(GastoID,A94)&gt;1,"Código repetido",IF(NOT(ISNUMBER(B94)),"Confira a data",IF(OR(B94&lt;1,B94&gt;73415,INT(B94)&lt;&gt;B94),"Confira a data",IF(NOT(ISNUMBER(C94)),"Confira o valor",IF(C94&lt;=0,"Valor maior que zero",IF(COUNTIFS(Categorias,F94)&lt;&gt;1,"Escolha uma categoria",IF(G94="","Preencha a descrição","OK"))))))))))</f>
        <v/>
      </c>
      <c r="K94" s="34" t="n">
        <f aca="false">IF(J94="OK",C94,0)</f>
        <v>0</v>
      </c>
      <c r="L94" s="34" t="str">
        <f aca="false">IF(OR(J94&lt;&gt;"OK",FinMes=""),"",IF(B94&gt;=FinMes,0,MAX(0,ROUND(E94-C94,2))))</f>
        <v/>
      </c>
    </row>
    <row r="95" customFormat="false" ht="25" hidden="false" customHeight="true" outlineLevel="0" collapsed="false">
      <c r="A95" s="31"/>
      <c r="B95" s="32"/>
      <c r="C95" s="33"/>
      <c r="D95" s="34" t="str">
        <f aca="false">IF(OR(J95&lt;&gt;"OK",FinMes=""),"",IF(B95&gt;=FinMes,0,MAX(0,ROUND(C95-E95,2))))</f>
        <v/>
      </c>
      <c r="E95" s="34" t="str">
        <f aca="false">IF(OR(J95&lt;&gt;"OK",FinMes=""),"",IF(B95&gt;=FinMes,0,SUMIFS(PagoValido,PagoGasto,A95,PagoFecha,"&lt;"&amp;FinMes)))</f>
        <v/>
      </c>
      <c r="F95" s="35"/>
      <c r="G95" s="35"/>
      <c r="H95" s="35"/>
      <c r="I95" s="36" t="str">
        <f aca="false">IF(J95="","",IF(J95&lt;&gt;"OK","Confira os dados",IF(FinMes="","Escolha um período",IF(B95&gt;=FinMes,"Outro período",IF(L95&gt;0,"Pagamento excedente",IF(D95=0,"Pago",IF(E95=0,"A pagar","Parcial")))))))</f>
        <v/>
      </c>
      <c r="J95" s="36" t="str">
        <f aca="false">IF(COUNTA(A95:C95,F95:H95)=0,"",IF(A95="","Falta o código",IF(A95&lt;&gt;TRIM(A95),"Confira o código",IF(COUNTIFS(GastoID,A95)&gt;1,"Código repetido",IF(NOT(ISNUMBER(B95)),"Confira a data",IF(OR(B95&lt;1,B95&gt;73415,INT(B95)&lt;&gt;B95),"Confira a data",IF(NOT(ISNUMBER(C95)),"Confira o valor",IF(C95&lt;=0,"Valor maior que zero",IF(COUNTIFS(Categorias,F95)&lt;&gt;1,"Escolha uma categoria",IF(G95="","Preencha a descrição","OK"))))))))))</f>
        <v/>
      </c>
      <c r="K95" s="34" t="n">
        <f aca="false">IF(J95="OK",C95,0)</f>
        <v>0</v>
      </c>
      <c r="L95" s="34" t="str">
        <f aca="false">IF(OR(J95&lt;&gt;"OK",FinMes=""),"",IF(B95&gt;=FinMes,0,MAX(0,ROUND(E95-C95,2))))</f>
        <v/>
      </c>
    </row>
    <row r="96" customFormat="false" ht="25" hidden="false" customHeight="true" outlineLevel="0" collapsed="false">
      <c r="A96" s="31"/>
      <c r="B96" s="32"/>
      <c r="C96" s="33"/>
      <c r="D96" s="34" t="str">
        <f aca="false">IF(OR(J96&lt;&gt;"OK",FinMes=""),"",IF(B96&gt;=FinMes,0,MAX(0,ROUND(C96-E96,2))))</f>
        <v/>
      </c>
      <c r="E96" s="34" t="str">
        <f aca="false">IF(OR(J96&lt;&gt;"OK",FinMes=""),"",IF(B96&gt;=FinMes,0,SUMIFS(PagoValido,PagoGasto,A96,PagoFecha,"&lt;"&amp;FinMes)))</f>
        <v/>
      </c>
      <c r="F96" s="35"/>
      <c r="G96" s="35"/>
      <c r="H96" s="35"/>
      <c r="I96" s="36" t="str">
        <f aca="false">IF(J96="","",IF(J96&lt;&gt;"OK","Confira os dados",IF(FinMes="","Escolha um período",IF(B96&gt;=FinMes,"Outro período",IF(L96&gt;0,"Pagamento excedente",IF(D96=0,"Pago",IF(E96=0,"A pagar","Parcial")))))))</f>
        <v/>
      </c>
      <c r="J96" s="36" t="str">
        <f aca="false">IF(COUNTA(A96:C96,F96:H96)=0,"",IF(A96="","Falta o código",IF(A96&lt;&gt;TRIM(A96),"Confira o código",IF(COUNTIFS(GastoID,A96)&gt;1,"Código repetido",IF(NOT(ISNUMBER(B96)),"Confira a data",IF(OR(B96&lt;1,B96&gt;73415,INT(B96)&lt;&gt;B96),"Confira a data",IF(NOT(ISNUMBER(C96)),"Confira o valor",IF(C96&lt;=0,"Valor maior que zero",IF(COUNTIFS(Categorias,F96)&lt;&gt;1,"Escolha uma categoria",IF(G96="","Preencha a descrição","OK"))))))))))</f>
        <v/>
      </c>
      <c r="K96" s="34" t="n">
        <f aca="false">IF(J96="OK",C96,0)</f>
        <v>0</v>
      </c>
      <c r="L96" s="34" t="str">
        <f aca="false">IF(OR(J96&lt;&gt;"OK",FinMes=""),"",IF(B96&gt;=FinMes,0,MAX(0,ROUND(E96-C96,2))))</f>
        <v/>
      </c>
    </row>
    <row r="97" customFormat="false" ht="25" hidden="false" customHeight="true" outlineLevel="0" collapsed="false">
      <c r="A97" s="31"/>
      <c r="B97" s="32"/>
      <c r="C97" s="33"/>
      <c r="D97" s="34" t="str">
        <f aca="false">IF(OR(J97&lt;&gt;"OK",FinMes=""),"",IF(B97&gt;=FinMes,0,MAX(0,ROUND(C97-E97,2))))</f>
        <v/>
      </c>
      <c r="E97" s="34" t="str">
        <f aca="false">IF(OR(J97&lt;&gt;"OK",FinMes=""),"",IF(B97&gt;=FinMes,0,SUMIFS(PagoValido,PagoGasto,A97,PagoFecha,"&lt;"&amp;FinMes)))</f>
        <v/>
      </c>
      <c r="F97" s="35"/>
      <c r="G97" s="35"/>
      <c r="H97" s="35"/>
      <c r="I97" s="36" t="str">
        <f aca="false">IF(J97="","",IF(J97&lt;&gt;"OK","Confira os dados",IF(FinMes="","Escolha um período",IF(B97&gt;=FinMes,"Outro período",IF(L97&gt;0,"Pagamento excedente",IF(D97=0,"Pago",IF(E97=0,"A pagar","Parcial")))))))</f>
        <v/>
      </c>
      <c r="J97" s="36" t="str">
        <f aca="false">IF(COUNTA(A97:C97,F97:H97)=0,"",IF(A97="","Falta o código",IF(A97&lt;&gt;TRIM(A97),"Confira o código",IF(COUNTIFS(GastoID,A97)&gt;1,"Código repetido",IF(NOT(ISNUMBER(B97)),"Confira a data",IF(OR(B97&lt;1,B97&gt;73415,INT(B97)&lt;&gt;B97),"Confira a data",IF(NOT(ISNUMBER(C97)),"Confira o valor",IF(C97&lt;=0,"Valor maior que zero",IF(COUNTIFS(Categorias,F97)&lt;&gt;1,"Escolha uma categoria",IF(G97="","Preencha a descrição","OK"))))))))))</f>
        <v/>
      </c>
      <c r="K97" s="34" t="n">
        <f aca="false">IF(J97="OK",C97,0)</f>
        <v>0</v>
      </c>
      <c r="L97" s="34" t="str">
        <f aca="false">IF(OR(J97&lt;&gt;"OK",FinMes=""),"",IF(B97&gt;=FinMes,0,MAX(0,ROUND(E97-C97,2))))</f>
        <v/>
      </c>
    </row>
    <row r="98" customFormat="false" ht="25" hidden="false" customHeight="true" outlineLevel="0" collapsed="false">
      <c r="A98" s="31"/>
      <c r="B98" s="32"/>
      <c r="C98" s="33"/>
      <c r="D98" s="34" t="str">
        <f aca="false">IF(OR(J98&lt;&gt;"OK",FinMes=""),"",IF(B98&gt;=FinMes,0,MAX(0,ROUND(C98-E98,2))))</f>
        <v/>
      </c>
      <c r="E98" s="34" t="str">
        <f aca="false">IF(OR(J98&lt;&gt;"OK",FinMes=""),"",IF(B98&gt;=FinMes,0,SUMIFS(PagoValido,PagoGasto,A98,PagoFecha,"&lt;"&amp;FinMes)))</f>
        <v/>
      </c>
      <c r="F98" s="35"/>
      <c r="G98" s="35"/>
      <c r="H98" s="35"/>
      <c r="I98" s="36" t="str">
        <f aca="false">IF(J98="","",IF(J98&lt;&gt;"OK","Confira os dados",IF(FinMes="","Escolha um período",IF(B98&gt;=FinMes,"Outro período",IF(L98&gt;0,"Pagamento excedente",IF(D98=0,"Pago",IF(E98=0,"A pagar","Parcial")))))))</f>
        <v/>
      </c>
      <c r="J98" s="36" t="str">
        <f aca="false">IF(COUNTA(A98:C98,F98:H98)=0,"",IF(A98="","Falta o código",IF(A98&lt;&gt;TRIM(A98),"Confira o código",IF(COUNTIFS(GastoID,A98)&gt;1,"Código repetido",IF(NOT(ISNUMBER(B98)),"Confira a data",IF(OR(B98&lt;1,B98&gt;73415,INT(B98)&lt;&gt;B98),"Confira a data",IF(NOT(ISNUMBER(C98)),"Confira o valor",IF(C98&lt;=0,"Valor maior que zero",IF(COUNTIFS(Categorias,F98)&lt;&gt;1,"Escolha uma categoria",IF(G98="","Preencha a descrição","OK"))))))))))</f>
        <v/>
      </c>
      <c r="K98" s="34" t="n">
        <f aca="false">IF(J98="OK",C98,0)</f>
        <v>0</v>
      </c>
      <c r="L98" s="34" t="str">
        <f aca="false">IF(OR(J98&lt;&gt;"OK",FinMes=""),"",IF(B98&gt;=FinMes,0,MAX(0,ROUND(E98-C98,2))))</f>
        <v/>
      </c>
    </row>
    <row r="99" customFormat="false" ht="25" hidden="false" customHeight="true" outlineLevel="0" collapsed="false">
      <c r="A99" s="31"/>
      <c r="B99" s="32"/>
      <c r="C99" s="33"/>
      <c r="D99" s="34" t="str">
        <f aca="false">IF(OR(J99&lt;&gt;"OK",FinMes=""),"",IF(B99&gt;=FinMes,0,MAX(0,ROUND(C99-E99,2))))</f>
        <v/>
      </c>
      <c r="E99" s="34" t="str">
        <f aca="false">IF(OR(J99&lt;&gt;"OK",FinMes=""),"",IF(B99&gt;=FinMes,0,SUMIFS(PagoValido,PagoGasto,A99,PagoFecha,"&lt;"&amp;FinMes)))</f>
        <v/>
      </c>
      <c r="F99" s="35"/>
      <c r="G99" s="35"/>
      <c r="H99" s="35"/>
      <c r="I99" s="36" t="str">
        <f aca="false">IF(J99="","",IF(J99&lt;&gt;"OK","Confira os dados",IF(FinMes="","Escolha um período",IF(B99&gt;=FinMes,"Outro período",IF(L99&gt;0,"Pagamento excedente",IF(D99=0,"Pago",IF(E99=0,"A pagar","Parcial")))))))</f>
        <v/>
      </c>
      <c r="J99" s="36" t="str">
        <f aca="false">IF(COUNTA(A99:C99,F99:H99)=0,"",IF(A99="","Falta o código",IF(A99&lt;&gt;TRIM(A99),"Confira o código",IF(COUNTIFS(GastoID,A99)&gt;1,"Código repetido",IF(NOT(ISNUMBER(B99)),"Confira a data",IF(OR(B99&lt;1,B99&gt;73415,INT(B99)&lt;&gt;B99),"Confira a data",IF(NOT(ISNUMBER(C99)),"Confira o valor",IF(C99&lt;=0,"Valor maior que zero",IF(COUNTIFS(Categorias,F99)&lt;&gt;1,"Escolha uma categoria",IF(G99="","Preencha a descrição","OK"))))))))))</f>
        <v/>
      </c>
      <c r="K99" s="34" t="n">
        <f aca="false">IF(J99="OK",C99,0)</f>
        <v>0</v>
      </c>
      <c r="L99" s="34" t="str">
        <f aca="false">IF(OR(J99&lt;&gt;"OK",FinMes=""),"",IF(B99&gt;=FinMes,0,MAX(0,ROUND(E99-C99,2))))</f>
        <v/>
      </c>
    </row>
    <row r="100" customFormat="false" ht="25" hidden="false" customHeight="true" outlineLevel="0" collapsed="false">
      <c r="A100" s="31"/>
      <c r="B100" s="32"/>
      <c r="C100" s="33"/>
      <c r="D100" s="34" t="str">
        <f aca="false">IF(OR(J100&lt;&gt;"OK",FinMes=""),"",IF(B100&gt;=FinMes,0,MAX(0,ROUND(C100-E100,2))))</f>
        <v/>
      </c>
      <c r="E100" s="34" t="str">
        <f aca="false">IF(OR(J100&lt;&gt;"OK",FinMes=""),"",IF(B100&gt;=FinMes,0,SUMIFS(PagoValido,PagoGasto,A100,PagoFecha,"&lt;"&amp;FinMes)))</f>
        <v/>
      </c>
      <c r="F100" s="35"/>
      <c r="G100" s="35"/>
      <c r="H100" s="35"/>
      <c r="I100" s="36" t="str">
        <f aca="false">IF(J100="","",IF(J100&lt;&gt;"OK","Confira os dados",IF(FinMes="","Escolha um período",IF(B100&gt;=FinMes,"Outro período",IF(L100&gt;0,"Pagamento excedente",IF(D100=0,"Pago",IF(E100=0,"A pagar","Parcial")))))))</f>
        <v/>
      </c>
      <c r="J100" s="36" t="str">
        <f aca="false">IF(COUNTA(A100:C100,F100:H100)=0,"",IF(A100="","Falta o código",IF(A100&lt;&gt;TRIM(A100),"Confira o código",IF(COUNTIFS(GastoID,A100)&gt;1,"Código repetido",IF(NOT(ISNUMBER(B100)),"Confira a data",IF(OR(B100&lt;1,B100&gt;73415,INT(B100)&lt;&gt;B100),"Confira a data",IF(NOT(ISNUMBER(C100)),"Confira o valor",IF(C100&lt;=0,"Valor maior que zero",IF(COUNTIFS(Categorias,F100)&lt;&gt;1,"Escolha uma categoria",IF(G100="","Preencha a descrição","OK"))))))))))</f>
        <v/>
      </c>
      <c r="K100" s="34" t="n">
        <f aca="false">IF(J100="OK",C100,0)</f>
        <v>0</v>
      </c>
      <c r="L100" s="34" t="str">
        <f aca="false">IF(OR(J100&lt;&gt;"OK",FinMes=""),"",IF(B100&gt;=FinMes,0,MAX(0,ROUND(E100-C100,2))))</f>
        <v/>
      </c>
    </row>
    <row r="101" customFormat="false" ht="25" hidden="false" customHeight="true" outlineLevel="0" collapsed="false">
      <c r="A101" s="31"/>
      <c r="B101" s="32"/>
      <c r="C101" s="33"/>
      <c r="D101" s="34" t="str">
        <f aca="false">IF(OR(J101&lt;&gt;"OK",FinMes=""),"",IF(B101&gt;=FinMes,0,MAX(0,ROUND(C101-E101,2))))</f>
        <v/>
      </c>
      <c r="E101" s="34" t="str">
        <f aca="false">IF(OR(J101&lt;&gt;"OK",FinMes=""),"",IF(B101&gt;=FinMes,0,SUMIFS(PagoValido,PagoGasto,A101,PagoFecha,"&lt;"&amp;FinMes)))</f>
        <v/>
      </c>
      <c r="F101" s="35"/>
      <c r="G101" s="35"/>
      <c r="H101" s="35"/>
      <c r="I101" s="36" t="str">
        <f aca="false">IF(J101="","",IF(J101&lt;&gt;"OK","Confira os dados",IF(FinMes="","Escolha um período",IF(B101&gt;=FinMes,"Outro período",IF(L101&gt;0,"Pagamento excedente",IF(D101=0,"Pago",IF(E101=0,"A pagar","Parcial")))))))</f>
        <v/>
      </c>
      <c r="J101" s="36" t="str">
        <f aca="false">IF(COUNTA(A101:C101,F101:H101)=0,"",IF(A101="","Falta o código",IF(A101&lt;&gt;TRIM(A101),"Confira o código",IF(COUNTIFS(GastoID,A101)&gt;1,"Código repetido",IF(NOT(ISNUMBER(B101)),"Confira a data",IF(OR(B101&lt;1,B101&gt;73415,INT(B101)&lt;&gt;B101),"Confira a data",IF(NOT(ISNUMBER(C101)),"Confira o valor",IF(C101&lt;=0,"Valor maior que zero",IF(COUNTIFS(Categorias,F101)&lt;&gt;1,"Escolha uma categoria",IF(G101="","Preencha a descrição","OK"))))))))))</f>
        <v/>
      </c>
      <c r="K101" s="34" t="n">
        <f aca="false">IF(J101="OK",C101,0)</f>
        <v>0</v>
      </c>
      <c r="L101" s="34" t="str">
        <f aca="false">IF(OR(J101&lt;&gt;"OK",FinMes=""),"",IF(B101&gt;=FinMes,0,MAX(0,ROUND(E101-C101,2))))</f>
        <v/>
      </c>
    </row>
    <row r="102" customFormat="false" ht="25" hidden="false" customHeight="true" outlineLevel="0" collapsed="false">
      <c r="A102" s="31"/>
      <c r="B102" s="32"/>
      <c r="C102" s="33"/>
      <c r="D102" s="34" t="str">
        <f aca="false">IF(OR(J102&lt;&gt;"OK",FinMes=""),"",IF(B102&gt;=FinMes,0,MAX(0,ROUND(C102-E102,2))))</f>
        <v/>
      </c>
      <c r="E102" s="34" t="str">
        <f aca="false">IF(OR(J102&lt;&gt;"OK",FinMes=""),"",IF(B102&gt;=FinMes,0,SUMIFS(PagoValido,PagoGasto,A102,PagoFecha,"&lt;"&amp;FinMes)))</f>
        <v/>
      </c>
      <c r="F102" s="35"/>
      <c r="G102" s="35"/>
      <c r="H102" s="35"/>
      <c r="I102" s="36" t="str">
        <f aca="false">IF(J102="","",IF(J102&lt;&gt;"OK","Confira os dados",IF(FinMes="","Escolha um período",IF(B102&gt;=FinMes,"Outro período",IF(L102&gt;0,"Pagamento excedente",IF(D102=0,"Pago",IF(E102=0,"A pagar","Parcial")))))))</f>
        <v/>
      </c>
      <c r="J102" s="36" t="str">
        <f aca="false">IF(COUNTA(A102:C102,F102:H102)=0,"",IF(A102="","Falta o código",IF(A102&lt;&gt;TRIM(A102),"Confira o código",IF(COUNTIFS(GastoID,A102)&gt;1,"Código repetido",IF(NOT(ISNUMBER(B102)),"Confira a data",IF(OR(B102&lt;1,B102&gt;73415,INT(B102)&lt;&gt;B102),"Confira a data",IF(NOT(ISNUMBER(C102)),"Confira o valor",IF(C102&lt;=0,"Valor maior que zero",IF(COUNTIFS(Categorias,F102)&lt;&gt;1,"Escolha uma categoria",IF(G102="","Preencha a descrição","OK"))))))))))</f>
        <v/>
      </c>
      <c r="K102" s="34" t="n">
        <f aca="false">IF(J102="OK",C102,0)</f>
        <v>0</v>
      </c>
      <c r="L102" s="34" t="str">
        <f aca="false">IF(OR(J102&lt;&gt;"OK",FinMes=""),"",IF(B102&gt;=FinMes,0,MAX(0,ROUND(E102-C102,2))))</f>
        <v/>
      </c>
    </row>
    <row r="103" customFormat="false" ht="25" hidden="false" customHeight="true" outlineLevel="0" collapsed="false">
      <c r="A103" s="31"/>
      <c r="B103" s="32"/>
      <c r="C103" s="33"/>
      <c r="D103" s="34" t="str">
        <f aca="false">IF(OR(J103&lt;&gt;"OK",FinMes=""),"",IF(B103&gt;=FinMes,0,MAX(0,ROUND(C103-E103,2))))</f>
        <v/>
      </c>
      <c r="E103" s="34" t="str">
        <f aca="false">IF(OR(J103&lt;&gt;"OK",FinMes=""),"",IF(B103&gt;=FinMes,0,SUMIFS(PagoValido,PagoGasto,A103,PagoFecha,"&lt;"&amp;FinMes)))</f>
        <v/>
      </c>
      <c r="F103" s="35"/>
      <c r="G103" s="35"/>
      <c r="H103" s="35"/>
      <c r="I103" s="36" t="str">
        <f aca="false">IF(J103="","",IF(J103&lt;&gt;"OK","Confira os dados",IF(FinMes="","Escolha um período",IF(B103&gt;=FinMes,"Outro período",IF(L103&gt;0,"Pagamento excedente",IF(D103=0,"Pago",IF(E103=0,"A pagar","Parcial")))))))</f>
        <v/>
      </c>
      <c r="J103" s="36" t="str">
        <f aca="false">IF(COUNTA(A103:C103,F103:H103)=0,"",IF(A103="","Falta o código",IF(A103&lt;&gt;TRIM(A103),"Confira o código",IF(COUNTIFS(GastoID,A103)&gt;1,"Código repetido",IF(NOT(ISNUMBER(B103)),"Confira a data",IF(OR(B103&lt;1,B103&gt;73415,INT(B103)&lt;&gt;B103),"Confira a data",IF(NOT(ISNUMBER(C103)),"Confira o valor",IF(C103&lt;=0,"Valor maior que zero",IF(COUNTIFS(Categorias,F103)&lt;&gt;1,"Escolha uma categoria",IF(G103="","Preencha a descrição","OK"))))))))))</f>
        <v/>
      </c>
      <c r="K103" s="34" t="n">
        <f aca="false">IF(J103="OK",C103,0)</f>
        <v>0</v>
      </c>
      <c r="L103" s="34" t="str">
        <f aca="false">IF(OR(J103&lt;&gt;"OK",FinMes=""),"",IF(B103&gt;=FinMes,0,MAX(0,ROUND(E103-C103,2))))</f>
        <v/>
      </c>
    </row>
    <row r="104" customFormat="false" ht="25" hidden="false" customHeight="true" outlineLevel="0" collapsed="false">
      <c r="A104" s="31"/>
      <c r="B104" s="32"/>
      <c r="C104" s="33"/>
      <c r="D104" s="34" t="str">
        <f aca="false">IF(OR(J104&lt;&gt;"OK",FinMes=""),"",IF(B104&gt;=FinMes,0,MAX(0,ROUND(C104-E104,2))))</f>
        <v/>
      </c>
      <c r="E104" s="34" t="str">
        <f aca="false">IF(OR(J104&lt;&gt;"OK",FinMes=""),"",IF(B104&gt;=FinMes,0,SUMIFS(PagoValido,PagoGasto,A104,PagoFecha,"&lt;"&amp;FinMes)))</f>
        <v/>
      </c>
      <c r="F104" s="35"/>
      <c r="G104" s="35"/>
      <c r="H104" s="35"/>
      <c r="I104" s="36" t="str">
        <f aca="false">IF(J104="","",IF(J104&lt;&gt;"OK","Confira os dados",IF(FinMes="","Escolha um período",IF(B104&gt;=FinMes,"Outro período",IF(L104&gt;0,"Pagamento excedente",IF(D104=0,"Pago",IF(E104=0,"A pagar","Parcial")))))))</f>
        <v/>
      </c>
      <c r="J104" s="36" t="str">
        <f aca="false">IF(COUNTA(A104:C104,F104:H104)=0,"",IF(A104="","Falta o código",IF(A104&lt;&gt;TRIM(A104),"Confira o código",IF(COUNTIFS(GastoID,A104)&gt;1,"Código repetido",IF(NOT(ISNUMBER(B104)),"Confira a data",IF(OR(B104&lt;1,B104&gt;73415,INT(B104)&lt;&gt;B104),"Confira a data",IF(NOT(ISNUMBER(C104)),"Confira o valor",IF(C104&lt;=0,"Valor maior que zero",IF(COUNTIFS(Categorias,F104)&lt;&gt;1,"Escolha uma categoria",IF(G104="","Preencha a descrição","OK"))))))))))</f>
        <v/>
      </c>
      <c r="K104" s="34" t="n">
        <f aca="false">IF(J104="OK",C104,0)</f>
        <v>0</v>
      </c>
      <c r="L104" s="34" t="str">
        <f aca="false">IF(OR(J104&lt;&gt;"OK",FinMes=""),"",IF(B104&gt;=FinMes,0,MAX(0,ROUND(E104-C104,2))))</f>
        <v/>
      </c>
    </row>
    <row r="105" customFormat="false" ht="25" hidden="false" customHeight="true" outlineLevel="0" collapsed="false">
      <c r="A105" s="31"/>
      <c r="B105" s="32"/>
      <c r="C105" s="33"/>
      <c r="D105" s="34" t="str">
        <f aca="false">IF(OR(J105&lt;&gt;"OK",FinMes=""),"",IF(B105&gt;=FinMes,0,MAX(0,ROUND(C105-E105,2))))</f>
        <v/>
      </c>
      <c r="E105" s="34" t="str">
        <f aca="false">IF(OR(J105&lt;&gt;"OK",FinMes=""),"",IF(B105&gt;=FinMes,0,SUMIFS(PagoValido,PagoGasto,A105,PagoFecha,"&lt;"&amp;FinMes)))</f>
        <v/>
      </c>
      <c r="F105" s="35"/>
      <c r="G105" s="35"/>
      <c r="H105" s="35"/>
      <c r="I105" s="36" t="str">
        <f aca="false">IF(J105="","",IF(J105&lt;&gt;"OK","Confira os dados",IF(FinMes="","Escolha um período",IF(B105&gt;=FinMes,"Outro período",IF(L105&gt;0,"Pagamento excedente",IF(D105=0,"Pago",IF(E105=0,"A pagar","Parcial")))))))</f>
        <v/>
      </c>
      <c r="J105" s="36" t="str">
        <f aca="false">IF(COUNTA(A105:C105,F105:H105)=0,"",IF(A105="","Falta o código",IF(A105&lt;&gt;TRIM(A105),"Confira o código",IF(COUNTIFS(GastoID,A105)&gt;1,"Código repetido",IF(NOT(ISNUMBER(B105)),"Confira a data",IF(OR(B105&lt;1,B105&gt;73415,INT(B105)&lt;&gt;B105),"Confira a data",IF(NOT(ISNUMBER(C105)),"Confira o valor",IF(C105&lt;=0,"Valor maior que zero",IF(COUNTIFS(Categorias,F105)&lt;&gt;1,"Escolha uma categoria",IF(G105="","Preencha a descrição","OK"))))))))))</f>
        <v/>
      </c>
      <c r="K105" s="34" t="n">
        <f aca="false">IF(J105="OK",C105,0)</f>
        <v>0</v>
      </c>
      <c r="L105" s="34" t="str">
        <f aca="false">IF(OR(J105&lt;&gt;"OK",FinMes=""),"",IF(B105&gt;=FinMes,0,MAX(0,ROUND(E105-C105,2))))</f>
        <v/>
      </c>
    </row>
    <row r="106" customFormat="false" ht="25" hidden="false" customHeight="true" outlineLevel="0" collapsed="false">
      <c r="A106" s="31"/>
      <c r="B106" s="32"/>
      <c r="C106" s="33"/>
      <c r="D106" s="34" t="str">
        <f aca="false">IF(OR(J106&lt;&gt;"OK",FinMes=""),"",IF(B106&gt;=FinMes,0,MAX(0,ROUND(C106-E106,2))))</f>
        <v/>
      </c>
      <c r="E106" s="34" t="str">
        <f aca="false">IF(OR(J106&lt;&gt;"OK",FinMes=""),"",IF(B106&gt;=FinMes,0,SUMIFS(PagoValido,PagoGasto,A106,PagoFecha,"&lt;"&amp;FinMes)))</f>
        <v/>
      </c>
      <c r="F106" s="35"/>
      <c r="G106" s="35"/>
      <c r="H106" s="35"/>
      <c r="I106" s="36" t="str">
        <f aca="false">IF(J106="","",IF(J106&lt;&gt;"OK","Confira os dados",IF(FinMes="","Escolha um período",IF(B106&gt;=FinMes,"Outro período",IF(L106&gt;0,"Pagamento excedente",IF(D106=0,"Pago",IF(E106=0,"A pagar","Parcial")))))))</f>
        <v/>
      </c>
      <c r="J106" s="36" t="str">
        <f aca="false">IF(COUNTA(A106:C106,F106:H106)=0,"",IF(A106="","Falta o código",IF(A106&lt;&gt;TRIM(A106),"Confira o código",IF(COUNTIFS(GastoID,A106)&gt;1,"Código repetido",IF(NOT(ISNUMBER(B106)),"Confira a data",IF(OR(B106&lt;1,B106&gt;73415,INT(B106)&lt;&gt;B106),"Confira a data",IF(NOT(ISNUMBER(C106)),"Confira o valor",IF(C106&lt;=0,"Valor maior que zero",IF(COUNTIFS(Categorias,F106)&lt;&gt;1,"Escolha uma categoria",IF(G106="","Preencha a descrição","OK"))))))))))</f>
        <v/>
      </c>
      <c r="K106" s="34" t="n">
        <f aca="false">IF(J106="OK",C106,0)</f>
        <v>0</v>
      </c>
      <c r="L106" s="34" t="str">
        <f aca="false">IF(OR(J106&lt;&gt;"OK",FinMes=""),"",IF(B106&gt;=FinMes,0,MAX(0,ROUND(E106-C106,2))))</f>
        <v/>
      </c>
    </row>
    <row r="107" customFormat="false" ht="25" hidden="false" customHeight="true" outlineLevel="0" collapsed="false">
      <c r="A107" s="31"/>
      <c r="B107" s="32"/>
      <c r="C107" s="33"/>
      <c r="D107" s="34" t="str">
        <f aca="false">IF(OR(J107&lt;&gt;"OK",FinMes=""),"",IF(B107&gt;=FinMes,0,MAX(0,ROUND(C107-E107,2))))</f>
        <v/>
      </c>
      <c r="E107" s="34" t="str">
        <f aca="false">IF(OR(J107&lt;&gt;"OK",FinMes=""),"",IF(B107&gt;=FinMes,0,SUMIFS(PagoValido,PagoGasto,A107,PagoFecha,"&lt;"&amp;FinMes)))</f>
        <v/>
      </c>
      <c r="F107" s="35"/>
      <c r="G107" s="35"/>
      <c r="H107" s="35"/>
      <c r="I107" s="36" t="str">
        <f aca="false">IF(J107="","",IF(J107&lt;&gt;"OK","Confira os dados",IF(FinMes="","Escolha um período",IF(B107&gt;=FinMes,"Outro período",IF(L107&gt;0,"Pagamento excedente",IF(D107=0,"Pago",IF(E107=0,"A pagar","Parcial")))))))</f>
        <v/>
      </c>
      <c r="J107" s="36" t="str">
        <f aca="false">IF(COUNTA(A107:C107,F107:H107)=0,"",IF(A107="","Falta o código",IF(A107&lt;&gt;TRIM(A107),"Confira o código",IF(COUNTIFS(GastoID,A107)&gt;1,"Código repetido",IF(NOT(ISNUMBER(B107)),"Confira a data",IF(OR(B107&lt;1,B107&gt;73415,INT(B107)&lt;&gt;B107),"Confira a data",IF(NOT(ISNUMBER(C107)),"Confira o valor",IF(C107&lt;=0,"Valor maior que zero",IF(COUNTIFS(Categorias,F107)&lt;&gt;1,"Escolha uma categoria",IF(G107="","Preencha a descrição","OK"))))))))))</f>
        <v/>
      </c>
      <c r="K107" s="34" t="n">
        <f aca="false">IF(J107="OK",C107,0)</f>
        <v>0</v>
      </c>
      <c r="L107" s="34" t="str">
        <f aca="false">IF(OR(J107&lt;&gt;"OK",FinMes=""),"",IF(B107&gt;=FinMes,0,MAX(0,ROUND(E107-C107,2))))</f>
        <v/>
      </c>
    </row>
    <row r="108" customFormat="false" ht="25" hidden="false" customHeight="true" outlineLevel="0" collapsed="false">
      <c r="A108" s="31"/>
      <c r="B108" s="32"/>
      <c r="C108" s="33"/>
      <c r="D108" s="34" t="str">
        <f aca="false">IF(OR(J108&lt;&gt;"OK",FinMes=""),"",IF(B108&gt;=FinMes,0,MAX(0,ROUND(C108-E108,2))))</f>
        <v/>
      </c>
      <c r="E108" s="34" t="str">
        <f aca="false">IF(OR(J108&lt;&gt;"OK",FinMes=""),"",IF(B108&gt;=FinMes,0,SUMIFS(PagoValido,PagoGasto,A108,PagoFecha,"&lt;"&amp;FinMes)))</f>
        <v/>
      </c>
      <c r="F108" s="35"/>
      <c r="G108" s="35"/>
      <c r="H108" s="35"/>
      <c r="I108" s="36" t="str">
        <f aca="false">IF(J108="","",IF(J108&lt;&gt;"OK","Confira os dados",IF(FinMes="","Escolha um período",IF(B108&gt;=FinMes,"Outro período",IF(L108&gt;0,"Pagamento excedente",IF(D108=0,"Pago",IF(E108=0,"A pagar","Parcial")))))))</f>
        <v/>
      </c>
      <c r="J108" s="36" t="str">
        <f aca="false">IF(COUNTA(A108:C108,F108:H108)=0,"",IF(A108="","Falta o código",IF(A108&lt;&gt;TRIM(A108),"Confira o código",IF(COUNTIFS(GastoID,A108)&gt;1,"Código repetido",IF(NOT(ISNUMBER(B108)),"Confira a data",IF(OR(B108&lt;1,B108&gt;73415,INT(B108)&lt;&gt;B108),"Confira a data",IF(NOT(ISNUMBER(C108)),"Confira o valor",IF(C108&lt;=0,"Valor maior que zero",IF(COUNTIFS(Categorias,F108)&lt;&gt;1,"Escolha uma categoria",IF(G108="","Preencha a descrição","OK"))))))))))</f>
        <v/>
      </c>
      <c r="K108" s="34" t="n">
        <f aca="false">IF(J108="OK",C108,0)</f>
        <v>0</v>
      </c>
      <c r="L108" s="34" t="str">
        <f aca="false">IF(OR(J108&lt;&gt;"OK",FinMes=""),"",IF(B108&gt;=FinMes,0,MAX(0,ROUND(E108-C108,2))))</f>
        <v/>
      </c>
    </row>
    <row r="109" customFormat="false" ht="25" hidden="false" customHeight="true" outlineLevel="0" collapsed="false">
      <c r="A109" s="31"/>
      <c r="B109" s="32"/>
      <c r="C109" s="33"/>
      <c r="D109" s="34" t="str">
        <f aca="false">IF(OR(J109&lt;&gt;"OK",FinMes=""),"",IF(B109&gt;=FinMes,0,MAX(0,ROUND(C109-E109,2))))</f>
        <v/>
      </c>
      <c r="E109" s="34" t="str">
        <f aca="false">IF(OR(J109&lt;&gt;"OK",FinMes=""),"",IF(B109&gt;=FinMes,0,SUMIFS(PagoValido,PagoGasto,A109,PagoFecha,"&lt;"&amp;FinMes)))</f>
        <v/>
      </c>
      <c r="F109" s="35"/>
      <c r="G109" s="35"/>
      <c r="H109" s="35"/>
      <c r="I109" s="36" t="str">
        <f aca="false">IF(J109="","",IF(J109&lt;&gt;"OK","Confira os dados",IF(FinMes="","Escolha um período",IF(B109&gt;=FinMes,"Outro período",IF(L109&gt;0,"Pagamento excedente",IF(D109=0,"Pago",IF(E109=0,"A pagar","Parcial")))))))</f>
        <v/>
      </c>
      <c r="J109" s="36" t="str">
        <f aca="false">IF(COUNTA(A109:C109,F109:H109)=0,"",IF(A109="","Falta o código",IF(A109&lt;&gt;TRIM(A109),"Confira o código",IF(COUNTIFS(GastoID,A109)&gt;1,"Código repetido",IF(NOT(ISNUMBER(B109)),"Confira a data",IF(OR(B109&lt;1,B109&gt;73415,INT(B109)&lt;&gt;B109),"Confira a data",IF(NOT(ISNUMBER(C109)),"Confira o valor",IF(C109&lt;=0,"Valor maior que zero",IF(COUNTIFS(Categorias,F109)&lt;&gt;1,"Escolha uma categoria",IF(G109="","Preencha a descrição","OK"))))))))))</f>
        <v/>
      </c>
      <c r="K109" s="34" t="n">
        <f aca="false">IF(J109="OK",C109,0)</f>
        <v>0</v>
      </c>
      <c r="L109" s="34" t="str">
        <f aca="false">IF(OR(J109&lt;&gt;"OK",FinMes=""),"",IF(B109&gt;=FinMes,0,MAX(0,ROUND(E109-C109,2))))</f>
        <v/>
      </c>
    </row>
    <row r="110" customFormat="false" ht="25" hidden="false" customHeight="true" outlineLevel="0" collapsed="false">
      <c r="A110" s="31"/>
      <c r="B110" s="32"/>
      <c r="C110" s="33"/>
      <c r="D110" s="34" t="str">
        <f aca="false">IF(OR(J110&lt;&gt;"OK",FinMes=""),"",IF(B110&gt;=FinMes,0,MAX(0,ROUND(C110-E110,2))))</f>
        <v/>
      </c>
      <c r="E110" s="34" t="str">
        <f aca="false">IF(OR(J110&lt;&gt;"OK",FinMes=""),"",IF(B110&gt;=FinMes,0,SUMIFS(PagoValido,PagoGasto,A110,PagoFecha,"&lt;"&amp;FinMes)))</f>
        <v/>
      </c>
      <c r="F110" s="35"/>
      <c r="G110" s="35"/>
      <c r="H110" s="35"/>
      <c r="I110" s="36" t="str">
        <f aca="false">IF(J110="","",IF(J110&lt;&gt;"OK","Confira os dados",IF(FinMes="","Escolha um período",IF(B110&gt;=FinMes,"Outro período",IF(L110&gt;0,"Pagamento excedente",IF(D110=0,"Pago",IF(E110=0,"A pagar","Parcial")))))))</f>
        <v/>
      </c>
      <c r="J110" s="36" t="str">
        <f aca="false">IF(COUNTA(A110:C110,F110:H110)=0,"",IF(A110="","Falta o código",IF(A110&lt;&gt;TRIM(A110),"Confira o código",IF(COUNTIFS(GastoID,A110)&gt;1,"Código repetido",IF(NOT(ISNUMBER(B110)),"Confira a data",IF(OR(B110&lt;1,B110&gt;73415,INT(B110)&lt;&gt;B110),"Confira a data",IF(NOT(ISNUMBER(C110)),"Confira o valor",IF(C110&lt;=0,"Valor maior que zero",IF(COUNTIFS(Categorias,F110)&lt;&gt;1,"Escolha uma categoria",IF(G110="","Preencha a descrição","OK"))))))))))</f>
        <v/>
      </c>
      <c r="K110" s="34" t="n">
        <f aca="false">IF(J110="OK",C110,0)</f>
        <v>0</v>
      </c>
      <c r="L110" s="34" t="str">
        <f aca="false">IF(OR(J110&lt;&gt;"OK",FinMes=""),"",IF(B110&gt;=FinMes,0,MAX(0,ROUND(E110-C110,2))))</f>
        <v/>
      </c>
    </row>
    <row r="111" customFormat="false" ht="25" hidden="false" customHeight="true" outlineLevel="0" collapsed="false">
      <c r="A111" s="31"/>
      <c r="B111" s="32"/>
      <c r="C111" s="33"/>
      <c r="D111" s="34" t="str">
        <f aca="false">IF(OR(J111&lt;&gt;"OK",FinMes=""),"",IF(B111&gt;=FinMes,0,MAX(0,ROUND(C111-E111,2))))</f>
        <v/>
      </c>
      <c r="E111" s="34" t="str">
        <f aca="false">IF(OR(J111&lt;&gt;"OK",FinMes=""),"",IF(B111&gt;=FinMes,0,SUMIFS(PagoValido,PagoGasto,A111,PagoFecha,"&lt;"&amp;FinMes)))</f>
        <v/>
      </c>
      <c r="F111" s="35"/>
      <c r="G111" s="35"/>
      <c r="H111" s="35"/>
      <c r="I111" s="36" t="str">
        <f aca="false">IF(J111="","",IF(J111&lt;&gt;"OK","Confira os dados",IF(FinMes="","Escolha um período",IF(B111&gt;=FinMes,"Outro período",IF(L111&gt;0,"Pagamento excedente",IF(D111=0,"Pago",IF(E111=0,"A pagar","Parcial")))))))</f>
        <v/>
      </c>
      <c r="J111" s="36" t="str">
        <f aca="false">IF(COUNTA(A111:C111,F111:H111)=0,"",IF(A111="","Falta o código",IF(A111&lt;&gt;TRIM(A111),"Confira o código",IF(COUNTIFS(GastoID,A111)&gt;1,"Código repetido",IF(NOT(ISNUMBER(B111)),"Confira a data",IF(OR(B111&lt;1,B111&gt;73415,INT(B111)&lt;&gt;B111),"Confira a data",IF(NOT(ISNUMBER(C111)),"Confira o valor",IF(C111&lt;=0,"Valor maior que zero",IF(COUNTIFS(Categorias,F111)&lt;&gt;1,"Escolha uma categoria",IF(G111="","Preencha a descrição","OK"))))))))))</f>
        <v/>
      </c>
      <c r="K111" s="34" t="n">
        <f aca="false">IF(J111="OK",C111,0)</f>
        <v>0</v>
      </c>
      <c r="L111" s="34" t="str">
        <f aca="false">IF(OR(J111&lt;&gt;"OK",FinMes=""),"",IF(B111&gt;=FinMes,0,MAX(0,ROUND(E111-C111,2))))</f>
        <v/>
      </c>
    </row>
    <row r="112" customFormat="false" ht="25" hidden="false" customHeight="true" outlineLevel="0" collapsed="false">
      <c r="A112" s="31"/>
      <c r="B112" s="32"/>
      <c r="C112" s="33"/>
      <c r="D112" s="34" t="str">
        <f aca="false">IF(OR(J112&lt;&gt;"OK",FinMes=""),"",IF(B112&gt;=FinMes,0,MAX(0,ROUND(C112-E112,2))))</f>
        <v/>
      </c>
      <c r="E112" s="34" t="str">
        <f aca="false">IF(OR(J112&lt;&gt;"OK",FinMes=""),"",IF(B112&gt;=FinMes,0,SUMIFS(PagoValido,PagoGasto,A112,PagoFecha,"&lt;"&amp;FinMes)))</f>
        <v/>
      </c>
      <c r="F112" s="35"/>
      <c r="G112" s="35"/>
      <c r="H112" s="35"/>
      <c r="I112" s="36" t="str">
        <f aca="false">IF(J112="","",IF(J112&lt;&gt;"OK","Confira os dados",IF(FinMes="","Escolha um período",IF(B112&gt;=FinMes,"Outro período",IF(L112&gt;0,"Pagamento excedente",IF(D112=0,"Pago",IF(E112=0,"A pagar","Parcial")))))))</f>
        <v/>
      </c>
      <c r="J112" s="36" t="str">
        <f aca="false">IF(COUNTA(A112:C112,F112:H112)=0,"",IF(A112="","Falta o código",IF(A112&lt;&gt;TRIM(A112),"Confira o código",IF(COUNTIFS(GastoID,A112)&gt;1,"Código repetido",IF(NOT(ISNUMBER(B112)),"Confira a data",IF(OR(B112&lt;1,B112&gt;73415,INT(B112)&lt;&gt;B112),"Confira a data",IF(NOT(ISNUMBER(C112)),"Confira o valor",IF(C112&lt;=0,"Valor maior que zero",IF(COUNTIFS(Categorias,F112)&lt;&gt;1,"Escolha uma categoria",IF(G112="","Preencha a descrição","OK"))))))))))</f>
        <v/>
      </c>
      <c r="K112" s="34" t="n">
        <f aca="false">IF(J112="OK",C112,0)</f>
        <v>0</v>
      </c>
      <c r="L112" s="34" t="str">
        <f aca="false">IF(OR(J112&lt;&gt;"OK",FinMes=""),"",IF(B112&gt;=FinMes,0,MAX(0,ROUND(E112-C112,2))))</f>
        <v/>
      </c>
    </row>
    <row r="113" customFormat="false" ht="25" hidden="false" customHeight="true" outlineLevel="0" collapsed="false">
      <c r="A113" s="31"/>
      <c r="B113" s="32"/>
      <c r="C113" s="33"/>
      <c r="D113" s="34" t="str">
        <f aca="false">IF(OR(J113&lt;&gt;"OK",FinMes=""),"",IF(B113&gt;=FinMes,0,MAX(0,ROUND(C113-E113,2))))</f>
        <v/>
      </c>
      <c r="E113" s="34" t="str">
        <f aca="false">IF(OR(J113&lt;&gt;"OK",FinMes=""),"",IF(B113&gt;=FinMes,0,SUMIFS(PagoValido,PagoGasto,A113,PagoFecha,"&lt;"&amp;FinMes)))</f>
        <v/>
      </c>
      <c r="F113" s="35"/>
      <c r="G113" s="35"/>
      <c r="H113" s="35"/>
      <c r="I113" s="36" t="str">
        <f aca="false">IF(J113="","",IF(J113&lt;&gt;"OK","Confira os dados",IF(FinMes="","Escolha um período",IF(B113&gt;=FinMes,"Outro período",IF(L113&gt;0,"Pagamento excedente",IF(D113=0,"Pago",IF(E113=0,"A pagar","Parcial")))))))</f>
        <v/>
      </c>
      <c r="J113" s="36" t="str">
        <f aca="false">IF(COUNTA(A113:C113,F113:H113)=0,"",IF(A113="","Falta o código",IF(A113&lt;&gt;TRIM(A113),"Confira o código",IF(COUNTIFS(GastoID,A113)&gt;1,"Código repetido",IF(NOT(ISNUMBER(B113)),"Confira a data",IF(OR(B113&lt;1,B113&gt;73415,INT(B113)&lt;&gt;B113),"Confira a data",IF(NOT(ISNUMBER(C113)),"Confira o valor",IF(C113&lt;=0,"Valor maior que zero",IF(COUNTIFS(Categorias,F113)&lt;&gt;1,"Escolha uma categoria",IF(G113="","Preencha a descrição","OK"))))))))))</f>
        <v/>
      </c>
      <c r="K113" s="34" t="n">
        <f aca="false">IF(J113="OK",C113,0)</f>
        <v>0</v>
      </c>
      <c r="L113" s="34" t="str">
        <f aca="false">IF(OR(J113&lt;&gt;"OK",FinMes=""),"",IF(B113&gt;=FinMes,0,MAX(0,ROUND(E113-C113,2))))</f>
        <v/>
      </c>
    </row>
    <row r="114" customFormat="false" ht="25" hidden="false" customHeight="true" outlineLevel="0" collapsed="false">
      <c r="A114" s="31"/>
      <c r="B114" s="32"/>
      <c r="C114" s="33"/>
      <c r="D114" s="34" t="str">
        <f aca="false">IF(OR(J114&lt;&gt;"OK",FinMes=""),"",IF(B114&gt;=FinMes,0,MAX(0,ROUND(C114-E114,2))))</f>
        <v/>
      </c>
      <c r="E114" s="34" t="str">
        <f aca="false">IF(OR(J114&lt;&gt;"OK",FinMes=""),"",IF(B114&gt;=FinMes,0,SUMIFS(PagoValido,PagoGasto,A114,PagoFecha,"&lt;"&amp;FinMes)))</f>
        <v/>
      </c>
      <c r="F114" s="35"/>
      <c r="G114" s="35"/>
      <c r="H114" s="35"/>
      <c r="I114" s="36" t="str">
        <f aca="false">IF(J114="","",IF(J114&lt;&gt;"OK","Confira os dados",IF(FinMes="","Escolha um período",IF(B114&gt;=FinMes,"Outro período",IF(L114&gt;0,"Pagamento excedente",IF(D114=0,"Pago",IF(E114=0,"A pagar","Parcial")))))))</f>
        <v/>
      </c>
      <c r="J114" s="36" t="str">
        <f aca="false">IF(COUNTA(A114:C114,F114:H114)=0,"",IF(A114="","Falta o código",IF(A114&lt;&gt;TRIM(A114),"Confira o código",IF(COUNTIFS(GastoID,A114)&gt;1,"Código repetido",IF(NOT(ISNUMBER(B114)),"Confira a data",IF(OR(B114&lt;1,B114&gt;73415,INT(B114)&lt;&gt;B114),"Confira a data",IF(NOT(ISNUMBER(C114)),"Confira o valor",IF(C114&lt;=0,"Valor maior que zero",IF(COUNTIFS(Categorias,F114)&lt;&gt;1,"Escolha uma categoria",IF(G114="","Preencha a descrição","OK"))))))))))</f>
        <v/>
      </c>
      <c r="K114" s="34" t="n">
        <f aca="false">IF(J114="OK",C114,0)</f>
        <v>0</v>
      </c>
      <c r="L114" s="34" t="str">
        <f aca="false">IF(OR(J114&lt;&gt;"OK",FinMes=""),"",IF(B114&gt;=FinMes,0,MAX(0,ROUND(E114-C114,2))))</f>
        <v/>
      </c>
    </row>
    <row r="115" customFormat="false" ht="25" hidden="false" customHeight="true" outlineLevel="0" collapsed="false">
      <c r="A115" s="31"/>
      <c r="B115" s="32"/>
      <c r="C115" s="33"/>
      <c r="D115" s="34" t="str">
        <f aca="false">IF(OR(J115&lt;&gt;"OK",FinMes=""),"",IF(B115&gt;=FinMes,0,MAX(0,ROUND(C115-E115,2))))</f>
        <v/>
      </c>
      <c r="E115" s="34" t="str">
        <f aca="false">IF(OR(J115&lt;&gt;"OK",FinMes=""),"",IF(B115&gt;=FinMes,0,SUMIFS(PagoValido,PagoGasto,A115,PagoFecha,"&lt;"&amp;FinMes)))</f>
        <v/>
      </c>
      <c r="F115" s="35"/>
      <c r="G115" s="35"/>
      <c r="H115" s="35"/>
      <c r="I115" s="36" t="str">
        <f aca="false">IF(J115="","",IF(J115&lt;&gt;"OK","Confira os dados",IF(FinMes="","Escolha um período",IF(B115&gt;=FinMes,"Outro período",IF(L115&gt;0,"Pagamento excedente",IF(D115=0,"Pago",IF(E115=0,"A pagar","Parcial")))))))</f>
        <v/>
      </c>
      <c r="J115" s="36" t="str">
        <f aca="false">IF(COUNTA(A115:C115,F115:H115)=0,"",IF(A115="","Falta o código",IF(A115&lt;&gt;TRIM(A115),"Confira o código",IF(COUNTIFS(GastoID,A115)&gt;1,"Código repetido",IF(NOT(ISNUMBER(B115)),"Confira a data",IF(OR(B115&lt;1,B115&gt;73415,INT(B115)&lt;&gt;B115),"Confira a data",IF(NOT(ISNUMBER(C115)),"Confira o valor",IF(C115&lt;=0,"Valor maior que zero",IF(COUNTIFS(Categorias,F115)&lt;&gt;1,"Escolha uma categoria",IF(G115="","Preencha a descrição","OK"))))))))))</f>
        <v/>
      </c>
      <c r="K115" s="34" t="n">
        <f aca="false">IF(J115="OK",C115,0)</f>
        <v>0</v>
      </c>
      <c r="L115" s="34" t="str">
        <f aca="false">IF(OR(J115&lt;&gt;"OK",FinMes=""),"",IF(B115&gt;=FinMes,0,MAX(0,ROUND(E115-C115,2))))</f>
        <v/>
      </c>
    </row>
    <row r="116" customFormat="false" ht="25" hidden="false" customHeight="true" outlineLevel="0" collapsed="false">
      <c r="A116" s="31"/>
      <c r="B116" s="32"/>
      <c r="C116" s="33"/>
      <c r="D116" s="34" t="str">
        <f aca="false">IF(OR(J116&lt;&gt;"OK",FinMes=""),"",IF(B116&gt;=FinMes,0,MAX(0,ROUND(C116-E116,2))))</f>
        <v/>
      </c>
      <c r="E116" s="34" t="str">
        <f aca="false">IF(OR(J116&lt;&gt;"OK",FinMes=""),"",IF(B116&gt;=FinMes,0,SUMIFS(PagoValido,PagoGasto,A116,PagoFecha,"&lt;"&amp;FinMes)))</f>
        <v/>
      </c>
      <c r="F116" s="35"/>
      <c r="G116" s="35"/>
      <c r="H116" s="35"/>
      <c r="I116" s="36" t="str">
        <f aca="false">IF(J116="","",IF(J116&lt;&gt;"OK","Confira os dados",IF(FinMes="","Escolha um período",IF(B116&gt;=FinMes,"Outro período",IF(L116&gt;0,"Pagamento excedente",IF(D116=0,"Pago",IF(E116=0,"A pagar","Parcial")))))))</f>
        <v/>
      </c>
      <c r="J116" s="36" t="str">
        <f aca="false">IF(COUNTA(A116:C116,F116:H116)=0,"",IF(A116="","Falta o código",IF(A116&lt;&gt;TRIM(A116),"Confira o código",IF(COUNTIFS(GastoID,A116)&gt;1,"Código repetido",IF(NOT(ISNUMBER(B116)),"Confira a data",IF(OR(B116&lt;1,B116&gt;73415,INT(B116)&lt;&gt;B116),"Confira a data",IF(NOT(ISNUMBER(C116)),"Confira o valor",IF(C116&lt;=0,"Valor maior que zero",IF(COUNTIFS(Categorias,F116)&lt;&gt;1,"Escolha uma categoria",IF(G116="","Preencha a descrição","OK"))))))))))</f>
        <v/>
      </c>
      <c r="K116" s="34" t="n">
        <f aca="false">IF(J116="OK",C116,0)</f>
        <v>0</v>
      </c>
      <c r="L116" s="34" t="str">
        <f aca="false">IF(OR(J116&lt;&gt;"OK",FinMes=""),"",IF(B116&gt;=FinMes,0,MAX(0,ROUND(E116-C116,2))))</f>
        <v/>
      </c>
    </row>
    <row r="117" customFormat="false" ht="25" hidden="false" customHeight="true" outlineLevel="0" collapsed="false">
      <c r="A117" s="31"/>
      <c r="B117" s="32"/>
      <c r="C117" s="33"/>
      <c r="D117" s="34" t="str">
        <f aca="false">IF(OR(J117&lt;&gt;"OK",FinMes=""),"",IF(B117&gt;=FinMes,0,MAX(0,ROUND(C117-E117,2))))</f>
        <v/>
      </c>
      <c r="E117" s="34" t="str">
        <f aca="false">IF(OR(J117&lt;&gt;"OK",FinMes=""),"",IF(B117&gt;=FinMes,0,SUMIFS(PagoValido,PagoGasto,A117,PagoFecha,"&lt;"&amp;FinMes)))</f>
        <v/>
      </c>
      <c r="F117" s="35"/>
      <c r="G117" s="35"/>
      <c r="H117" s="35"/>
      <c r="I117" s="36" t="str">
        <f aca="false">IF(J117="","",IF(J117&lt;&gt;"OK","Confira os dados",IF(FinMes="","Escolha um período",IF(B117&gt;=FinMes,"Outro período",IF(L117&gt;0,"Pagamento excedente",IF(D117=0,"Pago",IF(E117=0,"A pagar","Parcial")))))))</f>
        <v/>
      </c>
      <c r="J117" s="36" t="str">
        <f aca="false">IF(COUNTA(A117:C117,F117:H117)=0,"",IF(A117="","Falta o código",IF(A117&lt;&gt;TRIM(A117),"Confira o código",IF(COUNTIFS(GastoID,A117)&gt;1,"Código repetido",IF(NOT(ISNUMBER(B117)),"Confira a data",IF(OR(B117&lt;1,B117&gt;73415,INT(B117)&lt;&gt;B117),"Confira a data",IF(NOT(ISNUMBER(C117)),"Confira o valor",IF(C117&lt;=0,"Valor maior que zero",IF(COUNTIFS(Categorias,F117)&lt;&gt;1,"Escolha uma categoria",IF(G117="","Preencha a descrição","OK"))))))))))</f>
        <v/>
      </c>
      <c r="K117" s="34" t="n">
        <f aca="false">IF(J117="OK",C117,0)</f>
        <v>0</v>
      </c>
      <c r="L117" s="34" t="str">
        <f aca="false">IF(OR(J117&lt;&gt;"OK",FinMes=""),"",IF(B117&gt;=FinMes,0,MAX(0,ROUND(E117-C117,2))))</f>
        <v/>
      </c>
    </row>
    <row r="118" customFormat="false" ht="25" hidden="false" customHeight="true" outlineLevel="0" collapsed="false">
      <c r="A118" s="31"/>
      <c r="B118" s="32"/>
      <c r="C118" s="33"/>
      <c r="D118" s="34" t="str">
        <f aca="false">IF(OR(J118&lt;&gt;"OK",FinMes=""),"",IF(B118&gt;=FinMes,0,MAX(0,ROUND(C118-E118,2))))</f>
        <v/>
      </c>
      <c r="E118" s="34" t="str">
        <f aca="false">IF(OR(J118&lt;&gt;"OK",FinMes=""),"",IF(B118&gt;=FinMes,0,SUMIFS(PagoValido,PagoGasto,A118,PagoFecha,"&lt;"&amp;FinMes)))</f>
        <v/>
      </c>
      <c r="F118" s="35"/>
      <c r="G118" s="35"/>
      <c r="H118" s="35"/>
      <c r="I118" s="36" t="str">
        <f aca="false">IF(J118="","",IF(J118&lt;&gt;"OK","Confira os dados",IF(FinMes="","Escolha um período",IF(B118&gt;=FinMes,"Outro período",IF(L118&gt;0,"Pagamento excedente",IF(D118=0,"Pago",IF(E118=0,"A pagar","Parcial")))))))</f>
        <v/>
      </c>
      <c r="J118" s="36" t="str">
        <f aca="false">IF(COUNTA(A118:C118,F118:H118)=0,"",IF(A118="","Falta o código",IF(A118&lt;&gt;TRIM(A118),"Confira o código",IF(COUNTIFS(GastoID,A118)&gt;1,"Código repetido",IF(NOT(ISNUMBER(B118)),"Confira a data",IF(OR(B118&lt;1,B118&gt;73415,INT(B118)&lt;&gt;B118),"Confira a data",IF(NOT(ISNUMBER(C118)),"Confira o valor",IF(C118&lt;=0,"Valor maior que zero",IF(COUNTIFS(Categorias,F118)&lt;&gt;1,"Escolha uma categoria",IF(G118="","Preencha a descrição","OK"))))))))))</f>
        <v/>
      </c>
      <c r="K118" s="34" t="n">
        <f aca="false">IF(J118="OK",C118,0)</f>
        <v>0</v>
      </c>
      <c r="L118" s="34" t="str">
        <f aca="false">IF(OR(J118&lt;&gt;"OK",FinMes=""),"",IF(B118&gt;=FinMes,0,MAX(0,ROUND(E118-C118,2))))</f>
        <v/>
      </c>
    </row>
    <row r="119" customFormat="false" ht="25" hidden="false" customHeight="true" outlineLevel="0" collapsed="false">
      <c r="A119" s="31"/>
      <c r="B119" s="32"/>
      <c r="C119" s="33"/>
      <c r="D119" s="34" t="str">
        <f aca="false">IF(OR(J119&lt;&gt;"OK",FinMes=""),"",IF(B119&gt;=FinMes,0,MAX(0,ROUND(C119-E119,2))))</f>
        <v/>
      </c>
      <c r="E119" s="34" t="str">
        <f aca="false">IF(OR(J119&lt;&gt;"OK",FinMes=""),"",IF(B119&gt;=FinMes,0,SUMIFS(PagoValido,PagoGasto,A119,PagoFecha,"&lt;"&amp;FinMes)))</f>
        <v/>
      </c>
      <c r="F119" s="35"/>
      <c r="G119" s="35"/>
      <c r="H119" s="35"/>
      <c r="I119" s="36" t="str">
        <f aca="false">IF(J119="","",IF(J119&lt;&gt;"OK","Confira os dados",IF(FinMes="","Escolha um período",IF(B119&gt;=FinMes,"Outro período",IF(L119&gt;0,"Pagamento excedente",IF(D119=0,"Pago",IF(E119=0,"A pagar","Parcial")))))))</f>
        <v/>
      </c>
      <c r="J119" s="36" t="str">
        <f aca="false">IF(COUNTA(A119:C119,F119:H119)=0,"",IF(A119="","Falta o código",IF(A119&lt;&gt;TRIM(A119),"Confira o código",IF(COUNTIFS(GastoID,A119)&gt;1,"Código repetido",IF(NOT(ISNUMBER(B119)),"Confira a data",IF(OR(B119&lt;1,B119&gt;73415,INT(B119)&lt;&gt;B119),"Confira a data",IF(NOT(ISNUMBER(C119)),"Confira o valor",IF(C119&lt;=0,"Valor maior que zero",IF(COUNTIFS(Categorias,F119)&lt;&gt;1,"Escolha uma categoria",IF(G119="","Preencha a descrição","OK"))))))))))</f>
        <v/>
      </c>
      <c r="K119" s="34" t="n">
        <f aca="false">IF(J119="OK",C119,0)</f>
        <v>0</v>
      </c>
      <c r="L119" s="34" t="str">
        <f aca="false">IF(OR(J119&lt;&gt;"OK",FinMes=""),"",IF(B119&gt;=FinMes,0,MAX(0,ROUND(E119-C119,2))))</f>
        <v/>
      </c>
    </row>
    <row r="120" customFormat="false" ht="25" hidden="false" customHeight="true" outlineLevel="0" collapsed="false">
      <c r="A120" s="31"/>
      <c r="B120" s="32"/>
      <c r="C120" s="33"/>
      <c r="D120" s="34" t="str">
        <f aca="false">IF(OR(J120&lt;&gt;"OK",FinMes=""),"",IF(B120&gt;=FinMes,0,MAX(0,ROUND(C120-E120,2))))</f>
        <v/>
      </c>
      <c r="E120" s="34" t="str">
        <f aca="false">IF(OR(J120&lt;&gt;"OK",FinMes=""),"",IF(B120&gt;=FinMes,0,SUMIFS(PagoValido,PagoGasto,A120,PagoFecha,"&lt;"&amp;FinMes)))</f>
        <v/>
      </c>
      <c r="F120" s="35"/>
      <c r="G120" s="35"/>
      <c r="H120" s="35"/>
      <c r="I120" s="36" t="str">
        <f aca="false">IF(J120="","",IF(J120&lt;&gt;"OK","Confira os dados",IF(FinMes="","Escolha um período",IF(B120&gt;=FinMes,"Outro período",IF(L120&gt;0,"Pagamento excedente",IF(D120=0,"Pago",IF(E120=0,"A pagar","Parcial")))))))</f>
        <v/>
      </c>
      <c r="J120" s="36" t="str">
        <f aca="false">IF(COUNTA(A120:C120,F120:H120)=0,"",IF(A120="","Falta o código",IF(A120&lt;&gt;TRIM(A120),"Confira o código",IF(COUNTIFS(GastoID,A120)&gt;1,"Código repetido",IF(NOT(ISNUMBER(B120)),"Confira a data",IF(OR(B120&lt;1,B120&gt;73415,INT(B120)&lt;&gt;B120),"Confira a data",IF(NOT(ISNUMBER(C120)),"Confira o valor",IF(C120&lt;=0,"Valor maior que zero",IF(COUNTIFS(Categorias,F120)&lt;&gt;1,"Escolha uma categoria",IF(G120="","Preencha a descrição","OK"))))))))))</f>
        <v/>
      </c>
      <c r="K120" s="34" t="n">
        <f aca="false">IF(J120="OK",C120,0)</f>
        <v>0</v>
      </c>
      <c r="L120" s="34" t="str">
        <f aca="false">IF(OR(J120&lt;&gt;"OK",FinMes=""),"",IF(B120&gt;=FinMes,0,MAX(0,ROUND(E120-C120,2))))</f>
        <v/>
      </c>
    </row>
    <row r="121" customFormat="false" ht="25" hidden="false" customHeight="true" outlineLevel="0" collapsed="false">
      <c r="A121" s="31"/>
      <c r="B121" s="32"/>
      <c r="C121" s="33"/>
      <c r="D121" s="34" t="str">
        <f aca="false">IF(OR(J121&lt;&gt;"OK",FinMes=""),"",IF(B121&gt;=FinMes,0,MAX(0,ROUND(C121-E121,2))))</f>
        <v/>
      </c>
      <c r="E121" s="34" t="str">
        <f aca="false">IF(OR(J121&lt;&gt;"OK",FinMes=""),"",IF(B121&gt;=FinMes,0,SUMIFS(PagoValido,PagoGasto,A121,PagoFecha,"&lt;"&amp;FinMes)))</f>
        <v/>
      </c>
      <c r="F121" s="35"/>
      <c r="G121" s="35"/>
      <c r="H121" s="35"/>
      <c r="I121" s="36" t="str">
        <f aca="false">IF(J121="","",IF(J121&lt;&gt;"OK","Confira os dados",IF(FinMes="","Escolha um período",IF(B121&gt;=FinMes,"Outro período",IF(L121&gt;0,"Pagamento excedente",IF(D121=0,"Pago",IF(E121=0,"A pagar","Parcial")))))))</f>
        <v/>
      </c>
      <c r="J121" s="36" t="str">
        <f aca="false">IF(COUNTA(A121:C121,F121:H121)=0,"",IF(A121="","Falta o código",IF(A121&lt;&gt;TRIM(A121),"Confira o código",IF(COUNTIFS(GastoID,A121)&gt;1,"Código repetido",IF(NOT(ISNUMBER(B121)),"Confira a data",IF(OR(B121&lt;1,B121&gt;73415,INT(B121)&lt;&gt;B121),"Confira a data",IF(NOT(ISNUMBER(C121)),"Confira o valor",IF(C121&lt;=0,"Valor maior que zero",IF(COUNTIFS(Categorias,F121)&lt;&gt;1,"Escolha uma categoria",IF(G121="","Preencha a descrição","OK"))))))))))</f>
        <v/>
      </c>
      <c r="K121" s="34" t="n">
        <f aca="false">IF(J121="OK",C121,0)</f>
        <v>0</v>
      </c>
      <c r="L121" s="34" t="str">
        <f aca="false">IF(OR(J121&lt;&gt;"OK",FinMes=""),"",IF(B121&gt;=FinMes,0,MAX(0,ROUND(E121-C121,2))))</f>
        <v/>
      </c>
    </row>
    <row r="122" customFormat="false" ht="25" hidden="false" customHeight="true" outlineLevel="0" collapsed="false">
      <c r="A122" s="31"/>
      <c r="B122" s="32"/>
      <c r="C122" s="33"/>
      <c r="D122" s="34" t="str">
        <f aca="false">IF(OR(J122&lt;&gt;"OK",FinMes=""),"",IF(B122&gt;=FinMes,0,MAX(0,ROUND(C122-E122,2))))</f>
        <v/>
      </c>
      <c r="E122" s="34" t="str">
        <f aca="false">IF(OR(J122&lt;&gt;"OK",FinMes=""),"",IF(B122&gt;=FinMes,0,SUMIFS(PagoValido,PagoGasto,A122,PagoFecha,"&lt;"&amp;FinMes)))</f>
        <v/>
      </c>
      <c r="F122" s="35"/>
      <c r="G122" s="35"/>
      <c r="H122" s="35"/>
      <c r="I122" s="36" t="str">
        <f aca="false">IF(J122="","",IF(J122&lt;&gt;"OK","Confira os dados",IF(FinMes="","Escolha um período",IF(B122&gt;=FinMes,"Outro período",IF(L122&gt;0,"Pagamento excedente",IF(D122=0,"Pago",IF(E122=0,"A pagar","Parcial")))))))</f>
        <v/>
      </c>
      <c r="J122" s="36" t="str">
        <f aca="false">IF(COUNTA(A122:C122,F122:H122)=0,"",IF(A122="","Falta o código",IF(A122&lt;&gt;TRIM(A122),"Confira o código",IF(COUNTIFS(GastoID,A122)&gt;1,"Código repetido",IF(NOT(ISNUMBER(B122)),"Confira a data",IF(OR(B122&lt;1,B122&gt;73415,INT(B122)&lt;&gt;B122),"Confira a data",IF(NOT(ISNUMBER(C122)),"Confira o valor",IF(C122&lt;=0,"Valor maior que zero",IF(COUNTIFS(Categorias,F122)&lt;&gt;1,"Escolha uma categoria",IF(G122="","Preencha a descrição","OK"))))))))))</f>
        <v/>
      </c>
      <c r="K122" s="34" t="n">
        <f aca="false">IF(J122="OK",C122,0)</f>
        <v>0</v>
      </c>
      <c r="L122" s="34" t="str">
        <f aca="false">IF(OR(J122&lt;&gt;"OK",FinMes=""),"",IF(B122&gt;=FinMes,0,MAX(0,ROUND(E122-C122,2))))</f>
        <v/>
      </c>
    </row>
    <row r="123" customFormat="false" ht="25" hidden="false" customHeight="true" outlineLevel="0" collapsed="false">
      <c r="A123" s="31"/>
      <c r="B123" s="32"/>
      <c r="C123" s="33"/>
      <c r="D123" s="34" t="str">
        <f aca="false">IF(OR(J123&lt;&gt;"OK",FinMes=""),"",IF(B123&gt;=FinMes,0,MAX(0,ROUND(C123-E123,2))))</f>
        <v/>
      </c>
      <c r="E123" s="34" t="str">
        <f aca="false">IF(OR(J123&lt;&gt;"OK",FinMes=""),"",IF(B123&gt;=FinMes,0,SUMIFS(PagoValido,PagoGasto,A123,PagoFecha,"&lt;"&amp;FinMes)))</f>
        <v/>
      </c>
      <c r="F123" s="35"/>
      <c r="G123" s="35"/>
      <c r="H123" s="35"/>
      <c r="I123" s="36" t="str">
        <f aca="false">IF(J123="","",IF(J123&lt;&gt;"OK","Confira os dados",IF(FinMes="","Escolha um período",IF(B123&gt;=FinMes,"Outro período",IF(L123&gt;0,"Pagamento excedente",IF(D123=0,"Pago",IF(E123=0,"A pagar","Parcial")))))))</f>
        <v/>
      </c>
      <c r="J123" s="36" t="str">
        <f aca="false">IF(COUNTA(A123:C123,F123:H123)=0,"",IF(A123="","Falta o código",IF(A123&lt;&gt;TRIM(A123),"Confira o código",IF(COUNTIFS(GastoID,A123)&gt;1,"Código repetido",IF(NOT(ISNUMBER(B123)),"Confira a data",IF(OR(B123&lt;1,B123&gt;73415,INT(B123)&lt;&gt;B123),"Confira a data",IF(NOT(ISNUMBER(C123)),"Confira o valor",IF(C123&lt;=0,"Valor maior que zero",IF(COUNTIFS(Categorias,F123)&lt;&gt;1,"Escolha uma categoria",IF(G123="","Preencha a descrição","OK"))))))))))</f>
        <v/>
      </c>
      <c r="K123" s="34" t="n">
        <f aca="false">IF(J123="OK",C123,0)</f>
        <v>0</v>
      </c>
      <c r="L123" s="34" t="str">
        <f aca="false">IF(OR(J123&lt;&gt;"OK",FinMes=""),"",IF(B123&gt;=FinMes,0,MAX(0,ROUND(E123-C123,2))))</f>
        <v/>
      </c>
    </row>
    <row r="124" customFormat="false" ht="25" hidden="false" customHeight="true" outlineLevel="0" collapsed="false">
      <c r="A124" s="31"/>
      <c r="B124" s="32"/>
      <c r="C124" s="33"/>
      <c r="D124" s="34" t="str">
        <f aca="false">IF(OR(J124&lt;&gt;"OK",FinMes=""),"",IF(B124&gt;=FinMes,0,MAX(0,ROUND(C124-E124,2))))</f>
        <v/>
      </c>
      <c r="E124" s="34" t="str">
        <f aca="false">IF(OR(J124&lt;&gt;"OK",FinMes=""),"",IF(B124&gt;=FinMes,0,SUMIFS(PagoValido,PagoGasto,A124,PagoFecha,"&lt;"&amp;FinMes)))</f>
        <v/>
      </c>
      <c r="F124" s="35"/>
      <c r="G124" s="35"/>
      <c r="H124" s="35"/>
      <c r="I124" s="36" t="str">
        <f aca="false">IF(J124="","",IF(J124&lt;&gt;"OK","Confira os dados",IF(FinMes="","Escolha um período",IF(B124&gt;=FinMes,"Outro período",IF(L124&gt;0,"Pagamento excedente",IF(D124=0,"Pago",IF(E124=0,"A pagar","Parcial")))))))</f>
        <v/>
      </c>
      <c r="J124" s="36" t="str">
        <f aca="false">IF(COUNTA(A124:C124,F124:H124)=0,"",IF(A124="","Falta o código",IF(A124&lt;&gt;TRIM(A124),"Confira o código",IF(COUNTIFS(GastoID,A124)&gt;1,"Código repetido",IF(NOT(ISNUMBER(B124)),"Confira a data",IF(OR(B124&lt;1,B124&gt;73415,INT(B124)&lt;&gt;B124),"Confira a data",IF(NOT(ISNUMBER(C124)),"Confira o valor",IF(C124&lt;=0,"Valor maior que zero",IF(COUNTIFS(Categorias,F124)&lt;&gt;1,"Escolha uma categoria",IF(G124="","Preencha a descrição","OK"))))))))))</f>
        <v/>
      </c>
      <c r="K124" s="34" t="n">
        <f aca="false">IF(J124="OK",C124,0)</f>
        <v>0</v>
      </c>
      <c r="L124" s="34" t="str">
        <f aca="false">IF(OR(J124&lt;&gt;"OK",FinMes=""),"",IF(B124&gt;=FinMes,0,MAX(0,ROUND(E124-C124,2))))</f>
        <v/>
      </c>
    </row>
    <row r="125" customFormat="false" ht="25" hidden="false" customHeight="true" outlineLevel="0" collapsed="false">
      <c r="A125" s="31"/>
      <c r="B125" s="32"/>
      <c r="C125" s="33"/>
      <c r="D125" s="34" t="str">
        <f aca="false">IF(OR(J125&lt;&gt;"OK",FinMes=""),"",IF(B125&gt;=FinMes,0,MAX(0,ROUND(C125-E125,2))))</f>
        <v/>
      </c>
      <c r="E125" s="34" t="str">
        <f aca="false">IF(OR(J125&lt;&gt;"OK",FinMes=""),"",IF(B125&gt;=FinMes,0,SUMIFS(PagoValido,PagoGasto,A125,PagoFecha,"&lt;"&amp;FinMes)))</f>
        <v/>
      </c>
      <c r="F125" s="35"/>
      <c r="G125" s="35"/>
      <c r="H125" s="35"/>
      <c r="I125" s="36" t="str">
        <f aca="false">IF(J125="","",IF(J125&lt;&gt;"OK","Confira os dados",IF(FinMes="","Escolha um período",IF(B125&gt;=FinMes,"Outro período",IF(L125&gt;0,"Pagamento excedente",IF(D125=0,"Pago",IF(E125=0,"A pagar","Parcial")))))))</f>
        <v/>
      </c>
      <c r="J125" s="36" t="str">
        <f aca="false">IF(COUNTA(A125:C125,F125:H125)=0,"",IF(A125="","Falta o código",IF(A125&lt;&gt;TRIM(A125),"Confira o código",IF(COUNTIFS(GastoID,A125)&gt;1,"Código repetido",IF(NOT(ISNUMBER(B125)),"Confira a data",IF(OR(B125&lt;1,B125&gt;73415,INT(B125)&lt;&gt;B125),"Confira a data",IF(NOT(ISNUMBER(C125)),"Confira o valor",IF(C125&lt;=0,"Valor maior que zero",IF(COUNTIFS(Categorias,F125)&lt;&gt;1,"Escolha uma categoria",IF(G125="","Preencha a descrição","OK"))))))))))</f>
        <v/>
      </c>
      <c r="K125" s="34" t="n">
        <f aca="false">IF(J125="OK",C125,0)</f>
        <v>0</v>
      </c>
      <c r="L125" s="34" t="str">
        <f aca="false">IF(OR(J125&lt;&gt;"OK",FinMes=""),"",IF(B125&gt;=FinMes,0,MAX(0,ROUND(E125-C125,2))))</f>
        <v/>
      </c>
    </row>
    <row r="126" customFormat="false" ht="25" hidden="false" customHeight="true" outlineLevel="0" collapsed="false">
      <c r="A126" s="31"/>
      <c r="B126" s="32"/>
      <c r="C126" s="33"/>
      <c r="D126" s="34" t="str">
        <f aca="false">IF(OR(J126&lt;&gt;"OK",FinMes=""),"",IF(B126&gt;=FinMes,0,MAX(0,ROUND(C126-E126,2))))</f>
        <v/>
      </c>
      <c r="E126" s="34" t="str">
        <f aca="false">IF(OR(J126&lt;&gt;"OK",FinMes=""),"",IF(B126&gt;=FinMes,0,SUMIFS(PagoValido,PagoGasto,A126,PagoFecha,"&lt;"&amp;FinMes)))</f>
        <v/>
      </c>
      <c r="F126" s="35"/>
      <c r="G126" s="35"/>
      <c r="H126" s="35"/>
      <c r="I126" s="36" t="str">
        <f aca="false">IF(J126="","",IF(J126&lt;&gt;"OK","Confira os dados",IF(FinMes="","Escolha um período",IF(B126&gt;=FinMes,"Outro período",IF(L126&gt;0,"Pagamento excedente",IF(D126=0,"Pago",IF(E126=0,"A pagar","Parcial")))))))</f>
        <v/>
      </c>
      <c r="J126" s="36" t="str">
        <f aca="false">IF(COUNTA(A126:C126,F126:H126)=0,"",IF(A126="","Falta o código",IF(A126&lt;&gt;TRIM(A126),"Confira o código",IF(COUNTIFS(GastoID,A126)&gt;1,"Código repetido",IF(NOT(ISNUMBER(B126)),"Confira a data",IF(OR(B126&lt;1,B126&gt;73415,INT(B126)&lt;&gt;B126),"Confira a data",IF(NOT(ISNUMBER(C126)),"Confira o valor",IF(C126&lt;=0,"Valor maior que zero",IF(COUNTIFS(Categorias,F126)&lt;&gt;1,"Escolha uma categoria",IF(G126="","Preencha a descrição","OK"))))))))))</f>
        <v/>
      </c>
      <c r="K126" s="34" t="n">
        <f aca="false">IF(J126="OK",C126,0)</f>
        <v>0</v>
      </c>
      <c r="L126" s="34" t="str">
        <f aca="false">IF(OR(J126&lt;&gt;"OK",FinMes=""),"",IF(B126&gt;=FinMes,0,MAX(0,ROUND(E126-C126,2))))</f>
        <v/>
      </c>
    </row>
    <row r="127" customFormat="false" ht="25" hidden="false" customHeight="true" outlineLevel="0" collapsed="false">
      <c r="A127" s="31"/>
      <c r="B127" s="32"/>
      <c r="C127" s="33"/>
      <c r="D127" s="34" t="str">
        <f aca="false">IF(OR(J127&lt;&gt;"OK",FinMes=""),"",IF(B127&gt;=FinMes,0,MAX(0,ROUND(C127-E127,2))))</f>
        <v/>
      </c>
      <c r="E127" s="34" t="str">
        <f aca="false">IF(OR(J127&lt;&gt;"OK",FinMes=""),"",IF(B127&gt;=FinMes,0,SUMIFS(PagoValido,PagoGasto,A127,PagoFecha,"&lt;"&amp;FinMes)))</f>
        <v/>
      </c>
      <c r="F127" s="35"/>
      <c r="G127" s="35"/>
      <c r="H127" s="35"/>
      <c r="I127" s="36" t="str">
        <f aca="false">IF(J127="","",IF(J127&lt;&gt;"OK","Confira os dados",IF(FinMes="","Escolha um período",IF(B127&gt;=FinMes,"Outro período",IF(L127&gt;0,"Pagamento excedente",IF(D127=0,"Pago",IF(E127=0,"A pagar","Parcial")))))))</f>
        <v/>
      </c>
      <c r="J127" s="36" t="str">
        <f aca="false">IF(COUNTA(A127:C127,F127:H127)=0,"",IF(A127="","Falta o código",IF(A127&lt;&gt;TRIM(A127),"Confira o código",IF(COUNTIFS(GastoID,A127)&gt;1,"Código repetido",IF(NOT(ISNUMBER(B127)),"Confira a data",IF(OR(B127&lt;1,B127&gt;73415,INT(B127)&lt;&gt;B127),"Confira a data",IF(NOT(ISNUMBER(C127)),"Confira o valor",IF(C127&lt;=0,"Valor maior que zero",IF(COUNTIFS(Categorias,F127)&lt;&gt;1,"Escolha uma categoria",IF(G127="","Preencha a descrição","OK"))))))))))</f>
        <v/>
      </c>
      <c r="K127" s="34" t="n">
        <f aca="false">IF(J127="OK",C127,0)</f>
        <v>0</v>
      </c>
      <c r="L127" s="34" t="str">
        <f aca="false">IF(OR(J127&lt;&gt;"OK",FinMes=""),"",IF(B127&gt;=FinMes,0,MAX(0,ROUND(E127-C127,2))))</f>
        <v/>
      </c>
    </row>
    <row r="128" customFormat="false" ht="25" hidden="false" customHeight="true" outlineLevel="0" collapsed="false">
      <c r="A128" s="31"/>
      <c r="B128" s="32"/>
      <c r="C128" s="33"/>
      <c r="D128" s="34" t="str">
        <f aca="false">IF(OR(J128&lt;&gt;"OK",FinMes=""),"",IF(B128&gt;=FinMes,0,MAX(0,ROUND(C128-E128,2))))</f>
        <v/>
      </c>
      <c r="E128" s="34" t="str">
        <f aca="false">IF(OR(J128&lt;&gt;"OK",FinMes=""),"",IF(B128&gt;=FinMes,0,SUMIFS(PagoValido,PagoGasto,A128,PagoFecha,"&lt;"&amp;FinMes)))</f>
        <v/>
      </c>
      <c r="F128" s="35"/>
      <c r="G128" s="35"/>
      <c r="H128" s="35"/>
      <c r="I128" s="36" t="str">
        <f aca="false">IF(J128="","",IF(J128&lt;&gt;"OK","Confira os dados",IF(FinMes="","Escolha um período",IF(B128&gt;=FinMes,"Outro período",IF(L128&gt;0,"Pagamento excedente",IF(D128=0,"Pago",IF(E128=0,"A pagar","Parcial")))))))</f>
        <v/>
      </c>
      <c r="J128" s="36" t="str">
        <f aca="false">IF(COUNTA(A128:C128,F128:H128)=0,"",IF(A128="","Falta o código",IF(A128&lt;&gt;TRIM(A128),"Confira o código",IF(COUNTIFS(GastoID,A128)&gt;1,"Código repetido",IF(NOT(ISNUMBER(B128)),"Confira a data",IF(OR(B128&lt;1,B128&gt;73415,INT(B128)&lt;&gt;B128),"Confira a data",IF(NOT(ISNUMBER(C128)),"Confira o valor",IF(C128&lt;=0,"Valor maior que zero",IF(COUNTIFS(Categorias,F128)&lt;&gt;1,"Escolha uma categoria",IF(G128="","Preencha a descrição","OK"))))))))))</f>
        <v/>
      </c>
      <c r="K128" s="34" t="n">
        <f aca="false">IF(J128="OK",C128,0)</f>
        <v>0</v>
      </c>
      <c r="L128" s="34" t="str">
        <f aca="false">IF(OR(J128&lt;&gt;"OK",FinMes=""),"",IF(B128&gt;=FinMes,0,MAX(0,ROUND(E128-C128,2))))</f>
        <v/>
      </c>
    </row>
    <row r="129" customFormat="false" ht="25" hidden="false" customHeight="true" outlineLevel="0" collapsed="false">
      <c r="A129" s="31"/>
      <c r="B129" s="32"/>
      <c r="C129" s="33"/>
      <c r="D129" s="34" t="str">
        <f aca="false">IF(OR(J129&lt;&gt;"OK",FinMes=""),"",IF(B129&gt;=FinMes,0,MAX(0,ROUND(C129-E129,2))))</f>
        <v/>
      </c>
      <c r="E129" s="34" t="str">
        <f aca="false">IF(OR(J129&lt;&gt;"OK",FinMes=""),"",IF(B129&gt;=FinMes,0,SUMIFS(PagoValido,PagoGasto,A129,PagoFecha,"&lt;"&amp;FinMes)))</f>
        <v/>
      </c>
      <c r="F129" s="35"/>
      <c r="G129" s="35"/>
      <c r="H129" s="35"/>
      <c r="I129" s="36" t="str">
        <f aca="false">IF(J129="","",IF(J129&lt;&gt;"OK","Confira os dados",IF(FinMes="","Escolha um período",IF(B129&gt;=FinMes,"Outro período",IF(L129&gt;0,"Pagamento excedente",IF(D129=0,"Pago",IF(E129=0,"A pagar","Parcial")))))))</f>
        <v/>
      </c>
      <c r="J129" s="36" t="str">
        <f aca="false">IF(COUNTA(A129:C129,F129:H129)=0,"",IF(A129="","Falta o código",IF(A129&lt;&gt;TRIM(A129),"Confira o código",IF(COUNTIFS(GastoID,A129)&gt;1,"Código repetido",IF(NOT(ISNUMBER(B129)),"Confira a data",IF(OR(B129&lt;1,B129&gt;73415,INT(B129)&lt;&gt;B129),"Confira a data",IF(NOT(ISNUMBER(C129)),"Confira o valor",IF(C129&lt;=0,"Valor maior que zero",IF(COUNTIFS(Categorias,F129)&lt;&gt;1,"Escolha uma categoria",IF(G129="","Preencha a descrição","OK"))))))))))</f>
        <v/>
      </c>
      <c r="K129" s="34" t="n">
        <f aca="false">IF(J129="OK",C129,0)</f>
        <v>0</v>
      </c>
      <c r="L129" s="34" t="str">
        <f aca="false">IF(OR(J129&lt;&gt;"OK",FinMes=""),"",IF(B129&gt;=FinMes,0,MAX(0,ROUND(E129-C129,2))))</f>
        <v/>
      </c>
    </row>
    <row r="130" customFormat="false" ht="25" hidden="false" customHeight="true" outlineLevel="0" collapsed="false">
      <c r="A130" s="31"/>
      <c r="B130" s="32"/>
      <c r="C130" s="33"/>
      <c r="D130" s="34" t="str">
        <f aca="false">IF(OR(J130&lt;&gt;"OK",FinMes=""),"",IF(B130&gt;=FinMes,0,MAX(0,ROUND(C130-E130,2))))</f>
        <v/>
      </c>
      <c r="E130" s="34" t="str">
        <f aca="false">IF(OR(J130&lt;&gt;"OK",FinMes=""),"",IF(B130&gt;=FinMes,0,SUMIFS(PagoValido,PagoGasto,A130,PagoFecha,"&lt;"&amp;FinMes)))</f>
        <v/>
      </c>
      <c r="F130" s="35"/>
      <c r="G130" s="35"/>
      <c r="H130" s="35"/>
      <c r="I130" s="36" t="str">
        <f aca="false">IF(J130="","",IF(J130&lt;&gt;"OK","Confira os dados",IF(FinMes="","Escolha um período",IF(B130&gt;=FinMes,"Outro período",IF(L130&gt;0,"Pagamento excedente",IF(D130=0,"Pago",IF(E130=0,"A pagar","Parcial")))))))</f>
        <v/>
      </c>
      <c r="J130" s="36" t="str">
        <f aca="false">IF(COUNTA(A130:C130,F130:H130)=0,"",IF(A130="","Falta o código",IF(A130&lt;&gt;TRIM(A130),"Confira o código",IF(COUNTIFS(GastoID,A130)&gt;1,"Código repetido",IF(NOT(ISNUMBER(B130)),"Confira a data",IF(OR(B130&lt;1,B130&gt;73415,INT(B130)&lt;&gt;B130),"Confira a data",IF(NOT(ISNUMBER(C130)),"Confira o valor",IF(C130&lt;=0,"Valor maior que zero",IF(COUNTIFS(Categorias,F130)&lt;&gt;1,"Escolha uma categoria",IF(G130="","Preencha a descrição","OK"))))))))))</f>
        <v/>
      </c>
      <c r="K130" s="34" t="n">
        <f aca="false">IF(J130="OK",C130,0)</f>
        <v>0</v>
      </c>
      <c r="L130" s="34" t="str">
        <f aca="false">IF(OR(J130&lt;&gt;"OK",FinMes=""),"",IF(B130&gt;=FinMes,0,MAX(0,ROUND(E130-C130,2))))</f>
        <v/>
      </c>
    </row>
    <row r="131" customFormat="false" ht="25" hidden="false" customHeight="true" outlineLevel="0" collapsed="false">
      <c r="A131" s="31"/>
      <c r="B131" s="32"/>
      <c r="C131" s="33"/>
      <c r="D131" s="34" t="str">
        <f aca="false">IF(OR(J131&lt;&gt;"OK",FinMes=""),"",IF(B131&gt;=FinMes,0,MAX(0,ROUND(C131-E131,2))))</f>
        <v/>
      </c>
      <c r="E131" s="34" t="str">
        <f aca="false">IF(OR(J131&lt;&gt;"OK",FinMes=""),"",IF(B131&gt;=FinMes,0,SUMIFS(PagoValido,PagoGasto,A131,PagoFecha,"&lt;"&amp;FinMes)))</f>
        <v/>
      </c>
      <c r="F131" s="35"/>
      <c r="G131" s="35"/>
      <c r="H131" s="35"/>
      <c r="I131" s="36" t="str">
        <f aca="false">IF(J131="","",IF(J131&lt;&gt;"OK","Confira os dados",IF(FinMes="","Escolha um período",IF(B131&gt;=FinMes,"Outro período",IF(L131&gt;0,"Pagamento excedente",IF(D131=0,"Pago",IF(E131=0,"A pagar","Parcial")))))))</f>
        <v/>
      </c>
      <c r="J131" s="36" t="str">
        <f aca="false">IF(COUNTA(A131:C131,F131:H131)=0,"",IF(A131="","Falta o código",IF(A131&lt;&gt;TRIM(A131),"Confira o código",IF(COUNTIFS(GastoID,A131)&gt;1,"Código repetido",IF(NOT(ISNUMBER(B131)),"Confira a data",IF(OR(B131&lt;1,B131&gt;73415,INT(B131)&lt;&gt;B131),"Confira a data",IF(NOT(ISNUMBER(C131)),"Confira o valor",IF(C131&lt;=0,"Valor maior que zero",IF(COUNTIFS(Categorias,F131)&lt;&gt;1,"Escolha uma categoria",IF(G131="","Preencha a descrição","OK"))))))))))</f>
        <v/>
      </c>
      <c r="K131" s="34" t="n">
        <f aca="false">IF(J131="OK",C131,0)</f>
        <v>0</v>
      </c>
      <c r="L131" s="34" t="str">
        <f aca="false">IF(OR(J131&lt;&gt;"OK",FinMes=""),"",IF(B131&gt;=FinMes,0,MAX(0,ROUND(E131-C131,2))))</f>
        <v/>
      </c>
    </row>
    <row r="132" customFormat="false" ht="25" hidden="false" customHeight="true" outlineLevel="0" collapsed="false">
      <c r="A132" s="31"/>
      <c r="B132" s="32"/>
      <c r="C132" s="33"/>
      <c r="D132" s="34" t="str">
        <f aca="false">IF(OR(J132&lt;&gt;"OK",FinMes=""),"",IF(B132&gt;=FinMes,0,MAX(0,ROUND(C132-E132,2))))</f>
        <v/>
      </c>
      <c r="E132" s="34" t="str">
        <f aca="false">IF(OR(J132&lt;&gt;"OK",FinMes=""),"",IF(B132&gt;=FinMes,0,SUMIFS(PagoValido,PagoGasto,A132,PagoFecha,"&lt;"&amp;FinMes)))</f>
        <v/>
      </c>
      <c r="F132" s="35"/>
      <c r="G132" s="35"/>
      <c r="H132" s="35"/>
      <c r="I132" s="36" t="str">
        <f aca="false">IF(J132="","",IF(J132&lt;&gt;"OK","Confira os dados",IF(FinMes="","Escolha um período",IF(B132&gt;=FinMes,"Outro período",IF(L132&gt;0,"Pagamento excedente",IF(D132=0,"Pago",IF(E132=0,"A pagar","Parcial")))))))</f>
        <v/>
      </c>
      <c r="J132" s="36" t="str">
        <f aca="false">IF(COUNTA(A132:C132,F132:H132)=0,"",IF(A132="","Falta o código",IF(A132&lt;&gt;TRIM(A132),"Confira o código",IF(COUNTIFS(GastoID,A132)&gt;1,"Código repetido",IF(NOT(ISNUMBER(B132)),"Confira a data",IF(OR(B132&lt;1,B132&gt;73415,INT(B132)&lt;&gt;B132),"Confira a data",IF(NOT(ISNUMBER(C132)),"Confira o valor",IF(C132&lt;=0,"Valor maior que zero",IF(COUNTIFS(Categorias,F132)&lt;&gt;1,"Escolha uma categoria",IF(G132="","Preencha a descrição","OK"))))))))))</f>
        <v/>
      </c>
      <c r="K132" s="34" t="n">
        <f aca="false">IF(J132="OK",C132,0)</f>
        <v>0</v>
      </c>
      <c r="L132" s="34" t="str">
        <f aca="false">IF(OR(J132&lt;&gt;"OK",FinMes=""),"",IF(B132&gt;=FinMes,0,MAX(0,ROUND(E132-C132,2))))</f>
        <v/>
      </c>
    </row>
    <row r="133" customFormat="false" ht="25" hidden="false" customHeight="true" outlineLevel="0" collapsed="false">
      <c r="A133" s="31"/>
      <c r="B133" s="32"/>
      <c r="C133" s="33"/>
      <c r="D133" s="34" t="str">
        <f aca="false">IF(OR(J133&lt;&gt;"OK",FinMes=""),"",IF(B133&gt;=FinMes,0,MAX(0,ROUND(C133-E133,2))))</f>
        <v/>
      </c>
      <c r="E133" s="34" t="str">
        <f aca="false">IF(OR(J133&lt;&gt;"OK",FinMes=""),"",IF(B133&gt;=FinMes,0,SUMIFS(PagoValido,PagoGasto,A133,PagoFecha,"&lt;"&amp;FinMes)))</f>
        <v/>
      </c>
      <c r="F133" s="35"/>
      <c r="G133" s="35"/>
      <c r="H133" s="35"/>
      <c r="I133" s="36" t="str">
        <f aca="false">IF(J133="","",IF(J133&lt;&gt;"OK","Confira os dados",IF(FinMes="","Escolha um período",IF(B133&gt;=FinMes,"Outro período",IF(L133&gt;0,"Pagamento excedente",IF(D133=0,"Pago",IF(E133=0,"A pagar","Parcial")))))))</f>
        <v/>
      </c>
      <c r="J133" s="36" t="str">
        <f aca="false">IF(COUNTA(A133:C133,F133:H133)=0,"",IF(A133="","Falta o código",IF(A133&lt;&gt;TRIM(A133),"Confira o código",IF(COUNTIFS(GastoID,A133)&gt;1,"Código repetido",IF(NOT(ISNUMBER(B133)),"Confira a data",IF(OR(B133&lt;1,B133&gt;73415,INT(B133)&lt;&gt;B133),"Confira a data",IF(NOT(ISNUMBER(C133)),"Confira o valor",IF(C133&lt;=0,"Valor maior que zero",IF(COUNTIFS(Categorias,F133)&lt;&gt;1,"Escolha uma categoria",IF(G133="","Preencha a descrição","OK"))))))))))</f>
        <v/>
      </c>
      <c r="K133" s="34" t="n">
        <f aca="false">IF(J133="OK",C133,0)</f>
        <v>0</v>
      </c>
      <c r="L133" s="34" t="str">
        <f aca="false">IF(OR(J133&lt;&gt;"OK",FinMes=""),"",IF(B133&gt;=FinMes,0,MAX(0,ROUND(E133-C133,2))))</f>
        <v/>
      </c>
    </row>
    <row r="134" customFormat="false" ht="25" hidden="false" customHeight="true" outlineLevel="0" collapsed="false">
      <c r="A134" s="31"/>
      <c r="B134" s="32"/>
      <c r="C134" s="33"/>
      <c r="D134" s="34" t="str">
        <f aca="false">IF(OR(J134&lt;&gt;"OK",FinMes=""),"",IF(B134&gt;=FinMes,0,MAX(0,ROUND(C134-E134,2))))</f>
        <v/>
      </c>
      <c r="E134" s="34" t="str">
        <f aca="false">IF(OR(J134&lt;&gt;"OK",FinMes=""),"",IF(B134&gt;=FinMes,0,SUMIFS(PagoValido,PagoGasto,A134,PagoFecha,"&lt;"&amp;FinMes)))</f>
        <v/>
      </c>
      <c r="F134" s="35"/>
      <c r="G134" s="35"/>
      <c r="H134" s="35"/>
      <c r="I134" s="36" t="str">
        <f aca="false">IF(J134="","",IF(J134&lt;&gt;"OK","Confira os dados",IF(FinMes="","Escolha um período",IF(B134&gt;=FinMes,"Outro período",IF(L134&gt;0,"Pagamento excedente",IF(D134=0,"Pago",IF(E134=0,"A pagar","Parcial")))))))</f>
        <v/>
      </c>
      <c r="J134" s="36" t="str">
        <f aca="false">IF(COUNTA(A134:C134,F134:H134)=0,"",IF(A134="","Falta o código",IF(A134&lt;&gt;TRIM(A134),"Confira o código",IF(COUNTIFS(GastoID,A134)&gt;1,"Código repetido",IF(NOT(ISNUMBER(B134)),"Confira a data",IF(OR(B134&lt;1,B134&gt;73415,INT(B134)&lt;&gt;B134),"Confira a data",IF(NOT(ISNUMBER(C134)),"Confira o valor",IF(C134&lt;=0,"Valor maior que zero",IF(COUNTIFS(Categorias,F134)&lt;&gt;1,"Escolha uma categoria",IF(G134="","Preencha a descrição","OK"))))))))))</f>
        <v/>
      </c>
      <c r="K134" s="34" t="n">
        <f aca="false">IF(J134="OK",C134,0)</f>
        <v>0</v>
      </c>
      <c r="L134" s="34" t="str">
        <f aca="false">IF(OR(J134&lt;&gt;"OK",FinMes=""),"",IF(B134&gt;=FinMes,0,MAX(0,ROUND(E134-C134,2))))</f>
        <v/>
      </c>
    </row>
    <row r="135" customFormat="false" ht="25" hidden="false" customHeight="true" outlineLevel="0" collapsed="false">
      <c r="A135" s="31"/>
      <c r="B135" s="32"/>
      <c r="C135" s="33"/>
      <c r="D135" s="34" t="str">
        <f aca="false">IF(OR(J135&lt;&gt;"OK",FinMes=""),"",IF(B135&gt;=FinMes,0,MAX(0,ROUND(C135-E135,2))))</f>
        <v/>
      </c>
      <c r="E135" s="34" t="str">
        <f aca="false">IF(OR(J135&lt;&gt;"OK",FinMes=""),"",IF(B135&gt;=FinMes,0,SUMIFS(PagoValido,PagoGasto,A135,PagoFecha,"&lt;"&amp;FinMes)))</f>
        <v/>
      </c>
      <c r="F135" s="35"/>
      <c r="G135" s="35"/>
      <c r="H135" s="35"/>
      <c r="I135" s="36" t="str">
        <f aca="false">IF(J135="","",IF(J135&lt;&gt;"OK","Confira os dados",IF(FinMes="","Escolha um período",IF(B135&gt;=FinMes,"Outro período",IF(L135&gt;0,"Pagamento excedente",IF(D135=0,"Pago",IF(E135=0,"A pagar","Parcial")))))))</f>
        <v/>
      </c>
      <c r="J135" s="36" t="str">
        <f aca="false">IF(COUNTA(A135:C135,F135:H135)=0,"",IF(A135="","Falta o código",IF(A135&lt;&gt;TRIM(A135),"Confira o código",IF(COUNTIFS(GastoID,A135)&gt;1,"Código repetido",IF(NOT(ISNUMBER(B135)),"Confira a data",IF(OR(B135&lt;1,B135&gt;73415,INT(B135)&lt;&gt;B135),"Confira a data",IF(NOT(ISNUMBER(C135)),"Confira o valor",IF(C135&lt;=0,"Valor maior que zero",IF(COUNTIFS(Categorias,F135)&lt;&gt;1,"Escolha uma categoria",IF(G135="","Preencha a descrição","OK"))))))))))</f>
        <v/>
      </c>
      <c r="K135" s="34" t="n">
        <f aca="false">IF(J135="OK",C135,0)</f>
        <v>0</v>
      </c>
      <c r="L135" s="34" t="str">
        <f aca="false">IF(OR(J135&lt;&gt;"OK",FinMes=""),"",IF(B135&gt;=FinMes,0,MAX(0,ROUND(E135-C135,2))))</f>
        <v/>
      </c>
    </row>
    <row r="136" customFormat="false" ht="25" hidden="false" customHeight="true" outlineLevel="0" collapsed="false">
      <c r="A136" s="31"/>
      <c r="B136" s="32"/>
      <c r="C136" s="33"/>
      <c r="D136" s="34" t="str">
        <f aca="false">IF(OR(J136&lt;&gt;"OK",FinMes=""),"",IF(B136&gt;=FinMes,0,MAX(0,ROUND(C136-E136,2))))</f>
        <v/>
      </c>
      <c r="E136" s="34" t="str">
        <f aca="false">IF(OR(J136&lt;&gt;"OK",FinMes=""),"",IF(B136&gt;=FinMes,0,SUMIFS(PagoValido,PagoGasto,A136,PagoFecha,"&lt;"&amp;FinMes)))</f>
        <v/>
      </c>
      <c r="F136" s="35"/>
      <c r="G136" s="35"/>
      <c r="H136" s="35"/>
      <c r="I136" s="36" t="str">
        <f aca="false">IF(J136="","",IF(J136&lt;&gt;"OK","Confira os dados",IF(FinMes="","Escolha um período",IF(B136&gt;=FinMes,"Outro período",IF(L136&gt;0,"Pagamento excedente",IF(D136=0,"Pago",IF(E136=0,"A pagar","Parcial")))))))</f>
        <v/>
      </c>
      <c r="J136" s="36" t="str">
        <f aca="false">IF(COUNTA(A136:C136,F136:H136)=0,"",IF(A136="","Falta o código",IF(A136&lt;&gt;TRIM(A136),"Confira o código",IF(COUNTIFS(GastoID,A136)&gt;1,"Código repetido",IF(NOT(ISNUMBER(B136)),"Confira a data",IF(OR(B136&lt;1,B136&gt;73415,INT(B136)&lt;&gt;B136),"Confira a data",IF(NOT(ISNUMBER(C136)),"Confira o valor",IF(C136&lt;=0,"Valor maior que zero",IF(COUNTIFS(Categorias,F136)&lt;&gt;1,"Escolha uma categoria",IF(G136="","Preencha a descrição","OK"))))))))))</f>
        <v/>
      </c>
      <c r="K136" s="34" t="n">
        <f aca="false">IF(J136="OK",C136,0)</f>
        <v>0</v>
      </c>
      <c r="L136" s="34" t="str">
        <f aca="false">IF(OR(J136&lt;&gt;"OK",FinMes=""),"",IF(B136&gt;=FinMes,0,MAX(0,ROUND(E136-C136,2))))</f>
        <v/>
      </c>
    </row>
    <row r="137" customFormat="false" ht="25" hidden="false" customHeight="true" outlineLevel="0" collapsed="false">
      <c r="A137" s="31"/>
      <c r="B137" s="32"/>
      <c r="C137" s="33"/>
      <c r="D137" s="34" t="str">
        <f aca="false">IF(OR(J137&lt;&gt;"OK",FinMes=""),"",IF(B137&gt;=FinMes,0,MAX(0,ROUND(C137-E137,2))))</f>
        <v/>
      </c>
      <c r="E137" s="34" t="str">
        <f aca="false">IF(OR(J137&lt;&gt;"OK",FinMes=""),"",IF(B137&gt;=FinMes,0,SUMIFS(PagoValido,PagoGasto,A137,PagoFecha,"&lt;"&amp;FinMes)))</f>
        <v/>
      </c>
      <c r="F137" s="35"/>
      <c r="G137" s="35"/>
      <c r="H137" s="35"/>
      <c r="I137" s="36" t="str">
        <f aca="false">IF(J137="","",IF(J137&lt;&gt;"OK","Confira os dados",IF(FinMes="","Escolha um período",IF(B137&gt;=FinMes,"Outro período",IF(L137&gt;0,"Pagamento excedente",IF(D137=0,"Pago",IF(E137=0,"A pagar","Parcial")))))))</f>
        <v/>
      </c>
      <c r="J137" s="36" t="str">
        <f aca="false">IF(COUNTA(A137:C137,F137:H137)=0,"",IF(A137="","Falta o código",IF(A137&lt;&gt;TRIM(A137),"Confira o código",IF(COUNTIFS(GastoID,A137)&gt;1,"Código repetido",IF(NOT(ISNUMBER(B137)),"Confira a data",IF(OR(B137&lt;1,B137&gt;73415,INT(B137)&lt;&gt;B137),"Confira a data",IF(NOT(ISNUMBER(C137)),"Confira o valor",IF(C137&lt;=0,"Valor maior que zero",IF(COUNTIFS(Categorias,F137)&lt;&gt;1,"Escolha uma categoria",IF(G137="","Preencha a descrição","OK"))))))))))</f>
        <v/>
      </c>
      <c r="K137" s="34" t="n">
        <f aca="false">IF(J137="OK",C137,0)</f>
        <v>0</v>
      </c>
      <c r="L137" s="34" t="str">
        <f aca="false">IF(OR(J137&lt;&gt;"OK",FinMes=""),"",IF(B137&gt;=FinMes,0,MAX(0,ROUND(E137-C137,2))))</f>
        <v/>
      </c>
    </row>
    <row r="138" customFormat="false" ht="25" hidden="false" customHeight="true" outlineLevel="0" collapsed="false">
      <c r="A138" s="31"/>
      <c r="B138" s="32"/>
      <c r="C138" s="33"/>
      <c r="D138" s="34" t="str">
        <f aca="false">IF(OR(J138&lt;&gt;"OK",FinMes=""),"",IF(B138&gt;=FinMes,0,MAX(0,ROUND(C138-E138,2))))</f>
        <v/>
      </c>
      <c r="E138" s="34" t="str">
        <f aca="false">IF(OR(J138&lt;&gt;"OK",FinMes=""),"",IF(B138&gt;=FinMes,0,SUMIFS(PagoValido,PagoGasto,A138,PagoFecha,"&lt;"&amp;FinMes)))</f>
        <v/>
      </c>
      <c r="F138" s="35"/>
      <c r="G138" s="35"/>
      <c r="H138" s="35"/>
      <c r="I138" s="36" t="str">
        <f aca="false">IF(J138="","",IF(J138&lt;&gt;"OK","Confira os dados",IF(FinMes="","Escolha um período",IF(B138&gt;=FinMes,"Outro período",IF(L138&gt;0,"Pagamento excedente",IF(D138=0,"Pago",IF(E138=0,"A pagar","Parcial")))))))</f>
        <v/>
      </c>
      <c r="J138" s="36" t="str">
        <f aca="false">IF(COUNTA(A138:C138,F138:H138)=0,"",IF(A138="","Falta o código",IF(A138&lt;&gt;TRIM(A138),"Confira o código",IF(COUNTIFS(GastoID,A138)&gt;1,"Código repetido",IF(NOT(ISNUMBER(B138)),"Confira a data",IF(OR(B138&lt;1,B138&gt;73415,INT(B138)&lt;&gt;B138),"Confira a data",IF(NOT(ISNUMBER(C138)),"Confira o valor",IF(C138&lt;=0,"Valor maior que zero",IF(COUNTIFS(Categorias,F138)&lt;&gt;1,"Escolha uma categoria",IF(G138="","Preencha a descrição","OK"))))))))))</f>
        <v/>
      </c>
      <c r="K138" s="34" t="n">
        <f aca="false">IF(J138="OK",C138,0)</f>
        <v>0</v>
      </c>
      <c r="L138" s="34" t="str">
        <f aca="false">IF(OR(J138&lt;&gt;"OK",FinMes=""),"",IF(B138&gt;=FinMes,0,MAX(0,ROUND(E138-C138,2))))</f>
        <v/>
      </c>
    </row>
    <row r="139" customFormat="false" ht="25" hidden="false" customHeight="true" outlineLevel="0" collapsed="false">
      <c r="A139" s="31"/>
      <c r="B139" s="32"/>
      <c r="C139" s="33"/>
      <c r="D139" s="34" t="str">
        <f aca="false">IF(OR(J139&lt;&gt;"OK",FinMes=""),"",IF(B139&gt;=FinMes,0,MAX(0,ROUND(C139-E139,2))))</f>
        <v/>
      </c>
      <c r="E139" s="34" t="str">
        <f aca="false">IF(OR(J139&lt;&gt;"OK",FinMes=""),"",IF(B139&gt;=FinMes,0,SUMIFS(PagoValido,PagoGasto,A139,PagoFecha,"&lt;"&amp;FinMes)))</f>
        <v/>
      </c>
      <c r="F139" s="35"/>
      <c r="G139" s="35"/>
      <c r="H139" s="35"/>
      <c r="I139" s="36" t="str">
        <f aca="false">IF(J139="","",IF(J139&lt;&gt;"OK","Confira os dados",IF(FinMes="","Escolha um período",IF(B139&gt;=FinMes,"Outro período",IF(L139&gt;0,"Pagamento excedente",IF(D139=0,"Pago",IF(E139=0,"A pagar","Parcial")))))))</f>
        <v/>
      </c>
      <c r="J139" s="36" t="str">
        <f aca="false">IF(COUNTA(A139:C139,F139:H139)=0,"",IF(A139="","Falta o código",IF(A139&lt;&gt;TRIM(A139),"Confira o código",IF(COUNTIFS(GastoID,A139)&gt;1,"Código repetido",IF(NOT(ISNUMBER(B139)),"Confira a data",IF(OR(B139&lt;1,B139&gt;73415,INT(B139)&lt;&gt;B139),"Confira a data",IF(NOT(ISNUMBER(C139)),"Confira o valor",IF(C139&lt;=0,"Valor maior que zero",IF(COUNTIFS(Categorias,F139)&lt;&gt;1,"Escolha uma categoria",IF(G139="","Preencha a descrição","OK"))))))))))</f>
        <v/>
      </c>
      <c r="K139" s="34" t="n">
        <f aca="false">IF(J139="OK",C139,0)</f>
        <v>0</v>
      </c>
      <c r="L139" s="34" t="str">
        <f aca="false">IF(OR(J139&lt;&gt;"OK",FinMes=""),"",IF(B139&gt;=FinMes,0,MAX(0,ROUND(E139-C139,2))))</f>
        <v/>
      </c>
    </row>
    <row r="140" customFormat="false" ht="25" hidden="false" customHeight="true" outlineLevel="0" collapsed="false">
      <c r="A140" s="31"/>
      <c r="B140" s="32"/>
      <c r="C140" s="33"/>
      <c r="D140" s="34" t="str">
        <f aca="false">IF(OR(J140&lt;&gt;"OK",FinMes=""),"",IF(B140&gt;=FinMes,0,MAX(0,ROUND(C140-E140,2))))</f>
        <v/>
      </c>
      <c r="E140" s="34" t="str">
        <f aca="false">IF(OR(J140&lt;&gt;"OK",FinMes=""),"",IF(B140&gt;=FinMes,0,SUMIFS(PagoValido,PagoGasto,A140,PagoFecha,"&lt;"&amp;FinMes)))</f>
        <v/>
      </c>
      <c r="F140" s="35"/>
      <c r="G140" s="35"/>
      <c r="H140" s="35"/>
      <c r="I140" s="36" t="str">
        <f aca="false">IF(J140="","",IF(J140&lt;&gt;"OK","Confira os dados",IF(FinMes="","Escolha um período",IF(B140&gt;=FinMes,"Outro período",IF(L140&gt;0,"Pagamento excedente",IF(D140=0,"Pago",IF(E140=0,"A pagar","Parcial")))))))</f>
        <v/>
      </c>
      <c r="J140" s="36" t="str">
        <f aca="false">IF(COUNTA(A140:C140,F140:H140)=0,"",IF(A140="","Falta o código",IF(A140&lt;&gt;TRIM(A140),"Confira o código",IF(COUNTIFS(GastoID,A140)&gt;1,"Código repetido",IF(NOT(ISNUMBER(B140)),"Confira a data",IF(OR(B140&lt;1,B140&gt;73415,INT(B140)&lt;&gt;B140),"Confira a data",IF(NOT(ISNUMBER(C140)),"Confira o valor",IF(C140&lt;=0,"Valor maior que zero",IF(COUNTIFS(Categorias,F140)&lt;&gt;1,"Escolha uma categoria",IF(G140="","Preencha a descrição","OK"))))))))))</f>
        <v/>
      </c>
      <c r="K140" s="34" t="n">
        <f aca="false">IF(J140="OK",C140,0)</f>
        <v>0</v>
      </c>
      <c r="L140" s="34" t="str">
        <f aca="false">IF(OR(J140&lt;&gt;"OK",FinMes=""),"",IF(B140&gt;=FinMes,0,MAX(0,ROUND(E140-C140,2))))</f>
        <v/>
      </c>
    </row>
    <row r="141" customFormat="false" ht="25" hidden="false" customHeight="true" outlineLevel="0" collapsed="false">
      <c r="A141" s="31"/>
      <c r="B141" s="32"/>
      <c r="C141" s="33"/>
      <c r="D141" s="34" t="str">
        <f aca="false">IF(OR(J141&lt;&gt;"OK",FinMes=""),"",IF(B141&gt;=FinMes,0,MAX(0,ROUND(C141-E141,2))))</f>
        <v/>
      </c>
      <c r="E141" s="34" t="str">
        <f aca="false">IF(OR(J141&lt;&gt;"OK",FinMes=""),"",IF(B141&gt;=FinMes,0,SUMIFS(PagoValido,PagoGasto,A141,PagoFecha,"&lt;"&amp;FinMes)))</f>
        <v/>
      </c>
      <c r="F141" s="35"/>
      <c r="G141" s="35"/>
      <c r="H141" s="35"/>
      <c r="I141" s="36" t="str">
        <f aca="false">IF(J141="","",IF(J141&lt;&gt;"OK","Confira os dados",IF(FinMes="","Escolha um período",IF(B141&gt;=FinMes,"Outro período",IF(L141&gt;0,"Pagamento excedente",IF(D141=0,"Pago",IF(E141=0,"A pagar","Parcial")))))))</f>
        <v/>
      </c>
      <c r="J141" s="36" t="str">
        <f aca="false">IF(COUNTA(A141:C141,F141:H141)=0,"",IF(A141="","Falta o código",IF(A141&lt;&gt;TRIM(A141),"Confira o código",IF(COUNTIFS(GastoID,A141)&gt;1,"Código repetido",IF(NOT(ISNUMBER(B141)),"Confira a data",IF(OR(B141&lt;1,B141&gt;73415,INT(B141)&lt;&gt;B141),"Confira a data",IF(NOT(ISNUMBER(C141)),"Confira o valor",IF(C141&lt;=0,"Valor maior que zero",IF(COUNTIFS(Categorias,F141)&lt;&gt;1,"Escolha uma categoria",IF(G141="","Preencha a descrição","OK"))))))))))</f>
        <v/>
      </c>
      <c r="K141" s="34" t="n">
        <f aca="false">IF(J141="OK",C141,0)</f>
        <v>0</v>
      </c>
      <c r="L141" s="34" t="str">
        <f aca="false">IF(OR(J141&lt;&gt;"OK",FinMes=""),"",IF(B141&gt;=FinMes,0,MAX(0,ROUND(E141-C141,2))))</f>
        <v/>
      </c>
    </row>
    <row r="142" customFormat="false" ht="25" hidden="false" customHeight="true" outlineLevel="0" collapsed="false">
      <c r="A142" s="31"/>
      <c r="B142" s="32"/>
      <c r="C142" s="33"/>
      <c r="D142" s="34" t="str">
        <f aca="false">IF(OR(J142&lt;&gt;"OK",FinMes=""),"",IF(B142&gt;=FinMes,0,MAX(0,ROUND(C142-E142,2))))</f>
        <v/>
      </c>
      <c r="E142" s="34" t="str">
        <f aca="false">IF(OR(J142&lt;&gt;"OK",FinMes=""),"",IF(B142&gt;=FinMes,0,SUMIFS(PagoValido,PagoGasto,A142,PagoFecha,"&lt;"&amp;FinMes)))</f>
        <v/>
      </c>
      <c r="F142" s="35"/>
      <c r="G142" s="35"/>
      <c r="H142" s="35"/>
      <c r="I142" s="36" t="str">
        <f aca="false">IF(J142="","",IF(J142&lt;&gt;"OK","Confira os dados",IF(FinMes="","Escolha um período",IF(B142&gt;=FinMes,"Outro período",IF(L142&gt;0,"Pagamento excedente",IF(D142=0,"Pago",IF(E142=0,"A pagar","Parcial")))))))</f>
        <v/>
      </c>
      <c r="J142" s="36" t="str">
        <f aca="false">IF(COUNTA(A142:C142,F142:H142)=0,"",IF(A142="","Falta o código",IF(A142&lt;&gt;TRIM(A142),"Confira o código",IF(COUNTIFS(GastoID,A142)&gt;1,"Código repetido",IF(NOT(ISNUMBER(B142)),"Confira a data",IF(OR(B142&lt;1,B142&gt;73415,INT(B142)&lt;&gt;B142),"Confira a data",IF(NOT(ISNUMBER(C142)),"Confira o valor",IF(C142&lt;=0,"Valor maior que zero",IF(COUNTIFS(Categorias,F142)&lt;&gt;1,"Escolha uma categoria",IF(G142="","Preencha a descrição","OK"))))))))))</f>
        <v/>
      </c>
      <c r="K142" s="34" t="n">
        <f aca="false">IF(J142="OK",C142,0)</f>
        <v>0</v>
      </c>
      <c r="L142" s="34" t="str">
        <f aca="false">IF(OR(J142&lt;&gt;"OK",FinMes=""),"",IF(B142&gt;=FinMes,0,MAX(0,ROUND(E142-C142,2))))</f>
        <v/>
      </c>
    </row>
    <row r="143" customFormat="false" ht="25" hidden="false" customHeight="true" outlineLevel="0" collapsed="false">
      <c r="A143" s="31"/>
      <c r="B143" s="32"/>
      <c r="C143" s="33"/>
      <c r="D143" s="34" t="str">
        <f aca="false">IF(OR(J143&lt;&gt;"OK",FinMes=""),"",IF(B143&gt;=FinMes,0,MAX(0,ROUND(C143-E143,2))))</f>
        <v/>
      </c>
      <c r="E143" s="34" t="str">
        <f aca="false">IF(OR(J143&lt;&gt;"OK",FinMes=""),"",IF(B143&gt;=FinMes,0,SUMIFS(PagoValido,PagoGasto,A143,PagoFecha,"&lt;"&amp;FinMes)))</f>
        <v/>
      </c>
      <c r="F143" s="35"/>
      <c r="G143" s="35"/>
      <c r="H143" s="35"/>
      <c r="I143" s="36" t="str">
        <f aca="false">IF(J143="","",IF(J143&lt;&gt;"OK","Confira os dados",IF(FinMes="","Escolha um período",IF(B143&gt;=FinMes,"Outro período",IF(L143&gt;0,"Pagamento excedente",IF(D143=0,"Pago",IF(E143=0,"A pagar","Parcial")))))))</f>
        <v/>
      </c>
      <c r="J143" s="36" t="str">
        <f aca="false">IF(COUNTA(A143:C143,F143:H143)=0,"",IF(A143="","Falta o código",IF(A143&lt;&gt;TRIM(A143),"Confira o código",IF(COUNTIFS(GastoID,A143)&gt;1,"Código repetido",IF(NOT(ISNUMBER(B143)),"Confira a data",IF(OR(B143&lt;1,B143&gt;73415,INT(B143)&lt;&gt;B143),"Confira a data",IF(NOT(ISNUMBER(C143)),"Confira o valor",IF(C143&lt;=0,"Valor maior que zero",IF(COUNTIFS(Categorias,F143)&lt;&gt;1,"Escolha uma categoria",IF(G143="","Preencha a descrição","OK"))))))))))</f>
        <v/>
      </c>
      <c r="K143" s="34" t="n">
        <f aca="false">IF(J143="OK",C143,0)</f>
        <v>0</v>
      </c>
      <c r="L143" s="34" t="str">
        <f aca="false">IF(OR(J143&lt;&gt;"OK",FinMes=""),"",IF(B143&gt;=FinMes,0,MAX(0,ROUND(E143-C143,2))))</f>
        <v/>
      </c>
    </row>
    <row r="144" customFormat="false" ht="25" hidden="false" customHeight="true" outlineLevel="0" collapsed="false">
      <c r="A144" s="31"/>
      <c r="B144" s="32"/>
      <c r="C144" s="33"/>
      <c r="D144" s="34" t="str">
        <f aca="false">IF(OR(J144&lt;&gt;"OK",FinMes=""),"",IF(B144&gt;=FinMes,0,MAX(0,ROUND(C144-E144,2))))</f>
        <v/>
      </c>
      <c r="E144" s="34" t="str">
        <f aca="false">IF(OR(J144&lt;&gt;"OK",FinMes=""),"",IF(B144&gt;=FinMes,0,SUMIFS(PagoValido,PagoGasto,A144,PagoFecha,"&lt;"&amp;FinMes)))</f>
        <v/>
      </c>
      <c r="F144" s="35"/>
      <c r="G144" s="35"/>
      <c r="H144" s="35"/>
      <c r="I144" s="36" t="str">
        <f aca="false">IF(J144="","",IF(J144&lt;&gt;"OK","Confira os dados",IF(FinMes="","Escolha um período",IF(B144&gt;=FinMes,"Outro período",IF(L144&gt;0,"Pagamento excedente",IF(D144=0,"Pago",IF(E144=0,"A pagar","Parcial")))))))</f>
        <v/>
      </c>
      <c r="J144" s="36" t="str">
        <f aca="false">IF(COUNTA(A144:C144,F144:H144)=0,"",IF(A144="","Falta o código",IF(A144&lt;&gt;TRIM(A144),"Confira o código",IF(COUNTIFS(GastoID,A144)&gt;1,"Código repetido",IF(NOT(ISNUMBER(B144)),"Confira a data",IF(OR(B144&lt;1,B144&gt;73415,INT(B144)&lt;&gt;B144),"Confira a data",IF(NOT(ISNUMBER(C144)),"Confira o valor",IF(C144&lt;=0,"Valor maior que zero",IF(COUNTIFS(Categorias,F144)&lt;&gt;1,"Escolha uma categoria",IF(G144="","Preencha a descrição","OK"))))))))))</f>
        <v/>
      </c>
      <c r="K144" s="34" t="n">
        <f aca="false">IF(J144="OK",C144,0)</f>
        <v>0</v>
      </c>
      <c r="L144" s="34" t="str">
        <f aca="false">IF(OR(J144&lt;&gt;"OK",FinMes=""),"",IF(B144&gt;=FinMes,0,MAX(0,ROUND(E144-C144,2))))</f>
        <v/>
      </c>
    </row>
    <row r="145" customFormat="false" ht="25" hidden="false" customHeight="true" outlineLevel="0" collapsed="false">
      <c r="A145" s="31"/>
      <c r="B145" s="32"/>
      <c r="C145" s="33"/>
      <c r="D145" s="34" t="str">
        <f aca="false">IF(OR(J145&lt;&gt;"OK",FinMes=""),"",IF(B145&gt;=FinMes,0,MAX(0,ROUND(C145-E145,2))))</f>
        <v/>
      </c>
      <c r="E145" s="34" t="str">
        <f aca="false">IF(OR(J145&lt;&gt;"OK",FinMes=""),"",IF(B145&gt;=FinMes,0,SUMIFS(PagoValido,PagoGasto,A145,PagoFecha,"&lt;"&amp;FinMes)))</f>
        <v/>
      </c>
      <c r="F145" s="35"/>
      <c r="G145" s="35"/>
      <c r="H145" s="35"/>
      <c r="I145" s="36" t="str">
        <f aca="false">IF(J145="","",IF(J145&lt;&gt;"OK","Confira os dados",IF(FinMes="","Escolha um período",IF(B145&gt;=FinMes,"Outro período",IF(L145&gt;0,"Pagamento excedente",IF(D145=0,"Pago",IF(E145=0,"A pagar","Parcial")))))))</f>
        <v/>
      </c>
      <c r="J145" s="36" t="str">
        <f aca="false">IF(COUNTA(A145:C145,F145:H145)=0,"",IF(A145="","Falta o código",IF(A145&lt;&gt;TRIM(A145),"Confira o código",IF(COUNTIFS(GastoID,A145)&gt;1,"Código repetido",IF(NOT(ISNUMBER(B145)),"Confira a data",IF(OR(B145&lt;1,B145&gt;73415,INT(B145)&lt;&gt;B145),"Confira a data",IF(NOT(ISNUMBER(C145)),"Confira o valor",IF(C145&lt;=0,"Valor maior que zero",IF(COUNTIFS(Categorias,F145)&lt;&gt;1,"Escolha uma categoria",IF(G145="","Preencha a descrição","OK"))))))))))</f>
        <v/>
      </c>
      <c r="K145" s="34" t="n">
        <f aca="false">IF(J145="OK",C145,0)</f>
        <v>0</v>
      </c>
      <c r="L145" s="34" t="str">
        <f aca="false">IF(OR(J145&lt;&gt;"OK",FinMes=""),"",IF(B145&gt;=FinMes,0,MAX(0,ROUND(E145-C145,2))))</f>
        <v/>
      </c>
    </row>
    <row r="146" customFormat="false" ht="25" hidden="false" customHeight="true" outlineLevel="0" collapsed="false">
      <c r="A146" s="31"/>
      <c r="B146" s="32"/>
      <c r="C146" s="33"/>
      <c r="D146" s="34" t="str">
        <f aca="false">IF(OR(J146&lt;&gt;"OK",FinMes=""),"",IF(B146&gt;=FinMes,0,MAX(0,ROUND(C146-E146,2))))</f>
        <v/>
      </c>
      <c r="E146" s="34" t="str">
        <f aca="false">IF(OR(J146&lt;&gt;"OK",FinMes=""),"",IF(B146&gt;=FinMes,0,SUMIFS(PagoValido,PagoGasto,A146,PagoFecha,"&lt;"&amp;FinMes)))</f>
        <v/>
      </c>
      <c r="F146" s="35"/>
      <c r="G146" s="35"/>
      <c r="H146" s="35"/>
      <c r="I146" s="36" t="str">
        <f aca="false">IF(J146="","",IF(J146&lt;&gt;"OK","Confira os dados",IF(FinMes="","Escolha um período",IF(B146&gt;=FinMes,"Outro período",IF(L146&gt;0,"Pagamento excedente",IF(D146=0,"Pago",IF(E146=0,"A pagar","Parcial")))))))</f>
        <v/>
      </c>
      <c r="J146" s="36" t="str">
        <f aca="false">IF(COUNTA(A146:C146,F146:H146)=0,"",IF(A146="","Falta o código",IF(A146&lt;&gt;TRIM(A146),"Confira o código",IF(COUNTIFS(GastoID,A146)&gt;1,"Código repetido",IF(NOT(ISNUMBER(B146)),"Confira a data",IF(OR(B146&lt;1,B146&gt;73415,INT(B146)&lt;&gt;B146),"Confira a data",IF(NOT(ISNUMBER(C146)),"Confira o valor",IF(C146&lt;=0,"Valor maior que zero",IF(COUNTIFS(Categorias,F146)&lt;&gt;1,"Escolha uma categoria",IF(G146="","Preencha a descrição","OK"))))))))))</f>
        <v/>
      </c>
      <c r="K146" s="34" t="n">
        <f aca="false">IF(J146="OK",C146,0)</f>
        <v>0</v>
      </c>
      <c r="L146" s="34" t="str">
        <f aca="false">IF(OR(J146&lt;&gt;"OK",FinMes=""),"",IF(B146&gt;=FinMes,0,MAX(0,ROUND(E146-C146,2))))</f>
        <v/>
      </c>
    </row>
    <row r="147" customFormat="false" ht="25" hidden="false" customHeight="true" outlineLevel="0" collapsed="false">
      <c r="A147" s="31"/>
      <c r="B147" s="32"/>
      <c r="C147" s="33"/>
      <c r="D147" s="34" t="str">
        <f aca="false">IF(OR(J147&lt;&gt;"OK",FinMes=""),"",IF(B147&gt;=FinMes,0,MAX(0,ROUND(C147-E147,2))))</f>
        <v/>
      </c>
      <c r="E147" s="34" t="str">
        <f aca="false">IF(OR(J147&lt;&gt;"OK",FinMes=""),"",IF(B147&gt;=FinMes,0,SUMIFS(PagoValido,PagoGasto,A147,PagoFecha,"&lt;"&amp;FinMes)))</f>
        <v/>
      </c>
      <c r="F147" s="35"/>
      <c r="G147" s="35"/>
      <c r="H147" s="35"/>
      <c r="I147" s="36" t="str">
        <f aca="false">IF(J147="","",IF(J147&lt;&gt;"OK","Confira os dados",IF(FinMes="","Escolha um período",IF(B147&gt;=FinMes,"Outro período",IF(L147&gt;0,"Pagamento excedente",IF(D147=0,"Pago",IF(E147=0,"A pagar","Parcial")))))))</f>
        <v/>
      </c>
      <c r="J147" s="36" t="str">
        <f aca="false">IF(COUNTA(A147:C147,F147:H147)=0,"",IF(A147="","Falta o código",IF(A147&lt;&gt;TRIM(A147),"Confira o código",IF(COUNTIFS(GastoID,A147)&gt;1,"Código repetido",IF(NOT(ISNUMBER(B147)),"Confira a data",IF(OR(B147&lt;1,B147&gt;73415,INT(B147)&lt;&gt;B147),"Confira a data",IF(NOT(ISNUMBER(C147)),"Confira o valor",IF(C147&lt;=0,"Valor maior que zero",IF(COUNTIFS(Categorias,F147)&lt;&gt;1,"Escolha uma categoria",IF(G147="","Preencha a descrição","OK"))))))))))</f>
        <v/>
      </c>
      <c r="K147" s="34" t="n">
        <f aca="false">IF(J147="OK",C147,0)</f>
        <v>0</v>
      </c>
      <c r="L147" s="34" t="str">
        <f aca="false">IF(OR(J147&lt;&gt;"OK",FinMes=""),"",IF(B147&gt;=FinMes,0,MAX(0,ROUND(E147-C147,2))))</f>
        <v/>
      </c>
    </row>
    <row r="148" customFormat="false" ht="25" hidden="false" customHeight="true" outlineLevel="0" collapsed="false">
      <c r="A148" s="31"/>
      <c r="B148" s="32"/>
      <c r="C148" s="33"/>
      <c r="D148" s="34" t="str">
        <f aca="false">IF(OR(J148&lt;&gt;"OK",FinMes=""),"",IF(B148&gt;=FinMes,0,MAX(0,ROUND(C148-E148,2))))</f>
        <v/>
      </c>
      <c r="E148" s="34" t="str">
        <f aca="false">IF(OR(J148&lt;&gt;"OK",FinMes=""),"",IF(B148&gt;=FinMes,0,SUMIFS(PagoValido,PagoGasto,A148,PagoFecha,"&lt;"&amp;FinMes)))</f>
        <v/>
      </c>
      <c r="F148" s="35"/>
      <c r="G148" s="35"/>
      <c r="H148" s="35"/>
      <c r="I148" s="36" t="str">
        <f aca="false">IF(J148="","",IF(J148&lt;&gt;"OK","Confira os dados",IF(FinMes="","Escolha um período",IF(B148&gt;=FinMes,"Outro período",IF(L148&gt;0,"Pagamento excedente",IF(D148=0,"Pago",IF(E148=0,"A pagar","Parcial")))))))</f>
        <v/>
      </c>
      <c r="J148" s="36" t="str">
        <f aca="false">IF(COUNTA(A148:C148,F148:H148)=0,"",IF(A148="","Falta o código",IF(A148&lt;&gt;TRIM(A148),"Confira o código",IF(COUNTIFS(GastoID,A148)&gt;1,"Código repetido",IF(NOT(ISNUMBER(B148)),"Confira a data",IF(OR(B148&lt;1,B148&gt;73415,INT(B148)&lt;&gt;B148),"Confira a data",IF(NOT(ISNUMBER(C148)),"Confira o valor",IF(C148&lt;=0,"Valor maior que zero",IF(COUNTIFS(Categorias,F148)&lt;&gt;1,"Escolha uma categoria",IF(G148="","Preencha a descrição","OK"))))))))))</f>
        <v/>
      </c>
      <c r="K148" s="34" t="n">
        <f aca="false">IF(J148="OK",C148,0)</f>
        <v>0</v>
      </c>
      <c r="L148" s="34" t="str">
        <f aca="false">IF(OR(J148&lt;&gt;"OK",FinMes=""),"",IF(B148&gt;=FinMes,0,MAX(0,ROUND(E148-C148,2))))</f>
        <v/>
      </c>
    </row>
    <row r="149" customFormat="false" ht="25" hidden="false" customHeight="true" outlineLevel="0" collapsed="false">
      <c r="A149" s="31"/>
      <c r="B149" s="32"/>
      <c r="C149" s="33"/>
      <c r="D149" s="34" t="str">
        <f aca="false">IF(OR(J149&lt;&gt;"OK",FinMes=""),"",IF(B149&gt;=FinMes,0,MAX(0,ROUND(C149-E149,2))))</f>
        <v/>
      </c>
      <c r="E149" s="34" t="str">
        <f aca="false">IF(OR(J149&lt;&gt;"OK",FinMes=""),"",IF(B149&gt;=FinMes,0,SUMIFS(PagoValido,PagoGasto,A149,PagoFecha,"&lt;"&amp;FinMes)))</f>
        <v/>
      </c>
      <c r="F149" s="35"/>
      <c r="G149" s="35"/>
      <c r="H149" s="35"/>
      <c r="I149" s="36" t="str">
        <f aca="false">IF(J149="","",IF(J149&lt;&gt;"OK","Confira os dados",IF(FinMes="","Escolha um período",IF(B149&gt;=FinMes,"Outro período",IF(L149&gt;0,"Pagamento excedente",IF(D149=0,"Pago",IF(E149=0,"A pagar","Parcial")))))))</f>
        <v/>
      </c>
      <c r="J149" s="36" t="str">
        <f aca="false">IF(COUNTA(A149:C149,F149:H149)=0,"",IF(A149="","Falta o código",IF(A149&lt;&gt;TRIM(A149),"Confira o código",IF(COUNTIFS(GastoID,A149)&gt;1,"Código repetido",IF(NOT(ISNUMBER(B149)),"Confira a data",IF(OR(B149&lt;1,B149&gt;73415,INT(B149)&lt;&gt;B149),"Confira a data",IF(NOT(ISNUMBER(C149)),"Confira o valor",IF(C149&lt;=0,"Valor maior que zero",IF(COUNTIFS(Categorias,F149)&lt;&gt;1,"Escolha uma categoria",IF(G149="","Preencha a descrição","OK"))))))))))</f>
        <v/>
      </c>
      <c r="K149" s="34" t="n">
        <f aca="false">IF(J149="OK",C149,0)</f>
        <v>0</v>
      </c>
      <c r="L149" s="34" t="str">
        <f aca="false">IF(OR(J149&lt;&gt;"OK",FinMes=""),"",IF(B149&gt;=FinMes,0,MAX(0,ROUND(E149-C149,2))))</f>
        <v/>
      </c>
    </row>
    <row r="150" customFormat="false" ht="25" hidden="false" customHeight="true" outlineLevel="0" collapsed="false">
      <c r="A150" s="31"/>
      <c r="B150" s="32"/>
      <c r="C150" s="33"/>
      <c r="D150" s="34" t="str">
        <f aca="false">IF(OR(J150&lt;&gt;"OK",FinMes=""),"",IF(B150&gt;=FinMes,0,MAX(0,ROUND(C150-E150,2))))</f>
        <v/>
      </c>
      <c r="E150" s="34" t="str">
        <f aca="false">IF(OR(J150&lt;&gt;"OK",FinMes=""),"",IF(B150&gt;=FinMes,0,SUMIFS(PagoValido,PagoGasto,A150,PagoFecha,"&lt;"&amp;FinMes)))</f>
        <v/>
      </c>
      <c r="F150" s="35"/>
      <c r="G150" s="35"/>
      <c r="H150" s="35"/>
      <c r="I150" s="36" t="str">
        <f aca="false">IF(J150="","",IF(J150&lt;&gt;"OK","Confira os dados",IF(FinMes="","Escolha um período",IF(B150&gt;=FinMes,"Outro período",IF(L150&gt;0,"Pagamento excedente",IF(D150=0,"Pago",IF(E150=0,"A pagar","Parcial")))))))</f>
        <v/>
      </c>
      <c r="J150" s="36" t="str">
        <f aca="false">IF(COUNTA(A150:C150,F150:H150)=0,"",IF(A150="","Falta o código",IF(A150&lt;&gt;TRIM(A150),"Confira o código",IF(COUNTIFS(GastoID,A150)&gt;1,"Código repetido",IF(NOT(ISNUMBER(B150)),"Confira a data",IF(OR(B150&lt;1,B150&gt;73415,INT(B150)&lt;&gt;B150),"Confira a data",IF(NOT(ISNUMBER(C150)),"Confira o valor",IF(C150&lt;=0,"Valor maior que zero",IF(COUNTIFS(Categorias,F150)&lt;&gt;1,"Escolha uma categoria",IF(G150="","Preencha a descrição","OK"))))))))))</f>
        <v/>
      </c>
      <c r="K150" s="34" t="n">
        <f aca="false">IF(J150="OK",C150,0)</f>
        <v>0</v>
      </c>
      <c r="L150" s="34" t="str">
        <f aca="false">IF(OR(J150&lt;&gt;"OK",FinMes=""),"",IF(B150&gt;=FinMes,0,MAX(0,ROUND(E150-C150,2))))</f>
        <v/>
      </c>
    </row>
    <row r="151" customFormat="false" ht="25" hidden="false" customHeight="true" outlineLevel="0" collapsed="false">
      <c r="A151" s="31"/>
      <c r="B151" s="32"/>
      <c r="C151" s="33"/>
      <c r="D151" s="34" t="str">
        <f aca="false">IF(OR(J151&lt;&gt;"OK",FinMes=""),"",IF(B151&gt;=FinMes,0,MAX(0,ROUND(C151-E151,2))))</f>
        <v/>
      </c>
      <c r="E151" s="34" t="str">
        <f aca="false">IF(OR(J151&lt;&gt;"OK",FinMes=""),"",IF(B151&gt;=FinMes,0,SUMIFS(PagoValido,PagoGasto,A151,PagoFecha,"&lt;"&amp;FinMes)))</f>
        <v/>
      </c>
      <c r="F151" s="35"/>
      <c r="G151" s="35"/>
      <c r="H151" s="35"/>
      <c r="I151" s="36" t="str">
        <f aca="false">IF(J151="","",IF(J151&lt;&gt;"OK","Confira os dados",IF(FinMes="","Escolha um período",IF(B151&gt;=FinMes,"Outro período",IF(L151&gt;0,"Pagamento excedente",IF(D151=0,"Pago",IF(E151=0,"A pagar","Parcial")))))))</f>
        <v/>
      </c>
      <c r="J151" s="36" t="str">
        <f aca="false">IF(COUNTA(A151:C151,F151:H151)=0,"",IF(A151="","Falta o código",IF(A151&lt;&gt;TRIM(A151),"Confira o código",IF(COUNTIFS(GastoID,A151)&gt;1,"Código repetido",IF(NOT(ISNUMBER(B151)),"Confira a data",IF(OR(B151&lt;1,B151&gt;73415,INT(B151)&lt;&gt;B151),"Confira a data",IF(NOT(ISNUMBER(C151)),"Confira o valor",IF(C151&lt;=0,"Valor maior que zero",IF(COUNTIFS(Categorias,F151)&lt;&gt;1,"Escolha uma categoria",IF(G151="","Preencha a descrição","OK"))))))))))</f>
        <v/>
      </c>
      <c r="K151" s="34" t="n">
        <f aca="false">IF(J151="OK",C151,0)</f>
        <v>0</v>
      </c>
      <c r="L151" s="34" t="str">
        <f aca="false">IF(OR(J151&lt;&gt;"OK",FinMes=""),"",IF(B151&gt;=FinMes,0,MAX(0,ROUND(E151-C151,2))))</f>
        <v/>
      </c>
    </row>
    <row r="152" customFormat="false" ht="25" hidden="false" customHeight="true" outlineLevel="0" collapsed="false">
      <c r="A152" s="31"/>
      <c r="B152" s="32"/>
      <c r="C152" s="33"/>
      <c r="D152" s="34" t="str">
        <f aca="false">IF(OR(J152&lt;&gt;"OK",FinMes=""),"",IF(B152&gt;=FinMes,0,MAX(0,ROUND(C152-E152,2))))</f>
        <v/>
      </c>
      <c r="E152" s="34" t="str">
        <f aca="false">IF(OR(J152&lt;&gt;"OK",FinMes=""),"",IF(B152&gt;=FinMes,0,SUMIFS(PagoValido,PagoGasto,A152,PagoFecha,"&lt;"&amp;FinMes)))</f>
        <v/>
      </c>
      <c r="F152" s="35"/>
      <c r="G152" s="35"/>
      <c r="H152" s="35"/>
      <c r="I152" s="36" t="str">
        <f aca="false">IF(J152="","",IF(J152&lt;&gt;"OK","Confira os dados",IF(FinMes="","Escolha um período",IF(B152&gt;=FinMes,"Outro período",IF(L152&gt;0,"Pagamento excedente",IF(D152=0,"Pago",IF(E152=0,"A pagar","Parcial")))))))</f>
        <v/>
      </c>
      <c r="J152" s="36" t="str">
        <f aca="false">IF(COUNTA(A152:C152,F152:H152)=0,"",IF(A152="","Falta o código",IF(A152&lt;&gt;TRIM(A152),"Confira o código",IF(COUNTIFS(GastoID,A152)&gt;1,"Código repetido",IF(NOT(ISNUMBER(B152)),"Confira a data",IF(OR(B152&lt;1,B152&gt;73415,INT(B152)&lt;&gt;B152),"Confira a data",IF(NOT(ISNUMBER(C152)),"Confira o valor",IF(C152&lt;=0,"Valor maior que zero",IF(COUNTIFS(Categorias,F152)&lt;&gt;1,"Escolha uma categoria",IF(G152="","Preencha a descrição","OK"))))))))))</f>
        <v/>
      </c>
      <c r="K152" s="34" t="n">
        <f aca="false">IF(J152="OK",C152,0)</f>
        <v>0</v>
      </c>
      <c r="L152" s="34" t="str">
        <f aca="false">IF(OR(J152&lt;&gt;"OK",FinMes=""),"",IF(B152&gt;=FinMes,0,MAX(0,ROUND(E152-C152,2))))</f>
        <v/>
      </c>
    </row>
    <row r="153" customFormat="false" ht="25" hidden="false" customHeight="true" outlineLevel="0" collapsed="false">
      <c r="A153" s="31"/>
      <c r="B153" s="32"/>
      <c r="C153" s="33"/>
      <c r="D153" s="34" t="str">
        <f aca="false">IF(OR(J153&lt;&gt;"OK",FinMes=""),"",IF(B153&gt;=FinMes,0,MAX(0,ROUND(C153-E153,2))))</f>
        <v/>
      </c>
      <c r="E153" s="34" t="str">
        <f aca="false">IF(OR(J153&lt;&gt;"OK",FinMes=""),"",IF(B153&gt;=FinMes,0,SUMIFS(PagoValido,PagoGasto,A153,PagoFecha,"&lt;"&amp;FinMes)))</f>
        <v/>
      </c>
      <c r="F153" s="35"/>
      <c r="G153" s="35"/>
      <c r="H153" s="35"/>
      <c r="I153" s="36" t="str">
        <f aca="false">IF(J153="","",IF(J153&lt;&gt;"OK","Confira os dados",IF(FinMes="","Escolha um período",IF(B153&gt;=FinMes,"Outro período",IF(L153&gt;0,"Pagamento excedente",IF(D153=0,"Pago",IF(E153=0,"A pagar","Parcial")))))))</f>
        <v/>
      </c>
      <c r="J153" s="36" t="str">
        <f aca="false">IF(COUNTA(A153:C153,F153:H153)=0,"",IF(A153="","Falta o código",IF(A153&lt;&gt;TRIM(A153),"Confira o código",IF(COUNTIFS(GastoID,A153)&gt;1,"Código repetido",IF(NOT(ISNUMBER(B153)),"Confira a data",IF(OR(B153&lt;1,B153&gt;73415,INT(B153)&lt;&gt;B153),"Confira a data",IF(NOT(ISNUMBER(C153)),"Confira o valor",IF(C153&lt;=0,"Valor maior que zero",IF(COUNTIFS(Categorias,F153)&lt;&gt;1,"Escolha uma categoria",IF(G153="","Preencha a descrição","OK"))))))))))</f>
        <v/>
      </c>
      <c r="K153" s="34" t="n">
        <f aca="false">IF(J153="OK",C153,0)</f>
        <v>0</v>
      </c>
      <c r="L153" s="34" t="str">
        <f aca="false">IF(OR(J153&lt;&gt;"OK",FinMes=""),"",IF(B153&gt;=FinMes,0,MAX(0,ROUND(E153-C153,2))))</f>
        <v/>
      </c>
    </row>
    <row r="154" customFormat="false" ht="25" hidden="false" customHeight="true" outlineLevel="0" collapsed="false">
      <c r="A154" s="31"/>
      <c r="B154" s="32"/>
      <c r="C154" s="33"/>
      <c r="D154" s="34" t="str">
        <f aca="false">IF(OR(J154&lt;&gt;"OK",FinMes=""),"",IF(B154&gt;=FinMes,0,MAX(0,ROUND(C154-E154,2))))</f>
        <v/>
      </c>
      <c r="E154" s="34" t="str">
        <f aca="false">IF(OR(J154&lt;&gt;"OK",FinMes=""),"",IF(B154&gt;=FinMes,0,SUMIFS(PagoValido,PagoGasto,A154,PagoFecha,"&lt;"&amp;FinMes)))</f>
        <v/>
      </c>
      <c r="F154" s="35"/>
      <c r="G154" s="35"/>
      <c r="H154" s="35"/>
      <c r="I154" s="36" t="str">
        <f aca="false">IF(J154="","",IF(J154&lt;&gt;"OK","Confira os dados",IF(FinMes="","Escolha um período",IF(B154&gt;=FinMes,"Outro período",IF(L154&gt;0,"Pagamento excedente",IF(D154=0,"Pago",IF(E154=0,"A pagar","Parcial")))))))</f>
        <v/>
      </c>
      <c r="J154" s="36" t="str">
        <f aca="false">IF(COUNTA(A154:C154,F154:H154)=0,"",IF(A154="","Falta o código",IF(A154&lt;&gt;TRIM(A154),"Confira o código",IF(COUNTIFS(GastoID,A154)&gt;1,"Código repetido",IF(NOT(ISNUMBER(B154)),"Confira a data",IF(OR(B154&lt;1,B154&gt;73415,INT(B154)&lt;&gt;B154),"Confira a data",IF(NOT(ISNUMBER(C154)),"Confira o valor",IF(C154&lt;=0,"Valor maior que zero",IF(COUNTIFS(Categorias,F154)&lt;&gt;1,"Escolha uma categoria",IF(G154="","Preencha a descrição","OK"))))))))))</f>
        <v/>
      </c>
      <c r="K154" s="34" t="n">
        <f aca="false">IF(J154="OK",C154,0)</f>
        <v>0</v>
      </c>
      <c r="L154" s="34" t="str">
        <f aca="false">IF(OR(J154&lt;&gt;"OK",FinMes=""),"",IF(B154&gt;=FinMes,0,MAX(0,ROUND(E154-C154,2))))</f>
        <v/>
      </c>
    </row>
    <row r="155" customFormat="false" ht="25" hidden="false" customHeight="true" outlineLevel="0" collapsed="false">
      <c r="A155" s="31"/>
      <c r="B155" s="32"/>
      <c r="C155" s="33"/>
      <c r="D155" s="34" t="str">
        <f aca="false">IF(OR(J155&lt;&gt;"OK",FinMes=""),"",IF(B155&gt;=FinMes,0,MAX(0,ROUND(C155-E155,2))))</f>
        <v/>
      </c>
      <c r="E155" s="34" t="str">
        <f aca="false">IF(OR(J155&lt;&gt;"OK",FinMes=""),"",IF(B155&gt;=FinMes,0,SUMIFS(PagoValido,PagoGasto,A155,PagoFecha,"&lt;"&amp;FinMes)))</f>
        <v/>
      </c>
      <c r="F155" s="35"/>
      <c r="G155" s="35"/>
      <c r="H155" s="35"/>
      <c r="I155" s="36" t="str">
        <f aca="false">IF(J155="","",IF(J155&lt;&gt;"OK","Confira os dados",IF(FinMes="","Escolha um período",IF(B155&gt;=FinMes,"Outro período",IF(L155&gt;0,"Pagamento excedente",IF(D155=0,"Pago",IF(E155=0,"A pagar","Parcial")))))))</f>
        <v/>
      </c>
      <c r="J155" s="36" t="str">
        <f aca="false">IF(COUNTA(A155:C155,F155:H155)=0,"",IF(A155="","Falta o código",IF(A155&lt;&gt;TRIM(A155),"Confira o código",IF(COUNTIFS(GastoID,A155)&gt;1,"Código repetido",IF(NOT(ISNUMBER(B155)),"Confira a data",IF(OR(B155&lt;1,B155&gt;73415,INT(B155)&lt;&gt;B155),"Confira a data",IF(NOT(ISNUMBER(C155)),"Confira o valor",IF(C155&lt;=0,"Valor maior que zero",IF(COUNTIFS(Categorias,F155)&lt;&gt;1,"Escolha uma categoria",IF(G155="","Preencha a descrição","OK"))))))))))</f>
        <v/>
      </c>
      <c r="K155" s="34" t="n">
        <f aca="false">IF(J155="OK",C155,0)</f>
        <v>0</v>
      </c>
      <c r="L155" s="34" t="str">
        <f aca="false">IF(OR(J155&lt;&gt;"OK",FinMes=""),"",IF(B155&gt;=FinMes,0,MAX(0,ROUND(E155-C155,2))))</f>
        <v/>
      </c>
    </row>
    <row r="156" customFormat="false" ht="25" hidden="false" customHeight="true" outlineLevel="0" collapsed="false">
      <c r="A156" s="31"/>
      <c r="B156" s="32"/>
      <c r="C156" s="33"/>
      <c r="D156" s="34" t="str">
        <f aca="false">IF(OR(J156&lt;&gt;"OK",FinMes=""),"",IF(B156&gt;=FinMes,0,MAX(0,ROUND(C156-E156,2))))</f>
        <v/>
      </c>
      <c r="E156" s="34" t="str">
        <f aca="false">IF(OR(J156&lt;&gt;"OK",FinMes=""),"",IF(B156&gt;=FinMes,0,SUMIFS(PagoValido,PagoGasto,A156,PagoFecha,"&lt;"&amp;FinMes)))</f>
        <v/>
      </c>
      <c r="F156" s="35"/>
      <c r="G156" s="35"/>
      <c r="H156" s="35"/>
      <c r="I156" s="36" t="str">
        <f aca="false">IF(J156="","",IF(J156&lt;&gt;"OK","Confira os dados",IF(FinMes="","Escolha um período",IF(B156&gt;=FinMes,"Outro período",IF(L156&gt;0,"Pagamento excedente",IF(D156=0,"Pago",IF(E156=0,"A pagar","Parcial")))))))</f>
        <v/>
      </c>
      <c r="J156" s="36" t="str">
        <f aca="false">IF(COUNTA(A156:C156,F156:H156)=0,"",IF(A156="","Falta o código",IF(A156&lt;&gt;TRIM(A156),"Confira o código",IF(COUNTIFS(GastoID,A156)&gt;1,"Código repetido",IF(NOT(ISNUMBER(B156)),"Confira a data",IF(OR(B156&lt;1,B156&gt;73415,INT(B156)&lt;&gt;B156),"Confira a data",IF(NOT(ISNUMBER(C156)),"Confira o valor",IF(C156&lt;=0,"Valor maior que zero",IF(COUNTIFS(Categorias,F156)&lt;&gt;1,"Escolha uma categoria",IF(G156="","Preencha a descrição","OK"))))))))))</f>
        <v/>
      </c>
      <c r="K156" s="34" t="n">
        <f aca="false">IF(J156="OK",C156,0)</f>
        <v>0</v>
      </c>
      <c r="L156" s="34" t="str">
        <f aca="false">IF(OR(J156&lt;&gt;"OK",FinMes=""),"",IF(B156&gt;=FinMes,0,MAX(0,ROUND(E156-C156,2))))</f>
        <v/>
      </c>
    </row>
    <row r="157" customFormat="false" ht="25" hidden="false" customHeight="true" outlineLevel="0" collapsed="false">
      <c r="A157" s="31"/>
      <c r="B157" s="32"/>
      <c r="C157" s="33"/>
      <c r="D157" s="34" t="str">
        <f aca="false">IF(OR(J157&lt;&gt;"OK",FinMes=""),"",IF(B157&gt;=FinMes,0,MAX(0,ROUND(C157-E157,2))))</f>
        <v/>
      </c>
      <c r="E157" s="34" t="str">
        <f aca="false">IF(OR(J157&lt;&gt;"OK",FinMes=""),"",IF(B157&gt;=FinMes,0,SUMIFS(PagoValido,PagoGasto,A157,PagoFecha,"&lt;"&amp;FinMes)))</f>
        <v/>
      </c>
      <c r="F157" s="35"/>
      <c r="G157" s="35"/>
      <c r="H157" s="35"/>
      <c r="I157" s="36" t="str">
        <f aca="false">IF(J157="","",IF(J157&lt;&gt;"OK","Confira os dados",IF(FinMes="","Escolha um período",IF(B157&gt;=FinMes,"Outro período",IF(L157&gt;0,"Pagamento excedente",IF(D157=0,"Pago",IF(E157=0,"A pagar","Parcial")))))))</f>
        <v/>
      </c>
      <c r="J157" s="36" t="str">
        <f aca="false">IF(COUNTA(A157:C157,F157:H157)=0,"",IF(A157="","Falta o código",IF(A157&lt;&gt;TRIM(A157),"Confira o código",IF(COUNTIFS(GastoID,A157)&gt;1,"Código repetido",IF(NOT(ISNUMBER(B157)),"Confira a data",IF(OR(B157&lt;1,B157&gt;73415,INT(B157)&lt;&gt;B157),"Confira a data",IF(NOT(ISNUMBER(C157)),"Confira o valor",IF(C157&lt;=0,"Valor maior que zero",IF(COUNTIFS(Categorias,F157)&lt;&gt;1,"Escolha uma categoria",IF(G157="","Preencha a descrição","OK"))))))))))</f>
        <v/>
      </c>
      <c r="K157" s="34" t="n">
        <f aca="false">IF(J157="OK",C157,0)</f>
        <v>0</v>
      </c>
      <c r="L157" s="34" t="str">
        <f aca="false">IF(OR(J157&lt;&gt;"OK",FinMes=""),"",IF(B157&gt;=FinMes,0,MAX(0,ROUND(E157-C157,2))))</f>
        <v/>
      </c>
    </row>
    <row r="158" customFormat="false" ht="25" hidden="false" customHeight="true" outlineLevel="0" collapsed="false">
      <c r="A158" s="31"/>
      <c r="B158" s="32"/>
      <c r="C158" s="33"/>
      <c r="D158" s="34" t="str">
        <f aca="false">IF(OR(J158&lt;&gt;"OK",FinMes=""),"",IF(B158&gt;=FinMes,0,MAX(0,ROUND(C158-E158,2))))</f>
        <v/>
      </c>
      <c r="E158" s="34" t="str">
        <f aca="false">IF(OR(J158&lt;&gt;"OK",FinMes=""),"",IF(B158&gt;=FinMes,0,SUMIFS(PagoValido,PagoGasto,A158,PagoFecha,"&lt;"&amp;FinMes)))</f>
        <v/>
      </c>
      <c r="F158" s="35"/>
      <c r="G158" s="35"/>
      <c r="H158" s="35"/>
      <c r="I158" s="36" t="str">
        <f aca="false">IF(J158="","",IF(J158&lt;&gt;"OK","Confira os dados",IF(FinMes="","Escolha um período",IF(B158&gt;=FinMes,"Outro período",IF(L158&gt;0,"Pagamento excedente",IF(D158=0,"Pago",IF(E158=0,"A pagar","Parcial")))))))</f>
        <v/>
      </c>
      <c r="J158" s="36" t="str">
        <f aca="false">IF(COUNTA(A158:C158,F158:H158)=0,"",IF(A158="","Falta o código",IF(A158&lt;&gt;TRIM(A158),"Confira o código",IF(COUNTIFS(GastoID,A158)&gt;1,"Código repetido",IF(NOT(ISNUMBER(B158)),"Confira a data",IF(OR(B158&lt;1,B158&gt;73415,INT(B158)&lt;&gt;B158),"Confira a data",IF(NOT(ISNUMBER(C158)),"Confira o valor",IF(C158&lt;=0,"Valor maior que zero",IF(COUNTIFS(Categorias,F158)&lt;&gt;1,"Escolha uma categoria",IF(G158="","Preencha a descrição","OK"))))))))))</f>
        <v/>
      </c>
      <c r="K158" s="34" t="n">
        <f aca="false">IF(J158="OK",C158,0)</f>
        <v>0</v>
      </c>
      <c r="L158" s="34" t="str">
        <f aca="false">IF(OR(J158&lt;&gt;"OK",FinMes=""),"",IF(B158&gt;=FinMes,0,MAX(0,ROUND(E158-C158,2))))</f>
        <v/>
      </c>
    </row>
    <row r="159" customFormat="false" ht="25" hidden="false" customHeight="true" outlineLevel="0" collapsed="false">
      <c r="A159" s="31"/>
      <c r="B159" s="32"/>
      <c r="C159" s="33"/>
      <c r="D159" s="34" t="str">
        <f aca="false">IF(OR(J159&lt;&gt;"OK",FinMes=""),"",IF(B159&gt;=FinMes,0,MAX(0,ROUND(C159-E159,2))))</f>
        <v/>
      </c>
      <c r="E159" s="34" t="str">
        <f aca="false">IF(OR(J159&lt;&gt;"OK",FinMes=""),"",IF(B159&gt;=FinMes,0,SUMIFS(PagoValido,PagoGasto,A159,PagoFecha,"&lt;"&amp;FinMes)))</f>
        <v/>
      </c>
      <c r="F159" s="35"/>
      <c r="G159" s="35"/>
      <c r="H159" s="35"/>
      <c r="I159" s="36" t="str">
        <f aca="false">IF(J159="","",IF(J159&lt;&gt;"OK","Confira os dados",IF(FinMes="","Escolha um período",IF(B159&gt;=FinMes,"Outro período",IF(L159&gt;0,"Pagamento excedente",IF(D159=0,"Pago",IF(E159=0,"A pagar","Parcial")))))))</f>
        <v/>
      </c>
      <c r="J159" s="36" t="str">
        <f aca="false">IF(COUNTA(A159:C159,F159:H159)=0,"",IF(A159="","Falta o código",IF(A159&lt;&gt;TRIM(A159),"Confira o código",IF(COUNTIFS(GastoID,A159)&gt;1,"Código repetido",IF(NOT(ISNUMBER(B159)),"Confira a data",IF(OR(B159&lt;1,B159&gt;73415,INT(B159)&lt;&gt;B159),"Confira a data",IF(NOT(ISNUMBER(C159)),"Confira o valor",IF(C159&lt;=0,"Valor maior que zero",IF(COUNTIFS(Categorias,F159)&lt;&gt;1,"Escolha uma categoria",IF(G159="","Preencha a descrição","OK"))))))))))</f>
        <v/>
      </c>
      <c r="K159" s="34" t="n">
        <f aca="false">IF(J159="OK",C159,0)</f>
        <v>0</v>
      </c>
      <c r="L159" s="34" t="str">
        <f aca="false">IF(OR(J159&lt;&gt;"OK",FinMes=""),"",IF(B159&gt;=FinMes,0,MAX(0,ROUND(E159-C159,2))))</f>
        <v/>
      </c>
    </row>
    <row r="160" customFormat="false" ht="25" hidden="false" customHeight="true" outlineLevel="0" collapsed="false">
      <c r="A160" s="31"/>
      <c r="B160" s="32"/>
      <c r="C160" s="33"/>
      <c r="D160" s="34" t="str">
        <f aca="false">IF(OR(J160&lt;&gt;"OK",FinMes=""),"",IF(B160&gt;=FinMes,0,MAX(0,ROUND(C160-E160,2))))</f>
        <v/>
      </c>
      <c r="E160" s="34" t="str">
        <f aca="false">IF(OR(J160&lt;&gt;"OK",FinMes=""),"",IF(B160&gt;=FinMes,0,SUMIFS(PagoValido,PagoGasto,A160,PagoFecha,"&lt;"&amp;FinMes)))</f>
        <v/>
      </c>
      <c r="F160" s="35"/>
      <c r="G160" s="35"/>
      <c r="H160" s="35"/>
      <c r="I160" s="36" t="str">
        <f aca="false">IF(J160="","",IF(J160&lt;&gt;"OK","Confira os dados",IF(FinMes="","Escolha um período",IF(B160&gt;=FinMes,"Outro período",IF(L160&gt;0,"Pagamento excedente",IF(D160=0,"Pago",IF(E160=0,"A pagar","Parcial")))))))</f>
        <v/>
      </c>
      <c r="J160" s="36" t="str">
        <f aca="false">IF(COUNTA(A160:C160,F160:H160)=0,"",IF(A160="","Falta o código",IF(A160&lt;&gt;TRIM(A160),"Confira o código",IF(COUNTIFS(GastoID,A160)&gt;1,"Código repetido",IF(NOT(ISNUMBER(B160)),"Confira a data",IF(OR(B160&lt;1,B160&gt;73415,INT(B160)&lt;&gt;B160),"Confira a data",IF(NOT(ISNUMBER(C160)),"Confira o valor",IF(C160&lt;=0,"Valor maior que zero",IF(COUNTIFS(Categorias,F160)&lt;&gt;1,"Escolha uma categoria",IF(G160="","Preencha a descrição","OK"))))))))))</f>
        <v/>
      </c>
      <c r="K160" s="34" t="n">
        <f aca="false">IF(J160="OK",C160,0)</f>
        <v>0</v>
      </c>
      <c r="L160" s="34" t="str">
        <f aca="false">IF(OR(J160&lt;&gt;"OK",FinMes=""),"",IF(B160&gt;=FinMes,0,MAX(0,ROUND(E160-C160,2))))</f>
        <v/>
      </c>
    </row>
    <row r="161" customFormat="false" ht="25" hidden="false" customHeight="true" outlineLevel="0" collapsed="false">
      <c r="A161" s="31"/>
      <c r="B161" s="32"/>
      <c r="C161" s="33"/>
      <c r="D161" s="34" t="str">
        <f aca="false">IF(OR(J161&lt;&gt;"OK",FinMes=""),"",IF(B161&gt;=FinMes,0,MAX(0,ROUND(C161-E161,2))))</f>
        <v/>
      </c>
      <c r="E161" s="34" t="str">
        <f aca="false">IF(OR(J161&lt;&gt;"OK",FinMes=""),"",IF(B161&gt;=FinMes,0,SUMIFS(PagoValido,PagoGasto,A161,PagoFecha,"&lt;"&amp;FinMes)))</f>
        <v/>
      </c>
      <c r="F161" s="35"/>
      <c r="G161" s="35"/>
      <c r="H161" s="35"/>
      <c r="I161" s="36" t="str">
        <f aca="false">IF(J161="","",IF(J161&lt;&gt;"OK","Confira os dados",IF(FinMes="","Escolha um período",IF(B161&gt;=FinMes,"Outro período",IF(L161&gt;0,"Pagamento excedente",IF(D161=0,"Pago",IF(E161=0,"A pagar","Parcial")))))))</f>
        <v/>
      </c>
      <c r="J161" s="36" t="str">
        <f aca="false">IF(COUNTA(A161:C161,F161:H161)=0,"",IF(A161="","Falta o código",IF(A161&lt;&gt;TRIM(A161),"Confira o código",IF(COUNTIFS(GastoID,A161)&gt;1,"Código repetido",IF(NOT(ISNUMBER(B161)),"Confira a data",IF(OR(B161&lt;1,B161&gt;73415,INT(B161)&lt;&gt;B161),"Confira a data",IF(NOT(ISNUMBER(C161)),"Confira o valor",IF(C161&lt;=0,"Valor maior que zero",IF(COUNTIFS(Categorias,F161)&lt;&gt;1,"Escolha uma categoria",IF(G161="","Preencha a descrição","OK"))))))))))</f>
        <v/>
      </c>
      <c r="K161" s="34" t="n">
        <f aca="false">IF(J161="OK",C161,0)</f>
        <v>0</v>
      </c>
      <c r="L161" s="34" t="str">
        <f aca="false">IF(OR(J161&lt;&gt;"OK",FinMes=""),"",IF(B161&gt;=FinMes,0,MAX(0,ROUND(E161-C161,2))))</f>
        <v/>
      </c>
    </row>
    <row r="162" customFormat="false" ht="25" hidden="false" customHeight="true" outlineLevel="0" collapsed="false">
      <c r="A162" s="31"/>
      <c r="B162" s="32"/>
      <c r="C162" s="33"/>
      <c r="D162" s="34" t="str">
        <f aca="false">IF(OR(J162&lt;&gt;"OK",FinMes=""),"",IF(B162&gt;=FinMes,0,MAX(0,ROUND(C162-E162,2))))</f>
        <v/>
      </c>
      <c r="E162" s="34" t="str">
        <f aca="false">IF(OR(J162&lt;&gt;"OK",FinMes=""),"",IF(B162&gt;=FinMes,0,SUMIFS(PagoValido,PagoGasto,A162,PagoFecha,"&lt;"&amp;FinMes)))</f>
        <v/>
      </c>
      <c r="F162" s="35"/>
      <c r="G162" s="35"/>
      <c r="H162" s="35"/>
      <c r="I162" s="36" t="str">
        <f aca="false">IF(J162="","",IF(J162&lt;&gt;"OK","Confira os dados",IF(FinMes="","Escolha um período",IF(B162&gt;=FinMes,"Outro período",IF(L162&gt;0,"Pagamento excedente",IF(D162=0,"Pago",IF(E162=0,"A pagar","Parcial")))))))</f>
        <v/>
      </c>
      <c r="J162" s="36" t="str">
        <f aca="false">IF(COUNTA(A162:C162,F162:H162)=0,"",IF(A162="","Falta o código",IF(A162&lt;&gt;TRIM(A162),"Confira o código",IF(COUNTIFS(GastoID,A162)&gt;1,"Código repetido",IF(NOT(ISNUMBER(B162)),"Confira a data",IF(OR(B162&lt;1,B162&gt;73415,INT(B162)&lt;&gt;B162),"Confira a data",IF(NOT(ISNUMBER(C162)),"Confira o valor",IF(C162&lt;=0,"Valor maior que zero",IF(COUNTIFS(Categorias,F162)&lt;&gt;1,"Escolha uma categoria",IF(G162="","Preencha a descrição","OK"))))))))))</f>
        <v/>
      </c>
      <c r="K162" s="34" t="n">
        <f aca="false">IF(J162="OK",C162,0)</f>
        <v>0</v>
      </c>
      <c r="L162" s="34" t="str">
        <f aca="false">IF(OR(J162&lt;&gt;"OK",FinMes=""),"",IF(B162&gt;=FinMes,0,MAX(0,ROUND(E162-C162,2))))</f>
        <v/>
      </c>
    </row>
    <row r="163" customFormat="false" ht="25" hidden="false" customHeight="true" outlineLevel="0" collapsed="false">
      <c r="A163" s="31"/>
      <c r="B163" s="32"/>
      <c r="C163" s="33"/>
      <c r="D163" s="34" t="str">
        <f aca="false">IF(OR(J163&lt;&gt;"OK",FinMes=""),"",IF(B163&gt;=FinMes,0,MAX(0,ROUND(C163-E163,2))))</f>
        <v/>
      </c>
      <c r="E163" s="34" t="str">
        <f aca="false">IF(OR(J163&lt;&gt;"OK",FinMes=""),"",IF(B163&gt;=FinMes,0,SUMIFS(PagoValido,PagoGasto,A163,PagoFecha,"&lt;"&amp;FinMes)))</f>
        <v/>
      </c>
      <c r="F163" s="35"/>
      <c r="G163" s="35"/>
      <c r="H163" s="35"/>
      <c r="I163" s="36" t="str">
        <f aca="false">IF(J163="","",IF(J163&lt;&gt;"OK","Confira os dados",IF(FinMes="","Escolha um período",IF(B163&gt;=FinMes,"Outro período",IF(L163&gt;0,"Pagamento excedente",IF(D163=0,"Pago",IF(E163=0,"A pagar","Parcial")))))))</f>
        <v/>
      </c>
      <c r="J163" s="36" t="str">
        <f aca="false">IF(COUNTA(A163:C163,F163:H163)=0,"",IF(A163="","Falta o código",IF(A163&lt;&gt;TRIM(A163),"Confira o código",IF(COUNTIFS(GastoID,A163)&gt;1,"Código repetido",IF(NOT(ISNUMBER(B163)),"Confira a data",IF(OR(B163&lt;1,B163&gt;73415,INT(B163)&lt;&gt;B163),"Confira a data",IF(NOT(ISNUMBER(C163)),"Confira o valor",IF(C163&lt;=0,"Valor maior que zero",IF(COUNTIFS(Categorias,F163)&lt;&gt;1,"Escolha uma categoria",IF(G163="","Preencha a descrição","OK"))))))))))</f>
        <v/>
      </c>
      <c r="K163" s="34" t="n">
        <f aca="false">IF(J163="OK",C163,0)</f>
        <v>0</v>
      </c>
      <c r="L163" s="34" t="str">
        <f aca="false">IF(OR(J163&lt;&gt;"OK",FinMes=""),"",IF(B163&gt;=FinMes,0,MAX(0,ROUND(E163-C163,2))))</f>
        <v/>
      </c>
    </row>
    <row r="164" customFormat="false" ht="25" hidden="false" customHeight="true" outlineLevel="0" collapsed="false">
      <c r="A164" s="31"/>
      <c r="B164" s="32"/>
      <c r="C164" s="33"/>
      <c r="D164" s="34" t="str">
        <f aca="false">IF(OR(J164&lt;&gt;"OK",FinMes=""),"",IF(B164&gt;=FinMes,0,MAX(0,ROUND(C164-E164,2))))</f>
        <v/>
      </c>
      <c r="E164" s="34" t="str">
        <f aca="false">IF(OR(J164&lt;&gt;"OK",FinMes=""),"",IF(B164&gt;=FinMes,0,SUMIFS(PagoValido,PagoGasto,A164,PagoFecha,"&lt;"&amp;FinMes)))</f>
        <v/>
      </c>
      <c r="F164" s="35"/>
      <c r="G164" s="35"/>
      <c r="H164" s="35"/>
      <c r="I164" s="36" t="str">
        <f aca="false">IF(J164="","",IF(J164&lt;&gt;"OK","Confira os dados",IF(FinMes="","Escolha um período",IF(B164&gt;=FinMes,"Outro período",IF(L164&gt;0,"Pagamento excedente",IF(D164=0,"Pago",IF(E164=0,"A pagar","Parcial")))))))</f>
        <v/>
      </c>
      <c r="J164" s="36" t="str">
        <f aca="false">IF(COUNTA(A164:C164,F164:H164)=0,"",IF(A164="","Falta o código",IF(A164&lt;&gt;TRIM(A164),"Confira o código",IF(COUNTIFS(GastoID,A164)&gt;1,"Código repetido",IF(NOT(ISNUMBER(B164)),"Confira a data",IF(OR(B164&lt;1,B164&gt;73415,INT(B164)&lt;&gt;B164),"Confira a data",IF(NOT(ISNUMBER(C164)),"Confira o valor",IF(C164&lt;=0,"Valor maior que zero",IF(COUNTIFS(Categorias,F164)&lt;&gt;1,"Escolha uma categoria",IF(G164="","Preencha a descrição","OK"))))))))))</f>
        <v/>
      </c>
      <c r="K164" s="34" t="n">
        <f aca="false">IF(J164="OK",C164,0)</f>
        <v>0</v>
      </c>
      <c r="L164" s="34" t="str">
        <f aca="false">IF(OR(J164&lt;&gt;"OK",FinMes=""),"",IF(B164&gt;=FinMes,0,MAX(0,ROUND(E164-C164,2))))</f>
        <v/>
      </c>
    </row>
    <row r="165" customFormat="false" ht="25" hidden="false" customHeight="true" outlineLevel="0" collapsed="false">
      <c r="A165" s="31"/>
      <c r="B165" s="32"/>
      <c r="C165" s="33"/>
      <c r="D165" s="34" t="str">
        <f aca="false">IF(OR(J165&lt;&gt;"OK",FinMes=""),"",IF(B165&gt;=FinMes,0,MAX(0,ROUND(C165-E165,2))))</f>
        <v/>
      </c>
      <c r="E165" s="34" t="str">
        <f aca="false">IF(OR(J165&lt;&gt;"OK",FinMes=""),"",IF(B165&gt;=FinMes,0,SUMIFS(PagoValido,PagoGasto,A165,PagoFecha,"&lt;"&amp;FinMes)))</f>
        <v/>
      </c>
      <c r="F165" s="35"/>
      <c r="G165" s="35"/>
      <c r="H165" s="35"/>
      <c r="I165" s="36" t="str">
        <f aca="false">IF(J165="","",IF(J165&lt;&gt;"OK","Confira os dados",IF(FinMes="","Escolha um período",IF(B165&gt;=FinMes,"Outro período",IF(L165&gt;0,"Pagamento excedente",IF(D165=0,"Pago",IF(E165=0,"A pagar","Parcial")))))))</f>
        <v/>
      </c>
      <c r="J165" s="36" t="str">
        <f aca="false">IF(COUNTA(A165:C165,F165:H165)=0,"",IF(A165="","Falta o código",IF(A165&lt;&gt;TRIM(A165),"Confira o código",IF(COUNTIFS(GastoID,A165)&gt;1,"Código repetido",IF(NOT(ISNUMBER(B165)),"Confira a data",IF(OR(B165&lt;1,B165&gt;73415,INT(B165)&lt;&gt;B165),"Confira a data",IF(NOT(ISNUMBER(C165)),"Confira o valor",IF(C165&lt;=0,"Valor maior que zero",IF(COUNTIFS(Categorias,F165)&lt;&gt;1,"Escolha uma categoria",IF(G165="","Preencha a descrição","OK"))))))))))</f>
        <v/>
      </c>
      <c r="K165" s="34" t="n">
        <f aca="false">IF(J165="OK",C165,0)</f>
        <v>0</v>
      </c>
      <c r="L165" s="34" t="str">
        <f aca="false">IF(OR(J165&lt;&gt;"OK",FinMes=""),"",IF(B165&gt;=FinMes,0,MAX(0,ROUND(E165-C165,2))))</f>
        <v/>
      </c>
    </row>
    <row r="166" customFormat="false" ht="25" hidden="false" customHeight="true" outlineLevel="0" collapsed="false">
      <c r="A166" s="31"/>
      <c r="B166" s="32"/>
      <c r="C166" s="33"/>
      <c r="D166" s="34" t="str">
        <f aca="false">IF(OR(J166&lt;&gt;"OK",FinMes=""),"",IF(B166&gt;=FinMes,0,MAX(0,ROUND(C166-E166,2))))</f>
        <v/>
      </c>
      <c r="E166" s="34" t="str">
        <f aca="false">IF(OR(J166&lt;&gt;"OK",FinMes=""),"",IF(B166&gt;=FinMes,0,SUMIFS(PagoValido,PagoGasto,A166,PagoFecha,"&lt;"&amp;FinMes)))</f>
        <v/>
      </c>
      <c r="F166" s="35"/>
      <c r="G166" s="35"/>
      <c r="H166" s="35"/>
      <c r="I166" s="36" t="str">
        <f aca="false">IF(J166="","",IF(J166&lt;&gt;"OK","Confira os dados",IF(FinMes="","Escolha um período",IF(B166&gt;=FinMes,"Outro período",IF(L166&gt;0,"Pagamento excedente",IF(D166=0,"Pago",IF(E166=0,"A pagar","Parcial")))))))</f>
        <v/>
      </c>
      <c r="J166" s="36" t="str">
        <f aca="false">IF(COUNTA(A166:C166,F166:H166)=0,"",IF(A166="","Falta o código",IF(A166&lt;&gt;TRIM(A166),"Confira o código",IF(COUNTIFS(GastoID,A166)&gt;1,"Código repetido",IF(NOT(ISNUMBER(B166)),"Confira a data",IF(OR(B166&lt;1,B166&gt;73415,INT(B166)&lt;&gt;B166),"Confira a data",IF(NOT(ISNUMBER(C166)),"Confira o valor",IF(C166&lt;=0,"Valor maior que zero",IF(COUNTIFS(Categorias,F166)&lt;&gt;1,"Escolha uma categoria",IF(G166="","Preencha a descrição","OK"))))))))))</f>
        <v/>
      </c>
      <c r="K166" s="34" t="n">
        <f aca="false">IF(J166="OK",C166,0)</f>
        <v>0</v>
      </c>
      <c r="L166" s="34" t="str">
        <f aca="false">IF(OR(J166&lt;&gt;"OK",FinMes=""),"",IF(B166&gt;=FinMes,0,MAX(0,ROUND(E166-C166,2))))</f>
        <v/>
      </c>
    </row>
    <row r="167" customFormat="false" ht="25" hidden="false" customHeight="true" outlineLevel="0" collapsed="false">
      <c r="A167" s="31"/>
      <c r="B167" s="32"/>
      <c r="C167" s="33"/>
      <c r="D167" s="34" t="str">
        <f aca="false">IF(OR(J167&lt;&gt;"OK",FinMes=""),"",IF(B167&gt;=FinMes,0,MAX(0,ROUND(C167-E167,2))))</f>
        <v/>
      </c>
      <c r="E167" s="34" t="str">
        <f aca="false">IF(OR(J167&lt;&gt;"OK",FinMes=""),"",IF(B167&gt;=FinMes,0,SUMIFS(PagoValido,PagoGasto,A167,PagoFecha,"&lt;"&amp;FinMes)))</f>
        <v/>
      </c>
      <c r="F167" s="35"/>
      <c r="G167" s="35"/>
      <c r="H167" s="35"/>
      <c r="I167" s="36" t="str">
        <f aca="false">IF(J167="","",IF(J167&lt;&gt;"OK","Confira os dados",IF(FinMes="","Escolha um período",IF(B167&gt;=FinMes,"Outro período",IF(L167&gt;0,"Pagamento excedente",IF(D167=0,"Pago",IF(E167=0,"A pagar","Parcial")))))))</f>
        <v/>
      </c>
      <c r="J167" s="36" t="str">
        <f aca="false">IF(COUNTA(A167:C167,F167:H167)=0,"",IF(A167="","Falta o código",IF(A167&lt;&gt;TRIM(A167),"Confira o código",IF(COUNTIFS(GastoID,A167)&gt;1,"Código repetido",IF(NOT(ISNUMBER(B167)),"Confira a data",IF(OR(B167&lt;1,B167&gt;73415,INT(B167)&lt;&gt;B167),"Confira a data",IF(NOT(ISNUMBER(C167)),"Confira o valor",IF(C167&lt;=0,"Valor maior que zero",IF(COUNTIFS(Categorias,F167)&lt;&gt;1,"Escolha uma categoria",IF(G167="","Preencha a descrição","OK"))))))))))</f>
        <v/>
      </c>
      <c r="K167" s="34" t="n">
        <f aca="false">IF(J167="OK",C167,0)</f>
        <v>0</v>
      </c>
      <c r="L167" s="34" t="str">
        <f aca="false">IF(OR(J167&lt;&gt;"OK",FinMes=""),"",IF(B167&gt;=FinMes,0,MAX(0,ROUND(E167-C167,2))))</f>
        <v/>
      </c>
    </row>
    <row r="168" customFormat="false" ht="25" hidden="false" customHeight="true" outlineLevel="0" collapsed="false">
      <c r="A168" s="31"/>
      <c r="B168" s="32"/>
      <c r="C168" s="33"/>
      <c r="D168" s="34" t="str">
        <f aca="false">IF(OR(J168&lt;&gt;"OK",FinMes=""),"",IF(B168&gt;=FinMes,0,MAX(0,ROUND(C168-E168,2))))</f>
        <v/>
      </c>
      <c r="E168" s="34" t="str">
        <f aca="false">IF(OR(J168&lt;&gt;"OK",FinMes=""),"",IF(B168&gt;=FinMes,0,SUMIFS(PagoValido,PagoGasto,A168,PagoFecha,"&lt;"&amp;FinMes)))</f>
        <v/>
      </c>
      <c r="F168" s="35"/>
      <c r="G168" s="35"/>
      <c r="H168" s="35"/>
      <c r="I168" s="36" t="str">
        <f aca="false">IF(J168="","",IF(J168&lt;&gt;"OK","Confira os dados",IF(FinMes="","Escolha um período",IF(B168&gt;=FinMes,"Outro período",IF(L168&gt;0,"Pagamento excedente",IF(D168=0,"Pago",IF(E168=0,"A pagar","Parcial")))))))</f>
        <v/>
      </c>
      <c r="J168" s="36" t="str">
        <f aca="false">IF(COUNTA(A168:C168,F168:H168)=0,"",IF(A168="","Falta o código",IF(A168&lt;&gt;TRIM(A168),"Confira o código",IF(COUNTIFS(GastoID,A168)&gt;1,"Código repetido",IF(NOT(ISNUMBER(B168)),"Confira a data",IF(OR(B168&lt;1,B168&gt;73415,INT(B168)&lt;&gt;B168),"Confira a data",IF(NOT(ISNUMBER(C168)),"Confira o valor",IF(C168&lt;=0,"Valor maior que zero",IF(COUNTIFS(Categorias,F168)&lt;&gt;1,"Escolha uma categoria",IF(G168="","Preencha a descrição","OK"))))))))))</f>
        <v/>
      </c>
      <c r="K168" s="34" t="n">
        <f aca="false">IF(J168="OK",C168,0)</f>
        <v>0</v>
      </c>
      <c r="L168" s="34" t="str">
        <f aca="false">IF(OR(J168&lt;&gt;"OK",FinMes=""),"",IF(B168&gt;=FinMes,0,MAX(0,ROUND(E168-C168,2))))</f>
        <v/>
      </c>
    </row>
    <row r="169" customFormat="false" ht="25" hidden="false" customHeight="true" outlineLevel="0" collapsed="false">
      <c r="A169" s="31"/>
      <c r="B169" s="32"/>
      <c r="C169" s="33"/>
      <c r="D169" s="34" t="str">
        <f aca="false">IF(OR(J169&lt;&gt;"OK",FinMes=""),"",IF(B169&gt;=FinMes,0,MAX(0,ROUND(C169-E169,2))))</f>
        <v/>
      </c>
      <c r="E169" s="34" t="str">
        <f aca="false">IF(OR(J169&lt;&gt;"OK",FinMes=""),"",IF(B169&gt;=FinMes,0,SUMIFS(PagoValido,PagoGasto,A169,PagoFecha,"&lt;"&amp;FinMes)))</f>
        <v/>
      </c>
      <c r="F169" s="35"/>
      <c r="G169" s="35"/>
      <c r="H169" s="35"/>
      <c r="I169" s="36" t="str">
        <f aca="false">IF(J169="","",IF(J169&lt;&gt;"OK","Confira os dados",IF(FinMes="","Escolha um período",IF(B169&gt;=FinMes,"Outro período",IF(L169&gt;0,"Pagamento excedente",IF(D169=0,"Pago",IF(E169=0,"A pagar","Parcial")))))))</f>
        <v/>
      </c>
      <c r="J169" s="36" t="str">
        <f aca="false">IF(COUNTA(A169:C169,F169:H169)=0,"",IF(A169="","Falta o código",IF(A169&lt;&gt;TRIM(A169),"Confira o código",IF(COUNTIFS(GastoID,A169)&gt;1,"Código repetido",IF(NOT(ISNUMBER(B169)),"Confira a data",IF(OR(B169&lt;1,B169&gt;73415,INT(B169)&lt;&gt;B169),"Confira a data",IF(NOT(ISNUMBER(C169)),"Confira o valor",IF(C169&lt;=0,"Valor maior que zero",IF(COUNTIFS(Categorias,F169)&lt;&gt;1,"Escolha uma categoria",IF(G169="","Preencha a descrição","OK"))))))))))</f>
        <v/>
      </c>
      <c r="K169" s="34" t="n">
        <f aca="false">IF(J169="OK",C169,0)</f>
        <v>0</v>
      </c>
      <c r="L169" s="34" t="str">
        <f aca="false">IF(OR(J169&lt;&gt;"OK",FinMes=""),"",IF(B169&gt;=FinMes,0,MAX(0,ROUND(E169-C169,2))))</f>
        <v/>
      </c>
    </row>
    <row r="170" customFormat="false" ht="25" hidden="false" customHeight="true" outlineLevel="0" collapsed="false">
      <c r="A170" s="31"/>
      <c r="B170" s="32"/>
      <c r="C170" s="33"/>
      <c r="D170" s="34" t="str">
        <f aca="false">IF(OR(J170&lt;&gt;"OK",FinMes=""),"",IF(B170&gt;=FinMes,0,MAX(0,ROUND(C170-E170,2))))</f>
        <v/>
      </c>
      <c r="E170" s="34" t="str">
        <f aca="false">IF(OR(J170&lt;&gt;"OK",FinMes=""),"",IF(B170&gt;=FinMes,0,SUMIFS(PagoValido,PagoGasto,A170,PagoFecha,"&lt;"&amp;FinMes)))</f>
        <v/>
      </c>
      <c r="F170" s="35"/>
      <c r="G170" s="35"/>
      <c r="H170" s="35"/>
      <c r="I170" s="36" t="str">
        <f aca="false">IF(J170="","",IF(J170&lt;&gt;"OK","Confira os dados",IF(FinMes="","Escolha um período",IF(B170&gt;=FinMes,"Outro período",IF(L170&gt;0,"Pagamento excedente",IF(D170=0,"Pago",IF(E170=0,"A pagar","Parcial")))))))</f>
        <v/>
      </c>
      <c r="J170" s="36" t="str">
        <f aca="false">IF(COUNTA(A170:C170,F170:H170)=0,"",IF(A170="","Falta o código",IF(A170&lt;&gt;TRIM(A170),"Confira o código",IF(COUNTIFS(GastoID,A170)&gt;1,"Código repetido",IF(NOT(ISNUMBER(B170)),"Confira a data",IF(OR(B170&lt;1,B170&gt;73415,INT(B170)&lt;&gt;B170),"Confira a data",IF(NOT(ISNUMBER(C170)),"Confira o valor",IF(C170&lt;=0,"Valor maior que zero",IF(COUNTIFS(Categorias,F170)&lt;&gt;1,"Escolha uma categoria",IF(G170="","Preencha a descrição","OK"))))))))))</f>
        <v/>
      </c>
      <c r="K170" s="34" t="n">
        <f aca="false">IF(J170="OK",C170,0)</f>
        <v>0</v>
      </c>
      <c r="L170" s="34" t="str">
        <f aca="false">IF(OR(J170&lt;&gt;"OK",FinMes=""),"",IF(B170&gt;=FinMes,0,MAX(0,ROUND(E170-C170,2))))</f>
        <v/>
      </c>
    </row>
    <row r="171" customFormat="false" ht="25" hidden="false" customHeight="true" outlineLevel="0" collapsed="false">
      <c r="A171" s="31"/>
      <c r="B171" s="32"/>
      <c r="C171" s="33"/>
      <c r="D171" s="34" t="str">
        <f aca="false">IF(OR(J171&lt;&gt;"OK",FinMes=""),"",IF(B171&gt;=FinMes,0,MAX(0,ROUND(C171-E171,2))))</f>
        <v/>
      </c>
      <c r="E171" s="34" t="str">
        <f aca="false">IF(OR(J171&lt;&gt;"OK",FinMes=""),"",IF(B171&gt;=FinMes,0,SUMIFS(PagoValido,PagoGasto,A171,PagoFecha,"&lt;"&amp;FinMes)))</f>
        <v/>
      </c>
      <c r="F171" s="35"/>
      <c r="G171" s="35"/>
      <c r="H171" s="35"/>
      <c r="I171" s="36" t="str">
        <f aca="false">IF(J171="","",IF(J171&lt;&gt;"OK","Confira os dados",IF(FinMes="","Escolha um período",IF(B171&gt;=FinMes,"Outro período",IF(L171&gt;0,"Pagamento excedente",IF(D171=0,"Pago",IF(E171=0,"A pagar","Parcial")))))))</f>
        <v/>
      </c>
      <c r="J171" s="36" t="str">
        <f aca="false">IF(COUNTA(A171:C171,F171:H171)=0,"",IF(A171="","Falta o código",IF(A171&lt;&gt;TRIM(A171),"Confira o código",IF(COUNTIFS(GastoID,A171)&gt;1,"Código repetido",IF(NOT(ISNUMBER(B171)),"Confira a data",IF(OR(B171&lt;1,B171&gt;73415,INT(B171)&lt;&gt;B171),"Confira a data",IF(NOT(ISNUMBER(C171)),"Confira o valor",IF(C171&lt;=0,"Valor maior que zero",IF(COUNTIFS(Categorias,F171)&lt;&gt;1,"Escolha uma categoria",IF(G171="","Preencha a descrição","OK"))))))))))</f>
        <v/>
      </c>
      <c r="K171" s="34" t="n">
        <f aca="false">IF(J171="OK",C171,0)</f>
        <v>0</v>
      </c>
      <c r="L171" s="34" t="str">
        <f aca="false">IF(OR(J171&lt;&gt;"OK",FinMes=""),"",IF(B171&gt;=FinMes,0,MAX(0,ROUND(E171-C171,2))))</f>
        <v/>
      </c>
    </row>
    <row r="172" customFormat="false" ht="25" hidden="false" customHeight="true" outlineLevel="0" collapsed="false">
      <c r="A172" s="31"/>
      <c r="B172" s="32"/>
      <c r="C172" s="33"/>
      <c r="D172" s="34" t="str">
        <f aca="false">IF(OR(J172&lt;&gt;"OK",FinMes=""),"",IF(B172&gt;=FinMes,0,MAX(0,ROUND(C172-E172,2))))</f>
        <v/>
      </c>
      <c r="E172" s="34" t="str">
        <f aca="false">IF(OR(J172&lt;&gt;"OK",FinMes=""),"",IF(B172&gt;=FinMes,0,SUMIFS(PagoValido,PagoGasto,A172,PagoFecha,"&lt;"&amp;FinMes)))</f>
        <v/>
      </c>
      <c r="F172" s="35"/>
      <c r="G172" s="35"/>
      <c r="H172" s="35"/>
      <c r="I172" s="36" t="str">
        <f aca="false">IF(J172="","",IF(J172&lt;&gt;"OK","Confira os dados",IF(FinMes="","Escolha um período",IF(B172&gt;=FinMes,"Outro período",IF(L172&gt;0,"Pagamento excedente",IF(D172=0,"Pago",IF(E172=0,"A pagar","Parcial")))))))</f>
        <v/>
      </c>
      <c r="J172" s="36" t="str">
        <f aca="false">IF(COUNTA(A172:C172,F172:H172)=0,"",IF(A172="","Falta o código",IF(A172&lt;&gt;TRIM(A172),"Confira o código",IF(COUNTIFS(GastoID,A172)&gt;1,"Código repetido",IF(NOT(ISNUMBER(B172)),"Confira a data",IF(OR(B172&lt;1,B172&gt;73415,INT(B172)&lt;&gt;B172),"Confira a data",IF(NOT(ISNUMBER(C172)),"Confira o valor",IF(C172&lt;=0,"Valor maior que zero",IF(COUNTIFS(Categorias,F172)&lt;&gt;1,"Escolha uma categoria",IF(G172="","Preencha a descrição","OK"))))))))))</f>
        <v/>
      </c>
      <c r="K172" s="34" t="n">
        <f aca="false">IF(J172="OK",C172,0)</f>
        <v>0</v>
      </c>
      <c r="L172" s="34" t="str">
        <f aca="false">IF(OR(J172&lt;&gt;"OK",FinMes=""),"",IF(B172&gt;=FinMes,0,MAX(0,ROUND(E172-C172,2))))</f>
        <v/>
      </c>
    </row>
    <row r="173" customFormat="false" ht="25" hidden="false" customHeight="true" outlineLevel="0" collapsed="false">
      <c r="A173" s="31"/>
      <c r="B173" s="32"/>
      <c r="C173" s="33"/>
      <c r="D173" s="34" t="str">
        <f aca="false">IF(OR(J173&lt;&gt;"OK",FinMes=""),"",IF(B173&gt;=FinMes,0,MAX(0,ROUND(C173-E173,2))))</f>
        <v/>
      </c>
      <c r="E173" s="34" t="str">
        <f aca="false">IF(OR(J173&lt;&gt;"OK",FinMes=""),"",IF(B173&gt;=FinMes,0,SUMIFS(PagoValido,PagoGasto,A173,PagoFecha,"&lt;"&amp;FinMes)))</f>
        <v/>
      </c>
      <c r="F173" s="35"/>
      <c r="G173" s="35"/>
      <c r="H173" s="35"/>
      <c r="I173" s="36" t="str">
        <f aca="false">IF(J173="","",IF(J173&lt;&gt;"OK","Confira os dados",IF(FinMes="","Escolha um período",IF(B173&gt;=FinMes,"Outro período",IF(L173&gt;0,"Pagamento excedente",IF(D173=0,"Pago",IF(E173=0,"A pagar","Parcial")))))))</f>
        <v/>
      </c>
      <c r="J173" s="36" t="str">
        <f aca="false">IF(COUNTA(A173:C173,F173:H173)=0,"",IF(A173="","Falta o código",IF(A173&lt;&gt;TRIM(A173),"Confira o código",IF(COUNTIFS(GastoID,A173)&gt;1,"Código repetido",IF(NOT(ISNUMBER(B173)),"Confira a data",IF(OR(B173&lt;1,B173&gt;73415,INT(B173)&lt;&gt;B173),"Confira a data",IF(NOT(ISNUMBER(C173)),"Confira o valor",IF(C173&lt;=0,"Valor maior que zero",IF(COUNTIFS(Categorias,F173)&lt;&gt;1,"Escolha uma categoria",IF(G173="","Preencha a descrição","OK"))))))))))</f>
        <v/>
      </c>
      <c r="K173" s="34" t="n">
        <f aca="false">IF(J173="OK",C173,0)</f>
        <v>0</v>
      </c>
      <c r="L173" s="34" t="str">
        <f aca="false">IF(OR(J173&lt;&gt;"OK",FinMes=""),"",IF(B173&gt;=FinMes,0,MAX(0,ROUND(E173-C173,2))))</f>
        <v/>
      </c>
    </row>
    <row r="174" customFormat="false" ht="25" hidden="false" customHeight="true" outlineLevel="0" collapsed="false">
      <c r="A174" s="31"/>
      <c r="B174" s="32"/>
      <c r="C174" s="33"/>
      <c r="D174" s="34" t="str">
        <f aca="false">IF(OR(J174&lt;&gt;"OK",FinMes=""),"",IF(B174&gt;=FinMes,0,MAX(0,ROUND(C174-E174,2))))</f>
        <v/>
      </c>
      <c r="E174" s="34" t="str">
        <f aca="false">IF(OR(J174&lt;&gt;"OK",FinMes=""),"",IF(B174&gt;=FinMes,0,SUMIFS(PagoValido,PagoGasto,A174,PagoFecha,"&lt;"&amp;FinMes)))</f>
        <v/>
      </c>
      <c r="F174" s="35"/>
      <c r="G174" s="35"/>
      <c r="H174" s="35"/>
      <c r="I174" s="36" t="str">
        <f aca="false">IF(J174="","",IF(J174&lt;&gt;"OK","Confira os dados",IF(FinMes="","Escolha um período",IF(B174&gt;=FinMes,"Outro período",IF(L174&gt;0,"Pagamento excedente",IF(D174=0,"Pago",IF(E174=0,"A pagar","Parcial")))))))</f>
        <v/>
      </c>
      <c r="J174" s="36" t="str">
        <f aca="false">IF(COUNTA(A174:C174,F174:H174)=0,"",IF(A174="","Falta o código",IF(A174&lt;&gt;TRIM(A174),"Confira o código",IF(COUNTIFS(GastoID,A174)&gt;1,"Código repetido",IF(NOT(ISNUMBER(B174)),"Confira a data",IF(OR(B174&lt;1,B174&gt;73415,INT(B174)&lt;&gt;B174),"Confira a data",IF(NOT(ISNUMBER(C174)),"Confira o valor",IF(C174&lt;=0,"Valor maior que zero",IF(COUNTIFS(Categorias,F174)&lt;&gt;1,"Escolha uma categoria",IF(G174="","Preencha a descrição","OK"))))))))))</f>
        <v/>
      </c>
      <c r="K174" s="34" t="n">
        <f aca="false">IF(J174="OK",C174,0)</f>
        <v>0</v>
      </c>
      <c r="L174" s="34" t="str">
        <f aca="false">IF(OR(J174&lt;&gt;"OK",FinMes=""),"",IF(B174&gt;=FinMes,0,MAX(0,ROUND(E174-C174,2))))</f>
        <v/>
      </c>
    </row>
    <row r="175" customFormat="false" ht="25" hidden="false" customHeight="true" outlineLevel="0" collapsed="false">
      <c r="A175" s="31"/>
      <c r="B175" s="32"/>
      <c r="C175" s="33"/>
      <c r="D175" s="34" t="str">
        <f aca="false">IF(OR(J175&lt;&gt;"OK",FinMes=""),"",IF(B175&gt;=FinMes,0,MAX(0,ROUND(C175-E175,2))))</f>
        <v/>
      </c>
      <c r="E175" s="34" t="str">
        <f aca="false">IF(OR(J175&lt;&gt;"OK",FinMes=""),"",IF(B175&gt;=FinMes,0,SUMIFS(PagoValido,PagoGasto,A175,PagoFecha,"&lt;"&amp;FinMes)))</f>
        <v/>
      </c>
      <c r="F175" s="35"/>
      <c r="G175" s="35"/>
      <c r="H175" s="35"/>
      <c r="I175" s="36" t="str">
        <f aca="false">IF(J175="","",IF(J175&lt;&gt;"OK","Confira os dados",IF(FinMes="","Escolha um período",IF(B175&gt;=FinMes,"Outro período",IF(L175&gt;0,"Pagamento excedente",IF(D175=0,"Pago",IF(E175=0,"A pagar","Parcial")))))))</f>
        <v/>
      </c>
      <c r="J175" s="36" t="str">
        <f aca="false">IF(COUNTA(A175:C175,F175:H175)=0,"",IF(A175="","Falta o código",IF(A175&lt;&gt;TRIM(A175),"Confira o código",IF(COUNTIFS(GastoID,A175)&gt;1,"Código repetido",IF(NOT(ISNUMBER(B175)),"Confira a data",IF(OR(B175&lt;1,B175&gt;73415,INT(B175)&lt;&gt;B175),"Confira a data",IF(NOT(ISNUMBER(C175)),"Confira o valor",IF(C175&lt;=0,"Valor maior que zero",IF(COUNTIFS(Categorias,F175)&lt;&gt;1,"Escolha uma categoria",IF(G175="","Preencha a descrição","OK"))))))))))</f>
        <v/>
      </c>
      <c r="K175" s="34" t="n">
        <f aca="false">IF(J175="OK",C175,0)</f>
        <v>0</v>
      </c>
      <c r="L175" s="34" t="str">
        <f aca="false">IF(OR(J175&lt;&gt;"OK",FinMes=""),"",IF(B175&gt;=FinMes,0,MAX(0,ROUND(E175-C175,2))))</f>
        <v/>
      </c>
    </row>
    <row r="176" customFormat="false" ht="25" hidden="false" customHeight="true" outlineLevel="0" collapsed="false">
      <c r="A176" s="31"/>
      <c r="B176" s="32"/>
      <c r="C176" s="33"/>
      <c r="D176" s="34" t="str">
        <f aca="false">IF(OR(J176&lt;&gt;"OK",FinMes=""),"",IF(B176&gt;=FinMes,0,MAX(0,ROUND(C176-E176,2))))</f>
        <v/>
      </c>
      <c r="E176" s="34" t="str">
        <f aca="false">IF(OR(J176&lt;&gt;"OK",FinMes=""),"",IF(B176&gt;=FinMes,0,SUMIFS(PagoValido,PagoGasto,A176,PagoFecha,"&lt;"&amp;FinMes)))</f>
        <v/>
      </c>
      <c r="F176" s="35"/>
      <c r="G176" s="35"/>
      <c r="H176" s="35"/>
      <c r="I176" s="36" t="str">
        <f aca="false">IF(J176="","",IF(J176&lt;&gt;"OK","Confira os dados",IF(FinMes="","Escolha um período",IF(B176&gt;=FinMes,"Outro período",IF(L176&gt;0,"Pagamento excedente",IF(D176=0,"Pago",IF(E176=0,"A pagar","Parcial")))))))</f>
        <v/>
      </c>
      <c r="J176" s="36" t="str">
        <f aca="false">IF(COUNTA(A176:C176,F176:H176)=0,"",IF(A176="","Falta o código",IF(A176&lt;&gt;TRIM(A176),"Confira o código",IF(COUNTIFS(GastoID,A176)&gt;1,"Código repetido",IF(NOT(ISNUMBER(B176)),"Confira a data",IF(OR(B176&lt;1,B176&gt;73415,INT(B176)&lt;&gt;B176),"Confira a data",IF(NOT(ISNUMBER(C176)),"Confira o valor",IF(C176&lt;=0,"Valor maior que zero",IF(COUNTIFS(Categorias,F176)&lt;&gt;1,"Escolha uma categoria",IF(G176="","Preencha a descrição","OK"))))))))))</f>
        <v/>
      </c>
      <c r="K176" s="34" t="n">
        <f aca="false">IF(J176="OK",C176,0)</f>
        <v>0</v>
      </c>
      <c r="L176" s="34" t="str">
        <f aca="false">IF(OR(J176&lt;&gt;"OK",FinMes=""),"",IF(B176&gt;=FinMes,0,MAX(0,ROUND(E176-C176,2))))</f>
        <v/>
      </c>
    </row>
    <row r="177" customFormat="false" ht="25" hidden="false" customHeight="true" outlineLevel="0" collapsed="false">
      <c r="A177" s="31"/>
      <c r="B177" s="32"/>
      <c r="C177" s="33"/>
      <c r="D177" s="34" t="str">
        <f aca="false">IF(OR(J177&lt;&gt;"OK",FinMes=""),"",IF(B177&gt;=FinMes,0,MAX(0,ROUND(C177-E177,2))))</f>
        <v/>
      </c>
      <c r="E177" s="34" t="str">
        <f aca="false">IF(OR(J177&lt;&gt;"OK",FinMes=""),"",IF(B177&gt;=FinMes,0,SUMIFS(PagoValido,PagoGasto,A177,PagoFecha,"&lt;"&amp;FinMes)))</f>
        <v/>
      </c>
      <c r="F177" s="35"/>
      <c r="G177" s="35"/>
      <c r="H177" s="35"/>
      <c r="I177" s="36" t="str">
        <f aca="false">IF(J177="","",IF(J177&lt;&gt;"OK","Confira os dados",IF(FinMes="","Escolha um período",IF(B177&gt;=FinMes,"Outro período",IF(L177&gt;0,"Pagamento excedente",IF(D177=0,"Pago",IF(E177=0,"A pagar","Parcial")))))))</f>
        <v/>
      </c>
      <c r="J177" s="36" t="str">
        <f aca="false">IF(COUNTA(A177:C177,F177:H177)=0,"",IF(A177="","Falta o código",IF(A177&lt;&gt;TRIM(A177),"Confira o código",IF(COUNTIFS(GastoID,A177)&gt;1,"Código repetido",IF(NOT(ISNUMBER(B177)),"Confira a data",IF(OR(B177&lt;1,B177&gt;73415,INT(B177)&lt;&gt;B177),"Confira a data",IF(NOT(ISNUMBER(C177)),"Confira o valor",IF(C177&lt;=0,"Valor maior que zero",IF(COUNTIFS(Categorias,F177)&lt;&gt;1,"Escolha uma categoria",IF(G177="","Preencha a descrição","OK"))))))))))</f>
        <v/>
      </c>
      <c r="K177" s="34" t="n">
        <f aca="false">IF(J177="OK",C177,0)</f>
        <v>0</v>
      </c>
      <c r="L177" s="34" t="str">
        <f aca="false">IF(OR(J177&lt;&gt;"OK",FinMes=""),"",IF(B177&gt;=FinMes,0,MAX(0,ROUND(E177-C177,2))))</f>
        <v/>
      </c>
    </row>
    <row r="178" customFormat="false" ht="25" hidden="false" customHeight="true" outlineLevel="0" collapsed="false">
      <c r="A178" s="31"/>
      <c r="B178" s="32"/>
      <c r="C178" s="33"/>
      <c r="D178" s="34" t="str">
        <f aca="false">IF(OR(J178&lt;&gt;"OK",FinMes=""),"",IF(B178&gt;=FinMes,0,MAX(0,ROUND(C178-E178,2))))</f>
        <v/>
      </c>
      <c r="E178" s="34" t="str">
        <f aca="false">IF(OR(J178&lt;&gt;"OK",FinMes=""),"",IF(B178&gt;=FinMes,0,SUMIFS(PagoValido,PagoGasto,A178,PagoFecha,"&lt;"&amp;FinMes)))</f>
        <v/>
      </c>
      <c r="F178" s="35"/>
      <c r="G178" s="35"/>
      <c r="H178" s="35"/>
      <c r="I178" s="36" t="str">
        <f aca="false">IF(J178="","",IF(J178&lt;&gt;"OK","Confira os dados",IF(FinMes="","Escolha um período",IF(B178&gt;=FinMes,"Outro período",IF(L178&gt;0,"Pagamento excedente",IF(D178=0,"Pago",IF(E178=0,"A pagar","Parcial")))))))</f>
        <v/>
      </c>
      <c r="J178" s="36" t="str">
        <f aca="false">IF(COUNTA(A178:C178,F178:H178)=0,"",IF(A178="","Falta o código",IF(A178&lt;&gt;TRIM(A178),"Confira o código",IF(COUNTIFS(GastoID,A178)&gt;1,"Código repetido",IF(NOT(ISNUMBER(B178)),"Confira a data",IF(OR(B178&lt;1,B178&gt;73415,INT(B178)&lt;&gt;B178),"Confira a data",IF(NOT(ISNUMBER(C178)),"Confira o valor",IF(C178&lt;=0,"Valor maior que zero",IF(COUNTIFS(Categorias,F178)&lt;&gt;1,"Escolha uma categoria",IF(G178="","Preencha a descrição","OK"))))))))))</f>
        <v/>
      </c>
      <c r="K178" s="34" t="n">
        <f aca="false">IF(J178="OK",C178,0)</f>
        <v>0</v>
      </c>
      <c r="L178" s="34" t="str">
        <f aca="false">IF(OR(J178&lt;&gt;"OK",FinMes=""),"",IF(B178&gt;=FinMes,0,MAX(0,ROUND(E178-C178,2))))</f>
        <v/>
      </c>
    </row>
    <row r="179" customFormat="false" ht="25" hidden="false" customHeight="true" outlineLevel="0" collapsed="false">
      <c r="A179" s="31"/>
      <c r="B179" s="32"/>
      <c r="C179" s="33"/>
      <c r="D179" s="34" t="str">
        <f aca="false">IF(OR(J179&lt;&gt;"OK",FinMes=""),"",IF(B179&gt;=FinMes,0,MAX(0,ROUND(C179-E179,2))))</f>
        <v/>
      </c>
      <c r="E179" s="34" t="str">
        <f aca="false">IF(OR(J179&lt;&gt;"OK",FinMes=""),"",IF(B179&gt;=FinMes,0,SUMIFS(PagoValido,PagoGasto,A179,PagoFecha,"&lt;"&amp;FinMes)))</f>
        <v/>
      </c>
      <c r="F179" s="35"/>
      <c r="G179" s="35"/>
      <c r="H179" s="35"/>
      <c r="I179" s="36" t="str">
        <f aca="false">IF(J179="","",IF(J179&lt;&gt;"OK","Confira os dados",IF(FinMes="","Escolha um período",IF(B179&gt;=FinMes,"Outro período",IF(L179&gt;0,"Pagamento excedente",IF(D179=0,"Pago",IF(E179=0,"A pagar","Parcial")))))))</f>
        <v/>
      </c>
      <c r="J179" s="36" t="str">
        <f aca="false">IF(COUNTA(A179:C179,F179:H179)=0,"",IF(A179="","Falta o código",IF(A179&lt;&gt;TRIM(A179),"Confira o código",IF(COUNTIFS(GastoID,A179)&gt;1,"Código repetido",IF(NOT(ISNUMBER(B179)),"Confira a data",IF(OR(B179&lt;1,B179&gt;73415,INT(B179)&lt;&gt;B179),"Confira a data",IF(NOT(ISNUMBER(C179)),"Confira o valor",IF(C179&lt;=0,"Valor maior que zero",IF(COUNTIFS(Categorias,F179)&lt;&gt;1,"Escolha uma categoria",IF(G179="","Preencha a descrição","OK"))))))))))</f>
        <v/>
      </c>
      <c r="K179" s="34" t="n">
        <f aca="false">IF(J179="OK",C179,0)</f>
        <v>0</v>
      </c>
      <c r="L179" s="34" t="str">
        <f aca="false">IF(OR(J179&lt;&gt;"OK",FinMes=""),"",IF(B179&gt;=FinMes,0,MAX(0,ROUND(E179-C179,2))))</f>
        <v/>
      </c>
    </row>
    <row r="180" customFormat="false" ht="25" hidden="false" customHeight="true" outlineLevel="0" collapsed="false">
      <c r="A180" s="31"/>
      <c r="B180" s="32"/>
      <c r="C180" s="33"/>
      <c r="D180" s="34" t="str">
        <f aca="false">IF(OR(J180&lt;&gt;"OK",FinMes=""),"",IF(B180&gt;=FinMes,0,MAX(0,ROUND(C180-E180,2))))</f>
        <v/>
      </c>
      <c r="E180" s="34" t="str">
        <f aca="false">IF(OR(J180&lt;&gt;"OK",FinMes=""),"",IF(B180&gt;=FinMes,0,SUMIFS(PagoValido,PagoGasto,A180,PagoFecha,"&lt;"&amp;FinMes)))</f>
        <v/>
      </c>
      <c r="F180" s="35"/>
      <c r="G180" s="35"/>
      <c r="H180" s="35"/>
      <c r="I180" s="36" t="str">
        <f aca="false">IF(J180="","",IF(J180&lt;&gt;"OK","Confira os dados",IF(FinMes="","Escolha um período",IF(B180&gt;=FinMes,"Outro período",IF(L180&gt;0,"Pagamento excedente",IF(D180=0,"Pago",IF(E180=0,"A pagar","Parcial")))))))</f>
        <v/>
      </c>
      <c r="J180" s="36" t="str">
        <f aca="false">IF(COUNTA(A180:C180,F180:H180)=0,"",IF(A180="","Falta o código",IF(A180&lt;&gt;TRIM(A180),"Confira o código",IF(COUNTIFS(GastoID,A180)&gt;1,"Código repetido",IF(NOT(ISNUMBER(B180)),"Confira a data",IF(OR(B180&lt;1,B180&gt;73415,INT(B180)&lt;&gt;B180),"Confira a data",IF(NOT(ISNUMBER(C180)),"Confira o valor",IF(C180&lt;=0,"Valor maior que zero",IF(COUNTIFS(Categorias,F180)&lt;&gt;1,"Escolha uma categoria",IF(G180="","Preencha a descrição","OK"))))))))))</f>
        <v/>
      </c>
      <c r="K180" s="34" t="n">
        <f aca="false">IF(J180="OK",C180,0)</f>
        <v>0</v>
      </c>
      <c r="L180" s="34" t="str">
        <f aca="false">IF(OR(J180&lt;&gt;"OK",FinMes=""),"",IF(B180&gt;=FinMes,0,MAX(0,ROUND(E180-C180,2))))</f>
        <v/>
      </c>
    </row>
    <row r="181" customFormat="false" ht="25" hidden="false" customHeight="true" outlineLevel="0" collapsed="false">
      <c r="A181" s="31"/>
      <c r="B181" s="32"/>
      <c r="C181" s="33"/>
      <c r="D181" s="34" t="str">
        <f aca="false">IF(OR(J181&lt;&gt;"OK",FinMes=""),"",IF(B181&gt;=FinMes,0,MAX(0,ROUND(C181-E181,2))))</f>
        <v/>
      </c>
      <c r="E181" s="34" t="str">
        <f aca="false">IF(OR(J181&lt;&gt;"OK",FinMes=""),"",IF(B181&gt;=FinMes,0,SUMIFS(PagoValido,PagoGasto,A181,PagoFecha,"&lt;"&amp;FinMes)))</f>
        <v/>
      </c>
      <c r="F181" s="35"/>
      <c r="G181" s="35"/>
      <c r="H181" s="35"/>
      <c r="I181" s="36" t="str">
        <f aca="false">IF(J181="","",IF(J181&lt;&gt;"OK","Confira os dados",IF(FinMes="","Escolha um período",IF(B181&gt;=FinMes,"Outro período",IF(L181&gt;0,"Pagamento excedente",IF(D181=0,"Pago",IF(E181=0,"A pagar","Parcial")))))))</f>
        <v/>
      </c>
      <c r="J181" s="36" t="str">
        <f aca="false">IF(COUNTA(A181:C181,F181:H181)=0,"",IF(A181="","Falta o código",IF(A181&lt;&gt;TRIM(A181),"Confira o código",IF(COUNTIFS(GastoID,A181)&gt;1,"Código repetido",IF(NOT(ISNUMBER(B181)),"Confira a data",IF(OR(B181&lt;1,B181&gt;73415,INT(B181)&lt;&gt;B181),"Confira a data",IF(NOT(ISNUMBER(C181)),"Confira o valor",IF(C181&lt;=0,"Valor maior que zero",IF(COUNTIFS(Categorias,F181)&lt;&gt;1,"Escolha uma categoria",IF(G181="","Preencha a descrição","OK"))))))))))</f>
        <v/>
      </c>
      <c r="K181" s="34" t="n">
        <f aca="false">IF(J181="OK",C181,0)</f>
        <v>0</v>
      </c>
      <c r="L181" s="34" t="str">
        <f aca="false">IF(OR(J181&lt;&gt;"OK",FinMes=""),"",IF(B181&gt;=FinMes,0,MAX(0,ROUND(E181-C181,2))))</f>
        <v/>
      </c>
    </row>
    <row r="182" customFormat="false" ht="25" hidden="false" customHeight="true" outlineLevel="0" collapsed="false">
      <c r="A182" s="31"/>
      <c r="B182" s="32"/>
      <c r="C182" s="33"/>
      <c r="D182" s="34" t="str">
        <f aca="false">IF(OR(J182&lt;&gt;"OK",FinMes=""),"",IF(B182&gt;=FinMes,0,MAX(0,ROUND(C182-E182,2))))</f>
        <v/>
      </c>
      <c r="E182" s="34" t="str">
        <f aca="false">IF(OR(J182&lt;&gt;"OK",FinMes=""),"",IF(B182&gt;=FinMes,0,SUMIFS(PagoValido,PagoGasto,A182,PagoFecha,"&lt;"&amp;FinMes)))</f>
        <v/>
      </c>
      <c r="F182" s="35"/>
      <c r="G182" s="35"/>
      <c r="H182" s="35"/>
      <c r="I182" s="36" t="str">
        <f aca="false">IF(J182="","",IF(J182&lt;&gt;"OK","Confira os dados",IF(FinMes="","Escolha um período",IF(B182&gt;=FinMes,"Outro período",IF(L182&gt;0,"Pagamento excedente",IF(D182=0,"Pago",IF(E182=0,"A pagar","Parcial")))))))</f>
        <v/>
      </c>
      <c r="J182" s="36" t="str">
        <f aca="false">IF(COUNTA(A182:C182,F182:H182)=0,"",IF(A182="","Falta o código",IF(A182&lt;&gt;TRIM(A182),"Confira o código",IF(COUNTIFS(GastoID,A182)&gt;1,"Código repetido",IF(NOT(ISNUMBER(B182)),"Confira a data",IF(OR(B182&lt;1,B182&gt;73415,INT(B182)&lt;&gt;B182),"Confira a data",IF(NOT(ISNUMBER(C182)),"Confira o valor",IF(C182&lt;=0,"Valor maior que zero",IF(COUNTIFS(Categorias,F182)&lt;&gt;1,"Escolha uma categoria",IF(G182="","Preencha a descrição","OK"))))))))))</f>
        <v/>
      </c>
      <c r="K182" s="34" t="n">
        <f aca="false">IF(J182="OK",C182,0)</f>
        <v>0</v>
      </c>
      <c r="L182" s="34" t="str">
        <f aca="false">IF(OR(J182&lt;&gt;"OK",FinMes=""),"",IF(B182&gt;=FinMes,0,MAX(0,ROUND(E182-C182,2))))</f>
        <v/>
      </c>
    </row>
    <row r="183" customFormat="false" ht="25" hidden="false" customHeight="true" outlineLevel="0" collapsed="false">
      <c r="A183" s="31"/>
      <c r="B183" s="32"/>
      <c r="C183" s="33"/>
      <c r="D183" s="34" t="str">
        <f aca="false">IF(OR(J183&lt;&gt;"OK",FinMes=""),"",IF(B183&gt;=FinMes,0,MAX(0,ROUND(C183-E183,2))))</f>
        <v/>
      </c>
      <c r="E183" s="34" t="str">
        <f aca="false">IF(OR(J183&lt;&gt;"OK",FinMes=""),"",IF(B183&gt;=FinMes,0,SUMIFS(PagoValido,PagoGasto,A183,PagoFecha,"&lt;"&amp;FinMes)))</f>
        <v/>
      </c>
      <c r="F183" s="35"/>
      <c r="G183" s="35"/>
      <c r="H183" s="35"/>
      <c r="I183" s="36" t="str">
        <f aca="false">IF(J183="","",IF(J183&lt;&gt;"OK","Confira os dados",IF(FinMes="","Escolha um período",IF(B183&gt;=FinMes,"Outro período",IF(L183&gt;0,"Pagamento excedente",IF(D183=0,"Pago",IF(E183=0,"A pagar","Parcial")))))))</f>
        <v/>
      </c>
      <c r="J183" s="36" t="str">
        <f aca="false">IF(COUNTA(A183:C183,F183:H183)=0,"",IF(A183="","Falta o código",IF(A183&lt;&gt;TRIM(A183),"Confira o código",IF(COUNTIFS(GastoID,A183)&gt;1,"Código repetido",IF(NOT(ISNUMBER(B183)),"Confira a data",IF(OR(B183&lt;1,B183&gt;73415,INT(B183)&lt;&gt;B183),"Confira a data",IF(NOT(ISNUMBER(C183)),"Confira o valor",IF(C183&lt;=0,"Valor maior que zero",IF(COUNTIFS(Categorias,F183)&lt;&gt;1,"Escolha uma categoria",IF(G183="","Preencha a descrição","OK"))))))))))</f>
        <v/>
      </c>
      <c r="K183" s="34" t="n">
        <f aca="false">IF(J183="OK",C183,0)</f>
        <v>0</v>
      </c>
      <c r="L183" s="34" t="str">
        <f aca="false">IF(OR(J183&lt;&gt;"OK",FinMes=""),"",IF(B183&gt;=FinMes,0,MAX(0,ROUND(E183-C183,2))))</f>
        <v/>
      </c>
    </row>
    <row r="184" customFormat="false" ht="25" hidden="false" customHeight="true" outlineLevel="0" collapsed="false">
      <c r="A184" s="31"/>
      <c r="B184" s="32"/>
      <c r="C184" s="33"/>
      <c r="D184" s="34" t="str">
        <f aca="false">IF(OR(J184&lt;&gt;"OK",FinMes=""),"",IF(B184&gt;=FinMes,0,MAX(0,ROUND(C184-E184,2))))</f>
        <v/>
      </c>
      <c r="E184" s="34" t="str">
        <f aca="false">IF(OR(J184&lt;&gt;"OK",FinMes=""),"",IF(B184&gt;=FinMes,0,SUMIFS(PagoValido,PagoGasto,A184,PagoFecha,"&lt;"&amp;FinMes)))</f>
        <v/>
      </c>
      <c r="F184" s="35"/>
      <c r="G184" s="35"/>
      <c r="H184" s="35"/>
      <c r="I184" s="36" t="str">
        <f aca="false">IF(J184="","",IF(J184&lt;&gt;"OK","Confira os dados",IF(FinMes="","Escolha um período",IF(B184&gt;=FinMes,"Outro período",IF(L184&gt;0,"Pagamento excedente",IF(D184=0,"Pago",IF(E184=0,"A pagar","Parcial")))))))</f>
        <v/>
      </c>
      <c r="J184" s="36" t="str">
        <f aca="false">IF(COUNTA(A184:C184,F184:H184)=0,"",IF(A184="","Falta o código",IF(A184&lt;&gt;TRIM(A184),"Confira o código",IF(COUNTIFS(GastoID,A184)&gt;1,"Código repetido",IF(NOT(ISNUMBER(B184)),"Confira a data",IF(OR(B184&lt;1,B184&gt;73415,INT(B184)&lt;&gt;B184),"Confira a data",IF(NOT(ISNUMBER(C184)),"Confira o valor",IF(C184&lt;=0,"Valor maior que zero",IF(COUNTIFS(Categorias,F184)&lt;&gt;1,"Escolha uma categoria",IF(G184="","Preencha a descrição","OK"))))))))))</f>
        <v/>
      </c>
      <c r="K184" s="34" t="n">
        <f aca="false">IF(J184="OK",C184,0)</f>
        <v>0</v>
      </c>
      <c r="L184" s="34" t="str">
        <f aca="false">IF(OR(J184&lt;&gt;"OK",FinMes=""),"",IF(B184&gt;=FinMes,0,MAX(0,ROUND(E184-C184,2))))</f>
        <v/>
      </c>
    </row>
    <row r="185" customFormat="false" ht="25" hidden="false" customHeight="true" outlineLevel="0" collapsed="false">
      <c r="A185" s="31"/>
      <c r="B185" s="32"/>
      <c r="C185" s="33"/>
      <c r="D185" s="34" t="str">
        <f aca="false">IF(OR(J185&lt;&gt;"OK",FinMes=""),"",IF(B185&gt;=FinMes,0,MAX(0,ROUND(C185-E185,2))))</f>
        <v/>
      </c>
      <c r="E185" s="34" t="str">
        <f aca="false">IF(OR(J185&lt;&gt;"OK",FinMes=""),"",IF(B185&gt;=FinMes,0,SUMIFS(PagoValido,PagoGasto,A185,PagoFecha,"&lt;"&amp;FinMes)))</f>
        <v/>
      </c>
      <c r="F185" s="35"/>
      <c r="G185" s="35"/>
      <c r="H185" s="35"/>
      <c r="I185" s="36" t="str">
        <f aca="false">IF(J185="","",IF(J185&lt;&gt;"OK","Confira os dados",IF(FinMes="","Escolha um período",IF(B185&gt;=FinMes,"Outro período",IF(L185&gt;0,"Pagamento excedente",IF(D185=0,"Pago",IF(E185=0,"A pagar","Parcial")))))))</f>
        <v/>
      </c>
      <c r="J185" s="36" t="str">
        <f aca="false">IF(COUNTA(A185:C185,F185:H185)=0,"",IF(A185="","Falta o código",IF(A185&lt;&gt;TRIM(A185),"Confira o código",IF(COUNTIFS(GastoID,A185)&gt;1,"Código repetido",IF(NOT(ISNUMBER(B185)),"Confira a data",IF(OR(B185&lt;1,B185&gt;73415,INT(B185)&lt;&gt;B185),"Confira a data",IF(NOT(ISNUMBER(C185)),"Confira o valor",IF(C185&lt;=0,"Valor maior que zero",IF(COUNTIFS(Categorias,F185)&lt;&gt;1,"Escolha uma categoria",IF(G185="","Preencha a descrição","OK"))))))))))</f>
        <v/>
      </c>
      <c r="K185" s="34" t="n">
        <f aca="false">IF(J185="OK",C185,0)</f>
        <v>0</v>
      </c>
      <c r="L185" s="34" t="str">
        <f aca="false">IF(OR(J185&lt;&gt;"OK",FinMes=""),"",IF(B185&gt;=FinMes,0,MAX(0,ROUND(E185-C185,2))))</f>
        <v/>
      </c>
    </row>
    <row r="186" customFormat="false" ht="25" hidden="false" customHeight="true" outlineLevel="0" collapsed="false">
      <c r="A186" s="31"/>
      <c r="B186" s="32"/>
      <c r="C186" s="33"/>
      <c r="D186" s="34" t="str">
        <f aca="false">IF(OR(J186&lt;&gt;"OK",FinMes=""),"",IF(B186&gt;=FinMes,0,MAX(0,ROUND(C186-E186,2))))</f>
        <v/>
      </c>
      <c r="E186" s="34" t="str">
        <f aca="false">IF(OR(J186&lt;&gt;"OK",FinMes=""),"",IF(B186&gt;=FinMes,0,SUMIFS(PagoValido,PagoGasto,A186,PagoFecha,"&lt;"&amp;FinMes)))</f>
        <v/>
      </c>
      <c r="F186" s="35"/>
      <c r="G186" s="35"/>
      <c r="H186" s="35"/>
      <c r="I186" s="36" t="str">
        <f aca="false">IF(J186="","",IF(J186&lt;&gt;"OK","Confira os dados",IF(FinMes="","Escolha um período",IF(B186&gt;=FinMes,"Outro período",IF(L186&gt;0,"Pagamento excedente",IF(D186=0,"Pago",IF(E186=0,"A pagar","Parcial")))))))</f>
        <v/>
      </c>
      <c r="J186" s="36" t="str">
        <f aca="false">IF(COUNTA(A186:C186,F186:H186)=0,"",IF(A186="","Falta o código",IF(A186&lt;&gt;TRIM(A186),"Confira o código",IF(COUNTIFS(GastoID,A186)&gt;1,"Código repetido",IF(NOT(ISNUMBER(B186)),"Confira a data",IF(OR(B186&lt;1,B186&gt;73415,INT(B186)&lt;&gt;B186),"Confira a data",IF(NOT(ISNUMBER(C186)),"Confira o valor",IF(C186&lt;=0,"Valor maior que zero",IF(COUNTIFS(Categorias,F186)&lt;&gt;1,"Escolha uma categoria",IF(G186="","Preencha a descrição","OK"))))))))))</f>
        <v/>
      </c>
      <c r="K186" s="34" t="n">
        <f aca="false">IF(J186="OK",C186,0)</f>
        <v>0</v>
      </c>
      <c r="L186" s="34" t="str">
        <f aca="false">IF(OR(J186&lt;&gt;"OK",FinMes=""),"",IF(B186&gt;=FinMes,0,MAX(0,ROUND(E186-C186,2))))</f>
        <v/>
      </c>
    </row>
    <row r="187" customFormat="false" ht="25" hidden="false" customHeight="true" outlineLevel="0" collapsed="false">
      <c r="A187" s="31"/>
      <c r="B187" s="32"/>
      <c r="C187" s="33"/>
      <c r="D187" s="34" t="str">
        <f aca="false">IF(OR(J187&lt;&gt;"OK",FinMes=""),"",IF(B187&gt;=FinMes,0,MAX(0,ROUND(C187-E187,2))))</f>
        <v/>
      </c>
      <c r="E187" s="34" t="str">
        <f aca="false">IF(OR(J187&lt;&gt;"OK",FinMes=""),"",IF(B187&gt;=FinMes,0,SUMIFS(PagoValido,PagoGasto,A187,PagoFecha,"&lt;"&amp;FinMes)))</f>
        <v/>
      </c>
      <c r="F187" s="35"/>
      <c r="G187" s="35"/>
      <c r="H187" s="35"/>
      <c r="I187" s="36" t="str">
        <f aca="false">IF(J187="","",IF(J187&lt;&gt;"OK","Confira os dados",IF(FinMes="","Escolha um período",IF(B187&gt;=FinMes,"Outro período",IF(L187&gt;0,"Pagamento excedente",IF(D187=0,"Pago",IF(E187=0,"A pagar","Parcial")))))))</f>
        <v/>
      </c>
      <c r="J187" s="36" t="str">
        <f aca="false">IF(COUNTA(A187:C187,F187:H187)=0,"",IF(A187="","Falta o código",IF(A187&lt;&gt;TRIM(A187),"Confira o código",IF(COUNTIFS(GastoID,A187)&gt;1,"Código repetido",IF(NOT(ISNUMBER(B187)),"Confira a data",IF(OR(B187&lt;1,B187&gt;73415,INT(B187)&lt;&gt;B187),"Confira a data",IF(NOT(ISNUMBER(C187)),"Confira o valor",IF(C187&lt;=0,"Valor maior que zero",IF(COUNTIFS(Categorias,F187)&lt;&gt;1,"Escolha uma categoria",IF(G187="","Preencha a descrição","OK"))))))))))</f>
        <v/>
      </c>
      <c r="K187" s="34" t="n">
        <f aca="false">IF(J187="OK",C187,0)</f>
        <v>0</v>
      </c>
      <c r="L187" s="34" t="str">
        <f aca="false">IF(OR(J187&lt;&gt;"OK",FinMes=""),"",IF(B187&gt;=FinMes,0,MAX(0,ROUND(E187-C187,2))))</f>
        <v/>
      </c>
    </row>
    <row r="188" customFormat="false" ht="25" hidden="false" customHeight="true" outlineLevel="0" collapsed="false">
      <c r="A188" s="31"/>
      <c r="B188" s="32"/>
      <c r="C188" s="33"/>
      <c r="D188" s="34" t="str">
        <f aca="false">IF(OR(J188&lt;&gt;"OK",FinMes=""),"",IF(B188&gt;=FinMes,0,MAX(0,ROUND(C188-E188,2))))</f>
        <v/>
      </c>
      <c r="E188" s="34" t="str">
        <f aca="false">IF(OR(J188&lt;&gt;"OK",FinMes=""),"",IF(B188&gt;=FinMes,0,SUMIFS(PagoValido,PagoGasto,A188,PagoFecha,"&lt;"&amp;FinMes)))</f>
        <v/>
      </c>
      <c r="F188" s="35"/>
      <c r="G188" s="35"/>
      <c r="H188" s="35"/>
      <c r="I188" s="36" t="str">
        <f aca="false">IF(J188="","",IF(J188&lt;&gt;"OK","Confira os dados",IF(FinMes="","Escolha um período",IF(B188&gt;=FinMes,"Outro período",IF(L188&gt;0,"Pagamento excedente",IF(D188=0,"Pago",IF(E188=0,"A pagar","Parcial")))))))</f>
        <v/>
      </c>
      <c r="J188" s="36" t="str">
        <f aca="false">IF(COUNTA(A188:C188,F188:H188)=0,"",IF(A188="","Falta o código",IF(A188&lt;&gt;TRIM(A188),"Confira o código",IF(COUNTIFS(GastoID,A188)&gt;1,"Código repetido",IF(NOT(ISNUMBER(B188)),"Confira a data",IF(OR(B188&lt;1,B188&gt;73415,INT(B188)&lt;&gt;B188),"Confira a data",IF(NOT(ISNUMBER(C188)),"Confira o valor",IF(C188&lt;=0,"Valor maior que zero",IF(COUNTIFS(Categorias,F188)&lt;&gt;1,"Escolha uma categoria",IF(G188="","Preencha a descrição","OK"))))))))))</f>
        <v/>
      </c>
      <c r="K188" s="34" t="n">
        <f aca="false">IF(J188="OK",C188,0)</f>
        <v>0</v>
      </c>
      <c r="L188" s="34" t="str">
        <f aca="false">IF(OR(J188&lt;&gt;"OK",FinMes=""),"",IF(B188&gt;=FinMes,0,MAX(0,ROUND(E188-C188,2))))</f>
        <v/>
      </c>
    </row>
    <row r="189" customFormat="false" ht="25" hidden="false" customHeight="true" outlineLevel="0" collapsed="false">
      <c r="A189" s="31"/>
      <c r="B189" s="32"/>
      <c r="C189" s="33"/>
      <c r="D189" s="34" t="str">
        <f aca="false">IF(OR(J189&lt;&gt;"OK",FinMes=""),"",IF(B189&gt;=FinMes,0,MAX(0,ROUND(C189-E189,2))))</f>
        <v/>
      </c>
      <c r="E189" s="34" t="str">
        <f aca="false">IF(OR(J189&lt;&gt;"OK",FinMes=""),"",IF(B189&gt;=FinMes,0,SUMIFS(PagoValido,PagoGasto,A189,PagoFecha,"&lt;"&amp;FinMes)))</f>
        <v/>
      </c>
      <c r="F189" s="35"/>
      <c r="G189" s="35"/>
      <c r="H189" s="35"/>
      <c r="I189" s="36" t="str">
        <f aca="false">IF(J189="","",IF(J189&lt;&gt;"OK","Confira os dados",IF(FinMes="","Escolha um período",IF(B189&gt;=FinMes,"Outro período",IF(L189&gt;0,"Pagamento excedente",IF(D189=0,"Pago",IF(E189=0,"A pagar","Parcial")))))))</f>
        <v/>
      </c>
      <c r="J189" s="36" t="str">
        <f aca="false">IF(COUNTA(A189:C189,F189:H189)=0,"",IF(A189="","Falta o código",IF(A189&lt;&gt;TRIM(A189),"Confira o código",IF(COUNTIFS(GastoID,A189)&gt;1,"Código repetido",IF(NOT(ISNUMBER(B189)),"Confira a data",IF(OR(B189&lt;1,B189&gt;73415,INT(B189)&lt;&gt;B189),"Confira a data",IF(NOT(ISNUMBER(C189)),"Confira o valor",IF(C189&lt;=0,"Valor maior que zero",IF(COUNTIFS(Categorias,F189)&lt;&gt;1,"Escolha uma categoria",IF(G189="","Preencha a descrição","OK"))))))))))</f>
        <v/>
      </c>
      <c r="K189" s="34" t="n">
        <f aca="false">IF(J189="OK",C189,0)</f>
        <v>0</v>
      </c>
      <c r="L189" s="34" t="str">
        <f aca="false">IF(OR(J189&lt;&gt;"OK",FinMes=""),"",IF(B189&gt;=FinMes,0,MAX(0,ROUND(E189-C189,2))))</f>
        <v/>
      </c>
    </row>
    <row r="190" customFormat="false" ht="25" hidden="false" customHeight="true" outlineLevel="0" collapsed="false">
      <c r="A190" s="31"/>
      <c r="B190" s="32"/>
      <c r="C190" s="33"/>
      <c r="D190" s="34" t="str">
        <f aca="false">IF(OR(J190&lt;&gt;"OK",FinMes=""),"",IF(B190&gt;=FinMes,0,MAX(0,ROUND(C190-E190,2))))</f>
        <v/>
      </c>
      <c r="E190" s="34" t="str">
        <f aca="false">IF(OR(J190&lt;&gt;"OK",FinMes=""),"",IF(B190&gt;=FinMes,0,SUMIFS(PagoValido,PagoGasto,A190,PagoFecha,"&lt;"&amp;FinMes)))</f>
        <v/>
      </c>
      <c r="F190" s="35"/>
      <c r="G190" s="35"/>
      <c r="H190" s="35"/>
      <c r="I190" s="36" t="str">
        <f aca="false">IF(J190="","",IF(J190&lt;&gt;"OK","Confira os dados",IF(FinMes="","Escolha um período",IF(B190&gt;=FinMes,"Outro período",IF(L190&gt;0,"Pagamento excedente",IF(D190=0,"Pago",IF(E190=0,"A pagar","Parcial")))))))</f>
        <v/>
      </c>
      <c r="J190" s="36" t="str">
        <f aca="false">IF(COUNTA(A190:C190,F190:H190)=0,"",IF(A190="","Falta o código",IF(A190&lt;&gt;TRIM(A190),"Confira o código",IF(COUNTIFS(GastoID,A190)&gt;1,"Código repetido",IF(NOT(ISNUMBER(B190)),"Confira a data",IF(OR(B190&lt;1,B190&gt;73415,INT(B190)&lt;&gt;B190),"Confira a data",IF(NOT(ISNUMBER(C190)),"Confira o valor",IF(C190&lt;=0,"Valor maior que zero",IF(COUNTIFS(Categorias,F190)&lt;&gt;1,"Escolha uma categoria",IF(G190="","Preencha a descrição","OK"))))))))))</f>
        <v/>
      </c>
      <c r="K190" s="34" t="n">
        <f aca="false">IF(J190="OK",C190,0)</f>
        <v>0</v>
      </c>
      <c r="L190" s="34" t="str">
        <f aca="false">IF(OR(J190&lt;&gt;"OK",FinMes=""),"",IF(B190&gt;=FinMes,0,MAX(0,ROUND(E190-C190,2))))</f>
        <v/>
      </c>
    </row>
    <row r="191" customFormat="false" ht="25" hidden="false" customHeight="true" outlineLevel="0" collapsed="false">
      <c r="A191" s="31"/>
      <c r="B191" s="32"/>
      <c r="C191" s="33"/>
      <c r="D191" s="34" t="str">
        <f aca="false">IF(OR(J191&lt;&gt;"OK",FinMes=""),"",IF(B191&gt;=FinMes,0,MAX(0,ROUND(C191-E191,2))))</f>
        <v/>
      </c>
      <c r="E191" s="34" t="str">
        <f aca="false">IF(OR(J191&lt;&gt;"OK",FinMes=""),"",IF(B191&gt;=FinMes,0,SUMIFS(PagoValido,PagoGasto,A191,PagoFecha,"&lt;"&amp;FinMes)))</f>
        <v/>
      </c>
      <c r="F191" s="35"/>
      <c r="G191" s="35"/>
      <c r="H191" s="35"/>
      <c r="I191" s="36" t="str">
        <f aca="false">IF(J191="","",IF(J191&lt;&gt;"OK","Confira os dados",IF(FinMes="","Escolha um período",IF(B191&gt;=FinMes,"Outro período",IF(L191&gt;0,"Pagamento excedente",IF(D191=0,"Pago",IF(E191=0,"A pagar","Parcial")))))))</f>
        <v/>
      </c>
      <c r="J191" s="36" t="str">
        <f aca="false">IF(COUNTA(A191:C191,F191:H191)=0,"",IF(A191="","Falta o código",IF(A191&lt;&gt;TRIM(A191),"Confira o código",IF(COUNTIFS(GastoID,A191)&gt;1,"Código repetido",IF(NOT(ISNUMBER(B191)),"Confira a data",IF(OR(B191&lt;1,B191&gt;73415,INT(B191)&lt;&gt;B191),"Confira a data",IF(NOT(ISNUMBER(C191)),"Confira o valor",IF(C191&lt;=0,"Valor maior que zero",IF(COUNTIFS(Categorias,F191)&lt;&gt;1,"Escolha uma categoria",IF(G191="","Preencha a descrição","OK"))))))))))</f>
        <v/>
      </c>
      <c r="K191" s="34" t="n">
        <f aca="false">IF(J191="OK",C191,0)</f>
        <v>0</v>
      </c>
      <c r="L191" s="34" t="str">
        <f aca="false">IF(OR(J191&lt;&gt;"OK",FinMes=""),"",IF(B191&gt;=FinMes,0,MAX(0,ROUND(E191-C191,2))))</f>
        <v/>
      </c>
    </row>
    <row r="192" customFormat="false" ht="25" hidden="false" customHeight="true" outlineLevel="0" collapsed="false">
      <c r="A192" s="31"/>
      <c r="B192" s="32"/>
      <c r="C192" s="33"/>
      <c r="D192" s="34" t="str">
        <f aca="false">IF(OR(J192&lt;&gt;"OK",FinMes=""),"",IF(B192&gt;=FinMes,0,MAX(0,ROUND(C192-E192,2))))</f>
        <v/>
      </c>
      <c r="E192" s="34" t="str">
        <f aca="false">IF(OR(J192&lt;&gt;"OK",FinMes=""),"",IF(B192&gt;=FinMes,0,SUMIFS(PagoValido,PagoGasto,A192,PagoFecha,"&lt;"&amp;FinMes)))</f>
        <v/>
      </c>
      <c r="F192" s="35"/>
      <c r="G192" s="35"/>
      <c r="H192" s="35"/>
      <c r="I192" s="36" t="str">
        <f aca="false">IF(J192="","",IF(J192&lt;&gt;"OK","Confira os dados",IF(FinMes="","Escolha um período",IF(B192&gt;=FinMes,"Outro período",IF(L192&gt;0,"Pagamento excedente",IF(D192=0,"Pago",IF(E192=0,"A pagar","Parcial")))))))</f>
        <v/>
      </c>
      <c r="J192" s="36" t="str">
        <f aca="false">IF(COUNTA(A192:C192,F192:H192)=0,"",IF(A192="","Falta o código",IF(A192&lt;&gt;TRIM(A192),"Confira o código",IF(COUNTIFS(GastoID,A192)&gt;1,"Código repetido",IF(NOT(ISNUMBER(B192)),"Confira a data",IF(OR(B192&lt;1,B192&gt;73415,INT(B192)&lt;&gt;B192),"Confira a data",IF(NOT(ISNUMBER(C192)),"Confira o valor",IF(C192&lt;=0,"Valor maior que zero",IF(COUNTIFS(Categorias,F192)&lt;&gt;1,"Escolha uma categoria",IF(G192="","Preencha a descrição","OK"))))))))))</f>
        <v/>
      </c>
      <c r="K192" s="34" t="n">
        <f aca="false">IF(J192="OK",C192,0)</f>
        <v>0</v>
      </c>
      <c r="L192" s="34" t="str">
        <f aca="false">IF(OR(J192&lt;&gt;"OK",FinMes=""),"",IF(B192&gt;=FinMes,0,MAX(0,ROUND(E192-C192,2))))</f>
        <v/>
      </c>
    </row>
    <row r="193" customFormat="false" ht="25" hidden="false" customHeight="true" outlineLevel="0" collapsed="false">
      <c r="A193" s="31"/>
      <c r="B193" s="32"/>
      <c r="C193" s="33"/>
      <c r="D193" s="34" t="str">
        <f aca="false">IF(OR(J193&lt;&gt;"OK",FinMes=""),"",IF(B193&gt;=FinMes,0,MAX(0,ROUND(C193-E193,2))))</f>
        <v/>
      </c>
      <c r="E193" s="34" t="str">
        <f aca="false">IF(OR(J193&lt;&gt;"OK",FinMes=""),"",IF(B193&gt;=FinMes,0,SUMIFS(PagoValido,PagoGasto,A193,PagoFecha,"&lt;"&amp;FinMes)))</f>
        <v/>
      </c>
      <c r="F193" s="35"/>
      <c r="G193" s="35"/>
      <c r="H193" s="35"/>
      <c r="I193" s="36" t="str">
        <f aca="false">IF(J193="","",IF(J193&lt;&gt;"OK","Confira os dados",IF(FinMes="","Escolha um período",IF(B193&gt;=FinMes,"Outro período",IF(L193&gt;0,"Pagamento excedente",IF(D193=0,"Pago",IF(E193=0,"A pagar","Parcial")))))))</f>
        <v/>
      </c>
      <c r="J193" s="36" t="str">
        <f aca="false">IF(COUNTA(A193:C193,F193:H193)=0,"",IF(A193="","Falta o código",IF(A193&lt;&gt;TRIM(A193),"Confira o código",IF(COUNTIFS(GastoID,A193)&gt;1,"Código repetido",IF(NOT(ISNUMBER(B193)),"Confira a data",IF(OR(B193&lt;1,B193&gt;73415,INT(B193)&lt;&gt;B193),"Confira a data",IF(NOT(ISNUMBER(C193)),"Confira o valor",IF(C193&lt;=0,"Valor maior que zero",IF(COUNTIFS(Categorias,F193)&lt;&gt;1,"Escolha uma categoria",IF(G193="","Preencha a descrição","OK"))))))))))</f>
        <v/>
      </c>
      <c r="K193" s="34" t="n">
        <f aca="false">IF(J193="OK",C193,0)</f>
        <v>0</v>
      </c>
      <c r="L193" s="34" t="str">
        <f aca="false">IF(OR(J193&lt;&gt;"OK",FinMes=""),"",IF(B193&gt;=FinMes,0,MAX(0,ROUND(E193-C193,2))))</f>
        <v/>
      </c>
    </row>
    <row r="194" customFormat="false" ht="25" hidden="false" customHeight="true" outlineLevel="0" collapsed="false">
      <c r="A194" s="31"/>
      <c r="B194" s="32"/>
      <c r="C194" s="33"/>
      <c r="D194" s="34" t="str">
        <f aca="false">IF(OR(J194&lt;&gt;"OK",FinMes=""),"",IF(B194&gt;=FinMes,0,MAX(0,ROUND(C194-E194,2))))</f>
        <v/>
      </c>
      <c r="E194" s="34" t="str">
        <f aca="false">IF(OR(J194&lt;&gt;"OK",FinMes=""),"",IF(B194&gt;=FinMes,0,SUMIFS(PagoValido,PagoGasto,A194,PagoFecha,"&lt;"&amp;FinMes)))</f>
        <v/>
      </c>
      <c r="F194" s="35"/>
      <c r="G194" s="35"/>
      <c r="H194" s="35"/>
      <c r="I194" s="36" t="str">
        <f aca="false">IF(J194="","",IF(J194&lt;&gt;"OK","Confira os dados",IF(FinMes="","Escolha um período",IF(B194&gt;=FinMes,"Outro período",IF(L194&gt;0,"Pagamento excedente",IF(D194=0,"Pago",IF(E194=0,"A pagar","Parcial")))))))</f>
        <v/>
      </c>
      <c r="J194" s="36" t="str">
        <f aca="false">IF(COUNTA(A194:C194,F194:H194)=0,"",IF(A194="","Falta o código",IF(A194&lt;&gt;TRIM(A194),"Confira o código",IF(COUNTIFS(GastoID,A194)&gt;1,"Código repetido",IF(NOT(ISNUMBER(B194)),"Confira a data",IF(OR(B194&lt;1,B194&gt;73415,INT(B194)&lt;&gt;B194),"Confira a data",IF(NOT(ISNUMBER(C194)),"Confira o valor",IF(C194&lt;=0,"Valor maior que zero",IF(COUNTIFS(Categorias,F194)&lt;&gt;1,"Escolha uma categoria",IF(G194="","Preencha a descrição","OK"))))))))))</f>
        <v/>
      </c>
      <c r="K194" s="34" t="n">
        <f aca="false">IF(J194="OK",C194,0)</f>
        <v>0</v>
      </c>
      <c r="L194" s="34" t="str">
        <f aca="false">IF(OR(J194&lt;&gt;"OK",FinMes=""),"",IF(B194&gt;=FinMes,0,MAX(0,ROUND(E194-C194,2))))</f>
        <v/>
      </c>
    </row>
    <row r="195" customFormat="false" ht="25" hidden="false" customHeight="true" outlineLevel="0" collapsed="false">
      <c r="A195" s="31"/>
      <c r="B195" s="32"/>
      <c r="C195" s="33"/>
      <c r="D195" s="34" t="str">
        <f aca="false">IF(OR(J195&lt;&gt;"OK",FinMes=""),"",IF(B195&gt;=FinMes,0,MAX(0,ROUND(C195-E195,2))))</f>
        <v/>
      </c>
      <c r="E195" s="34" t="str">
        <f aca="false">IF(OR(J195&lt;&gt;"OK",FinMes=""),"",IF(B195&gt;=FinMes,0,SUMIFS(PagoValido,PagoGasto,A195,PagoFecha,"&lt;"&amp;FinMes)))</f>
        <v/>
      </c>
      <c r="F195" s="35"/>
      <c r="G195" s="35"/>
      <c r="H195" s="35"/>
      <c r="I195" s="36" t="str">
        <f aca="false">IF(J195="","",IF(J195&lt;&gt;"OK","Confira os dados",IF(FinMes="","Escolha um período",IF(B195&gt;=FinMes,"Outro período",IF(L195&gt;0,"Pagamento excedente",IF(D195=0,"Pago",IF(E195=0,"A pagar","Parcial")))))))</f>
        <v/>
      </c>
      <c r="J195" s="36" t="str">
        <f aca="false">IF(COUNTA(A195:C195,F195:H195)=0,"",IF(A195="","Falta o código",IF(A195&lt;&gt;TRIM(A195),"Confira o código",IF(COUNTIFS(GastoID,A195)&gt;1,"Código repetido",IF(NOT(ISNUMBER(B195)),"Confira a data",IF(OR(B195&lt;1,B195&gt;73415,INT(B195)&lt;&gt;B195),"Confira a data",IF(NOT(ISNUMBER(C195)),"Confira o valor",IF(C195&lt;=0,"Valor maior que zero",IF(COUNTIFS(Categorias,F195)&lt;&gt;1,"Escolha uma categoria",IF(G195="","Preencha a descrição","OK"))))))))))</f>
        <v/>
      </c>
      <c r="K195" s="34" t="n">
        <f aca="false">IF(J195="OK",C195,0)</f>
        <v>0</v>
      </c>
      <c r="L195" s="34" t="str">
        <f aca="false">IF(OR(J195&lt;&gt;"OK",FinMes=""),"",IF(B195&gt;=FinMes,0,MAX(0,ROUND(E195-C195,2))))</f>
        <v/>
      </c>
    </row>
    <row r="196" customFormat="false" ht="25" hidden="false" customHeight="true" outlineLevel="0" collapsed="false">
      <c r="A196" s="31"/>
      <c r="B196" s="32"/>
      <c r="C196" s="33"/>
      <c r="D196" s="34" t="str">
        <f aca="false">IF(OR(J196&lt;&gt;"OK",FinMes=""),"",IF(B196&gt;=FinMes,0,MAX(0,ROUND(C196-E196,2))))</f>
        <v/>
      </c>
      <c r="E196" s="34" t="str">
        <f aca="false">IF(OR(J196&lt;&gt;"OK",FinMes=""),"",IF(B196&gt;=FinMes,0,SUMIFS(PagoValido,PagoGasto,A196,PagoFecha,"&lt;"&amp;FinMes)))</f>
        <v/>
      </c>
      <c r="F196" s="35"/>
      <c r="G196" s="35"/>
      <c r="H196" s="35"/>
      <c r="I196" s="36" t="str">
        <f aca="false">IF(J196="","",IF(J196&lt;&gt;"OK","Confira os dados",IF(FinMes="","Escolha um período",IF(B196&gt;=FinMes,"Outro período",IF(L196&gt;0,"Pagamento excedente",IF(D196=0,"Pago",IF(E196=0,"A pagar","Parcial")))))))</f>
        <v/>
      </c>
      <c r="J196" s="36" t="str">
        <f aca="false">IF(COUNTA(A196:C196,F196:H196)=0,"",IF(A196="","Falta o código",IF(A196&lt;&gt;TRIM(A196),"Confira o código",IF(COUNTIFS(GastoID,A196)&gt;1,"Código repetido",IF(NOT(ISNUMBER(B196)),"Confira a data",IF(OR(B196&lt;1,B196&gt;73415,INT(B196)&lt;&gt;B196),"Confira a data",IF(NOT(ISNUMBER(C196)),"Confira o valor",IF(C196&lt;=0,"Valor maior que zero",IF(COUNTIFS(Categorias,F196)&lt;&gt;1,"Escolha uma categoria",IF(G196="","Preencha a descrição","OK"))))))))))</f>
        <v/>
      </c>
      <c r="K196" s="34" t="n">
        <f aca="false">IF(J196="OK",C196,0)</f>
        <v>0</v>
      </c>
      <c r="L196" s="34" t="str">
        <f aca="false">IF(OR(J196&lt;&gt;"OK",FinMes=""),"",IF(B196&gt;=FinMes,0,MAX(0,ROUND(E196-C196,2))))</f>
        <v/>
      </c>
    </row>
    <row r="197" customFormat="false" ht="25" hidden="false" customHeight="true" outlineLevel="0" collapsed="false">
      <c r="A197" s="31"/>
      <c r="B197" s="32"/>
      <c r="C197" s="33"/>
      <c r="D197" s="34" t="str">
        <f aca="false">IF(OR(J197&lt;&gt;"OK",FinMes=""),"",IF(B197&gt;=FinMes,0,MAX(0,ROUND(C197-E197,2))))</f>
        <v/>
      </c>
      <c r="E197" s="34" t="str">
        <f aca="false">IF(OR(J197&lt;&gt;"OK",FinMes=""),"",IF(B197&gt;=FinMes,0,SUMIFS(PagoValido,PagoGasto,A197,PagoFecha,"&lt;"&amp;FinMes)))</f>
        <v/>
      </c>
      <c r="F197" s="35"/>
      <c r="G197" s="35"/>
      <c r="H197" s="35"/>
      <c r="I197" s="36" t="str">
        <f aca="false">IF(J197="","",IF(J197&lt;&gt;"OK","Confira os dados",IF(FinMes="","Escolha um período",IF(B197&gt;=FinMes,"Outro período",IF(L197&gt;0,"Pagamento excedente",IF(D197=0,"Pago",IF(E197=0,"A pagar","Parcial")))))))</f>
        <v/>
      </c>
      <c r="J197" s="36" t="str">
        <f aca="false">IF(COUNTA(A197:C197,F197:H197)=0,"",IF(A197="","Falta o código",IF(A197&lt;&gt;TRIM(A197),"Confira o código",IF(COUNTIFS(GastoID,A197)&gt;1,"Código repetido",IF(NOT(ISNUMBER(B197)),"Confira a data",IF(OR(B197&lt;1,B197&gt;73415,INT(B197)&lt;&gt;B197),"Confira a data",IF(NOT(ISNUMBER(C197)),"Confira o valor",IF(C197&lt;=0,"Valor maior que zero",IF(COUNTIFS(Categorias,F197)&lt;&gt;1,"Escolha uma categoria",IF(G197="","Preencha a descrição","OK"))))))))))</f>
        <v/>
      </c>
      <c r="K197" s="34" t="n">
        <f aca="false">IF(J197="OK",C197,0)</f>
        <v>0</v>
      </c>
      <c r="L197" s="34" t="str">
        <f aca="false">IF(OR(J197&lt;&gt;"OK",FinMes=""),"",IF(B197&gt;=FinMes,0,MAX(0,ROUND(E197-C197,2))))</f>
        <v/>
      </c>
    </row>
    <row r="198" customFormat="false" ht="25" hidden="false" customHeight="true" outlineLevel="0" collapsed="false">
      <c r="A198" s="31"/>
      <c r="B198" s="32"/>
      <c r="C198" s="33"/>
      <c r="D198" s="34" t="str">
        <f aca="false">IF(OR(J198&lt;&gt;"OK",FinMes=""),"",IF(B198&gt;=FinMes,0,MAX(0,ROUND(C198-E198,2))))</f>
        <v/>
      </c>
      <c r="E198" s="34" t="str">
        <f aca="false">IF(OR(J198&lt;&gt;"OK",FinMes=""),"",IF(B198&gt;=FinMes,0,SUMIFS(PagoValido,PagoGasto,A198,PagoFecha,"&lt;"&amp;FinMes)))</f>
        <v/>
      </c>
      <c r="F198" s="35"/>
      <c r="G198" s="35"/>
      <c r="H198" s="35"/>
      <c r="I198" s="36" t="str">
        <f aca="false">IF(J198="","",IF(J198&lt;&gt;"OK","Confira os dados",IF(FinMes="","Escolha um período",IF(B198&gt;=FinMes,"Outro período",IF(L198&gt;0,"Pagamento excedente",IF(D198=0,"Pago",IF(E198=0,"A pagar","Parcial")))))))</f>
        <v/>
      </c>
      <c r="J198" s="36" t="str">
        <f aca="false">IF(COUNTA(A198:C198,F198:H198)=0,"",IF(A198="","Falta o código",IF(A198&lt;&gt;TRIM(A198),"Confira o código",IF(COUNTIFS(GastoID,A198)&gt;1,"Código repetido",IF(NOT(ISNUMBER(B198)),"Confira a data",IF(OR(B198&lt;1,B198&gt;73415,INT(B198)&lt;&gt;B198),"Confira a data",IF(NOT(ISNUMBER(C198)),"Confira o valor",IF(C198&lt;=0,"Valor maior que zero",IF(COUNTIFS(Categorias,F198)&lt;&gt;1,"Escolha uma categoria",IF(G198="","Preencha a descrição","OK"))))))))))</f>
        <v/>
      </c>
      <c r="K198" s="34" t="n">
        <f aca="false">IF(J198="OK",C198,0)</f>
        <v>0</v>
      </c>
      <c r="L198" s="34" t="str">
        <f aca="false">IF(OR(J198&lt;&gt;"OK",FinMes=""),"",IF(B198&gt;=FinMes,0,MAX(0,ROUND(E198-C198,2))))</f>
        <v/>
      </c>
    </row>
    <row r="199" customFormat="false" ht="25" hidden="false" customHeight="true" outlineLevel="0" collapsed="false">
      <c r="A199" s="31"/>
      <c r="B199" s="32"/>
      <c r="C199" s="33"/>
      <c r="D199" s="34" t="str">
        <f aca="false">IF(OR(J199&lt;&gt;"OK",FinMes=""),"",IF(B199&gt;=FinMes,0,MAX(0,ROUND(C199-E199,2))))</f>
        <v/>
      </c>
      <c r="E199" s="34" t="str">
        <f aca="false">IF(OR(J199&lt;&gt;"OK",FinMes=""),"",IF(B199&gt;=FinMes,0,SUMIFS(PagoValido,PagoGasto,A199,PagoFecha,"&lt;"&amp;FinMes)))</f>
        <v/>
      </c>
      <c r="F199" s="35"/>
      <c r="G199" s="35"/>
      <c r="H199" s="35"/>
      <c r="I199" s="36" t="str">
        <f aca="false">IF(J199="","",IF(J199&lt;&gt;"OK","Confira os dados",IF(FinMes="","Escolha um período",IF(B199&gt;=FinMes,"Outro período",IF(L199&gt;0,"Pagamento excedente",IF(D199=0,"Pago",IF(E199=0,"A pagar","Parcial")))))))</f>
        <v/>
      </c>
      <c r="J199" s="36" t="str">
        <f aca="false">IF(COUNTA(A199:C199,F199:H199)=0,"",IF(A199="","Falta o código",IF(A199&lt;&gt;TRIM(A199),"Confira o código",IF(COUNTIFS(GastoID,A199)&gt;1,"Código repetido",IF(NOT(ISNUMBER(B199)),"Confira a data",IF(OR(B199&lt;1,B199&gt;73415,INT(B199)&lt;&gt;B199),"Confira a data",IF(NOT(ISNUMBER(C199)),"Confira o valor",IF(C199&lt;=0,"Valor maior que zero",IF(COUNTIFS(Categorias,F199)&lt;&gt;1,"Escolha uma categoria",IF(G199="","Preencha a descrição","OK"))))))))))</f>
        <v/>
      </c>
      <c r="K199" s="34" t="n">
        <f aca="false">IF(J199="OK",C199,0)</f>
        <v>0</v>
      </c>
      <c r="L199" s="34" t="str">
        <f aca="false">IF(OR(J199&lt;&gt;"OK",FinMes=""),"",IF(B199&gt;=FinMes,0,MAX(0,ROUND(E199-C199,2))))</f>
        <v/>
      </c>
    </row>
    <row r="200" customFormat="false" ht="25" hidden="false" customHeight="true" outlineLevel="0" collapsed="false">
      <c r="A200" s="31"/>
      <c r="B200" s="32"/>
      <c r="C200" s="33"/>
      <c r="D200" s="34" t="str">
        <f aca="false">IF(OR(J200&lt;&gt;"OK",FinMes=""),"",IF(B200&gt;=FinMes,0,MAX(0,ROUND(C200-E200,2))))</f>
        <v/>
      </c>
      <c r="E200" s="34" t="str">
        <f aca="false">IF(OR(J200&lt;&gt;"OK",FinMes=""),"",IF(B200&gt;=FinMes,0,SUMIFS(PagoValido,PagoGasto,A200,PagoFecha,"&lt;"&amp;FinMes)))</f>
        <v/>
      </c>
      <c r="F200" s="35"/>
      <c r="G200" s="35"/>
      <c r="H200" s="35"/>
      <c r="I200" s="36" t="str">
        <f aca="false">IF(J200="","",IF(J200&lt;&gt;"OK","Confira os dados",IF(FinMes="","Escolha um período",IF(B200&gt;=FinMes,"Outro período",IF(L200&gt;0,"Pagamento excedente",IF(D200=0,"Pago",IF(E200=0,"A pagar","Parcial")))))))</f>
        <v/>
      </c>
      <c r="J200" s="36" t="str">
        <f aca="false">IF(COUNTA(A200:C200,F200:H200)=0,"",IF(A200="","Falta o código",IF(A200&lt;&gt;TRIM(A200),"Confira o código",IF(COUNTIFS(GastoID,A200)&gt;1,"Código repetido",IF(NOT(ISNUMBER(B200)),"Confira a data",IF(OR(B200&lt;1,B200&gt;73415,INT(B200)&lt;&gt;B200),"Confira a data",IF(NOT(ISNUMBER(C200)),"Confira o valor",IF(C200&lt;=0,"Valor maior que zero",IF(COUNTIFS(Categorias,F200)&lt;&gt;1,"Escolha uma categoria",IF(G200="","Preencha a descrição","OK"))))))))))</f>
        <v/>
      </c>
      <c r="K200" s="34" t="n">
        <f aca="false">IF(J200="OK",C200,0)</f>
        <v>0</v>
      </c>
      <c r="L200" s="34" t="str">
        <f aca="false">IF(OR(J200&lt;&gt;"OK",FinMes=""),"",IF(B200&gt;=FinMes,0,MAX(0,ROUND(E200-C200,2))))</f>
        <v/>
      </c>
    </row>
    <row r="201" customFormat="false" ht="25" hidden="false" customHeight="true" outlineLevel="0" collapsed="false">
      <c r="A201" s="31"/>
      <c r="B201" s="32"/>
      <c r="C201" s="33"/>
      <c r="D201" s="34" t="str">
        <f aca="false">IF(OR(J201&lt;&gt;"OK",FinMes=""),"",IF(B201&gt;=FinMes,0,MAX(0,ROUND(C201-E201,2))))</f>
        <v/>
      </c>
      <c r="E201" s="34" t="str">
        <f aca="false">IF(OR(J201&lt;&gt;"OK",FinMes=""),"",IF(B201&gt;=FinMes,0,SUMIFS(PagoValido,PagoGasto,A201,PagoFecha,"&lt;"&amp;FinMes)))</f>
        <v/>
      </c>
      <c r="F201" s="35"/>
      <c r="G201" s="35"/>
      <c r="H201" s="35"/>
      <c r="I201" s="36" t="str">
        <f aca="false">IF(J201="","",IF(J201&lt;&gt;"OK","Confira os dados",IF(FinMes="","Escolha um período",IF(B201&gt;=FinMes,"Outro período",IF(L201&gt;0,"Pagamento excedente",IF(D201=0,"Pago",IF(E201=0,"A pagar","Parcial")))))))</f>
        <v/>
      </c>
      <c r="J201" s="36" t="str">
        <f aca="false">IF(COUNTA(A201:C201,F201:H201)=0,"",IF(A201="","Falta o código",IF(A201&lt;&gt;TRIM(A201),"Confira o código",IF(COUNTIFS(GastoID,A201)&gt;1,"Código repetido",IF(NOT(ISNUMBER(B201)),"Confira a data",IF(OR(B201&lt;1,B201&gt;73415,INT(B201)&lt;&gt;B201),"Confira a data",IF(NOT(ISNUMBER(C201)),"Confira o valor",IF(C201&lt;=0,"Valor maior que zero",IF(COUNTIFS(Categorias,F201)&lt;&gt;1,"Escolha uma categoria",IF(G201="","Preencha a descrição","OK"))))))))))</f>
        <v/>
      </c>
      <c r="K201" s="34" t="n">
        <f aca="false">IF(J201="OK",C201,0)</f>
        <v>0</v>
      </c>
      <c r="L201" s="34" t="str">
        <f aca="false">IF(OR(J201&lt;&gt;"OK",FinMes=""),"",IF(B201&gt;=FinMes,0,MAX(0,ROUND(E201-C201,2))))</f>
        <v/>
      </c>
    </row>
    <row r="202" customFormat="false" ht="25" hidden="false" customHeight="true" outlineLevel="0" collapsed="false">
      <c r="A202" s="31"/>
      <c r="B202" s="32"/>
      <c r="C202" s="33"/>
      <c r="D202" s="34" t="str">
        <f aca="false">IF(OR(J202&lt;&gt;"OK",FinMes=""),"",IF(B202&gt;=FinMes,0,MAX(0,ROUND(C202-E202,2))))</f>
        <v/>
      </c>
      <c r="E202" s="34" t="str">
        <f aca="false">IF(OR(J202&lt;&gt;"OK",FinMes=""),"",IF(B202&gt;=FinMes,0,SUMIFS(PagoValido,PagoGasto,A202,PagoFecha,"&lt;"&amp;FinMes)))</f>
        <v/>
      </c>
      <c r="F202" s="35"/>
      <c r="G202" s="35"/>
      <c r="H202" s="35"/>
      <c r="I202" s="36" t="str">
        <f aca="false">IF(J202="","",IF(J202&lt;&gt;"OK","Confira os dados",IF(FinMes="","Escolha um período",IF(B202&gt;=FinMes,"Outro período",IF(L202&gt;0,"Pagamento excedente",IF(D202=0,"Pago",IF(E202=0,"A pagar","Parcial")))))))</f>
        <v/>
      </c>
      <c r="J202" s="36" t="str">
        <f aca="false">IF(COUNTA(A202:C202,F202:H202)=0,"",IF(A202="","Falta o código",IF(A202&lt;&gt;TRIM(A202),"Confira o código",IF(COUNTIFS(GastoID,A202)&gt;1,"Código repetido",IF(NOT(ISNUMBER(B202)),"Confira a data",IF(OR(B202&lt;1,B202&gt;73415,INT(B202)&lt;&gt;B202),"Confira a data",IF(NOT(ISNUMBER(C202)),"Confira o valor",IF(C202&lt;=0,"Valor maior que zero",IF(COUNTIFS(Categorias,F202)&lt;&gt;1,"Escolha uma categoria",IF(G202="","Preencha a descrição","OK"))))))))))</f>
        <v/>
      </c>
      <c r="K202" s="34" t="n">
        <f aca="false">IF(J202="OK",C202,0)</f>
        <v>0</v>
      </c>
      <c r="L202" s="34" t="str">
        <f aca="false">IF(OR(J202&lt;&gt;"OK",FinMes=""),"",IF(B202&gt;=FinMes,0,MAX(0,ROUND(E202-C202,2))))</f>
        <v/>
      </c>
    </row>
    <row r="203" customFormat="false" ht="25" hidden="false" customHeight="true" outlineLevel="0" collapsed="false">
      <c r="A203" s="31"/>
      <c r="B203" s="32"/>
      <c r="C203" s="33"/>
      <c r="D203" s="34" t="str">
        <f aca="false">IF(OR(J203&lt;&gt;"OK",FinMes=""),"",IF(B203&gt;=FinMes,0,MAX(0,ROUND(C203-E203,2))))</f>
        <v/>
      </c>
      <c r="E203" s="34" t="str">
        <f aca="false">IF(OR(J203&lt;&gt;"OK",FinMes=""),"",IF(B203&gt;=FinMes,0,SUMIFS(PagoValido,PagoGasto,A203,PagoFecha,"&lt;"&amp;FinMes)))</f>
        <v/>
      </c>
      <c r="F203" s="35"/>
      <c r="G203" s="35"/>
      <c r="H203" s="35"/>
      <c r="I203" s="36" t="str">
        <f aca="false">IF(J203="","",IF(J203&lt;&gt;"OK","Confira os dados",IF(FinMes="","Escolha um período",IF(B203&gt;=FinMes,"Outro período",IF(L203&gt;0,"Pagamento excedente",IF(D203=0,"Pago",IF(E203=0,"A pagar","Parcial")))))))</f>
        <v/>
      </c>
      <c r="J203" s="36" t="str">
        <f aca="false">IF(COUNTA(A203:C203,F203:H203)=0,"",IF(A203="","Falta o código",IF(A203&lt;&gt;TRIM(A203),"Confira o código",IF(COUNTIFS(GastoID,A203)&gt;1,"Código repetido",IF(NOT(ISNUMBER(B203)),"Confira a data",IF(OR(B203&lt;1,B203&gt;73415,INT(B203)&lt;&gt;B203),"Confira a data",IF(NOT(ISNUMBER(C203)),"Confira o valor",IF(C203&lt;=0,"Valor maior que zero",IF(COUNTIFS(Categorias,F203)&lt;&gt;1,"Escolha uma categoria",IF(G203="","Preencha a descrição","OK"))))))))))</f>
        <v/>
      </c>
      <c r="K203" s="34" t="n">
        <f aca="false">IF(J203="OK",C203,0)</f>
        <v>0</v>
      </c>
      <c r="L203" s="34" t="str">
        <f aca="false">IF(OR(J203&lt;&gt;"OK",FinMes=""),"",IF(B203&gt;=FinMes,0,MAX(0,ROUND(E203-C203,2))))</f>
        <v/>
      </c>
    </row>
    <row r="204" customFormat="false" ht="25" hidden="false" customHeight="true" outlineLevel="0" collapsed="false">
      <c r="A204" s="31"/>
      <c r="B204" s="32"/>
      <c r="C204" s="33"/>
      <c r="D204" s="34" t="str">
        <f aca="false">IF(OR(J204&lt;&gt;"OK",FinMes=""),"",IF(B204&gt;=FinMes,0,MAX(0,ROUND(C204-E204,2))))</f>
        <v/>
      </c>
      <c r="E204" s="34" t="str">
        <f aca="false">IF(OR(J204&lt;&gt;"OK",FinMes=""),"",IF(B204&gt;=FinMes,0,SUMIFS(PagoValido,PagoGasto,A204,PagoFecha,"&lt;"&amp;FinMes)))</f>
        <v/>
      </c>
      <c r="F204" s="35"/>
      <c r="G204" s="35"/>
      <c r="H204" s="35"/>
      <c r="I204" s="36" t="str">
        <f aca="false">IF(J204="","",IF(J204&lt;&gt;"OK","Confira os dados",IF(FinMes="","Escolha um período",IF(B204&gt;=FinMes,"Outro período",IF(L204&gt;0,"Pagamento excedente",IF(D204=0,"Pago",IF(E204=0,"A pagar","Parcial")))))))</f>
        <v/>
      </c>
      <c r="J204" s="36" t="str">
        <f aca="false">IF(COUNTA(A204:C204,F204:H204)=0,"",IF(A204="","Falta o código",IF(A204&lt;&gt;TRIM(A204),"Confira o código",IF(COUNTIFS(GastoID,A204)&gt;1,"Código repetido",IF(NOT(ISNUMBER(B204)),"Confira a data",IF(OR(B204&lt;1,B204&gt;73415,INT(B204)&lt;&gt;B204),"Confira a data",IF(NOT(ISNUMBER(C204)),"Confira o valor",IF(C204&lt;=0,"Valor maior que zero",IF(COUNTIFS(Categorias,F204)&lt;&gt;1,"Escolha uma categoria",IF(G204="","Preencha a descrição","OK"))))))))))</f>
        <v/>
      </c>
      <c r="K204" s="34" t="n">
        <f aca="false">IF(J204="OK",C204,0)</f>
        <v>0</v>
      </c>
      <c r="L204" s="34" t="str">
        <f aca="false">IF(OR(J204&lt;&gt;"OK",FinMes=""),"",IF(B204&gt;=FinMes,0,MAX(0,ROUND(E204-C204,2))))</f>
        <v/>
      </c>
    </row>
    <row r="205" customFormat="false" ht="25" hidden="false" customHeight="true" outlineLevel="0" collapsed="false">
      <c r="A205" s="31"/>
      <c r="B205" s="32"/>
      <c r="C205" s="33"/>
      <c r="D205" s="34" t="str">
        <f aca="false">IF(OR(J205&lt;&gt;"OK",FinMes=""),"",IF(B205&gt;=FinMes,0,MAX(0,ROUND(C205-E205,2))))</f>
        <v/>
      </c>
      <c r="E205" s="34" t="str">
        <f aca="false">IF(OR(J205&lt;&gt;"OK",FinMes=""),"",IF(B205&gt;=FinMes,0,SUMIFS(PagoValido,PagoGasto,A205,PagoFecha,"&lt;"&amp;FinMes)))</f>
        <v/>
      </c>
      <c r="F205" s="35"/>
      <c r="G205" s="35"/>
      <c r="H205" s="35"/>
      <c r="I205" s="36" t="str">
        <f aca="false">IF(J205="","",IF(J205&lt;&gt;"OK","Confira os dados",IF(FinMes="","Escolha um período",IF(B205&gt;=FinMes,"Outro período",IF(L205&gt;0,"Pagamento excedente",IF(D205=0,"Pago",IF(E205=0,"A pagar","Parcial")))))))</f>
        <v/>
      </c>
      <c r="J205" s="36" t="str">
        <f aca="false">IF(COUNTA(A205:C205,F205:H205)=0,"",IF(A205="","Falta o código",IF(A205&lt;&gt;TRIM(A205),"Confira o código",IF(COUNTIFS(GastoID,A205)&gt;1,"Código repetido",IF(NOT(ISNUMBER(B205)),"Confira a data",IF(OR(B205&lt;1,B205&gt;73415,INT(B205)&lt;&gt;B205),"Confira a data",IF(NOT(ISNUMBER(C205)),"Confira o valor",IF(C205&lt;=0,"Valor maior que zero",IF(COUNTIFS(Categorias,F205)&lt;&gt;1,"Escolha uma categoria",IF(G205="","Preencha a descrição","OK"))))))))))</f>
        <v/>
      </c>
      <c r="K205" s="34" t="n">
        <f aca="false">IF(J205="OK",C205,0)</f>
        <v>0</v>
      </c>
      <c r="L205" s="34" t="str">
        <f aca="false">IF(OR(J205&lt;&gt;"OK",FinMes=""),"",IF(B205&gt;=FinMes,0,MAX(0,ROUND(E205-C205,2))))</f>
        <v/>
      </c>
    </row>
    <row r="206" customFormat="false" ht="25" hidden="false" customHeight="true" outlineLevel="0" collapsed="false">
      <c r="A206" s="31"/>
      <c r="B206" s="32"/>
      <c r="C206" s="33"/>
      <c r="D206" s="34" t="str">
        <f aca="false">IF(OR(J206&lt;&gt;"OK",FinMes=""),"",IF(B206&gt;=FinMes,0,MAX(0,ROUND(C206-E206,2))))</f>
        <v/>
      </c>
      <c r="E206" s="34" t="str">
        <f aca="false">IF(OR(J206&lt;&gt;"OK",FinMes=""),"",IF(B206&gt;=FinMes,0,SUMIFS(PagoValido,PagoGasto,A206,PagoFecha,"&lt;"&amp;FinMes)))</f>
        <v/>
      </c>
      <c r="F206" s="35"/>
      <c r="G206" s="35"/>
      <c r="H206" s="35"/>
      <c r="I206" s="36" t="str">
        <f aca="false">IF(J206="","",IF(J206&lt;&gt;"OK","Confira os dados",IF(FinMes="","Escolha um período",IF(B206&gt;=FinMes,"Outro período",IF(L206&gt;0,"Pagamento excedente",IF(D206=0,"Pago",IF(E206=0,"A pagar","Parcial")))))))</f>
        <v/>
      </c>
      <c r="J206" s="36" t="str">
        <f aca="false">IF(COUNTA(A206:C206,F206:H206)=0,"",IF(A206="","Falta o código",IF(A206&lt;&gt;TRIM(A206),"Confira o código",IF(COUNTIFS(GastoID,A206)&gt;1,"Código repetido",IF(NOT(ISNUMBER(B206)),"Confira a data",IF(OR(B206&lt;1,B206&gt;73415,INT(B206)&lt;&gt;B206),"Confira a data",IF(NOT(ISNUMBER(C206)),"Confira o valor",IF(C206&lt;=0,"Valor maior que zero",IF(COUNTIFS(Categorias,F206)&lt;&gt;1,"Escolha uma categoria",IF(G206="","Preencha a descrição","OK"))))))))))</f>
        <v/>
      </c>
      <c r="K206" s="34" t="n">
        <f aca="false">IF(J206="OK",C206,0)</f>
        <v>0</v>
      </c>
      <c r="L206" s="34" t="str">
        <f aca="false">IF(OR(J206&lt;&gt;"OK",FinMes=""),"",IF(B206&gt;=FinMes,0,MAX(0,ROUND(E206-C206,2))))</f>
        <v/>
      </c>
    </row>
    <row r="207" customFormat="false" ht="25" hidden="false" customHeight="true" outlineLevel="0" collapsed="false">
      <c r="A207" s="31"/>
      <c r="B207" s="32"/>
      <c r="C207" s="33"/>
      <c r="D207" s="34" t="str">
        <f aca="false">IF(OR(J207&lt;&gt;"OK",FinMes=""),"",IF(B207&gt;=FinMes,0,MAX(0,ROUND(C207-E207,2))))</f>
        <v/>
      </c>
      <c r="E207" s="34" t="str">
        <f aca="false">IF(OR(J207&lt;&gt;"OK",FinMes=""),"",IF(B207&gt;=FinMes,0,SUMIFS(PagoValido,PagoGasto,A207,PagoFecha,"&lt;"&amp;FinMes)))</f>
        <v/>
      </c>
      <c r="F207" s="35"/>
      <c r="G207" s="35"/>
      <c r="H207" s="35"/>
      <c r="I207" s="36" t="str">
        <f aca="false">IF(J207="","",IF(J207&lt;&gt;"OK","Confira os dados",IF(FinMes="","Escolha um período",IF(B207&gt;=FinMes,"Outro período",IF(L207&gt;0,"Pagamento excedente",IF(D207=0,"Pago",IF(E207=0,"A pagar","Parcial")))))))</f>
        <v/>
      </c>
      <c r="J207" s="36" t="str">
        <f aca="false">IF(COUNTA(A207:C207,F207:H207)=0,"",IF(A207="","Falta o código",IF(A207&lt;&gt;TRIM(A207),"Confira o código",IF(COUNTIFS(GastoID,A207)&gt;1,"Código repetido",IF(NOT(ISNUMBER(B207)),"Confira a data",IF(OR(B207&lt;1,B207&gt;73415,INT(B207)&lt;&gt;B207),"Confira a data",IF(NOT(ISNUMBER(C207)),"Confira o valor",IF(C207&lt;=0,"Valor maior que zero",IF(COUNTIFS(Categorias,F207)&lt;&gt;1,"Escolha uma categoria",IF(G207="","Preencha a descrição","OK"))))))))))</f>
        <v/>
      </c>
      <c r="K207" s="34" t="n">
        <f aca="false">IF(J207="OK",C207,0)</f>
        <v>0</v>
      </c>
      <c r="L207" s="34" t="str">
        <f aca="false">IF(OR(J207&lt;&gt;"OK",FinMes=""),"",IF(B207&gt;=FinMes,0,MAX(0,ROUND(E207-C207,2))))</f>
        <v/>
      </c>
    </row>
    <row r="208" customFormat="false" ht="25" hidden="false" customHeight="true" outlineLevel="0" collapsed="false">
      <c r="A208" s="31"/>
      <c r="B208" s="32"/>
      <c r="C208" s="33"/>
      <c r="D208" s="34" t="str">
        <f aca="false">IF(OR(J208&lt;&gt;"OK",FinMes=""),"",IF(B208&gt;=FinMes,0,MAX(0,ROUND(C208-E208,2))))</f>
        <v/>
      </c>
      <c r="E208" s="34" t="str">
        <f aca="false">IF(OR(J208&lt;&gt;"OK",FinMes=""),"",IF(B208&gt;=FinMes,0,SUMIFS(PagoValido,PagoGasto,A208,PagoFecha,"&lt;"&amp;FinMes)))</f>
        <v/>
      </c>
      <c r="F208" s="35"/>
      <c r="G208" s="35"/>
      <c r="H208" s="35"/>
      <c r="I208" s="36" t="str">
        <f aca="false">IF(J208="","",IF(J208&lt;&gt;"OK","Confira os dados",IF(FinMes="","Escolha um período",IF(B208&gt;=FinMes,"Outro período",IF(L208&gt;0,"Pagamento excedente",IF(D208=0,"Pago",IF(E208=0,"A pagar","Parcial")))))))</f>
        <v/>
      </c>
      <c r="J208" s="36" t="str">
        <f aca="false">IF(COUNTA(A208:C208,F208:H208)=0,"",IF(A208="","Falta o código",IF(A208&lt;&gt;TRIM(A208),"Confira o código",IF(COUNTIFS(GastoID,A208)&gt;1,"Código repetido",IF(NOT(ISNUMBER(B208)),"Confira a data",IF(OR(B208&lt;1,B208&gt;73415,INT(B208)&lt;&gt;B208),"Confira a data",IF(NOT(ISNUMBER(C208)),"Confira o valor",IF(C208&lt;=0,"Valor maior que zero",IF(COUNTIFS(Categorias,F208)&lt;&gt;1,"Escolha uma categoria",IF(G208="","Preencha a descrição","OK"))))))))))</f>
        <v/>
      </c>
      <c r="K208" s="34" t="n">
        <f aca="false">IF(J208="OK",C208,0)</f>
        <v>0</v>
      </c>
      <c r="L208" s="34" t="str">
        <f aca="false">IF(OR(J208&lt;&gt;"OK",FinMes=""),"",IF(B208&gt;=FinMes,0,MAX(0,ROUND(E208-C208,2))))</f>
        <v/>
      </c>
    </row>
    <row r="209" customFormat="false" ht="25" hidden="false" customHeight="true" outlineLevel="0" collapsed="false">
      <c r="A209" s="31"/>
      <c r="B209" s="32"/>
      <c r="C209" s="33"/>
      <c r="D209" s="34" t="str">
        <f aca="false">IF(OR(J209&lt;&gt;"OK",FinMes=""),"",IF(B209&gt;=FinMes,0,MAX(0,ROUND(C209-E209,2))))</f>
        <v/>
      </c>
      <c r="E209" s="34" t="str">
        <f aca="false">IF(OR(J209&lt;&gt;"OK",FinMes=""),"",IF(B209&gt;=FinMes,0,SUMIFS(PagoValido,PagoGasto,A209,PagoFecha,"&lt;"&amp;FinMes)))</f>
        <v/>
      </c>
      <c r="F209" s="35"/>
      <c r="G209" s="35"/>
      <c r="H209" s="35"/>
      <c r="I209" s="36" t="str">
        <f aca="false">IF(J209="","",IF(J209&lt;&gt;"OK","Confira os dados",IF(FinMes="","Escolha um período",IF(B209&gt;=FinMes,"Outro período",IF(L209&gt;0,"Pagamento excedente",IF(D209=0,"Pago",IF(E209=0,"A pagar","Parcial")))))))</f>
        <v/>
      </c>
      <c r="J209" s="36" t="str">
        <f aca="false">IF(COUNTA(A209:C209,F209:H209)=0,"",IF(A209="","Falta o código",IF(A209&lt;&gt;TRIM(A209),"Confira o código",IF(COUNTIFS(GastoID,A209)&gt;1,"Código repetido",IF(NOT(ISNUMBER(B209)),"Confira a data",IF(OR(B209&lt;1,B209&gt;73415,INT(B209)&lt;&gt;B209),"Confira a data",IF(NOT(ISNUMBER(C209)),"Confira o valor",IF(C209&lt;=0,"Valor maior que zero",IF(COUNTIFS(Categorias,F209)&lt;&gt;1,"Escolha uma categoria",IF(G209="","Preencha a descrição","OK"))))))))))</f>
        <v/>
      </c>
      <c r="K209" s="34" t="n">
        <f aca="false">IF(J209="OK",C209,0)</f>
        <v>0</v>
      </c>
      <c r="L209" s="34" t="str">
        <f aca="false">IF(OR(J209&lt;&gt;"OK",FinMes=""),"",IF(B209&gt;=FinMes,0,MAX(0,ROUND(E209-C209,2))))</f>
        <v/>
      </c>
    </row>
    <row r="210" customFormat="false" ht="25" hidden="false" customHeight="true" outlineLevel="0" collapsed="false">
      <c r="A210" s="31"/>
      <c r="B210" s="32"/>
      <c r="C210" s="33"/>
      <c r="D210" s="34" t="str">
        <f aca="false">IF(OR(J210&lt;&gt;"OK",FinMes=""),"",IF(B210&gt;=FinMes,0,MAX(0,ROUND(C210-E210,2))))</f>
        <v/>
      </c>
      <c r="E210" s="34" t="str">
        <f aca="false">IF(OR(J210&lt;&gt;"OK",FinMes=""),"",IF(B210&gt;=FinMes,0,SUMIFS(PagoValido,PagoGasto,A210,PagoFecha,"&lt;"&amp;FinMes)))</f>
        <v/>
      </c>
      <c r="F210" s="35"/>
      <c r="G210" s="35"/>
      <c r="H210" s="35"/>
      <c r="I210" s="36" t="str">
        <f aca="false">IF(J210="","",IF(J210&lt;&gt;"OK","Confira os dados",IF(FinMes="","Escolha um período",IF(B210&gt;=FinMes,"Outro período",IF(L210&gt;0,"Pagamento excedente",IF(D210=0,"Pago",IF(E210=0,"A pagar","Parcial")))))))</f>
        <v/>
      </c>
      <c r="J210" s="36" t="str">
        <f aca="false">IF(COUNTA(A210:C210,F210:H210)=0,"",IF(A210="","Falta o código",IF(A210&lt;&gt;TRIM(A210),"Confira o código",IF(COUNTIFS(GastoID,A210)&gt;1,"Código repetido",IF(NOT(ISNUMBER(B210)),"Confira a data",IF(OR(B210&lt;1,B210&gt;73415,INT(B210)&lt;&gt;B210),"Confira a data",IF(NOT(ISNUMBER(C210)),"Confira o valor",IF(C210&lt;=0,"Valor maior que zero",IF(COUNTIFS(Categorias,F210)&lt;&gt;1,"Escolha uma categoria",IF(G210="","Preencha a descrição","OK"))))))))))</f>
        <v/>
      </c>
      <c r="K210" s="34" t="n">
        <f aca="false">IF(J210="OK",C210,0)</f>
        <v>0</v>
      </c>
      <c r="L210" s="34" t="str">
        <f aca="false">IF(OR(J210&lt;&gt;"OK",FinMes=""),"",IF(B210&gt;=FinMes,0,MAX(0,ROUND(E210-C210,2))))</f>
        <v/>
      </c>
    </row>
    <row r="211" customFormat="false" ht="25" hidden="false" customHeight="true" outlineLevel="0" collapsed="false">
      <c r="A211" s="31"/>
      <c r="B211" s="32"/>
      <c r="C211" s="33"/>
      <c r="D211" s="34" t="str">
        <f aca="false">IF(OR(J211&lt;&gt;"OK",FinMes=""),"",IF(B211&gt;=FinMes,0,MAX(0,ROUND(C211-E211,2))))</f>
        <v/>
      </c>
      <c r="E211" s="34" t="str">
        <f aca="false">IF(OR(J211&lt;&gt;"OK",FinMes=""),"",IF(B211&gt;=FinMes,0,SUMIFS(PagoValido,PagoGasto,A211,PagoFecha,"&lt;"&amp;FinMes)))</f>
        <v/>
      </c>
      <c r="F211" s="35"/>
      <c r="G211" s="35"/>
      <c r="H211" s="35"/>
      <c r="I211" s="36" t="str">
        <f aca="false">IF(J211="","",IF(J211&lt;&gt;"OK","Confira os dados",IF(FinMes="","Escolha um período",IF(B211&gt;=FinMes,"Outro período",IF(L211&gt;0,"Pagamento excedente",IF(D211=0,"Pago",IF(E211=0,"A pagar","Parcial")))))))</f>
        <v/>
      </c>
      <c r="J211" s="36" t="str">
        <f aca="false">IF(COUNTA(A211:C211,F211:H211)=0,"",IF(A211="","Falta o código",IF(A211&lt;&gt;TRIM(A211),"Confira o código",IF(COUNTIFS(GastoID,A211)&gt;1,"Código repetido",IF(NOT(ISNUMBER(B211)),"Confira a data",IF(OR(B211&lt;1,B211&gt;73415,INT(B211)&lt;&gt;B211),"Confira a data",IF(NOT(ISNUMBER(C211)),"Confira o valor",IF(C211&lt;=0,"Valor maior que zero",IF(COUNTIFS(Categorias,F211)&lt;&gt;1,"Escolha uma categoria",IF(G211="","Preencha a descrição","OK"))))))))))</f>
        <v/>
      </c>
      <c r="K211" s="34" t="n">
        <f aca="false">IF(J211="OK",C211,0)</f>
        <v>0</v>
      </c>
      <c r="L211" s="34" t="str">
        <f aca="false">IF(OR(J211&lt;&gt;"OK",FinMes=""),"",IF(B211&gt;=FinMes,0,MAX(0,ROUND(E211-C211,2))))</f>
        <v/>
      </c>
    </row>
    <row r="212" customFormat="false" ht="25" hidden="false" customHeight="true" outlineLevel="0" collapsed="false">
      <c r="A212" s="31"/>
      <c r="B212" s="32"/>
      <c r="C212" s="33"/>
      <c r="D212" s="34" t="str">
        <f aca="false">IF(OR(J212&lt;&gt;"OK",FinMes=""),"",IF(B212&gt;=FinMes,0,MAX(0,ROUND(C212-E212,2))))</f>
        <v/>
      </c>
      <c r="E212" s="34" t="str">
        <f aca="false">IF(OR(J212&lt;&gt;"OK",FinMes=""),"",IF(B212&gt;=FinMes,0,SUMIFS(PagoValido,PagoGasto,A212,PagoFecha,"&lt;"&amp;FinMes)))</f>
        <v/>
      </c>
      <c r="F212" s="35"/>
      <c r="G212" s="35"/>
      <c r="H212" s="35"/>
      <c r="I212" s="36" t="str">
        <f aca="false">IF(J212="","",IF(J212&lt;&gt;"OK","Confira os dados",IF(FinMes="","Escolha um período",IF(B212&gt;=FinMes,"Outro período",IF(L212&gt;0,"Pagamento excedente",IF(D212=0,"Pago",IF(E212=0,"A pagar","Parcial")))))))</f>
        <v/>
      </c>
      <c r="J212" s="36" t="str">
        <f aca="false">IF(COUNTA(A212:C212,F212:H212)=0,"",IF(A212="","Falta o código",IF(A212&lt;&gt;TRIM(A212),"Confira o código",IF(COUNTIFS(GastoID,A212)&gt;1,"Código repetido",IF(NOT(ISNUMBER(B212)),"Confira a data",IF(OR(B212&lt;1,B212&gt;73415,INT(B212)&lt;&gt;B212),"Confira a data",IF(NOT(ISNUMBER(C212)),"Confira o valor",IF(C212&lt;=0,"Valor maior que zero",IF(COUNTIFS(Categorias,F212)&lt;&gt;1,"Escolha uma categoria",IF(G212="","Preencha a descrição","OK"))))))))))</f>
        <v/>
      </c>
      <c r="K212" s="34" t="n">
        <f aca="false">IF(J212="OK",C212,0)</f>
        <v>0</v>
      </c>
      <c r="L212" s="34" t="str">
        <f aca="false">IF(OR(J212&lt;&gt;"OK",FinMes=""),"",IF(B212&gt;=FinMes,0,MAX(0,ROUND(E212-C212,2))))</f>
        <v/>
      </c>
    </row>
    <row r="213" customFormat="false" ht="25" hidden="false" customHeight="true" outlineLevel="0" collapsed="false">
      <c r="A213" s="31"/>
      <c r="B213" s="32"/>
      <c r="C213" s="33"/>
      <c r="D213" s="34" t="str">
        <f aca="false">IF(OR(J213&lt;&gt;"OK",FinMes=""),"",IF(B213&gt;=FinMes,0,MAX(0,ROUND(C213-E213,2))))</f>
        <v/>
      </c>
      <c r="E213" s="34" t="str">
        <f aca="false">IF(OR(J213&lt;&gt;"OK",FinMes=""),"",IF(B213&gt;=FinMes,0,SUMIFS(PagoValido,PagoGasto,A213,PagoFecha,"&lt;"&amp;FinMes)))</f>
        <v/>
      </c>
      <c r="F213" s="35"/>
      <c r="G213" s="35"/>
      <c r="H213" s="35"/>
      <c r="I213" s="36" t="str">
        <f aca="false">IF(J213="","",IF(J213&lt;&gt;"OK","Confira os dados",IF(FinMes="","Escolha um período",IF(B213&gt;=FinMes,"Outro período",IF(L213&gt;0,"Pagamento excedente",IF(D213=0,"Pago",IF(E213=0,"A pagar","Parcial")))))))</f>
        <v/>
      </c>
      <c r="J213" s="36" t="str">
        <f aca="false">IF(COUNTA(A213:C213,F213:H213)=0,"",IF(A213="","Falta o código",IF(A213&lt;&gt;TRIM(A213),"Confira o código",IF(COUNTIFS(GastoID,A213)&gt;1,"Código repetido",IF(NOT(ISNUMBER(B213)),"Confira a data",IF(OR(B213&lt;1,B213&gt;73415,INT(B213)&lt;&gt;B213),"Confira a data",IF(NOT(ISNUMBER(C213)),"Confira o valor",IF(C213&lt;=0,"Valor maior que zero",IF(COUNTIFS(Categorias,F213)&lt;&gt;1,"Escolha uma categoria",IF(G213="","Preencha a descrição","OK"))))))))))</f>
        <v/>
      </c>
      <c r="K213" s="34" t="n">
        <f aca="false">IF(J213="OK",C213,0)</f>
        <v>0</v>
      </c>
      <c r="L213" s="34" t="str">
        <f aca="false">IF(OR(J213&lt;&gt;"OK",FinMes=""),"",IF(B213&gt;=FinMes,0,MAX(0,ROUND(E213-C213,2))))</f>
        <v/>
      </c>
    </row>
    <row r="214" customFormat="false" ht="25" hidden="false" customHeight="true" outlineLevel="0" collapsed="false">
      <c r="A214" s="31"/>
      <c r="B214" s="32"/>
      <c r="C214" s="33"/>
      <c r="D214" s="34" t="str">
        <f aca="false">IF(OR(J214&lt;&gt;"OK",FinMes=""),"",IF(B214&gt;=FinMes,0,MAX(0,ROUND(C214-E214,2))))</f>
        <v/>
      </c>
      <c r="E214" s="34" t="str">
        <f aca="false">IF(OR(J214&lt;&gt;"OK",FinMes=""),"",IF(B214&gt;=FinMes,0,SUMIFS(PagoValido,PagoGasto,A214,PagoFecha,"&lt;"&amp;FinMes)))</f>
        <v/>
      </c>
      <c r="F214" s="35"/>
      <c r="G214" s="35"/>
      <c r="H214" s="35"/>
      <c r="I214" s="36" t="str">
        <f aca="false">IF(J214="","",IF(J214&lt;&gt;"OK","Confira os dados",IF(FinMes="","Escolha um período",IF(B214&gt;=FinMes,"Outro período",IF(L214&gt;0,"Pagamento excedente",IF(D214=0,"Pago",IF(E214=0,"A pagar","Parcial")))))))</f>
        <v/>
      </c>
      <c r="J214" s="36" t="str">
        <f aca="false">IF(COUNTA(A214:C214,F214:H214)=0,"",IF(A214="","Falta o código",IF(A214&lt;&gt;TRIM(A214),"Confira o código",IF(COUNTIFS(GastoID,A214)&gt;1,"Código repetido",IF(NOT(ISNUMBER(B214)),"Confira a data",IF(OR(B214&lt;1,B214&gt;73415,INT(B214)&lt;&gt;B214),"Confira a data",IF(NOT(ISNUMBER(C214)),"Confira o valor",IF(C214&lt;=0,"Valor maior que zero",IF(COUNTIFS(Categorias,F214)&lt;&gt;1,"Escolha uma categoria",IF(G214="","Preencha a descrição","OK"))))))))))</f>
        <v/>
      </c>
      <c r="K214" s="34" t="n">
        <f aca="false">IF(J214="OK",C214,0)</f>
        <v>0</v>
      </c>
      <c r="L214" s="34" t="str">
        <f aca="false">IF(OR(J214&lt;&gt;"OK",FinMes=""),"",IF(B214&gt;=FinMes,0,MAX(0,ROUND(E214-C214,2))))</f>
        <v/>
      </c>
    </row>
    <row r="215" customFormat="false" ht="25" hidden="false" customHeight="true" outlineLevel="0" collapsed="false">
      <c r="A215" s="31"/>
      <c r="B215" s="32"/>
      <c r="C215" s="33"/>
      <c r="D215" s="34" t="str">
        <f aca="false">IF(OR(J215&lt;&gt;"OK",FinMes=""),"",IF(B215&gt;=FinMes,0,MAX(0,ROUND(C215-E215,2))))</f>
        <v/>
      </c>
      <c r="E215" s="34" t="str">
        <f aca="false">IF(OR(J215&lt;&gt;"OK",FinMes=""),"",IF(B215&gt;=FinMes,0,SUMIFS(PagoValido,PagoGasto,A215,PagoFecha,"&lt;"&amp;FinMes)))</f>
        <v/>
      </c>
      <c r="F215" s="35"/>
      <c r="G215" s="35"/>
      <c r="H215" s="35"/>
      <c r="I215" s="36" t="str">
        <f aca="false">IF(J215="","",IF(J215&lt;&gt;"OK","Confira os dados",IF(FinMes="","Escolha um período",IF(B215&gt;=FinMes,"Outro período",IF(L215&gt;0,"Pagamento excedente",IF(D215=0,"Pago",IF(E215=0,"A pagar","Parcial")))))))</f>
        <v/>
      </c>
      <c r="J215" s="36" t="str">
        <f aca="false">IF(COUNTA(A215:C215,F215:H215)=0,"",IF(A215="","Falta o código",IF(A215&lt;&gt;TRIM(A215),"Confira o código",IF(COUNTIFS(GastoID,A215)&gt;1,"Código repetido",IF(NOT(ISNUMBER(B215)),"Confira a data",IF(OR(B215&lt;1,B215&gt;73415,INT(B215)&lt;&gt;B215),"Confira a data",IF(NOT(ISNUMBER(C215)),"Confira o valor",IF(C215&lt;=0,"Valor maior que zero",IF(COUNTIFS(Categorias,F215)&lt;&gt;1,"Escolha uma categoria",IF(G215="","Preencha a descrição","OK"))))))))))</f>
        <v/>
      </c>
      <c r="K215" s="34" t="n">
        <f aca="false">IF(J215="OK",C215,0)</f>
        <v>0</v>
      </c>
      <c r="L215" s="34" t="str">
        <f aca="false">IF(OR(J215&lt;&gt;"OK",FinMes=""),"",IF(B215&gt;=FinMes,0,MAX(0,ROUND(E215-C215,2))))</f>
        <v/>
      </c>
    </row>
    <row r="216" customFormat="false" ht="25" hidden="false" customHeight="true" outlineLevel="0" collapsed="false">
      <c r="A216" s="31"/>
      <c r="B216" s="32"/>
      <c r="C216" s="33"/>
      <c r="D216" s="34" t="str">
        <f aca="false">IF(OR(J216&lt;&gt;"OK",FinMes=""),"",IF(B216&gt;=FinMes,0,MAX(0,ROUND(C216-E216,2))))</f>
        <v/>
      </c>
      <c r="E216" s="34" t="str">
        <f aca="false">IF(OR(J216&lt;&gt;"OK",FinMes=""),"",IF(B216&gt;=FinMes,0,SUMIFS(PagoValido,PagoGasto,A216,PagoFecha,"&lt;"&amp;FinMes)))</f>
        <v/>
      </c>
      <c r="F216" s="35"/>
      <c r="G216" s="35"/>
      <c r="H216" s="35"/>
      <c r="I216" s="36" t="str">
        <f aca="false">IF(J216="","",IF(J216&lt;&gt;"OK","Confira os dados",IF(FinMes="","Escolha um período",IF(B216&gt;=FinMes,"Outro período",IF(L216&gt;0,"Pagamento excedente",IF(D216=0,"Pago",IF(E216=0,"A pagar","Parcial")))))))</f>
        <v/>
      </c>
      <c r="J216" s="36" t="str">
        <f aca="false">IF(COUNTA(A216:C216,F216:H216)=0,"",IF(A216="","Falta o código",IF(A216&lt;&gt;TRIM(A216),"Confira o código",IF(COUNTIFS(GastoID,A216)&gt;1,"Código repetido",IF(NOT(ISNUMBER(B216)),"Confira a data",IF(OR(B216&lt;1,B216&gt;73415,INT(B216)&lt;&gt;B216),"Confira a data",IF(NOT(ISNUMBER(C216)),"Confira o valor",IF(C216&lt;=0,"Valor maior que zero",IF(COUNTIFS(Categorias,F216)&lt;&gt;1,"Escolha uma categoria",IF(G216="","Preencha a descrição","OK"))))))))))</f>
        <v/>
      </c>
      <c r="K216" s="34" t="n">
        <f aca="false">IF(J216="OK",C216,0)</f>
        <v>0</v>
      </c>
      <c r="L216" s="34" t="str">
        <f aca="false">IF(OR(J216&lt;&gt;"OK",FinMes=""),"",IF(B216&gt;=FinMes,0,MAX(0,ROUND(E216-C216,2))))</f>
        <v/>
      </c>
    </row>
    <row r="217" customFormat="false" ht="25" hidden="false" customHeight="true" outlineLevel="0" collapsed="false">
      <c r="A217" s="31"/>
      <c r="B217" s="32"/>
      <c r="C217" s="33"/>
      <c r="D217" s="34" t="str">
        <f aca="false">IF(OR(J217&lt;&gt;"OK",FinMes=""),"",IF(B217&gt;=FinMes,0,MAX(0,ROUND(C217-E217,2))))</f>
        <v/>
      </c>
      <c r="E217" s="34" t="str">
        <f aca="false">IF(OR(J217&lt;&gt;"OK",FinMes=""),"",IF(B217&gt;=FinMes,0,SUMIFS(PagoValido,PagoGasto,A217,PagoFecha,"&lt;"&amp;FinMes)))</f>
        <v/>
      </c>
      <c r="F217" s="35"/>
      <c r="G217" s="35"/>
      <c r="H217" s="35"/>
      <c r="I217" s="36" t="str">
        <f aca="false">IF(J217="","",IF(J217&lt;&gt;"OK","Confira os dados",IF(FinMes="","Escolha um período",IF(B217&gt;=FinMes,"Outro período",IF(L217&gt;0,"Pagamento excedente",IF(D217=0,"Pago",IF(E217=0,"A pagar","Parcial")))))))</f>
        <v/>
      </c>
      <c r="J217" s="36" t="str">
        <f aca="false">IF(COUNTA(A217:C217,F217:H217)=0,"",IF(A217="","Falta o código",IF(A217&lt;&gt;TRIM(A217),"Confira o código",IF(COUNTIFS(GastoID,A217)&gt;1,"Código repetido",IF(NOT(ISNUMBER(B217)),"Confira a data",IF(OR(B217&lt;1,B217&gt;73415,INT(B217)&lt;&gt;B217),"Confira a data",IF(NOT(ISNUMBER(C217)),"Confira o valor",IF(C217&lt;=0,"Valor maior que zero",IF(COUNTIFS(Categorias,F217)&lt;&gt;1,"Escolha uma categoria",IF(G217="","Preencha a descrição","OK"))))))))))</f>
        <v/>
      </c>
      <c r="K217" s="34" t="n">
        <f aca="false">IF(J217="OK",C217,0)</f>
        <v>0</v>
      </c>
      <c r="L217" s="34" t="str">
        <f aca="false">IF(OR(J217&lt;&gt;"OK",FinMes=""),"",IF(B217&gt;=FinMes,0,MAX(0,ROUND(E217-C217,2))))</f>
        <v/>
      </c>
    </row>
    <row r="218" customFormat="false" ht="25" hidden="false" customHeight="true" outlineLevel="0" collapsed="false">
      <c r="A218" s="31"/>
      <c r="B218" s="32"/>
      <c r="C218" s="33"/>
      <c r="D218" s="34" t="str">
        <f aca="false">IF(OR(J218&lt;&gt;"OK",FinMes=""),"",IF(B218&gt;=FinMes,0,MAX(0,ROUND(C218-E218,2))))</f>
        <v/>
      </c>
      <c r="E218" s="34" t="str">
        <f aca="false">IF(OR(J218&lt;&gt;"OK",FinMes=""),"",IF(B218&gt;=FinMes,0,SUMIFS(PagoValido,PagoGasto,A218,PagoFecha,"&lt;"&amp;FinMes)))</f>
        <v/>
      </c>
      <c r="F218" s="35"/>
      <c r="G218" s="35"/>
      <c r="H218" s="35"/>
      <c r="I218" s="36" t="str">
        <f aca="false">IF(J218="","",IF(J218&lt;&gt;"OK","Confira os dados",IF(FinMes="","Escolha um período",IF(B218&gt;=FinMes,"Outro período",IF(L218&gt;0,"Pagamento excedente",IF(D218=0,"Pago",IF(E218=0,"A pagar","Parcial")))))))</f>
        <v/>
      </c>
      <c r="J218" s="36" t="str">
        <f aca="false">IF(COUNTA(A218:C218,F218:H218)=0,"",IF(A218="","Falta o código",IF(A218&lt;&gt;TRIM(A218),"Confira o código",IF(COUNTIFS(GastoID,A218)&gt;1,"Código repetido",IF(NOT(ISNUMBER(B218)),"Confira a data",IF(OR(B218&lt;1,B218&gt;73415,INT(B218)&lt;&gt;B218),"Confira a data",IF(NOT(ISNUMBER(C218)),"Confira o valor",IF(C218&lt;=0,"Valor maior que zero",IF(COUNTIFS(Categorias,F218)&lt;&gt;1,"Escolha uma categoria",IF(G218="","Preencha a descrição","OK"))))))))))</f>
        <v/>
      </c>
      <c r="K218" s="34" t="n">
        <f aca="false">IF(J218="OK",C218,0)</f>
        <v>0</v>
      </c>
      <c r="L218" s="34" t="str">
        <f aca="false">IF(OR(J218&lt;&gt;"OK",FinMes=""),"",IF(B218&gt;=FinMes,0,MAX(0,ROUND(E218-C218,2))))</f>
        <v/>
      </c>
    </row>
    <row r="219" customFormat="false" ht="25" hidden="false" customHeight="true" outlineLevel="0" collapsed="false">
      <c r="A219" s="31"/>
      <c r="B219" s="32"/>
      <c r="C219" s="33"/>
      <c r="D219" s="34" t="str">
        <f aca="false">IF(OR(J219&lt;&gt;"OK",FinMes=""),"",IF(B219&gt;=FinMes,0,MAX(0,ROUND(C219-E219,2))))</f>
        <v/>
      </c>
      <c r="E219" s="34" t="str">
        <f aca="false">IF(OR(J219&lt;&gt;"OK",FinMes=""),"",IF(B219&gt;=FinMes,0,SUMIFS(PagoValido,PagoGasto,A219,PagoFecha,"&lt;"&amp;FinMes)))</f>
        <v/>
      </c>
      <c r="F219" s="35"/>
      <c r="G219" s="35"/>
      <c r="H219" s="35"/>
      <c r="I219" s="36" t="str">
        <f aca="false">IF(J219="","",IF(J219&lt;&gt;"OK","Confira os dados",IF(FinMes="","Escolha um período",IF(B219&gt;=FinMes,"Outro período",IF(L219&gt;0,"Pagamento excedente",IF(D219=0,"Pago",IF(E219=0,"A pagar","Parcial")))))))</f>
        <v/>
      </c>
      <c r="J219" s="36" t="str">
        <f aca="false">IF(COUNTA(A219:C219,F219:H219)=0,"",IF(A219="","Falta o código",IF(A219&lt;&gt;TRIM(A219),"Confira o código",IF(COUNTIFS(GastoID,A219)&gt;1,"Código repetido",IF(NOT(ISNUMBER(B219)),"Confira a data",IF(OR(B219&lt;1,B219&gt;73415,INT(B219)&lt;&gt;B219),"Confira a data",IF(NOT(ISNUMBER(C219)),"Confira o valor",IF(C219&lt;=0,"Valor maior que zero",IF(COUNTIFS(Categorias,F219)&lt;&gt;1,"Escolha uma categoria",IF(G219="","Preencha a descrição","OK"))))))))))</f>
        <v/>
      </c>
      <c r="K219" s="34" t="n">
        <f aca="false">IF(J219="OK",C219,0)</f>
        <v>0</v>
      </c>
      <c r="L219" s="34" t="str">
        <f aca="false">IF(OR(J219&lt;&gt;"OK",FinMes=""),"",IF(B219&gt;=FinMes,0,MAX(0,ROUND(E219-C219,2))))</f>
        <v/>
      </c>
    </row>
    <row r="220" customFormat="false" ht="25" hidden="false" customHeight="true" outlineLevel="0" collapsed="false">
      <c r="A220" s="31"/>
      <c r="B220" s="32"/>
      <c r="C220" s="33"/>
      <c r="D220" s="34" t="str">
        <f aca="false">IF(OR(J220&lt;&gt;"OK",FinMes=""),"",IF(B220&gt;=FinMes,0,MAX(0,ROUND(C220-E220,2))))</f>
        <v/>
      </c>
      <c r="E220" s="34" t="str">
        <f aca="false">IF(OR(J220&lt;&gt;"OK",FinMes=""),"",IF(B220&gt;=FinMes,0,SUMIFS(PagoValido,PagoGasto,A220,PagoFecha,"&lt;"&amp;FinMes)))</f>
        <v/>
      </c>
      <c r="F220" s="35"/>
      <c r="G220" s="35"/>
      <c r="H220" s="35"/>
      <c r="I220" s="36" t="str">
        <f aca="false">IF(J220="","",IF(J220&lt;&gt;"OK","Confira os dados",IF(FinMes="","Escolha um período",IF(B220&gt;=FinMes,"Outro período",IF(L220&gt;0,"Pagamento excedente",IF(D220=0,"Pago",IF(E220=0,"A pagar","Parcial")))))))</f>
        <v/>
      </c>
      <c r="J220" s="36" t="str">
        <f aca="false">IF(COUNTA(A220:C220,F220:H220)=0,"",IF(A220="","Falta o código",IF(A220&lt;&gt;TRIM(A220),"Confira o código",IF(COUNTIFS(GastoID,A220)&gt;1,"Código repetido",IF(NOT(ISNUMBER(B220)),"Confira a data",IF(OR(B220&lt;1,B220&gt;73415,INT(B220)&lt;&gt;B220),"Confira a data",IF(NOT(ISNUMBER(C220)),"Confira o valor",IF(C220&lt;=0,"Valor maior que zero",IF(COUNTIFS(Categorias,F220)&lt;&gt;1,"Escolha uma categoria",IF(G220="","Preencha a descrição","OK"))))))))))</f>
        <v/>
      </c>
      <c r="K220" s="34" t="n">
        <f aca="false">IF(J220="OK",C220,0)</f>
        <v>0</v>
      </c>
      <c r="L220" s="34" t="str">
        <f aca="false">IF(OR(J220&lt;&gt;"OK",FinMes=""),"",IF(B220&gt;=FinMes,0,MAX(0,ROUND(E220-C220,2))))</f>
        <v/>
      </c>
    </row>
    <row r="221" customFormat="false" ht="25" hidden="false" customHeight="true" outlineLevel="0" collapsed="false">
      <c r="A221" s="31"/>
      <c r="B221" s="32"/>
      <c r="C221" s="33"/>
      <c r="D221" s="34" t="str">
        <f aca="false">IF(OR(J221&lt;&gt;"OK",FinMes=""),"",IF(B221&gt;=FinMes,0,MAX(0,ROUND(C221-E221,2))))</f>
        <v/>
      </c>
      <c r="E221" s="34" t="str">
        <f aca="false">IF(OR(J221&lt;&gt;"OK",FinMes=""),"",IF(B221&gt;=FinMes,0,SUMIFS(PagoValido,PagoGasto,A221,PagoFecha,"&lt;"&amp;FinMes)))</f>
        <v/>
      </c>
      <c r="F221" s="35"/>
      <c r="G221" s="35"/>
      <c r="H221" s="35"/>
      <c r="I221" s="36" t="str">
        <f aca="false">IF(J221="","",IF(J221&lt;&gt;"OK","Confira os dados",IF(FinMes="","Escolha um período",IF(B221&gt;=FinMes,"Outro período",IF(L221&gt;0,"Pagamento excedente",IF(D221=0,"Pago",IF(E221=0,"A pagar","Parcial")))))))</f>
        <v/>
      </c>
      <c r="J221" s="36" t="str">
        <f aca="false">IF(COUNTA(A221:C221,F221:H221)=0,"",IF(A221="","Falta o código",IF(A221&lt;&gt;TRIM(A221),"Confira o código",IF(COUNTIFS(GastoID,A221)&gt;1,"Código repetido",IF(NOT(ISNUMBER(B221)),"Confira a data",IF(OR(B221&lt;1,B221&gt;73415,INT(B221)&lt;&gt;B221),"Confira a data",IF(NOT(ISNUMBER(C221)),"Confira o valor",IF(C221&lt;=0,"Valor maior que zero",IF(COUNTIFS(Categorias,F221)&lt;&gt;1,"Escolha uma categoria",IF(G221="","Preencha a descrição","OK"))))))))))</f>
        <v/>
      </c>
      <c r="K221" s="34" t="n">
        <f aca="false">IF(J221="OK",C221,0)</f>
        <v>0</v>
      </c>
      <c r="L221" s="34" t="str">
        <f aca="false">IF(OR(J221&lt;&gt;"OK",FinMes=""),"",IF(B221&gt;=FinMes,0,MAX(0,ROUND(E221-C221,2))))</f>
        <v/>
      </c>
    </row>
    <row r="222" customFormat="false" ht="25" hidden="false" customHeight="true" outlineLevel="0" collapsed="false">
      <c r="A222" s="31"/>
      <c r="B222" s="32"/>
      <c r="C222" s="33"/>
      <c r="D222" s="34" t="str">
        <f aca="false">IF(OR(J222&lt;&gt;"OK",FinMes=""),"",IF(B222&gt;=FinMes,0,MAX(0,ROUND(C222-E222,2))))</f>
        <v/>
      </c>
      <c r="E222" s="34" t="str">
        <f aca="false">IF(OR(J222&lt;&gt;"OK",FinMes=""),"",IF(B222&gt;=FinMes,0,SUMIFS(PagoValido,PagoGasto,A222,PagoFecha,"&lt;"&amp;FinMes)))</f>
        <v/>
      </c>
      <c r="F222" s="35"/>
      <c r="G222" s="35"/>
      <c r="H222" s="35"/>
      <c r="I222" s="36" t="str">
        <f aca="false">IF(J222="","",IF(J222&lt;&gt;"OK","Confira os dados",IF(FinMes="","Escolha um período",IF(B222&gt;=FinMes,"Outro período",IF(L222&gt;0,"Pagamento excedente",IF(D222=0,"Pago",IF(E222=0,"A pagar","Parcial")))))))</f>
        <v/>
      </c>
      <c r="J222" s="36" t="str">
        <f aca="false">IF(COUNTA(A222:C222,F222:H222)=0,"",IF(A222="","Falta o código",IF(A222&lt;&gt;TRIM(A222),"Confira o código",IF(COUNTIFS(GastoID,A222)&gt;1,"Código repetido",IF(NOT(ISNUMBER(B222)),"Confira a data",IF(OR(B222&lt;1,B222&gt;73415,INT(B222)&lt;&gt;B222),"Confira a data",IF(NOT(ISNUMBER(C222)),"Confira o valor",IF(C222&lt;=0,"Valor maior que zero",IF(COUNTIFS(Categorias,F222)&lt;&gt;1,"Escolha uma categoria",IF(G222="","Preencha a descrição","OK"))))))))))</f>
        <v/>
      </c>
      <c r="K222" s="34" t="n">
        <f aca="false">IF(J222="OK",C222,0)</f>
        <v>0</v>
      </c>
      <c r="L222" s="34" t="str">
        <f aca="false">IF(OR(J222&lt;&gt;"OK",FinMes=""),"",IF(B222&gt;=FinMes,0,MAX(0,ROUND(E222-C222,2))))</f>
        <v/>
      </c>
    </row>
    <row r="223" customFormat="false" ht="25" hidden="false" customHeight="true" outlineLevel="0" collapsed="false">
      <c r="A223" s="31"/>
      <c r="B223" s="32"/>
      <c r="C223" s="33"/>
      <c r="D223" s="34" t="str">
        <f aca="false">IF(OR(J223&lt;&gt;"OK",FinMes=""),"",IF(B223&gt;=FinMes,0,MAX(0,ROUND(C223-E223,2))))</f>
        <v/>
      </c>
      <c r="E223" s="34" t="str">
        <f aca="false">IF(OR(J223&lt;&gt;"OK",FinMes=""),"",IF(B223&gt;=FinMes,0,SUMIFS(PagoValido,PagoGasto,A223,PagoFecha,"&lt;"&amp;FinMes)))</f>
        <v/>
      </c>
      <c r="F223" s="35"/>
      <c r="G223" s="35"/>
      <c r="H223" s="35"/>
      <c r="I223" s="36" t="str">
        <f aca="false">IF(J223="","",IF(J223&lt;&gt;"OK","Confira os dados",IF(FinMes="","Escolha um período",IF(B223&gt;=FinMes,"Outro período",IF(L223&gt;0,"Pagamento excedente",IF(D223=0,"Pago",IF(E223=0,"A pagar","Parcial")))))))</f>
        <v/>
      </c>
      <c r="J223" s="36" t="str">
        <f aca="false">IF(COUNTA(A223:C223,F223:H223)=0,"",IF(A223="","Falta o código",IF(A223&lt;&gt;TRIM(A223),"Confira o código",IF(COUNTIFS(GastoID,A223)&gt;1,"Código repetido",IF(NOT(ISNUMBER(B223)),"Confira a data",IF(OR(B223&lt;1,B223&gt;73415,INT(B223)&lt;&gt;B223),"Confira a data",IF(NOT(ISNUMBER(C223)),"Confira o valor",IF(C223&lt;=0,"Valor maior que zero",IF(COUNTIFS(Categorias,F223)&lt;&gt;1,"Escolha uma categoria",IF(G223="","Preencha a descrição","OK"))))))))))</f>
        <v/>
      </c>
      <c r="K223" s="34" t="n">
        <f aca="false">IF(J223="OK",C223,0)</f>
        <v>0</v>
      </c>
      <c r="L223" s="34" t="str">
        <f aca="false">IF(OR(J223&lt;&gt;"OK",FinMes=""),"",IF(B223&gt;=FinMes,0,MAX(0,ROUND(E223-C223,2))))</f>
        <v/>
      </c>
    </row>
    <row r="224" customFormat="false" ht="25" hidden="false" customHeight="true" outlineLevel="0" collapsed="false">
      <c r="A224" s="31"/>
      <c r="B224" s="32"/>
      <c r="C224" s="33"/>
      <c r="D224" s="34" t="str">
        <f aca="false">IF(OR(J224&lt;&gt;"OK",FinMes=""),"",IF(B224&gt;=FinMes,0,MAX(0,ROUND(C224-E224,2))))</f>
        <v/>
      </c>
      <c r="E224" s="34" t="str">
        <f aca="false">IF(OR(J224&lt;&gt;"OK",FinMes=""),"",IF(B224&gt;=FinMes,0,SUMIFS(PagoValido,PagoGasto,A224,PagoFecha,"&lt;"&amp;FinMes)))</f>
        <v/>
      </c>
      <c r="F224" s="35"/>
      <c r="G224" s="35"/>
      <c r="H224" s="35"/>
      <c r="I224" s="36" t="str">
        <f aca="false">IF(J224="","",IF(J224&lt;&gt;"OK","Confira os dados",IF(FinMes="","Escolha um período",IF(B224&gt;=FinMes,"Outro período",IF(L224&gt;0,"Pagamento excedente",IF(D224=0,"Pago",IF(E224=0,"A pagar","Parcial")))))))</f>
        <v/>
      </c>
      <c r="J224" s="36" t="str">
        <f aca="false">IF(COUNTA(A224:C224,F224:H224)=0,"",IF(A224="","Falta o código",IF(A224&lt;&gt;TRIM(A224),"Confira o código",IF(COUNTIFS(GastoID,A224)&gt;1,"Código repetido",IF(NOT(ISNUMBER(B224)),"Confira a data",IF(OR(B224&lt;1,B224&gt;73415,INT(B224)&lt;&gt;B224),"Confira a data",IF(NOT(ISNUMBER(C224)),"Confira o valor",IF(C224&lt;=0,"Valor maior que zero",IF(COUNTIFS(Categorias,F224)&lt;&gt;1,"Escolha uma categoria",IF(G224="","Preencha a descrição","OK"))))))))))</f>
        <v/>
      </c>
      <c r="K224" s="34" t="n">
        <f aca="false">IF(J224="OK",C224,0)</f>
        <v>0</v>
      </c>
      <c r="L224" s="34" t="str">
        <f aca="false">IF(OR(J224&lt;&gt;"OK",FinMes=""),"",IF(B224&gt;=FinMes,0,MAX(0,ROUND(E224-C224,2))))</f>
        <v/>
      </c>
    </row>
    <row r="225" customFormat="false" ht="25" hidden="false" customHeight="true" outlineLevel="0" collapsed="false">
      <c r="A225" s="31"/>
      <c r="B225" s="32"/>
      <c r="C225" s="33"/>
      <c r="D225" s="34" t="str">
        <f aca="false">IF(OR(J225&lt;&gt;"OK",FinMes=""),"",IF(B225&gt;=FinMes,0,MAX(0,ROUND(C225-E225,2))))</f>
        <v/>
      </c>
      <c r="E225" s="34" t="str">
        <f aca="false">IF(OR(J225&lt;&gt;"OK",FinMes=""),"",IF(B225&gt;=FinMes,0,SUMIFS(PagoValido,PagoGasto,A225,PagoFecha,"&lt;"&amp;FinMes)))</f>
        <v/>
      </c>
      <c r="F225" s="35"/>
      <c r="G225" s="35"/>
      <c r="H225" s="35"/>
      <c r="I225" s="36" t="str">
        <f aca="false">IF(J225="","",IF(J225&lt;&gt;"OK","Confira os dados",IF(FinMes="","Escolha um período",IF(B225&gt;=FinMes,"Outro período",IF(L225&gt;0,"Pagamento excedente",IF(D225=0,"Pago",IF(E225=0,"A pagar","Parcial")))))))</f>
        <v/>
      </c>
      <c r="J225" s="36" t="str">
        <f aca="false">IF(COUNTA(A225:C225,F225:H225)=0,"",IF(A225="","Falta o código",IF(A225&lt;&gt;TRIM(A225),"Confira o código",IF(COUNTIFS(GastoID,A225)&gt;1,"Código repetido",IF(NOT(ISNUMBER(B225)),"Confira a data",IF(OR(B225&lt;1,B225&gt;73415,INT(B225)&lt;&gt;B225),"Confira a data",IF(NOT(ISNUMBER(C225)),"Confira o valor",IF(C225&lt;=0,"Valor maior que zero",IF(COUNTIFS(Categorias,F225)&lt;&gt;1,"Escolha uma categoria",IF(G225="","Preencha a descrição","OK"))))))))))</f>
        <v/>
      </c>
      <c r="K225" s="34" t="n">
        <f aca="false">IF(J225="OK",C225,0)</f>
        <v>0</v>
      </c>
      <c r="L225" s="34" t="str">
        <f aca="false">IF(OR(J225&lt;&gt;"OK",FinMes=""),"",IF(B225&gt;=FinMes,0,MAX(0,ROUND(E225-C225,2))))</f>
        <v/>
      </c>
    </row>
    <row r="226" customFormat="false" ht="25" hidden="false" customHeight="true" outlineLevel="0" collapsed="false">
      <c r="A226" s="31"/>
      <c r="B226" s="32"/>
      <c r="C226" s="33"/>
      <c r="D226" s="34" t="str">
        <f aca="false">IF(OR(J226&lt;&gt;"OK",FinMes=""),"",IF(B226&gt;=FinMes,0,MAX(0,ROUND(C226-E226,2))))</f>
        <v/>
      </c>
      <c r="E226" s="34" t="str">
        <f aca="false">IF(OR(J226&lt;&gt;"OK",FinMes=""),"",IF(B226&gt;=FinMes,0,SUMIFS(PagoValido,PagoGasto,A226,PagoFecha,"&lt;"&amp;FinMes)))</f>
        <v/>
      </c>
      <c r="F226" s="35"/>
      <c r="G226" s="35"/>
      <c r="H226" s="35"/>
      <c r="I226" s="36" t="str">
        <f aca="false">IF(J226="","",IF(J226&lt;&gt;"OK","Confira os dados",IF(FinMes="","Escolha um período",IF(B226&gt;=FinMes,"Outro período",IF(L226&gt;0,"Pagamento excedente",IF(D226=0,"Pago",IF(E226=0,"A pagar","Parcial")))))))</f>
        <v/>
      </c>
      <c r="J226" s="36" t="str">
        <f aca="false">IF(COUNTA(A226:C226,F226:H226)=0,"",IF(A226="","Falta o código",IF(A226&lt;&gt;TRIM(A226),"Confira o código",IF(COUNTIFS(GastoID,A226)&gt;1,"Código repetido",IF(NOT(ISNUMBER(B226)),"Confira a data",IF(OR(B226&lt;1,B226&gt;73415,INT(B226)&lt;&gt;B226),"Confira a data",IF(NOT(ISNUMBER(C226)),"Confira o valor",IF(C226&lt;=0,"Valor maior que zero",IF(COUNTIFS(Categorias,F226)&lt;&gt;1,"Escolha uma categoria",IF(G226="","Preencha a descrição","OK"))))))))))</f>
        <v/>
      </c>
      <c r="K226" s="34" t="n">
        <f aca="false">IF(J226="OK",C226,0)</f>
        <v>0</v>
      </c>
      <c r="L226" s="34" t="str">
        <f aca="false">IF(OR(J226&lt;&gt;"OK",FinMes=""),"",IF(B226&gt;=FinMes,0,MAX(0,ROUND(E226-C226,2))))</f>
        <v/>
      </c>
    </row>
    <row r="227" customFormat="false" ht="25" hidden="false" customHeight="true" outlineLevel="0" collapsed="false">
      <c r="A227" s="31"/>
      <c r="B227" s="32"/>
      <c r="C227" s="33"/>
      <c r="D227" s="34" t="str">
        <f aca="false">IF(OR(J227&lt;&gt;"OK",FinMes=""),"",IF(B227&gt;=FinMes,0,MAX(0,ROUND(C227-E227,2))))</f>
        <v/>
      </c>
      <c r="E227" s="34" t="str">
        <f aca="false">IF(OR(J227&lt;&gt;"OK",FinMes=""),"",IF(B227&gt;=FinMes,0,SUMIFS(PagoValido,PagoGasto,A227,PagoFecha,"&lt;"&amp;FinMes)))</f>
        <v/>
      </c>
      <c r="F227" s="35"/>
      <c r="G227" s="35"/>
      <c r="H227" s="35"/>
      <c r="I227" s="36" t="str">
        <f aca="false">IF(J227="","",IF(J227&lt;&gt;"OK","Confira os dados",IF(FinMes="","Escolha um período",IF(B227&gt;=FinMes,"Outro período",IF(L227&gt;0,"Pagamento excedente",IF(D227=0,"Pago",IF(E227=0,"A pagar","Parcial")))))))</f>
        <v/>
      </c>
      <c r="J227" s="36" t="str">
        <f aca="false">IF(COUNTA(A227:C227,F227:H227)=0,"",IF(A227="","Falta o código",IF(A227&lt;&gt;TRIM(A227),"Confira o código",IF(COUNTIFS(GastoID,A227)&gt;1,"Código repetido",IF(NOT(ISNUMBER(B227)),"Confira a data",IF(OR(B227&lt;1,B227&gt;73415,INT(B227)&lt;&gt;B227),"Confira a data",IF(NOT(ISNUMBER(C227)),"Confira o valor",IF(C227&lt;=0,"Valor maior que zero",IF(COUNTIFS(Categorias,F227)&lt;&gt;1,"Escolha uma categoria",IF(G227="","Preencha a descrição","OK"))))))))))</f>
        <v/>
      </c>
      <c r="K227" s="34" t="n">
        <f aca="false">IF(J227="OK",C227,0)</f>
        <v>0</v>
      </c>
      <c r="L227" s="34" t="str">
        <f aca="false">IF(OR(J227&lt;&gt;"OK",FinMes=""),"",IF(B227&gt;=FinMes,0,MAX(0,ROUND(E227-C227,2))))</f>
        <v/>
      </c>
    </row>
    <row r="228" customFormat="false" ht="25" hidden="false" customHeight="true" outlineLevel="0" collapsed="false">
      <c r="A228" s="31"/>
      <c r="B228" s="32"/>
      <c r="C228" s="33"/>
      <c r="D228" s="34" t="str">
        <f aca="false">IF(OR(J228&lt;&gt;"OK",FinMes=""),"",IF(B228&gt;=FinMes,0,MAX(0,ROUND(C228-E228,2))))</f>
        <v/>
      </c>
      <c r="E228" s="34" t="str">
        <f aca="false">IF(OR(J228&lt;&gt;"OK",FinMes=""),"",IF(B228&gt;=FinMes,0,SUMIFS(PagoValido,PagoGasto,A228,PagoFecha,"&lt;"&amp;FinMes)))</f>
        <v/>
      </c>
      <c r="F228" s="35"/>
      <c r="G228" s="35"/>
      <c r="H228" s="35"/>
      <c r="I228" s="36" t="str">
        <f aca="false">IF(J228="","",IF(J228&lt;&gt;"OK","Confira os dados",IF(FinMes="","Escolha um período",IF(B228&gt;=FinMes,"Outro período",IF(L228&gt;0,"Pagamento excedente",IF(D228=0,"Pago",IF(E228=0,"A pagar","Parcial")))))))</f>
        <v/>
      </c>
      <c r="J228" s="36" t="str">
        <f aca="false">IF(COUNTA(A228:C228,F228:H228)=0,"",IF(A228="","Falta o código",IF(A228&lt;&gt;TRIM(A228),"Confira o código",IF(COUNTIFS(GastoID,A228)&gt;1,"Código repetido",IF(NOT(ISNUMBER(B228)),"Confira a data",IF(OR(B228&lt;1,B228&gt;73415,INT(B228)&lt;&gt;B228),"Confira a data",IF(NOT(ISNUMBER(C228)),"Confira o valor",IF(C228&lt;=0,"Valor maior que zero",IF(COUNTIFS(Categorias,F228)&lt;&gt;1,"Escolha uma categoria",IF(G228="","Preencha a descrição","OK"))))))))))</f>
        <v/>
      </c>
      <c r="K228" s="34" t="n">
        <f aca="false">IF(J228="OK",C228,0)</f>
        <v>0</v>
      </c>
      <c r="L228" s="34" t="str">
        <f aca="false">IF(OR(J228&lt;&gt;"OK",FinMes=""),"",IF(B228&gt;=FinMes,0,MAX(0,ROUND(E228-C228,2))))</f>
        <v/>
      </c>
    </row>
    <row r="229" customFormat="false" ht="25" hidden="false" customHeight="true" outlineLevel="0" collapsed="false">
      <c r="A229" s="31"/>
      <c r="B229" s="32"/>
      <c r="C229" s="33"/>
      <c r="D229" s="34" t="str">
        <f aca="false">IF(OR(J229&lt;&gt;"OK",FinMes=""),"",IF(B229&gt;=FinMes,0,MAX(0,ROUND(C229-E229,2))))</f>
        <v/>
      </c>
      <c r="E229" s="34" t="str">
        <f aca="false">IF(OR(J229&lt;&gt;"OK",FinMes=""),"",IF(B229&gt;=FinMes,0,SUMIFS(PagoValido,PagoGasto,A229,PagoFecha,"&lt;"&amp;FinMes)))</f>
        <v/>
      </c>
      <c r="F229" s="35"/>
      <c r="G229" s="35"/>
      <c r="H229" s="35"/>
      <c r="I229" s="36" t="str">
        <f aca="false">IF(J229="","",IF(J229&lt;&gt;"OK","Confira os dados",IF(FinMes="","Escolha um período",IF(B229&gt;=FinMes,"Outro período",IF(L229&gt;0,"Pagamento excedente",IF(D229=0,"Pago",IF(E229=0,"A pagar","Parcial")))))))</f>
        <v/>
      </c>
      <c r="J229" s="36" t="str">
        <f aca="false">IF(COUNTA(A229:C229,F229:H229)=0,"",IF(A229="","Falta o código",IF(A229&lt;&gt;TRIM(A229),"Confira o código",IF(COUNTIFS(GastoID,A229)&gt;1,"Código repetido",IF(NOT(ISNUMBER(B229)),"Confira a data",IF(OR(B229&lt;1,B229&gt;73415,INT(B229)&lt;&gt;B229),"Confira a data",IF(NOT(ISNUMBER(C229)),"Confira o valor",IF(C229&lt;=0,"Valor maior que zero",IF(COUNTIFS(Categorias,F229)&lt;&gt;1,"Escolha uma categoria",IF(G229="","Preencha a descrição","OK"))))))))))</f>
        <v/>
      </c>
      <c r="K229" s="34" t="n">
        <f aca="false">IF(J229="OK",C229,0)</f>
        <v>0</v>
      </c>
      <c r="L229" s="34" t="str">
        <f aca="false">IF(OR(J229&lt;&gt;"OK",FinMes=""),"",IF(B229&gt;=FinMes,0,MAX(0,ROUND(E229-C229,2))))</f>
        <v/>
      </c>
    </row>
    <row r="230" customFormat="false" ht="25" hidden="false" customHeight="true" outlineLevel="0" collapsed="false">
      <c r="A230" s="31"/>
      <c r="B230" s="32"/>
      <c r="C230" s="33"/>
      <c r="D230" s="34" t="str">
        <f aca="false">IF(OR(J230&lt;&gt;"OK",FinMes=""),"",IF(B230&gt;=FinMes,0,MAX(0,ROUND(C230-E230,2))))</f>
        <v/>
      </c>
      <c r="E230" s="34" t="str">
        <f aca="false">IF(OR(J230&lt;&gt;"OK",FinMes=""),"",IF(B230&gt;=FinMes,0,SUMIFS(PagoValido,PagoGasto,A230,PagoFecha,"&lt;"&amp;FinMes)))</f>
        <v/>
      </c>
      <c r="F230" s="35"/>
      <c r="G230" s="35"/>
      <c r="H230" s="35"/>
      <c r="I230" s="36" t="str">
        <f aca="false">IF(J230="","",IF(J230&lt;&gt;"OK","Confira os dados",IF(FinMes="","Escolha um período",IF(B230&gt;=FinMes,"Outro período",IF(L230&gt;0,"Pagamento excedente",IF(D230=0,"Pago",IF(E230=0,"A pagar","Parcial")))))))</f>
        <v/>
      </c>
      <c r="J230" s="36" t="str">
        <f aca="false">IF(COUNTA(A230:C230,F230:H230)=0,"",IF(A230="","Falta o código",IF(A230&lt;&gt;TRIM(A230),"Confira o código",IF(COUNTIFS(GastoID,A230)&gt;1,"Código repetido",IF(NOT(ISNUMBER(B230)),"Confira a data",IF(OR(B230&lt;1,B230&gt;73415,INT(B230)&lt;&gt;B230),"Confira a data",IF(NOT(ISNUMBER(C230)),"Confira o valor",IF(C230&lt;=0,"Valor maior que zero",IF(COUNTIFS(Categorias,F230)&lt;&gt;1,"Escolha uma categoria",IF(G230="","Preencha a descrição","OK"))))))))))</f>
        <v/>
      </c>
      <c r="K230" s="34" t="n">
        <f aca="false">IF(J230="OK",C230,0)</f>
        <v>0</v>
      </c>
      <c r="L230" s="34" t="str">
        <f aca="false">IF(OR(J230&lt;&gt;"OK",FinMes=""),"",IF(B230&gt;=FinMes,0,MAX(0,ROUND(E230-C230,2))))</f>
        <v/>
      </c>
    </row>
    <row r="231" customFormat="false" ht="25" hidden="false" customHeight="true" outlineLevel="0" collapsed="false">
      <c r="A231" s="31"/>
      <c r="B231" s="32"/>
      <c r="C231" s="33"/>
      <c r="D231" s="34" t="str">
        <f aca="false">IF(OR(J231&lt;&gt;"OK",FinMes=""),"",IF(B231&gt;=FinMes,0,MAX(0,ROUND(C231-E231,2))))</f>
        <v/>
      </c>
      <c r="E231" s="34" t="str">
        <f aca="false">IF(OR(J231&lt;&gt;"OK",FinMes=""),"",IF(B231&gt;=FinMes,0,SUMIFS(PagoValido,PagoGasto,A231,PagoFecha,"&lt;"&amp;FinMes)))</f>
        <v/>
      </c>
      <c r="F231" s="35"/>
      <c r="G231" s="35"/>
      <c r="H231" s="35"/>
      <c r="I231" s="36" t="str">
        <f aca="false">IF(J231="","",IF(J231&lt;&gt;"OK","Confira os dados",IF(FinMes="","Escolha um período",IF(B231&gt;=FinMes,"Outro período",IF(L231&gt;0,"Pagamento excedente",IF(D231=0,"Pago",IF(E231=0,"A pagar","Parcial")))))))</f>
        <v/>
      </c>
      <c r="J231" s="36" t="str">
        <f aca="false">IF(COUNTA(A231:C231,F231:H231)=0,"",IF(A231="","Falta o código",IF(A231&lt;&gt;TRIM(A231),"Confira o código",IF(COUNTIFS(GastoID,A231)&gt;1,"Código repetido",IF(NOT(ISNUMBER(B231)),"Confira a data",IF(OR(B231&lt;1,B231&gt;73415,INT(B231)&lt;&gt;B231),"Confira a data",IF(NOT(ISNUMBER(C231)),"Confira o valor",IF(C231&lt;=0,"Valor maior que zero",IF(COUNTIFS(Categorias,F231)&lt;&gt;1,"Escolha uma categoria",IF(G231="","Preencha a descrição","OK"))))))))))</f>
        <v/>
      </c>
      <c r="K231" s="34" t="n">
        <f aca="false">IF(J231="OK",C231,0)</f>
        <v>0</v>
      </c>
      <c r="L231" s="34" t="str">
        <f aca="false">IF(OR(J231&lt;&gt;"OK",FinMes=""),"",IF(B231&gt;=FinMes,0,MAX(0,ROUND(E231-C231,2))))</f>
        <v/>
      </c>
    </row>
    <row r="232" customFormat="false" ht="25" hidden="false" customHeight="true" outlineLevel="0" collapsed="false">
      <c r="A232" s="31"/>
      <c r="B232" s="32"/>
      <c r="C232" s="33"/>
      <c r="D232" s="34" t="str">
        <f aca="false">IF(OR(J232&lt;&gt;"OK",FinMes=""),"",IF(B232&gt;=FinMes,0,MAX(0,ROUND(C232-E232,2))))</f>
        <v/>
      </c>
      <c r="E232" s="34" t="str">
        <f aca="false">IF(OR(J232&lt;&gt;"OK",FinMes=""),"",IF(B232&gt;=FinMes,0,SUMIFS(PagoValido,PagoGasto,A232,PagoFecha,"&lt;"&amp;FinMes)))</f>
        <v/>
      </c>
      <c r="F232" s="35"/>
      <c r="G232" s="35"/>
      <c r="H232" s="35"/>
      <c r="I232" s="36" t="str">
        <f aca="false">IF(J232="","",IF(J232&lt;&gt;"OK","Confira os dados",IF(FinMes="","Escolha um período",IF(B232&gt;=FinMes,"Outro período",IF(L232&gt;0,"Pagamento excedente",IF(D232=0,"Pago",IF(E232=0,"A pagar","Parcial")))))))</f>
        <v/>
      </c>
      <c r="J232" s="36" t="str">
        <f aca="false">IF(COUNTA(A232:C232,F232:H232)=0,"",IF(A232="","Falta o código",IF(A232&lt;&gt;TRIM(A232),"Confira o código",IF(COUNTIFS(GastoID,A232)&gt;1,"Código repetido",IF(NOT(ISNUMBER(B232)),"Confira a data",IF(OR(B232&lt;1,B232&gt;73415,INT(B232)&lt;&gt;B232),"Confira a data",IF(NOT(ISNUMBER(C232)),"Confira o valor",IF(C232&lt;=0,"Valor maior que zero",IF(COUNTIFS(Categorias,F232)&lt;&gt;1,"Escolha uma categoria",IF(G232="","Preencha a descrição","OK"))))))))))</f>
        <v/>
      </c>
      <c r="K232" s="34" t="n">
        <f aca="false">IF(J232="OK",C232,0)</f>
        <v>0</v>
      </c>
      <c r="L232" s="34" t="str">
        <f aca="false">IF(OR(J232&lt;&gt;"OK",FinMes=""),"",IF(B232&gt;=FinMes,0,MAX(0,ROUND(E232-C232,2))))</f>
        <v/>
      </c>
    </row>
    <row r="233" customFormat="false" ht="25" hidden="false" customHeight="true" outlineLevel="0" collapsed="false">
      <c r="A233" s="31"/>
      <c r="B233" s="32"/>
      <c r="C233" s="33"/>
      <c r="D233" s="34" t="str">
        <f aca="false">IF(OR(J233&lt;&gt;"OK",FinMes=""),"",IF(B233&gt;=FinMes,0,MAX(0,ROUND(C233-E233,2))))</f>
        <v/>
      </c>
      <c r="E233" s="34" t="str">
        <f aca="false">IF(OR(J233&lt;&gt;"OK",FinMes=""),"",IF(B233&gt;=FinMes,0,SUMIFS(PagoValido,PagoGasto,A233,PagoFecha,"&lt;"&amp;FinMes)))</f>
        <v/>
      </c>
      <c r="F233" s="35"/>
      <c r="G233" s="35"/>
      <c r="H233" s="35"/>
      <c r="I233" s="36" t="str">
        <f aca="false">IF(J233="","",IF(J233&lt;&gt;"OK","Confira os dados",IF(FinMes="","Escolha um período",IF(B233&gt;=FinMes,"Outro período",IF(L233&gt;0,"Pagamento excedente",IF(D233=0,"Pago",IF(E233=0,"A pagar","Parcial")))))))</f>
        <v/>
      </c>
      <c r="J233" s="36" t="str">
        <f aca="false">IF(COUNTA(A233:C233,F233:H233)=0,"",IF(A233="","Falta o código",IF(A233&lt;&gt;TRIM(A233),"Confira o código",IF(COUNTIFS(GastoID,A233)&gt;1,"Código repetido",IF(NOT(ISNUMBER(B233)),"Confira a data",IF(OR(B233&lt;1,B233&gt;73415,INT(B233)&lt;&gt;B233),"Confira a data",IF(NOT(ISNUMBER(C233)),"Confira o valor",IF(C233&lt;=0,"Valor maior que zero",IF(COUNTIFS(Categorias,F233)&lt;&gt;1,"Escolha uma categoria",IF(G233="","Preencha a descrição","OK"))))))))))</f>
        <v/>
      </c>
      <c r="K233" s="34" t="n">
        <f aca="false">IF(J233="OK",C233,0)</f>
        <v>0</v>
      </c>
      <c r="L233" s="34" t="str">
        <f aca="false">IF(OR(J233&lt;&gt;"OK",FinMes=""),"",IF(B233&gt;=FinMes,0,MAX(0,ROUND(E233-C233,2))))</f>
        <v/>
      </c>
    </row>
    <row r="234" customFormat="false" ht="25" hidden="false" customHeight="true" outlineLevel="0" collapsed="false">
      <c r="A234" s="31"/>
      <c r="B234" s="32"/>
      <c r="C234" s="33"/>
      <c r="D234" s="34" t="str">
        <f aca="false">IF(OR(J234&lt;&gt;"OK",FinMes=""),"",IF(B234&gt;=FinMes,0,MAX(0,ROUND(C234-E234,2))))</f>
        <v/>
      </c>
      <c r="E234" s="34" t="str">
        <f aca="false">IF(OR(J234&lt;&gt;"OK",FinMes=""),"",IF(B234&gt;=FinMes,0,SUMIFS(PagoValido,PagoGasto,A234,PagoFecha,"&lt;"&amp;FinMes)))</f>
        <v/>
      </c>
      <c r="F234" s="35"/>
      <c r="G234" s="35"/>
      <c r="H234" s="35"/>
      <c r="I234" s="36" t="str">
        <f aca="false">IF(J234="","",IF(J234&lt;&gt;"OK","Confira os dados",IF(FinMes="","Escolha um período",IF(B234&gt;=FinMes,"Outro período",IF(L234&gt;0,"Pagamento excedente",IF(D234=0,"Pago",IF(E234=0,"A pagar","Parcial")))))))</f>
        <v/>
      </c>
      <c r="J234" s="36" t="str">
        <f aca="false">IF(COUNTA(A234:C234,F234:H234)=0,"",IF(A234="","Falta o código",IF(A234&lt;&gt;TRIM(A234),"Confira o código",IF(COUNTIFS(GastoID,A234)&gt;1,"Código repetido",IF(NOT(ISNUMBER(B234)),"Confira a data",IF(OR(B234&lt;1,B234&gt;73415,INT(B234)&lt;&gt;B234),"Confira a data",IF(NOT(ISNUMBER(C234)),"Confira o valor",IF(C234&lt;=0,"Valor maior que zero",IF(COUNTIFS(Categorias,F234)&lt;&gt;1,"Escolha uma categoria",IF(G234="","Preencha a descrição","OK"))))))))))</f>
        <v/>
      </c>
      <c r="K234" s="34" t="n">
        <f aca="false">IF(J234="OK",C234,0)</f>
        <v>0</v>
      </c>
      <c r="L234" s="34" t="str">
        <f aca="false">IF(OR(J234&lt;&gt;"OK",FinMes=""),"",IF(B234&gt;=FinMes,0,MAX(0,ROUND(E234-C234,2))))</f>
        <v/>
      </c>
    </row>
    <row r="235" customFormat="false" ht="25" hidden="false" customHeight="true" outlineLevel="0" collapsed="false">
      <c r="A235" s="31"/>
      <c r="B235" s="32"/>
      <c r="C235" s="33"/>
      <c r="D235" s="34" t="str">
        <f aca="false">IF(OR(J235&lt;&gt;"OK",FinMes=""),"",IF(B235&gt;=FinMes,0,MAX(0,ROUND(C235-E235,2))))</f>
        <v/>
      </c>
      <c r="E235" s="34" t="str">
        <f aca="false">IF(OR(J235&lt;&gt;"OK",FinMes=""),"",IF(B235&gt;=FinMes,0,SUMIFS(PagoValido,PagoGasto,A235,PagoFecha,"&lt;"&amp;FinMes)))</f>
        <v/>
      </c>
      <c r="F235" s="35"/>
      <c r="G235" s="35"/>
      <c r="H235" s="35"/>
      <c r="I235" s="36" t="str">
        <f aca="false">IF(J235="","",IF(J235&lt;&gt;"OK","Confira os dados",IF(FinMes="","Escolha um período",IF(B235&gt;=FinMes,"Outro período",IF(L235&gt;0,"Pagamento excedente",IF(D235=0,"Pago",IF(E235=0,"A pagar","Parcial")))))))</f>
        <v/>
      </c>
      <c r="J235" s="36" t="str">
        <f aca="false">IF(COUNTA(A235:C235,F235:H235)=0,"",IF(A235="","Falta o código",IF(A235&lt;&gt;TRIM(A235),"Confira o código",IF(COUNTIFS(GastoID,A235)&gt;1,"Código repetido",IF(NOT(ISNUMBER(B235)),"Confira a data",IF(OR(B235&lt;1,B235&gt;73415,INT(B235)&lt;&gt;B235),"Confira a data",IF(NOT(ISNUMBER(C235)),"Confira o valor",IF(C235&lt;=0,"Valor maior que zero",IF(COUNTIFS(Categorias,F235)&lt;&gt;1,"Escolha uma categoria",IF(G235="","Preencha a descrição","OK"))))))))))</f>
        <v/>
      </c>
      <c r="K235" s="34" t="n">
        <f aca="false">IF(J235="OK",C235,0)</f>
        <v>0</v>
      </c>
      <c r="L235" s="34" t="str">
        <f aca="false">IF(OR(J235&lt;&gt;"OK",FinMes=""),"",IF(B235&gt;=FinMes,0,MAX(0,ROUND(E235-C235,2))))</f>
        <v/>
      </c>
    </row>
    <row r="236" customFormat="false" ht="25" hidden="false" customHeight="true" outlineLevel="0" collapsed="false">
      <c r="A236" s="31"/>
      <c r="B236" s="32"/>
      <c r="C236" s="33"/>
      <c r="D236" s="34" t="str">
        <f aca="false">IF(OR(J236&lt;&gt;"OK",FinMes=""),"",IF(B236&gt;=FinMes,0,MAX(0,ROUND(C236-E236,2))))</f>
        <v/>
      </c>
      <c r="E236" s="34" t="str">
        <f aca="false">IF(OR(J236&lt;&gt;"OK",FinMes=""),"",IF(B236&gt;=FinMes,0,SUMIFS(PagoValido,PagoGasto,A236,PagoFecha,"&lt;"&amp;FinMes)))</f>
        <v/>
      </c>
      <c r="F236" s="35"/>
      <c r="G236" s="35"/>
      <c r="H236" s="35"/>
      <c r="I236" s="36" t="str">
        <f aca="false">IF(J236="","",IF(J236&lt;&gt;"OK","Confira os dados",IF(FinMes="","Escolha um período",IF(B236&gt;=FinMes,"Outro período",IF(L236&gt;0,"Pagamento excedente",IF(D236=0,"Pago",IF(E236=0,"A pagar","Parcial")))))))</f>
        <v/>
      </c>
      <c r="J236" s="36" t="str">
        <f aca="false">IF(COUNTA(A236:C236,F236:H236)=0,"",IF(A236="","Falta o código",IF(A236&lt;&gt;TRIM(A236),"Confira o código",IF(COUNTIFS(GastoID,A236)&gt;1,"Código repetido",IF(NOT(ISNUMBER(B236)),"Confira a data",IF(OR(B236&lt;1,B236&gt;73415,INT(B236)&lt;&gt;B236),"Confira a data",IF(NOT(ISNUMBER(C236)),"Confira o valor",IF(C236&lt;=0,"Valor maior que zero",IF(COUNTIFS(Categorias,F236)&lt;&gt;1,"Escolha uma categoria",IF(G236="","Preencha a descrição","OK"))))))))))</f>
        <v/>
      </c>
      <c r="K236" s="34" t="n">
        <f aca="false">IF(J236="OK",C236,0)</f>
        <v>0</v>
      </c>
      <c r="L236" s="34" t="str">
        <f aca="false">IF(OR(J236&lt;&gt;"OK",FinMes=""),"",IF(B236&gt;=FinMes,0,MAX(0,ROUND(E236-C236,2))))</f>
        <v/>
      </c>
    </row>
    <row r="237" customFormat="false" ht="25" hidden="false" customHeight="true" outlineLevel="0" collapsed="false">
      <c r="A237" s="31"/>
      <c r="B237" s="32"/>
      <c r="C237" s="33"/>
      <c r="D237" s="34" t="str">
        <f aca="false">IF(OR(J237&lt;&gt;"OK",FinMes=""),"",IF(B237&gt;=FinMes,0,MAX(0,ROUND(C237-E237,2))))</f>
        <v/>
      </c>
      <c r="E237" s="34" t="str">
        <f aca="false">IF(OR(J237&lt;&gt;"OK",FinMes=""),"",IF(B237&gt;=FinMes,0,SUMIFS(PagoValido,PagoGasto,A237,PagoFecha,"&lt;"&amp;FinMes)))</f>
        <v/>
      </c>
      <c r="F237" s="35"/>
      <c r="G237" s="35"/>
      <c r="H237" s="35"/>
      <c r="I237" s="36" t="str">
        <f aca="false">IF(J237="","",IF(J237&lt;&gt;"OK","Confira os dados",IF(FinMes="","Escolha um período",IF(B237&gt;=FinMes,"Outro período",IF(L237&gt;0,"Pagamento excedente",IF(D237=0,"Pago",IF(E237=0,"A pagar","Parcial")))))))</f>
        <v/>
      </c>
      <c r="J237" s="36" t="str">
        <f aca="false">IF(COUNTA(A237:C237,F237:H237)=0,"",IF(A237="","Falta o código",IF(A237&lt;&gt;TRIM(A237),"Confira o código",IF(COUNTIFS(GastoID,A237)&gt;1,"Código repetido",IF(NOT(ISNUMBER(B237)),"Confira a data",IF(OR(B237&lt;1,B237&gt;73415,INT(B237)&lt;&gt;B237),"Confira a data",IF(NOT(ISNUMBER(C237)),"Confira o valor",IF(C237&lt;=0,"Valor maior que zero",IF(COUNTIFS(Categorias,F237)&lt;&gt;1,"Escolha uma categoria",IF(G237="","Preencha a descrição","OK"))))))))))</f>
        <v/>
      </c>
      <c r="K237" s="34" t="n">
        <f aca="false">IF(J237="OK",C237,0)</f>
        <v>0</v>
      </c>
      <c r="L237" s="34" t="str">
        <f aca="false">IF(OR(J237&lt;&gt;"OK",FinMes=""),"",IF(B237&gt;=FinMes,0,MAX(0,ROUND(E237-C237,2))))</f>
        <v/>
      </c>
    </row>
    <row r="238" customFormat="false" ht="25" hidden="false" customHeight="true" outlineLevel="0" collapsed="false">
      <c r="A238" s="31"/>
      <c r="B238" s="32"/>
      <c r="C238" s="33"/>
      <c r="D238" s="34" t="str">
        <f aca="false">IF(OR(J238&lt;&gt;"OK",FinMes=""),"",IF(B238&gt;=FinMes,0,MAX(0,ROUND(C238-E238,2))))</f>
        <v/>
      </c>
      <c r="E238" s="34" t="str">
        <f aca="false">IF(OR(J238&lt;&gt;"OK",FinMes=""),"",IF(B238&gt;=FinMes,0,SUMIFS(PagoValido,PagoGasto,A238,PagoFecha,"&lt;"&amp;FinMes)))</f>
        <v/>
      </c>
      <c r="F238" s="35"/>
      <c r="G238" s="35"/>
      <c r="H238" s="35"/>
      <c r="I238" s="36" t="str">
        <f aca="false">IF(J238="","",IF(J238&lt;&gt;"OK","Confira os dados",IF(FinMes="","Escolha um período",IF(B238&gt;=FinMes,"Outro período",IF(L238&gt;0,"Pagamento excedente",IF(D238=0,"Pago",IF(E238=0,"A pagar","Parcial")))))))</f>
        <v/>
      </c>
      <c r="J238" s="36" t="str">
        <f aca="false">IF(COUNTA(A238:C238,F238:H238)=0,"",IF(A238="","Falta o código",IF(A238&lt;&gt;TRIM(A238),"Confira o código",IF(COUNTIFS(GastoID,A238)&gt;1,"Código repetido",IF(NOT(ISNUMBER(B238)),"Confira a data",IF(OR(B238&lt;1,B238&gt;73415,INT(B238)&lt;&gt;B238),"Confira a data",IF(NOT(ISNUMBER(C238)),"Confira o valor",IF(C238&lt;=0,"Valor maior que zero",IF(COUNTIFS(Categorias,F238)&lt;&gt;1,"Escolha uma categoria",IF(G238="","Preencha a descrição","OK"))))))))))</f>
        <v/>
      </c>
      <c r="K238" s="34" t="n">
        <f aca="false">IF(J238="OK",C238,0)</f>
        <v>0</v>
      </c>
      <c r="L238" s="34" t="str">
        <f aca="false">IF(OR(J238&lt;&gt;"OK",FinMes=""),"",IF(B238&gt;=FinMes,0,MAX(0,ROUND(E238-C238,2))))</f>
        <v/>
      </c>
    </row>
    <row r="239" customFormat="false" ht="25" hidden="false" customHeight="true" outlineLevel="0" collapsed="false">
      <c r="A239" s="31"/>
      <c r="B239" s="32"/>
      <c r="C239" s="33"/>
      <c r="D239" s="34" t="str">
        <f aca="false">IF(OR(J239&lt;&gt;"OK",FinMes=""),"",IF(B239&gt;=FinMes,0,MAX(0,ROUND(C239-E239,2))))</f>
        <v/>
      </c>
      <c r="E239" s="34" t="str">
        <f aca="false">IF(OR(J239&lt;&gt;"OK",FinMes=""),"",IF(B239&gt;=FinMes,0,SUMIFS(PagoValido,PagoGasto,A239,PagoFecha,"&lt;"&amp;FinMes)))</f>
        <v/>
      </c>
      <c r="F239" s="35"/>
      <c r="G239" s="35"/>
      <c r="H239" s="35"/>
      <c r="I239" s="36" t="str">
        <f aca="false">IF(J239="","",IF(J239&lt;&gt;"OK","Confira os dados",IF(FinMes="","Escolha um período",IF(B239&gt;=FinMes,"Outro período",IF(L239&gt;0,"Pagamento excedente",IF(D239=0,"Pago",IF(E239=0,"A pagar","Parcial")))))))</f>
        <v/>
      </c>
      <c r="J239" s="36" t="str">
        <f aca="false">IF(COUNTA(A239:C239,F239:H239)=0,"",IF(A239="","Falta o código",IF(A239&lt;&gt;TRIM(A239),"Confira o código",IF(COUNTIFS(GastoID,A239)&gt;1,"Código repetido",IF(NOT(ISNUMBER(B239)),"Confira a data",IF(OR(B239&lt;1,B239&gt;73415,INT(B239)&lt;&gt;B239),"Confira a data",IF(NOT(ISNUMBER(C239)),"Confira o valor",IF(C239&lt;=0,"Valor maior que zero",IF(COUNTIFS(Categorias,F239)&lt;&gt;1,"Escolha uma categoria",IF(G239="","Preencha a descrição","OK"))))))))))</f>
        <v/>
      </c>
      <c r="K239" s="34" t="n">
        <f aca="false">IF(J239="OK",C239,0)</f>
        <v>0</v>
      </c>
      <c r="L239" s="34" t="str">
        <f aca="false">IF(OR(J239&lt;&gt;"OK",FinMes=""),"",IF(B239&gt;=FinMes,0,MAX(0,ROUND(E239-C239,2))))</f>
        <v/>
      </c>
    </row>
    <row r="240" customFormat="false" ht="25" hidden="false" customHeight="true" outlineLevel="0" collapsed="false">
      <c r="A240" s="31"/>
      <c r="B240" s="32"/>
      <c r="C240" s="33"/>
      <c r="D240" s="34" t="str">
        <f aca="false">IF(OR(J240&lt;&gt;"OK",FinMes=""),"",IF(B240&gt;=FinMes,0,MAX(0,ROUND(C240-E240,2))))</f>
        <v/>
      </c>
      <c r="E240" s="34" t="str">
        <f aca="false">IF(OR(J240&lt;&gt;"OK",FinMes=""),"",IF(B240&gt;=FinMes,0,SUMIFS(PagoValido,PagoGasto,A240,PagoFecha,"&lt;"&amp;FinMes)))</f>
        <v/>
      </c>
      <c r="F240" s="35"/>
      <c r="G240" s="35"/>
      <c r="H240" s="35"/>
      <c r="I240" s="36" t="str">
        <f aca="false">IF(J240="","",IF(J240&lt;&gt;"OK","Confira os dados",IF(FinMes="","Escolha um período",IF(B240&gt;=FinMes,"Outro período",IF(L240&gt;0,"Pagamento excedente",IF(D240=0,"Pago",IF(E240=0,"A pagar","Parcial")))))))</f>
        <v/>
      </c>
      <c r="J240" s="36" t="str">
        <f aca="false">IF(COUNTA(A240:C240,F240:H240)=0,"",IF(A240="","Falta o código",IF(A240&lt;&gt;TRIM(A240),"Confira o código",IF(COUNTIFS(GastoID,A240)&gt;1,"Código repetido",IF(NOT(ISNUMBER(B240)),"Confira a data",IF(OR(B240&lt;1,B240&gt;73415,INT(B240)&lt;&gt;B240),"Confira a data",IF(NOT(ISNUMBER(C240)),"Confira o valor",IF(C240&lt;=0,"Valor maior que zero",IF(COUNTIFS(Categorias,F240)&lt;&gt;1,"Escolha uma categoria",IF(G240="","Preencha a descrição","OK"))))))))))</f>
        <v/>
      </c>
      <c r="K240" s="34" t="n">
        <f aca="false">IF(J240="OK",C240,0)</f>
        <v>0</v>
      </c>
      <c r="L240" s="34" t="str">
        <f aca="false">IF(OR(J240&lt;&gt;"OK",FinMes=""),"",IF(B240&gt;=FinMes,0,MAX(0,ROUND(E240-C240,2))))</f>
        <v/>
      </c>
    </row>
    <row r="241" customFormat="false" ht="25" hidden="false" customHeight="true" outlineLevel="0" collapsed="false">
      <c r="A241" s="31"/>
      <c r="B241" s="32"/>
      <c r="C241" s="33"/>
      <c r="D241" s="34" t="str">
        <f aca="false">IF(OR(J241&lt;&gt;"OK",FinMes=""),"",IF(B241&gt;=FinMes,0,MAX(0,ROUND(C241-E241,2))))</f>
        <v/>
      </c>
      <c r="E241" s="34" t="str">
        <f aca="false">IF(OR(J241&lt;&gt;"OK",FinMes=""),"",IF(B241&gt;=FinMes,0,SUMIFS(PagoValido,PagoGasto,A241,PagoFecha,"&lt;"&amp;FinMes)))</f>
        <v/>
      </c>
      <c r="F241" s="35"/>
      <c r="G241" s="35"/>
      <c r="H241" s="35"/>
      <c r="I241" s="36" t="str">
        <f aca="false">IF(J241="","",IF(J241&lt;&gt;"OK","Confira os dados",IF(FinMes="","Escolha um período",IF(B241&gt;=FinMes,"Outro período",IF(L241&gt;0,"Pagamento excedente",IF(D241=0,"Pago",IF(E241=0,"A pagar","Parcial")))))))</f>
        <v/>
      </c>
      <c r="J241" s="36" t="str">
        <f aca="false">IF(COUNTA(A241:C241,F241:H241)=0,"",IF(A241="","Falta o código",IF(A241&lt;&gt;TRIM(A241),"Confira o código",IF(COUNTIFS(GastoID,A241)&gt;1,"Código repetido",IF(NOT(ISNUMBER(B241)),"Confira a data",IF(OR(B241&lt;1,B241&gt;73415,INT(B241)&lt;&gt;B241),"Confira a data",IF(NOT(ISNUMBER(C241)),"Confira o valor",IF(C241&lt;=0,"Valor maior que zero",IF(COUNTIFS(Categorias,F241)&lt;&gt;1,"Escolha uma categoria",IF(G241="","Preencha a descrição","OK"))))))))))</f>
        <v/>
      </c>
      <c r="K241" s="34" t="n">
        <f aca="false">IF(J241="OK",C241,0)</f>
        <v>0</v>
      </c>
      <c r="L241" s="34" t="str">
        <f aca="false">IF(OR(J241&lt;&gt;"OK",FinMes=""),"",IF(B241&gt;=FinMes,0,MAX(0,ROUND(E241-C241,2))))</f>
        <v/>
      </c>
    </row>
    <row r="242" customFormat="false" ht="25" hidden="false" customHeight="true" outlineLevel="0" collapsed="false">
      <c r="A242" s="31"/>
      <c r="B242" s="32"/>
      <c r="C242" s="33"/>
      <c r="D242" s="34" t="str">
        <f aca="false">IF(OR(J242&lt;&gt;"OK",FinMes=""),"",IF(B242&gt;=FinMes,0,MAX(0,ROUND(C242-E242,2))))</f>
        <v/>
      </c>
      <c r="E242" s="34" t="str">
        <f aca="false">IF(OR(J242&lt;&gt;"OK",FinMes=""),"",IF(B242&gt;=FinMes,0,SUMIFS(PagoValido,PagoGasto,A242,PagoFecha,"&lt;"&amp;FinMes)))</f>
        <v/>
      </c>
      <c r="F242" s="35"/>
      <c r="G242" s="35"/>
      <c r="H242" s="35"/>
      <c r="I242" s="36" t="str">
        <f aca="false">IF(J242="","",IF(J242&lt;&gt;"OK","Confira os dados",IF(FinMes="","Escolha um período",IF(B242&gt;=FinMes,"Outro período",IF(L242&gt;0,"Pagamento excedente",IF(D242=0,"Pago",IF(E242=0,"A pagar","Parcial")))))))</f>
        <v/>
      </c>
      <c r="J242" s="36" t="str">
        <f aca="false">IF(COUNTA(A242:C242,F242:H242)=0,"",IF(A242="","Falta o código",IF(A242&lt;&gt;TRIM(A242),"Confira o código",IF(COUNTIFS(GastoID,A242)&gt;1,"Código repetido",IF(NOT(ISNUMBER(B242)),"Confira a data",IF(OR(B242&lt;1,B242&gt;73415,INT(B242)&lt;&gt;B242),"Confira a data",IF(NOT(ISNUMBER(C242)),"Confira o valor",IF(C242&lt;=0,"Valor maior que zero",IF(COUNTIFS(Categorias,F242)&lt;&gt;1,"Escolha uma categoria",IF(G242="","Preencha a descrição","OK"))))))))))</f>
        <v/>
      </c>
      <c r="K242" s="34" t="n">
        <f aca="false">IF(J242="OK",C242,0)</f>
        <v>0</v>
      </c>
      <c r="L242" s="34" t="str">
        <f aca="false">IF(OR(J242&lt;&gt;"OK",FinMes=""),"",IF(B242&gt;=FinMes,0,MAX(0,ROUND(E242-C242,2))))</f>
        <v/>
      </c>
    </row>
    <row r="243" customFormat="false" ht="25" hidden="false" customHeight="true" outlineLevel="0" collapsed="false">
      <c r="A243" s="31"/>
      <c r="B243" s="32"/>
      <c r="C243" s="33"/>
      <c r="D243" s="34" t="str">
        <f aca="false">IF(OR(J243&lt;&gt;"OK",FinMes=""),"",IF(B243&gt;=FinMes,0,MAX(0,ROUND(C243-E243,2))))</f>
        <v/>
      </c>
      <c r="E243" s="34" t="str">
        <f aca="false">IF(OR(J243&lt;&gt;"OK",FinMes=""),"",IF(B243&gt;=FinMes,0,SUMIFS(PagoValido,PagoGasto,A243,PagoFecha,"&lt;"&amp;FinMes)))</f>
        <v/>
      </c>
      <c r="F243" s="35"/>
      <c r="G243" s="35"/>
      <c r="H243" s="35"/>
      <c r="I243" s="36" t="str">
        <f aca="false">IF(J243="","",IF(J243&lt;&gt;"OK","Confira os dados",IF(FinMes="","Escolha um período",IF(B243&gt;=FinMes,"Outro período",IF(L243&gt;0,"Pagamento excedente",IF(D243=0,"Pago",IF(E243=0,"A pagar","Parcial")))))))</f>
        <v/>
      </c>
      <c r="J243" s="36" t="str">
        <f aca="false">IF(COUNTA(A243:C243,F243:H243)=0,"",IF(A243="","Falta o código",IF(A243&lt;&gt;TRIM(A243),"Confira o código",IF(COUNTIFS(GastoID,A243)&gt;1,"Código repetido",IF(NOT(ISNUMBER(B243)),"Confira a data",IF(OR(B243&lt;1,B243&gt;73415,INT(B243)&lt;&gt;B243),"Confira a data",IF(NOT(ISNUMBER(C243)),"Confira o valor",IF(C243&lt;=0,"Valor maior que zero",IF(COUNTIFS(Categorias,F243)&lt;&gt;1,"Escolha uma categoria",IF(G243="","Preencha a descrição","OK"))))))))))</f>
        <v/>
      </c>
      <c r="K243" s="34" t="n">
        <f aca="false">IF(J243="OK",C243,0)</f>
        <v>0</v>
      </c>
      <c r="L243" s="34" t="str">
        <f aca="false">IF(OR(J243&lt;&gt;"OK",FinMes=""),"",IF(B243&gt;=FinMes,0,MAX(0,ROUND(E243-C243,2))))</f>
        <v/>
      </c>
    </row>
    <row r="244" customFormat="false" ht="25" hidden="false" customHeight="true" outlineLevel="0" collapsed="false">
      <c r="A244" s="31"/>
      <c r="B244" s="32"/>
      <c r="C244" s="33"/>
      <c r="D244" s="34" t="str">
        <f aca="false">IF(OR(J244&lt;&gt;"OK",FinMes=""),"",IF(B244&gt;=FinMes,0,MAX(0,ROUND(C244-E244,2))))</f>
        <v/>
      </c>
      <c r="E244" s="34" t="str">
        <f aca="false">IF(OR(J244&lt;&gt;"OK",FinMes=""),"",IF(B244&gt;=FinMes,0,SUMIFS(PagoValido,PagoGasto,A244,PagoFecha,"&lt;"&amp;FinMes)))</f>
        <v/>
      </c>
      <c r="F244" s="35"/>
      <c r="G244" s="35"/>
      <c r="H244" s="35"/>
      <c r="I244" s="36" t="str">
        <f aca="false">IF(J244="","",IF(J244&lt;&gt;"OK","Confira os dados",IF(FinMes="","Escolha um período",IF(B244&gt;=FinMes,"Outro período",IF(L244&gt;0,"Pagamento excedente",IF(D244=0,"Pago",IF(E244=0,"A pagar","Parcial")))))))</f>
        <v/>
      </c>
      <c r="J244" s="36" t="str">
        <f aca="false">IF(COUNTA(A244:C244,F244:H244)=0,"",IF(A244="","Falta o código",IF(A244&lt;&gt;TRIM(A244),"Confira o código",IF(COUNTIFS(GastoID,A244)&gt;1,"Código repetido",IF(NOT(ISNUMBER(B244)),"Confira a data",IF(OR(B244&lt;1,B244&gt;73415,INT(B244)&lt;&gt;B244),"Confira a data",IF(NOT(ISNUMBER(C244)),"Confira o valor",IF(C244&lt;=0,"Valor maior que zero",IF(COUNTIFS(Categorias,F244)&lt;&gt;1,"Escolha uma categoria",IF(G244="","Preencha a descrição","OK"))))))))))</f>
        <v/>
      </c>
      <c r="K244" s="34" t="n">
        <f aca="false">IF(J244="OK",C244,0)</f>
        <v>0</v>
      </c>
      <c r="L244" s="34" t="str">
        <f aca="false">IF(OR(J244&lt;&gt;"OK",FinMes=""),"",IF(B244&gt;=FinMes,0,MAX(0,ROUND(E244-C244,2))))</f>
        <v/>
      </c>
    </row>
    <row r="245" customFormat="false" ht="25" hidden="false" customHeight="true" outlineLevel="0" collapsed="false">
      <c r="A245" s="31"/>
      <c r="B245" s="32"/>
      <c r="C245" s="33"/>
      <c r="D245" s="34" t="str">
        <f aca="false">IF(OR(J245&lt;&gt;"OK",FinMes=""),"",IF(B245&gt;=FinMes,0,MAX(0,ROUND(C245-E245,2))))</f>
        <v/>
      </c>
      <c r="E245" s="34" t="str">
        <f aca="false">IF(OR(J245&lt;&gt;"OK",FinMes=""),"",IF(B245&gt;=FinMes,0,SUMIFS(PagoValido,PagoGasto,A245,PagoFecha,"&lt;"&amp;FinMes)))</f>
        <v/>
      </c>
      <c r="F245" s="35"/>
      <c r="G245" s="35"/>
      <c r="H245" s="35"/>
      <c r="I245" s="36" t="str">
        <f aca="false">IF(J245="","",IF(J245&lt;&gt;"OK","Confira os dados",IF(FinMes="","Escolha um período",IF(B245&gt;=FinMes,"Outro período",IF(L245&gt;0,"Pagamento excedente",IF(D245=0,"Pago",IF(E245=0,"A pagar","Parcial")))))))</f>
        <v/>
      </c>
      <c r="J245" s="36" t="str">
        <f aca="false">IF(COUNTA(A245:C245,F245:H245)=0,"",IF(A245="","Falta o código",IF(A245&lt;&gt;TRIM(A245),"Confira o código",IF(COUNTIFS(GastoID,A245)&gt;1,"Código repetido",IF(NOT(ISNUMBER(B245)),"Confira a data",IF(OR(B245&lt;1,B245&gt;73415,INT(B245)&lt;&gt;B245),"Confira a data",IF(NOT(ISNUMBER(C245)),"Confira o valor",IF(C245&lt;=0,"Valor maior que zero",IF(COUNTIFS(Categorias,F245)&lt;&gt;1,"Escolha uma categoria",IF(G245="","Preencha a descrição","OK"))))))))))</f>
        <v/>
      </c>
      <c r="K245" s="34" t="n">
        <f aca="false">IF(J245="OK",C245,0)</f>
        <v>0</v>
      </c>
      <c r="L245" s="34" t="str">
        <f aca="false">IF(OR(J245&lt;&gt;"OK",FinMes=""),"",IF(B245&gt;=FinMes,0,MAX(0,ROUND(E245-C245,2))))</f>
        <v/>
      </c>
    </row>
    <row r="246" customFormat="false" ht="25" hidden="false" customHeight="true" outlineLevel="0" collapsed="false">
      <c r="A246" s="31"/>
      <c r="B246" s="32"/>
      <c r="C246" s="33"/>
      <c r="D246" s="34" t="str">
        <f aca="false">IF(OR(J246&lt;&gt;"OK",FinMes=""),"",IF(B246&gt;=FinMes,0,MAX(0,ROUND(C246-E246,2))))</f>
        <v/>
      </c>
      <c r="E246" s="34" t="str">
        <f aca="false">IF(OR(J246&lt;&gt;"OK",FinMes=""),"",IF(B246&gt;=FinMes,0,SUMIFS(PagoValido,PagoGasto,A246,PagoFecha,"&lt;"&amp;FinMes)))</f>
        <v/>
      </c>
      <c r="F246" s="35"/>
      <c r="G246" s="35"/>
      <c r="H246" s="35"/>
      <c r="I246" s="36" t="str">
        <f aca="false">IF(J246="","",IF(J246&lt;&gt;"OK","Confira os dados",IF(FinMes="","Escolha um período",IF(B246&gt;=FinMes,"Outro período",IF(L246&gt;0,"Pagamento excedente",IF(D246=0,"Pago",IF(E246=0,"A pagar","Parcial")))))))</f>
        <v/>
      </c>
      <c r="J246" s="36" t="str">
        <f aca="false">IF(COUNTA(A246:C246,F246:H246)=0,"",IF(A246="","Falta o código",IF(A246&lt;&gt;TRIM(A246),"Confira o código",IF(COUNTIFS(GastoID,A246)&gt;1,"Código repetido",IF(NOT(ISNUMBER(B246)),"Confira a data",IF(OR(B246&lt;1,B246&gt;73415,INT(B246)&lt;&gt;B246),"Confira a data",IF(NOT(ISNUMBER(C246)),"Confira o valor",IF(C246&lt;=0,"Valor maior que zero",IF(COUNTIFS(Categorias,F246)&lt;&gt;1,"Escolha uma categoria",IF(G246="","Preencha a descrição","OK"))))))))))</f>
        <v/>
      </c>
      <c r="K246" s="34" t="n">
        <f aca="false">IF(J246="OK",C246,0)</f>
        <v>0</v>
      </c>
      <c r="L246" s="34" t="str">
        <f aca="false">IF(OR(J246&lt;&gt;"OK",FinMes=""),"",IF(B246&gt;=FinMes,0,MAX(0,ROUND(E246-C246,2))))</f>
        <v/>
      </c>
    </row>
    <row r="247" customFormat="false" ht="25" hidden="false" customHeight="true" outlineLevel="0" collapsed="false">
      <c r="A247" s="31"/>
      <c r="B247" s="32"/>
      <c r="C247" s="33"/>
      <c r="D247" s="34" t="str">
        <f aca="false">IF(OR(J247&lt;&gt;"OK",FinMes=""),"",IF(B247&gt;=FinMes,0,MAX(0,ROUND(C247-E247,2))))</f>
        <v/>
      </c>
      <c r="E247" s="34" t="str">
        <f aca="false">IF(OR(J247&lt;&gt;"OK",FinMes=""),"",IF(B247&gt;=FinMes,0,SUMIFS(PagoValido,PagoGasto,A247,PagoFecha,"&lt;"&amp;FinMes)))</f>
        <v/>
      </c>
      <c r="F247" s="35"/>
      <c r="G247" s="35"/>
      <c r="H247" s="35"/>
      <c r="I247" s="36" t="str">
        <f aca="false">IF(J247="","",IF(J247&lt;&gt;"OK","Confira os dados",IF(FinMes="","Escolha um período",IF(B247&gt;=FinMes,"Outro período",IF(L247&gt;0,"Pagamento excedente",IF(D247=0,"Pago",IF(E247=0,"A pagar","Parcial")))))))</f>
        <v/>
      </c>
      <c r="J247" s="36" t="str">
        <f aca="false">IF(COUNTA(A247:C247,F247:H247)=0,"",IF(A247="","Falta o código",IF(A247&lt;&gt;TRIM(A247),"Confira o código",IF(COUNTIFS(GastoID,A247)&gt;1,"Código repetido",IF(NOT(ISNUMBER(B247)),"Confira a data",IF(OR(B247&lt;1,B247&gt;73415,INT(B247)&lt;&gt;B247),"Confira a data",IF(NOT(ISNUMBER(C247)),"Confira o valor",IF(C247&lt;=0,"Valor maior que zero",IF(COUNTIFS(Categorias,F247)&lt;&gt;1,"Escolha uma categoria",IF(G247="","Preencha a descrição","OK"))))))))))</f>
        <v/>
      </c>
      <c r="K247" s="34" t="n">
        <f aca="false">IF(J247="OK",C247,0)</f>
        <v>0</v>
      </c>
      <c r="L247" s="34" t="str">
        <f aca="false">IF(OR(J247&lt;&gt;"OK",FinMes=""),"",IF(B247&gt;=FinMes,0,MAX(0,ROUND(E247-C247,2))))</f>
        <v/>
      </c>
    </row>
    <row r="248" customFormat="false" ht="25" hidden="false" customHeight="true" outlineLevel="0" collapsed="false">
      <c r="A248" s="31"/>
      <c r="B248" s="32"/>
      <c r="C248" s="33"/>
      <c r="D248" s="34" t="str">
        <f aca="false">IF(OR(J248&lt;&gt;"OK",FinMes=""),"",IF(B248&gt;=FinMes,0,MAX(0,ROUND(C248-E248,2))))</f>
        <v/>
      </c>
      <c r="E248" s="34" t="str">
        <f aca="false">IF(OR(J248&lt;&gt;"OK",FinMes=""),"",IF(B248&gt;=FinMes,0,SUMIFS(PagoValido,PagoGasto,A248,PagoFecha,"&lt;"&amp;FinMes)))</f>
        <v/>
      </c>
      <c r="F248" s="35"/>
      <c r="G248" s="35"/>
      <c r="H248" s="35"/>
      <c r="I248" s="36" t="str">
        <f aca="false">IF(J248="","",IF(J248&lt;&gt;"OK","Confira os dados",IF(FinMes="","Escolha um período",IF(B248&gt;=FinMes,"Outro período",IF(L248&gt;0,"Pagamento excedente",IF(D248=0,"Pago",IF(E248=0,"A pagar","Parcial")))))))</f>
        <v/>
      </c>
      <c r="J248" s="36" t="str">
        <f aca="false">IF(COUNTA(A248:C248,F248:H248)=0,"",IF(A248="","Falta o código",IF(A248&lt;&gt;TRIM(A248),"Confira o código",IF(COUNTIFS(GastoID,A248)&gt;1,"Código repetido",IF(NOT(ISNUMBER(B248)),"Confira a data",IF(OR(B248&lt;1,B248&gt;73415,INT(B248)&lt;&gt;B248),"Confira a data",IF(NOT(ISNUMBER(C248)),"Confira o valor",IF(C248&lt;=0,"Valor maior que zero",IF(COUNTIFS(Categorias,F248)&lt;&gt;1,"Escolha uma categoria",IF(G248="","Preencha a descrição","OK"))))))))))</f>
        <v/>
      </c>
      <c r="K248" s="34" t="n">
        <f aca="false">IF(J248="OK",C248,0)</f>
        <v>0</v>
      </c>
      <c r="L248" s="34" t="str">
        <f aca="false">IF(OR(J248&lt;&gt;"OK",FinMes=""),"",IF(B248&gt;=FinMes,0,MAX(0,ROUND(E248-C248,2))))</f>
        <v/>
      </c>
    </row>
    <row r="249" customFormat="false" ht="25" hidden="false" customHeight="true" outlineLevel="0" collapsed="false">
      <c r="A249" s="31"/>
      <c r="B249" s="32"/>
      <c r="C249" s="33"/>
      <c r="D249" s="34" t="str">
        <f aca="false">IF(OR(J249&lt;&gt;"OK",FinMes=""),"",IF(B249&gt;=FinMes,0,MAX(0,ROUND(C249-E249,2))))</f>
        <v/>
      </c>
      <c r="E249" s="34" t="str">
        <f aca="false">IF(OR(J249&lt;&gt;"OK",FinMes=""),"",IF(B249&gt;=FinMes,0,SUMIFS(PagoValido,PagoGasto,A249,PagoFecha,"&lt;"&amp;FinMes)))</f>
        <v/>
      </c>
      <c r="F249" s="35"/>
      <c r="G249" s="35"/>
      <c r="H249" s="35"/>
      <c r="I249" s="36" t="str">
        <f aca="false">IF(J249="","",IF(J249&lt;&gt;"OK","Confira os dados",IF(FinMes="","Escolha um período",IF(B249&gt;=FinMes,"Outro período",IF(L249&gt;0,"Pagamento excedente",IF(D249=0,"Pago",IF(E249=0,"A pagar","Parcial")))))))</f>
        <v/>
      </c>
      <c r="J249" s="36" t="str">
        <f aca="false">IF(COUNTA(A249:C249,F249:H249)=0,"",IF(A249="","Falta o código",IF(A249&lt;&gt;TRIM(A249),"Confira o código",IF(COUNTIFS(GastoID,A249)&gt;1,"Código repetido",IF(NOT(ISNUMBER(B249)),"Confira a data",IF(OR(B249&lt;1,B249&gt;73415,INT(B249)&lt;&gt;B249),"Confira a data",IF(NOT(ISNUMBER(C249)),"Confira o valor",IF(C249&lt;=0,"Valor maior que zero",IF(COUNTIFS(Categorias,F249)&lt;&gt;1,"Escolha uma categoria",IF(G249="","Preencha a descrição","OK"))))))))))</f>
        <v/>
      </c>
      <c r="K249" s="34" t="n">
        <f aca="false">IF(J249="OK",C249,0)</f>
        <v>0</v>
      </c>
      <c r="L249" s="34" t="str">
        <f aca="false">IF(OR(J249&lt;&gt;"OK",FinMes=""),"",IF(B249&gt;=FinMes,0,MAX(0,ROUND(E249-C249,2))))</f>
        <v/>
      </c>
    </row>
    <row r="250" customFormat="false" ht="25" hidden="false" customHeight="true" outlineLevel="0" collapsed="false">
      <c r="A250" s="31"/>
      <c r="B250" s="32"/>
      <c r="C250" s="33"/>
      <c r="D250" s="34" t="str">
        <f aca="false">IF(OR(J250&lt;&gt;"OK",FinMes=""),"",IF(B250&gt;=FinMes,0,MAX(0,ROUND(C250-E250,2))))</f>
        <v/>
      </c>
      <c r="E250" s="34" t="str">
        <f aca="false">IF(OR(J250&lt;&gt;"OK",FinMes=""),"",IF(B250&gt;=FinMes,0,SUMIFS(PagoValido,PagoGasto,A250,PagoFecha,"&lt;"&amp;FinMes)))</f>
        <v/>
      </c>
      <c r="F250" s="35"/>
      <c r="G250" s="35"/>
      <c r="H250" s="35"/>
      <c r="I250" s="36" t="str">
        <f aca="false">IF(J250="","",IF(J250&lt;&gt;"OK","Confira os dados",IF(FinMes="","Escolha um período",IF(B250&gt;=FinMes,"Outro período",IF(L250&gt;0,"Pagamento excedente",IF(D250=0,"Pago",IF(E250=0,"A pagar","Parcial")))))))</f>
        <v/>
      </c>
      <c r="J250" s="36" t="str">
        <f aca="false">IF(COUNTA(A250:C250,F250:H250)=0,"",IF(A250="","Falta o código",IF(A250&lt;&gt;TRIM(A250),"Confira o código",IF(COUNTIFS(GastoID,A250)&gt;1,"Código repetido",IF(NOT(ISNUMBER(B250)),"Confira a data",IF(OR(B250&lt;1,B250&gt;73415,INT(B250)&lt;&gt;B250),"Confira a data",IF(NOT(ISNUMBER(C250)),"Confira o valor",IF(C250&lt;=0,"Valor maior que zero",IF(COUNTIFS(Categorias,F250)&lt;&gt;1,"Escolha uma categoria",IF(G250="","Preencha a descrição","OK"))))))))))</f>
        <v/>
      </c>
      <c r="K250" s="34" t="n">
        <f aca="false">IF(J250="OK",C250,0)</f>
        <v>0</v>
      </c>
      <c r="L250" s="34" t="str">
        <f aca="false">IF(OR(J250&lt;&gt;"OK",FinMes=""),"",IF(B250&gt;=FinMes,0,MAX(0,ROUND(E250-C250,2))))</f>
        <v/>
      </c>
    </row>
    <row r="251" customFormat="false" ht="25" hidden="false" customHeight="true" outlineLevel="0" collapsed="false">
      <c r="A251" s="31"/>
      <c r="B251" s="32"/>
      <c r="C251" s="33"/>
      <c r="D251" s="34" t="str">
        <f aca="false">IF(OR(J251&lt;&gt;"OK",FinMes=""),"",IF(B251&gt;=FinMes,0,MAX(0,ROUND(C251-E251,2))))</f>
        <v/>
      </c>
      <c r="E251" s="34" t="str">
        <f aca="false">IF(OR(J251&lt;&gt;"OK",FinMes=""),"",IF(B251&gt;=FinMes,0,SUMIFS(PagoValido,PagoGasto,A251,PagoFecha,"&lt;"&amp;FinMes)))</f>
        <v/>
      </c>
      <c r="F251" s="35"/>
      <c r="G251" s="35"/>
      <c r="H251" s="35"/>
      <c r="I251" s="36" t="str">
        <f aca="false">IF(J251="","",IF(J251&lt;&gt;"OK","Confira os dados",IF(FinMes="","Escolha um período",IF(B251&gt;=FinMes,"Outro período",IF(L251&gt;0,"Pagamento excedente",IF(D251=0,"Pago",IF(E251=0,"A pagar","Parcial")))))))</f>
        <v/>
      </c>
      <c r="J251" s="36" t="str">
        <f aca="false">IF(COUNTA(A251:C251,F251:H251)=0,"",IF(A251="","Falta o código",IF(A251&lt;&gt;TRIM(A251),"Confira o código",IF(COUNTIFS(GastoID,A251)&gt;1,"Código repetido",IF(NOT(ISNUMBER(B251)),"Confira a data",IF(OR(B251&lt;1,B251&gt;73415,INT(B251)&lt;&gt;B251),"Confira a data",IF(NOT(ISNUMBER(C251)),"Confira o valor",IF(C251&lt;=0,"Valor maior que zero",IF(COUNTIFS(Categorias,F251)&lt;&gt;1,"Escolha uma categoria",IF(G251="","Preencha a descrição","OK"))))))))))</f>
        <v/>
      </c>
      <c r="K251" s="34" t="n">
        <f aca="false">IF(J251="OK",C251,0)</f>
        <v>0</v>
      </c>
      <c r="L251" s="34" t="str">
        <f aca="false">IF(OR(J251&lt;&gt;"OK",FinMes=""),"",IF(B251&gt;=FinMes,0,MAX(0,ROUND(E251-C251,2))))</f>
        <v/>
      </c>
    </row>
    <row r="252" customFormat="false" ht="25" hidden="false" customHeight="true" outlineLevel="0" collapsed="false">
      <c r="A252" s="31"/>
      <c r="B252" s="32"/>
      <c r="C252" s="33"/>
      <c r="D252" s="34" t="str">
        <f aca="false">IF(OR(J252&lt;&gt;"OK",FinMes=""),"",IF(B252&gt;=FinMes,0,MAX(0,ROUND(C252-E252,2))))</f>
        <v/>
      </c>
      <c r="E252" s="34" t="str">
        <f aca="false">IF(OR(J252&lt;&gt;"OK",FinMes=""),"",IF(B252&gt;=FinMes,0,SUMIFS(PagoValido,PagoGasto,A252,PagoFecha,"&lt;"&amp;FinMes)))</f>
        <v/>
      </c>
      <c r="F252" s="35"/>
      <c r="G252" s="35"/>
      <c r="H252" s="35"/>
      <c r="I252" s="36" t="str">
        <f aca="false">IF(J252="","",IF(J252&lt;&gt;"OK","Confira os dados",IF(FinMes="","Escolha um período",IF(B252&gt;=FinMes,"Outro período",IF(L252&gt;0,"Pagamento excedente",IF(D252=0,"Pago",IF(E252=0,"A pagar","Parcial")))))))</f>
        <v/>
      </c>
      <c r="J252" s="36" t="str">
        <f aca="false">IF(COUNTA(A252:C252,F252:H252)=0,"",IF(A252="","Falta o código",IF(A252&lt;&gt;TRIM(A252),"Confira o código",IF(COUNTIFS(GastoID,A252)&gt;1,"Código repetido",IF(NOT(ISNUMBER(B252)),"Confira a data",IF(OR(B252&lt;1,B252&gt;73415,INT(B252)&lt;&gt;B252),"Confira a data",IF(NOT(ISNUMBER(C252)),"Confira o valor",IF(C252&lt;=0,"Valor maior que zero",IF(COUNTIFS(Categorias,F252)&lt;&gt;1,"Escolha uma categoria",IF(G252="","Preencha a descrição","OK"))))))))))</f>
        <v/>
      </c>
      <c r="K252" s="34" t="n">
        <f aca="false">IF(J252="OK",C252,0)</f>
        <v>0</v>
      </c>
      <c r="L252" s="34" t="str">
        <f aca="false">IF(OR(J252&lt;&gt;"OK",FinMes=""),"",IF(B252&gt;=FinMes,0,MAX(0,ROUND(E252-C252,2))))</f>
        <v/>
      </c>
    </row>
    <row r="253" customFormat="false" ht="25" hidden="false" customHeight="true" outlineLevel="0" collapsed="false">
      <c r="A253" s="31"/>
      <c r="B253" s="32"/>
      <c r="C253" s="33"/>
      <c r="D253" s="34" t="str">
        <f aca="false">IF(OR(J253&lt;&gt;"OK",FinMes=""),"",IF(B253&gt;=FinMes,0,MAX(0,ROUND(C253-E253,2))))</f>
        <v/>
      </c>
      <c r="E253" s="34" t="str">
        <f aca="false">IF(OR(J253&lt;&gt;"OK",FinMes=""),"",IF(B253&gt;=FinMes,0,SUMIFS(PagoValido,PagoGasto,A253,PagoFecha,"&lt;"&amp;FinMes)))</f>
        <v/>
      </c>
      <c r="F253" s="35"/>
      <c r="G253" s="35"/>
      <c r="H253" s="35"/>
      <c r="I253" s="36" t="str">
        <f aca="false">IF(J253="","",IF(J253&lt;&gt;"OK","Confira os dados",IF(FinMes="","Escolha um período",IF(B253&gt;=FinMes,"Outro período",IF(L253&gt;0,"Pagamento excedente",IF(D253=0,"Pago",IF(E253=0,"A pagar","Parcial")))))))</f>
        <v/>
      </c>
      <c r="J253" s="36" t="str">
        <f aca="false">IF(COUNTA(A253:C253,F253:H253)=0,"",IF(A253="","Falta o código",IF(A253&lt;&gt;TRIM(A253),"Confira o código",IF(COUNTIFS(GastoID,A253)&gt;1,"Código repetido",IF(NOT(ISNUMBER(B253)),"Confira a data",IF(OR(B253&lt;1,B253&gt;73415,INT(B253)&lt;&gt;B253),"Confira a data",IF(NOT(ISNUMBER(C253)),"Confira o valor",IF(C253&lt;=0,"Valor maior que zero",IF(COUNTIFS(Categorias,F253)&lt;&gt;1,"Escolha uma categoria",IF(G253="","Preencha a descrição","OK"))))))))))</f>
        <v/>
      </c>
      <c r="K253" s="34" t="n">
        <f aca="false">IF(J253="OK",C253,0)</f>
        <v>0</v>
      </c>
      <c r="L253" s="34" t="str">
        <f aca="false">IF(OR(J253&lt;&gt;"OK",FinMes=""),"",IF(B253&gt;=FinMes,0,MAX(0,ROUND(E253-C253,2))))</f>
        <v/>
      </c>
    </row>
    <row r="254" customFormat="false" ht="25" hidden="false" customHeight="true" outlineLevel="0" collapsed="false">
      <c r="A254" s="31"/>
      <c r="B254" s="32"/>
      <c r="C254" s="33"/>
      <c r="D254" s="34" t="str">
        <f aca="false">IF(OR(J254&lt;&gt;"OK",FinMes=""),"",IF(B254&gt;=FinMes,0,MAX(0,ROUND(C254-E254,2))))</f>
        <v/>
      </c>
      <c r="E254" s="34" t="str">
        <f aca="false">IF(OR(J254&lt;&gt;"OK",FinMes=""),"",IF(B254&gt;=FinMes,0,SUMIFS(PagoValido,PagoGasto,A254,PagoFecha,"&lt;"&amp;FinMes)))</f>
        <v/>
      </c>
      <c r="F254" s="35"/>
      <c r="G254" s="35"/>
      <c r="H254" s="35"/>
      <c r="I254" s="36" t="str">
        <f aca="false">IF(J254="","",IF(J254&lt;&gt;"OK","Confira os dados",IF(FinMes="","Escolha um período",IF(B254&gt;=FinMes,"Outro período",IF(L254&gt;0,"Pagamento excedente",IF(D254=0,"Pago",IF(E254=0,"A pagar","Parcial")))))))</f>
        <v/>
      </c>
      <c r="J254" s="36" t="str">
        <f aca="false">IF(COUNTA(A254:C254,F254:H254)=0,"",IF(A254="","Falta o código",IF(A254&lt;&gt;TRIM(A254),"Confira o código",IF(COUNTIFS(GastoID,A254)&gt;1,"Código repetido",IF(NOT(ISNUMBER(B254)),"Confira a data",IF(OR(B254&lt;1,B254&gt;73415,INT(B254)&lt;&gt;B254),"Confira a data",IF(NOT(ISNUMBER(C254)),"Confira o valor",IF(C254&lt;=0,"Valor maior que zero",IF(COUNTIFS(Categorias,F254)&lt;&gt;1,"Escolha uma categoria",IF(G254="","Preencha a descrição","OK"))))))))))</f>
        <v/>
      </c>
      <c r="K254" s="34" t="n">
        <f aca="false">IF(J254="OK",C254,0)</f>
        <v>0</v>
      </c>
      <c r="L254" s="34" t="str">
        <f aca="false">IF(OR(J254&lt;&gt;"OK",FinMes=""),"",IF(B254&gt;=FinMes,0,MAX(0,ROUND(E254-C254,2))))</f>
        <v/>
      </c>
    </row>
    <row r="255" customFormat="false" ht="25" hidden="false" customHeight="true" outlineLevel="0" collapsed="false">
      <c r="A255" s="31"/>
      <c r="B255" s="32"/>
      <c r="C255" s="33"/>
      <c r="D255" s="34" t="str">
        <f aca="false">IF(OR(J255&lt;&gt;"OK",FinMes=""),"",IF(B255&gt;=FinMes,0,MAX(0,ROUND(C255-E255,2))))</f>
        <v/>
      </c>
      <c r="E255" s="34" t="str">
        <f aca="false">IF(OR(J255&lt;&gt;"OK",FinMes=""),"",IF(B255&gt;=FinMes,0,SUMIFS(PagoValido,PagoGasto,A255,PagoFecha,"&lt;"&amp;FinMes)))</f>
        <v/>
      </c>
      <c r="F255" s="35"/>
      <c r="G255" s="35"/>
      <c r="H255" s="35"/>
      <c r="I255" s="36" t="str">
        <f aca="false">IF(J255="","",IF(J255&lt;&gt;"OK","Confira os dados",IF(FinMes="","Escolha um período",IF(B255&gt;=FinMes,"Outro período",IF(L255&gt;0,"Pagamento excedente",IF(D255=0,"Pago",IF(E255=0,"A pagar","Parcial")))))))</f>
        <v/>
      </c>
      <c r="J255" s="36" t="str">
        <f aca="false">IF(COUNTA(A255:C255,F255:H255)=0,"",IF(A255="","Falta o código",IF(A255&lt;&gt;TRIM(A255),"Confira o código",IF(COUNTIFS(GastoID,A255)&gt;1,"Código repetido",IF(NOT(ISNUMBER(B255)),"Confira a data",IF(OR(B255&lt;1,B255&gt;73415,INT(B255)&lt;&gt;B255),"Confira a data",IF(NOT(ISNUMBER(C255)),"Confira o valor",IF(C255&lt;=0,"Valor maior que zero",IF(COUNTIFS(Categorias,F255)&lt;&gt;1,"Escolha uma categoria",IF(G255="","Preencha a descrição","OK"))))))))))</f>
        <v/>
      </c>
      <c r="K255" s="34" t="n">
        <f aca="false">IF(J255="OK",C255,0)</f>
        <v>0</v>
      </c>
      <c r="L255" s="34" t="str">
        <f aca="false">IF(OR(J255&lt;&gt;"OK",FinMes=""),"",IF(B255&gt;=FinMes,0,MAX(0,ROUND(E255-C255,2))))</f>
        <v/>
      </c>
    </row>
    <row r="256" customFormat="false" ht="25" hidden="false" customHeight="true" outlineLevel="0" collapsed="false">
      <c r="A256" s="31"/>
      <c r="B256" s="32"/>
      <c r="C256" s="33"/>
      <c r="D256" s="34" t="str">
        <f aca="false">IF(OR(J256&lt;&gt;"OK",FinMes=""),"",IF(B256&gt;=FinMes,0,MAX(0,ROUND(C256-E256,2))))</f>
        <v/>
      </c>
      <c r="E256" s="34" t="str">
        <f aca="false">IF(OR(J256&lt;&gt;"OK",FinMes=""),"",IF(B256&gt;=FinMes,0,SUMIFS(PagoValido,PagoGasto,A256,PagoFecha,"&lt;"&amp;FinMes)))</f>
        <v/>
      </c>
      <c r="F256" s="35"/>
      <c r="G256" s="35"/>
      <c r="H256" s="35"/>
      <c r="I256" s="36" t="str">
        <f aca="false">IF(J256="","",IF(J256&lt;&gt;"OK","Confira os dados",IF(FinMes="","Escolha um período",IF(B256&gt;=FinMes,"Outro período",IF(L256&gt;0,"Pagamento excedente",IF(D256=0,"Pago",IF(E256=0,"A pagar","Parcial")))))))</f>
        <v/>
      </c>
      <c r="J256" s="36" t="str">
        <f aca="false">IF(COUNTA(A256:C256,F256:H256)=0,"",IF(A256="","Falta o código",IF(A256&lt;&gt;TRIM(A256),"Confira o código",IF(COUNTIFS(GastoID,A256)&gt;1,"Código repetido",IF(NOT(ISNUMBER(B256)),"Confira a data",IF(OR(B256&lt;1,B256&gt;73415,INT(B256)&lt;&gt;B256),"Confira a data",IF(NOT(ISNUMBER(C256)),"Confira o valor",IF(C256&lt;=0,"Valor maior que zero",IF(COUNTIFS(Categorias,F256)&lt;&gt;1,"Escolha uma categoria",IF(G256="","Preencha a descrição","OK"))))))))))</f>
        <v/>
      </c>
      <c r="K256" s="34" t="n">
        <f aca="false">IF(J256="OK",C256,0)</f>
        <v>0</v>
      </c>
      <c r="L256" s="34" t="str">
        <f aca="false">IF(OR(J256&lt;&gt;"OK",FinMes=""),"",IF(B256&gt;=FinMes,0,MAX(0,ROUND(E256-C256,2))))</f>
        <v/>
      </c>
    </row>
    <row r="257" customFormat="false" ht="25" hidden="false" customHeight="true" outlineLevel="0" collapsed="false">
      <c r="A257" s="31"/>
      <c r="B257" s="32"/>
      <c r="C257" s="33"/>
      <c r="D257" s="34" t="str">
        <f aca="false">IF(OR(J257&lt;&gt;"OK",FinMes=""),"",IF(B257&gt;=FinMes,0,MAX(0,ROUND(C257-E257,2))))</f>
        <v/>
      </c>
      <c r="E257" s="34" t="str">
        <f aca="false">IF(OR(J257&lt;&gt;"OK",FinMes=""),"",IF(B257&gt;=FinMes,0,SUMIFS(PagoValido,PagoGasto,A257,PagoFecha,"&lt;"&amp;FinMes)))</f>
        <v/>
      </c>
      <c r="F257" s="35"/>
      <c r="G257" s="35"/>
      <c r="H257" s="35"/>
      <c r="I257" s="36" t="str">
        <f aca="false">IF(J257="","",IF(J257&lt;&gt;"OK","Confira os dados",IF(FinMes="","Escolha um período",IF(B257&gt;=FinMes,"Outro período",IF(L257&gt;0,"Pagamento excedente",IF(D257=0,"Pago",IF(E257=0,"A pagar","Parcial")))))))</f>
        <v/>
      </c>
      <c r="J257" s="36" t="str">
        <f aca="false">IF(COUNTA(A257:C257,F257:H257)=0,"",IF(A257="","Falta o código",IF(A257&lt;&gt;TRIM(A257),"Confira o código",IF(COUNTIFS(GastoID,A257)&gt;1,"Código repetido",IF(NOT(ISNUMBER(B257)),"Confira a data",IF(OR(B257&lt;1,B257&gt;73415,INT(B257)&lt;&gt;B257),"Confira a data",IF(NOT(ISNUMBER(C257)),"Confira o valor",IF(C257&lt;=0,"Valor maior que zero",IF(COUNTIFS(Categorias,F257)&lt;&gt;1,"Escolha uma categoria",IF(G257="","Preencha a descrição","OK"))))))))))</f>
        <v/>
      </c>
      <c r="K257" s="34" t="n">
        <f aca="false">IF(J257="OK",C257,0)</f>
        <v>0</v>
      </c>
      <c r="L257" s="34" t="str">
        <f aca="false">IF(OR(J257&lt;&gt;"OK",FinMes=""),"",IF(B257&gt;=FinMes,0,MAX(0,ROUND(E257-C257,2))))</f>
        <v/>
      </c>
    </row>
    <row r="258" customFormat="false" ht="25" hidden="false" customHeight="true" outlineLevel="0" collapsed="false">
      <c r="A258" s="31"/>
      <c r="B258" s="32"/>
      <c r="C258" s="33"/>
      <c r="D258" s="34" t="str">
        <f aca="false">IF(OR(J258&lt;&gt;"OK",FinMes=""),"",IF(B258&gt;=FinMes,0,MAX(0,ROUND(C258-E258,2))))</f>
        <v/>
      </c>
      <c r="E258" s="34" t="str">
        <f aca="false">IF(OR(J258&lt;&gt;"OK",FinMes=""),"",IF(B258&gt;=FinMes,0,SUMIFS(PagoValido,PagoGasto,A258,PagoFecha,"&lt;"&amp;FinMes)))</f>
        <v/>
      </c>
      <c r="F258" s="35"/>
      <c r="G258" s="35"/>
      <c r="H258" s="35"/>
      <c r="I258" s="36" t="str">
        <f aca="false">IF(J258="","",IF(J258&lt;&gt;"OK","Confira os dados",IF(FinMes="","Escolha um período",IF(B258&gt;=FinMes,"Outro período",IF(L258&gt;0,"Pagamento excedente",IF(D258=0,"Pago",IF(E258=0,"A pagar","Parcial")))))))</f>
        <v/>
      </c>
      <c r="J258" s="36" t="str">
        <f aca="false">IF(COUNTA(A258:C258,F258:H258)=0,"",IF(A258="","Falta o código",IF(A258&lt;&gt;TRIM(A258),"Confira o código",IF(COUNTIFS(GastoID,A258)&gt;1,"Código repetido",IF(NOT(ISNUMBER(B258)),"Confira a data",IF(OR(B258&lt;1,B258&gt;73415,INT(B258)&lt;&gt;B258),"Confira a data",IF(NOT(ISNUMBER(C258)),"Confira o valor",IF(C258&lt;=0,"Valor maior que zero",IF(COUNTIFS(Categorias,F258)&lt;&gt;1,"Escolha uma categoria",IF(G258="","Preencha a descrição","OK"))))))))))</f>
        <v/>
      </c>
      <c r="K258" s="34" t="n">
        <f aca="false">IF(J258="OK",C258,0)</f>
        <v>0</v>
      </c>
      <c r="L258" s="34" t="str">
        <f aca="false">IF(OR(J258&lt;&gt;"OK",FinMes=""),"",IF(B258&gt;=FinMes,0,MAX(0,ROUND(E258-C258,2))))</f>
        <v/>
      </c>
    </row>
    <row r="259" customFormat="false" ht="25" hidden="false" customHeight="true" outlineLevel="0" collapsed="false">
      <c r="A259" s="31"/>
      <c r="B259" s="32"/>
      <c r="C259" s="33"/>
      <c r="D259" s="34" t="str">
        <f aca="false">IF(OR(J259&lt;&gt;"OK",FinMes=""),"",IF(B259&gt;=FinMes,0,MAX(0,ROUND(C259-E259,2))))</f>
        <v/>
      </c>
      <c r="E259" s="34" t="str">
        <f aca="false">IF(OR(J259&lt;&gt;"OK",FinMes=""),"",IF(B259&gt;=FinMes,0,SUMIFS(PagoValido,PagoGasto,A259,PagoFecha,"&lt;"&amp;FinMes)))</f>
        <v/>
      </c>
      <c r="F259" s="35"/>
      <c r="G259" s="35"/>
      <c r="H259" s="35"/>
      <c r="I259" s="36" t="str">
        <f aca="false">IF(J259="","",IF(J259&lt;&gt;"OK","Confira os dados",IF(FinMes="","Escolha um período",IF(B259&gt;=FinMes,"Outro período",IF(L259&gt;0,"Pagamento excedente",IF(D259=0,"Pago",IF(E259=0,"A pagar","Parcial")))))))</f>
        <v/>
      </c>
      <c r="J259" s="36" t="str">
        <f aca="false">IF(COUNTA(A259:C259,F259:H259)=0,"",IF(A259="","Falta o código",IF(A259&lt;&gt;TRIM(A259),"Confira o código",IF(COUNTIFS(GastoID,A259)&gt;1,"Código repetido",IF(NOT(ISNUMBER(B259)),"Confira a data",IF(OR(B259&lt;1,B259&gt;73415,INT(B259)&lt;&gt;B259),"Confira a data",IF(NOT(ISNUMBER(C259)),"Confira o valor",IF(C259&lt;=0,"Valor maior que zero",IF(COUNTIFS(Categorias,F259)&lt;&gt;1,"Escolha uma categoria",IF(G259="","Preencha a descrição","OK"))))))))))</f>
        <v/>
      </c>
      <c r="K259" s="34" t="n">
        <f aca="false">IF(J259="OK",C259,0)</f>
        <v>0</v>
      </c>
      <c r="L259" s="34" t="str">
        <f aca="false">IF(OR(J259&lt;&gt;"OK",FinMes=""),"",IF(B259&gt;=FinMes,0,MAX(0,ROUND(E259-C259,2))))</f>
        <v/>
      </c>
    </row>
    <row r="260" customFormat="false" ht="25" hidden="false" customHeight="true" outlineLevel="0" collapsed="false">
      <c r="A260" s="31"/>
      <c r="B260" s="32"/>
      <c r="C260" s="33"/>
      <c r="D260" s="34" t="str">
        <f aca="false">IF(OR(J260&lt;&gt;"OK",FinMes=""),"",IF(B260&gt;=FinMes,0,MAX(0,ROUND(C260-E260,2))))</f>
        <v/>
      </c>
      <c r="E260" s="34" t="str">
        <f aca="false">IF(OR(J260&lt;&gt;"OK",FinMes=""),"",IF(B260&gt;=FinMes,0,SUMIFS(PagoValido,PagoGasto,A260,PagoFecha,"&lt;"&amp;FinMes)))</f>
        <v/>
      </c>
      <c r="F260" s="35"/>
      <c r="G260" s="35"/>
      <c r="H260" s="35"/>
      <c r="I260" s="36" t="str">
        <f aca="false">IF(J260="","",IF(J260&lt;&gt;"OK","Confira os dados",IF(FinMes="","Escolha um período",IF(B260&gt;=FinMes,"Outro período",IF(L260&gt;0,"Pagamento excedente",IF(D260=0,"Pago",IF(E260=0,"A pagar","Parcial")))))))</f>
        <v/>
      </c>
      <c r="J260" s="36" t="str">
        <f aca="false">IF(COUNTA(A260:C260,F260:H260)=0,"",IF(A260="","Falta o código",IF(A260&lt;&gt;TRIM(A260),"Confira o código",IF(COUNTIFS(GastoID,A260)&gt;1,"Código repetido",IF(NOT(ISNUMBER(B260)),"Confira a data",IF(OR(B260&lt;1,B260&gt;73415,INT(B260)&lt;&gt;B260),"Confira a data",IF(NOT(ISNUMBER(C260)),"Confira o valor",IF(C260&lt;=0,"Valor maior que zero",IF(COUNTIFS(Categorias,F260)&lt;&gt;1,"Escolha uma categoria",IF(G260="","Preencha a descrição","OK"))))))))))</f>
        <v/>
      </c>
      <c r="K260" s="34" t="n">
        <f aca="false">IF(J260="OK",C260,0)</f>
        <v>0</v>
      </c>
      <c r="L260" s="34" t="str">
        <f aca="false">IF(OR(J260&lt;&gt;"OK",FinMes=""),"",IF(B260&gt;=FinMes,0,MAX(0,ROUND(E260-C260,2))))</f>
        <v/>
      </c>
    </row>
    <row r="261" customFormat="false" ht="25" hidden="false" customHeight="true" outlineLevel="0" collapsed="false">
      <c r="A261" s="31"/>
      <c r="B261" s="32"/>
      <c r="C261" s="33"/>
      <c r="D261" s="34" t="str">
        <f aca="false">IF(OR(J261&lt;&gt;"OK",FinMes=""),"",IF(B261&gt;=FinMes,0,MAX(0,ROUND(C261-E261,2))))</f>
        <v/>
      </c>
      <c r="E261" s="34" t="str">
        <f aca="false">IF(OR(J261&lt;&gt;"OK",FinMes=""),"",IF(B261&gt;=FinMes,0,SUMIFS(PagoValido,PagoGasto,A261,PagoFecha,"&lt;"&amp;FinMes)))</f>
        <v/>
      </c>
      <c r="F261" s="35"/>
      <c r="G261" s="35"/>
      <c r="H261" s="35"/>
      <c r="I261" s="36" t="str">
        <f aca="false">IF(J261="","",IF(J261&lt;&gt;"OK","Confira os dados",IF(FinMes="","Escolha um período",IF(B261&gt;=FinMes,"Outro período",IF(L261&gt;0,"Pagamento excedente",IF(D261=0,"Pago",IF(E261=0,"A pagar","Parcial")))))))</f>
        <v/>
      </c>
      <c r="J261" s="36" t="str">
        <f aca="false">IF(COUNTA(A261:C261,F261:H261)=0,"",IF(A261="","Falta o código",IF(A261&lt;&gt;TRIM(A261),"Confira o código",IF(COUNTIFS(GastoID,A261)&gt;1,"Código repetido",IF(NOT(ISNUMBER(B261)),"Confira a data",IF(OR(B261&lt;1,B261&gt;73415,INT(B261)&lt;&gt;B261),"Confira a data",IF(NOT(ISNUMBER(C261)),"Confira o valor",IF(C261&lt;=0,"Valor maior que zero",IF(COUNTIFS(Categorias,F261)&lt;&gt;1,"Escolha uma categoria",IF(G261="","Preencha a descrição","OK"))))))))))</f>
        <v/>
      </c>
      <c r="K261" s="34" t="n">
        <f aca="false">IF(J261="OK",C261,0)</f>
        <v>0</v>
      </c>
      <c r="L261" s="34" t="str">
        <f aca="false">IF(OR(J261&lt;&gt;"OK",FinMes=""),"",IF(B261&gt;=FinMes,0,MAX(0,ROUND(E261-C261,2))))</f>
        <v/>
      </c>
    </row>
    <row r="262" customFormat="false" ht="25" hidden="false" customHeight="true" outlineLevel="0" collapsed="false">
      <c r="A262" s="31"/>
      <c r="B262" s="32"/>
      <c r="C262" s="33"/>
      <c r="D262" s="34" t="str">
        <f aca="false">IF(OR(J262&lt;&gt;"OK",FinMes=""),"",IF(B262&gt;=FinMes,0,MAX(0,ROUND(C262-E262,2))))</f>
        <v/>
      </c>
      <c r="E262" s="34" t="str">
        <f aca="false">IF(OR(J262&lt;&gt;"OK",FinMes=""),"",IF(B262&gt;=FinMes,0,SUMIFS(PagoValido,PagoGasto,A262,PagoFecha,"&lt;"&amp;FinMes)))</f>
        <v/>
      </c>
      <c r="F262" s="35"/>
      <c r="G262" s="35"/>
      <c r="H262" s="35"/>
      <c r="I262" s="36" t="str">
        <f aca="false">IF(J262="","",IF(J262&lt;&gt;"OK","Confira os dados",IF(FinMes="","Escolha um período",IF(B262&gt;=FinMes,"Outro período",IF(L262&gt;0,"Pagamento excedente",IF(D262=0,"Pago",IF(E262=0,"A pagar","Parcial")))))))</f>
        <v/>
      </c>
      <c r="J262" s="36" t="str">
        <f aca="false">IF(COUNTA(A262:C262,F262:H262)=0,"",IF(A262="","Falta o código",IF(A262&lt;&gt;TRIM(A262),"Confira o código",IF(COUNTIFS(GastoID,A262)&gt;1,"Código repetido",IF(NOT(ISNUMBER(B262)),"Confira a data",IF(OR(B262&lt;1,B262&gt;73415,INT(B262)&lt;&gt;B262),"Confira a data",IF(NOT(ISNUMBER(C262)),"Confira o valor",IF(C262&lt;=0,"Valor maior que zero",IF(COUNTIFS(Categorias,F262)&lt;&gt;1,"Escolha uma categoria",IF(G262="","Preencha a descrição","OK"))))))))))</f>
        <v/>
      </c>
      <c r="K262" s="34" t="n">
        <f aca="false">IF(J262="OK",C262,0)</f>
        <v>0</v>
      </c>
      <c r="L262" s="34" t="str">
        <f aca="false">IF(OR(J262&lt;&gt;"OK",FinMes=""),"",IF(B262&gt;=FinMes,0,MAX(0,ROUND(E262-C262,2))))</f>
        <v/>
      </c>
    </row>
    <row r="263" customFormat="false" ht="25" hidden="false" customHeight="true" outlineLevel="0" collapsed="false">
      <c r="A263" s="31"/>
      <c r="B263" s="32"/>
      <c r="C263" s="33"/>
      <c r="D263" s="34" t="str">
        <f aca="false">IF(OR(J263&lt;&gt;"OK",FinMes=""),"",IF(B263&gt;=FinMes,0,MAX(0,ROUND(C263-E263,2))))</f>
        <v/>
      </c>
      <c r="E263" s="34" t="str">
        <f aca="false">IF(OR(J263&lt;&gt;"OK",FinMes=""),"",IF(B263&gt;=FinMes,0,SUMIFS(PagoValido,PagoGasto,A263,PagoFecha,"&lt;"&amp;FinMes)))</f>
        <v/>
      </c>
      <c r="F263" s="35"/>
      <c r="G263" s="35"/>
      <c r="H263" s="35"/>
      <c r="I263" s="36" t="str">
        <f aca="false">IF(J263="","",IF(J263&lt;&gt;"OK","Confira os dados",IF(FinMes="","Escolha um período",IF(B263&gt;=FinMes,"Outro período",IF(L263&gt;0,"Pagamento excedente",IF(D263=0,"Pago",IF(E263=0,"A pagar","Parcial")))))))</f>
        <v/>
      </c>
      <c r="J263" s="36" t="str">
        <f aca="false">IF(COUNTA(A263:C263,F263:H263)=0,"",IF(A263="","Falta o código",IF(A263&lt;&gt;TRIM(A263),"Confira o código",IF(COUNTIFS(GastoID,A263)&gt;1,"Código repetido",IF(NOT(ISNUMBER(B263)),"Confira a data",IF(OR(B263&lt;1,B263&gt;73415,INT(B263)&lt;&gt;B263),"Confira a data",IF(NOT(ISNUMBER(C263)),"Confira o valor",IF(C263&lt;=0,"Valor maior que zero",IF(COUNTIFS(Categorias,F263)&lt;&gt;1,"Escolha uma categoria",IF(G263="","Preencha a descrição","OK"))))))))))</f>
        <v/>
      </c>
      <c r="K263" s="34" t="n">
        <f aca="false">IF(J263="OK",C263,0)</f>
        <v>0</v>
      </c>
      <c r="L263" s="34" t="str">
        <f aca="false">IF(OR(J263&lt;&gt;"OK",FinMes=""),"",IF(B263&gt;=FinMes,0,MAX(0,ROUND(E263-C263,2))))</f>
        <v/>
      </c>
    </row>
    <row r="264" customFormat="false" ht="25" hidden="false" customHeight="true" outlineLevel="0" collapsed="false">
      <c r="A264" s="31"/>
      <c r="B264" s="32"/>
      <c r="C264" s="33"/>
      <c r="D264" s="34" t="str">
        <f aca="false">IF(OR(J264&lt;&gt;"OK",FinMes=""),"",IF(B264&gt;=FinMes,0,MAX(0,ROUND(C264-E264,2))))</f>
        <v/>
      </c>
      <c r="E264" s="34" t="str">
        <f aca="false">IF(OR(J264&lt;&gt;"OK",FinMes=""),"",IF(B264&gt;=FinMes,0,SUMIFS(PagoValido,PagoGasto,A264,PagoFecha,"&lt;"&amp;FinMes)))</f>
        <v/>
      </c>
      <c r="F264" s="35"/>
      <c r="G264" s="35"/>
      <c r="H264" s="35"/>
      <c r="I264" s="36" t="str">
        <f aca="false">IF(J264="","",IF(J264&lt;&gt;"OK","Confira os dados",IF(FinMes="","Escolha um período",IF(B264&gt;=FinMes,"Outro período",IF(L264&gt;0,"Pagamento excedente",IF(D264=0,"Pago",IF(E264=0,"A pagar","Parcial")))))))</f>
        <v/>
      </c>
      <c r="J264" s="36" t="str">
        <f aca="false">IF(COUNTA(A264:C264,F264:H264)=0,"",IF(A264="","Falta o código",IF(A264&lt;&gt;TRIM(A264),"Confira o código",IF(COUNTIFS(GastoID,A264)&gt;1,"Código repetido",IF(NOT(ISNUMBER(B264)),"Confira a data",IF(OR(B264&lt;1,B264&gt;73415,INT(B264)&lt;&gt;B264),"Confira a data",IF(NOT(ISNUMBER(C264)),"Confira o valor",IF(C264&lt;=0,"Valor maior que zero",IF(COUNTIFS(Categorias,F264)&lt;&gt;1,"Escolha uma categoria",IF(G264="","Preencha a descrição","OK"))))))))))</f>
        <v/>
      </c>
      <c r="K264" s="34" t="n">
        <f aca="false">IF(J264="OK",C264,0)</f>
        <v>0</v>
      </c>
      <c r="L264" s="34" t="str">
        <f aca="false">IF(OR(J264&lt;&gt;"OK",FinMes=""),"",IF(B264&gt;=FinMes,0,MAX(0,ROUND(E264-C264,2))))</f>
        <v/>
      </c>
    </row>
    <row r="265" customFormat="false" ht="25" hidden="false" customHeight="true" outlineLevel="0" collapsed="false">
      <c r="A265" s="31"/>
      <c r="B265" s="32"/>
      <c r="C265" s="33"/>
      <c r="D265" s="34" t="str">
        <f aca="false">IF(OR(J265&lt;&gt;"OK",FinMes=""),"",IF(B265&gt;=FinMes,0,MAX(0,ROUND(C265-E265,2))))</f>
        <v/>
      </c>
      <c r="E265" s="34" t="str">
        <f aca="false">IF(OR(J265&lt;&gt;"OK",FinMes=""),"",IF(B265&gt;=FinMes,0,SUMIFS(PagoValido,PagoGasto,A265,PagoFecha,"&lt;"&amp;FinMes)))</f>
        <v/>
      </c>
      <c r="F265" s="35"/>
      <c r="G265" s="35"/>
      <c r="H265" s="35"/>
      <c r="I265" s="36" t="str">
        <f aca="false">IF(J265="","",IF(J265&lt;&gt;"OK","Confira os dados",IF(FinMes="","Escolha um período",IF(B265&gt;=FinMes,"Outro período",IF(L265&gt;0,"Pagamento excedente",IF(D265=0,"Pago",IF(E265=0,"A pagar","Parcial")))))))</f>
        <v/>
      </c>
      <c r="J265" s="36" t="str">
        <f aca="false">IF(COUNTA(A265:C265,F265:H265)=0,"",IF(A265="","Falta o código",IF(A265&lt;&gt;TRIM(A265),"Confira o código",IF(COUNTIFS(GastoID,A265)&gt;1,"Código repetido",IF(NOT(ISNUMBER(B265)),"Confira a data",IF(OR(B265&lt;1,B265&gt;73415,INT(B265)&lt;&gt;B265),"Confira a data",IF(NOT(ISNUMBER(C265)),"Confira o valor",IF(C265&lt;=0,"Valor maior que zero",IF(COUNTIFS(Categorias,F265)&lt;&gt;1,"Escolha uma categoria",IF(G265="","Preencha a descrição","OK"))))))))))</f>
        <v/>
      </c>
      <c r="K265" s="34" t="n">
        <f aca="false">IF(J265="OK",C265,0)</f>
        <v>0</v>
      </c>
      <c r="L265" s="34" t="str">
        <f aca="false">IF(OR(J265&lt;&gt;"OK",FinMes=""),"",IF(B265&gt;=FinMes,0,MAX(0,ROUND(E265-C265,2))))</f>
        <v/>
      </c>
    </row>
    <row r="266" customFormat="false" ht="25" hidden="false" customHeight="true" outlineLevel="0" collapsed="false">
      <c r="A266" s="31"/>
      <c r="B266" s="32"/>
      <c r="C266" s="33"/>
      <c r="D266" s="34" t="str">
        <f aca="false">IF(OR(J266&lt;&gt;"OK",FinMes=""),"",IF(B266&gt;=FinMes,0,MAX(0,ROUND(C266-E266,2))))</f>
        <v/>
      </c>
      <c r="E266" s="34" t="str">
        <f aca="false">IF(OR(J266&lt;&gt;"OK",FinMes=""),"",IF(B266&gt;=FinMes,0,SUMIFS(PagoValido,PagoGasto,A266,PagoFecha,"&lt;"&amp;FinMes)))</f>
        <v/>
      </c>
      <c r="F266" s="35"/>
      <c r="G266" s="35"/>
      <c r="H266" s="35"/>
      <c r="I266" s="36" t="str">
        <f aca="false">IF(J266="","",IF(J266&lt;&gt;"OK","Confira os dados",IF(FinMes="","Escolha um período",IF(B266&gt;=FinMes,"Outro período",IF(L266&gt;0,"Pagamento excedente",IF(D266=0,"Pago",IF(E266=0,"A pagar","Parcial")))))))</f>
        <v/>
      </c>
      <c r="J266" s="36" t="str">
        <f aca="false">IF(COUNTA(A266:C266,F266:H266)=0,"",IF(A266="","Falta o código",IF(A266&lt;&gt;TRIM(A266),"Confira o código",IF(COUNTIFS(GastoID,A266)&gt;1,"Código repetido",IF(NOT(ISNUMBER(B266)),"Confira a data",IF(OR(B266&lt;1,B266&gt;73415,INT(B266)&lt;&gt;B266),"Confira a data",IF(NOT(ISNUMBER(C266)),"Confira o valor",IF(C266&lt;=0,"Valor maior que zero",IF(COUNTIFS(Categorias,F266)&lt;&gt;1,"Escolha uma categoria",IF(G266="","Preencha a descrição","OK"))))))))))</f>
        <v/>
      </c>
      <c r="K266" s="34" t="n">
        <f aca="false">IF(J266="OK",C266,0)</f>
        <v>0</v>
      </c>
      <c r="L266" s="34" t="str">
        <f aca="false">IF(OR(J266&lt;&gt;"OK",FinMes=""),"",IF(B266&gt;=FinMes,0,MAX(0,ROUND(E266-C266,2))))</f>
        <v/>
      </c>
    </row>
    <row r="267" customFormat="false" ht="25" hidden="false" customHeight="true" outlineLevel="0" collapsed="false">
      <c r="A267" s="31"/>
      <c r="B267" s="32"/>
      <c r="C267" s="33"/>
      <c r="D267" s="34" t="str">
        <f aca="false">IF(OR(J267&lt;&gt;"OK",FinMes=""),"",IF(B267&gt;=FinMes,0,MAX(0,ROUND(C267-E267,2))))</f>
        <v/>
      </c>
      <c r="E267" s="34" t="str">
        <f aca="false">IF(OR(J267&lt;&gt;"OK",FinMes=""),"",IF(B267&gt;=FinMes,0,SUMIFS(PagoValido,PagoGasto,A267,PagoFecha,"&lt;"&amp;FinMes)))</f>
        <v/>
      </c>
      <c r="F267" s="35"/>
      <c r="G267" s="35"/>
      <c r="H267" s="35"/>
      <c r="I267" s="36" t="str">
        <f aca="false">IF(J267="","",IF(J267&lt;&gt;"OK","Confira os dados",IF(FinMes="","Escolha um período",IF(B267&gt;=FinMes,"Outro período",IF(L267&gt;0,"Pagamento excedente",IF(D267=0,"Pago",IF(E267=0,"A pagar","Parcial")))))))</f>
        <v/>
      </c>
      <c r="J267" s="36" t="str">
        <f aca="false">IF(COUNTA(A267:C267,F267:H267)=0,"",IF(A267="","Falta o código",IF(A267&lt;&gt;TRIM(A267),"Confira o código",IF(COUNTIFS(GastoID,A267)&gt;1,"Código repetido",IF(NOT(ISNUMBER(B267)),"Confira a data",IF(OR(B267&lt;1,B267&gt;73415,INT(B267)&lt;&gt;B267),"Confira a data",IF(NOT(ISNUMBER(C267)),"Confira o valor",IF(C267&lt;=0,"Valor maior que zero",IF(COUNTIFS(Categorias,F267)&lt;&gt;1,"Escolha uma categoria",IF(G267="","Preencha a descrição","OK"))))))))))</f>
        <v/>
      </c>
      <c r="K267" s="34" t="n">
        <f aca="false">IF(J267="OK",C267,0)</f>
        <v>0</v>
      </c>
      <c r="L267" s="34" t="str">
        <f aca="false">IF(OR(J267&lt;&gt;"OK",FinMes=""),"",IF(B267&gt;=FinMes,0,MAX(0,ROUND(E267-C267,2))))</f>
        <v/>
      </c>
    </row>
    <row r="268" customFormat="false" ht="25" hidden="false" customHeight="true" outlineLevel="0" collapsed="false">
      <c r="A268" s="31"/>
      <c r="B268" s="32"/>
      <c r="C268" s="33"/>
      <c r="D268" s="34" t="str">
        <f aca="false">IF(OR(J268&lt;&gt;"OK",FinMes=""),"",IF(B268&gt;=FinMes,0,MAX(0,ROUND(C268-E268,2))))</f>
        <v/>
      </c>
      <c r="E268" s="34" t="str">
        <f aca="false">IF(OR(J268&lt;&gt;"OK",FinMes=""),"",IF(B268&gt;=FinMes,0,SUMIFS(PagoValido,PagoGasto,A268,PagoFecha,"&lt;"&amp;FinMes)))</f>
        <v/>
      </c>
      <c r="F268" s="35"/>
      <c r="G268" s="35"/>
      <c r="H268" s="35"/>
      <c r="I268" s="36" t="str">
        <f aca="false">IF(J268="","",IF(J268&lt;&gt;"OK","Confira os dados",IF(FinMes="","Escolha um período",IF(B268&gt;=FinMes,"Outro período",IF(L268&gt;0,"Pagamento excedente",IF(D268=0,"Pago",IF(E268=0,"A pagar","Parcial")))))))</f>
        <v/>
      </c>
      <c r="J268" s="36" t="str">
        <f aca="false">IF(COUNTA(A268:C268,F268:H268)=0,"",IF(A268="","Falta o código",IF(A268&lt;&gt;TRIM(A268),"Confira o código",IF(COUNTIFS(GastoID,A268)&gt;1,"Código repetido",IF(NOT(ISNUMBER(B268)),"Confira a data",IF(OR(B268&lt;1,B268&gt;73415,INT(B268)&lt;&gt;B268),"Confira a data",IF(NOT(ISNUMBER(C268)),"Confira o valor",IF(C268&lt;=0,"Valor maior que zero",IF(COUNTIFS(Categorias,F268)&lt;&gt;1,"Escolha uma categoria",IF(G268="","Preencha a descrição","OK"))))))))))</f>
        <v/>
      </c>
      <c r="K268" s="34" t="n">
        <f aca="false">IF(J268="OK",C268,0)</f>
        <v>0</v>
      </c>
      <c r="L268" s="34" t="str">
        <f aca="false">IF(OR(J268&lt;&gt;"OK",FinMes=""),"",IF(B268&gt;=FinMes,0,MAX(0,ROUND(E268-C268,2))))</f>
        <v/>
      </c>
    </row>
    <row r="269" customFormat="false" ht="25" hidden="false" customHeight="true" outlineLevel="0" collapsed="false">
      <c r="A269" s="31"/>
      <c r="B269" s="32"/>
      <c r="C269" s="33"/>
      <c r="D269" s="34" t="str">
        <f aca="false">IF(OR(J269&lt;&gt;"OK",FinMes=""),"",IF(B269&gt;=FinMes,0,MAX(0,ROUND(C269-E269,2))))</f>
        <v/>
      </c>
      <c r="E269" s="34" t="str">
        <f aca="false">IF(OR(J269&lt;&gt;"OK",FinMes=""),"",IF(B269&gt;=FinMes,0,SUMIFS(PagoValido,PagoGasto,A269,PagoFecha,"&lt;"&amp;FinMes)))</f>
        <v/>
      </c>
      <c r="F269" s="35"/>
      <c r="G269" s="35"/>
      <c r="H269" s="35"/>
      <c r="I269" s="36" t="str">
        <f aca="false">IF(J269="","",IF(J269&lt;&gt;"OK","Confira os dados",IF(FinMes="","Escolha um período",IF(B269&gt;=FinMes,"Outro período",IF(L269&gt;0,"Pagamento excedente",IF(D269=0,"Pago",IF(E269=0,"A pagar","Parcial")))))))</f>
        <v/>
      </c>
      <c r="J269" s="36" t="str">
        <f aca="false">IF(COUNTA(A269:C269,F269:H269)=0,"",IF(A269="","Falta o código",IF(A269&lt;&gt;TRIM(A269),"Confira o código",IF(COUNTIFS(GastoID,A269)&gt;1,"Código repetido",IF(NOT(ISNUMBER(B269)),"Confira a data",IF(OR(B269&lt;1,B269&gt;73415,INT(B269)&lt;&gt;B269),"Confira a data",IF(NOT(ISNUMBER(C269)),"Confira o valor",IF(C269&lt;=0,"Valor maior que zero",IF(COUNTIFS(Categorias,F269)&lt;&gt;1,"Escolha uma categoria",IF(G269="","Preencha a descrição","OK"))))))))))</f>
        <v/>
      </c>
      <c r="K269" s="34" t="n">
        <f aca="false">IF(J269="OK",C269,0)</f>
        <v>0</v>
      </c>
      <c r="L269" s="34" t="str">
        <f aca="false">IF(OR(J269&lt;&gt;"OK",FinMes=""),"",IF(B269&gt;=FinMes,0,MAX(0,ROUND(E269-C269,2))))</f>
        <v/>
      </c>
    </row>
    <row r="270" customFormat="false" ht="25" hidden="false" customHeight="true" outlineLevel="0" collapsed="false">
      <c r="A270" s="31"/>
      <c r="B270" s="32"/>
      <c r="C270" s="33"/>
      <c r="D270" s="34" t="str">
        <f aca="false">IF(OR(J270&lt;&gt;"OK",FinMes=""),"",IF(B270&gt;=FinMes,0,MAX(0,ROUND(C270-E270,2))))</f>
        <v/>
      </c>
      <c r="E270" s="34" t="str">
        <f aca="false">IF(OR(J270&lt;&gt;"OK",FinMes=""),"",IF(B270&gt;=FinMes,0,SUMIFS(PagoValido,PagoGasto,A270,PagoFecha,"&lt;"&amp;FinMes)))</f>
        <v/>
      </c>
      <c r="F270" s="35"/>
      <c r="G270" s="35"/>
      <c r="H270" s="35"/>
      <c r="I270" s="36" t="str">
        <f aca="false">IF(J270="","",IF(J270&lt;&gt;"OK","Confira os dados",IF(FinMes="","Escolha um período",IF(B270&gt;=FinMes,"Outro período",IF(L270&gt;0,"Pagamento excedente",IF(D270=0,"Pago",IF(E270=0,"A pagar","Parcial")))))))</f>
        <v/>
      </c>
      <c r="J270" s="36" t="str">
        <f aca="false">IF(COUNTA(A270:C270,F270:H270)=0,"",IF(A270="","Falta o código",IF(A270&lt;&gt;TRIM(A270),"Confira o código",IF(COUNTIFS(GastoID,A270)&gt;1,"Código repetido",IF(NOT(ISNUMBER(B270)),"Confira a data",IF(OR(B270&lt;1,B270&gt;73415,INT(B270)&lt;&gt;B270),"Confira a data",IF(NOT(ISNUMBER(C270)),"Confira o valor",IF(C270&lt;=0,"Valor maior que zero",IF(COUNTIFS(Categorias,F270)&lt;&gt;1,"Escolha uma categoria",IF(G270="","Preencha a descrição","OK"))))))))))</f>
        <v/>
      </c>
      <c r="K270" s="34" t="n">
        <f aca="false">IF(J270="OK",C270,0)</f>
        <v>0</v>
      </c>
      <c r="L270" s="34" t="str">
        <f aca="false">IF(OR(J270&lt;&gt;"OK",FinMes=""),"",IF(B270&gt;=FinMes,0,MAX(0,ROUND(E270-C270,2))))</f>
        <v/>
      </c>
    </row>
    <row r="271" customFormat="false" ht="25" hidden="false" customHeight="true" outlineLevel="0" collapsed="false">
      <c r="A271" s="31"/>
      <c r="B271" s="32"/>
      <c r="C271" s="33"/>
      <c r="D271" s="34" t="str">
        <f aca="false">IF(OR(J271&lt;&gt;"OK",FinMes=""),"",IF(B271&gt;=FinMes,0,MAX(0,ROUND(C271-E271,2))))</f>
        <v/>
      </c>
      <c r="E271" s="34" t="str">
        <f aca="false">IF(OR(J271&lt;&gt;"OK",FinMes=""),"",IF(B271&gt;=FinMes,0,SUMIFS(PagoValido,PagoGasto,A271,PagoFecha,"&lt;"&amp;FinMes)))</f>
        <v/>
      </c>
      <c r="F271" s="35"/>
      <c r="G271" s="35"/>
      <c r="H271" s="35"/>
      <c r="I271" s="36" t="str">
        <f aca="false">IF(J271="","",IF(J271&lt;&gt;"OK","Confira os dados",IF(FinMes="","Escolha um período",IF(B271&gt;=FinMes,"Outro período",IF(L271&gt;0,"Pagamento excedente",IF(D271=0,"Pago",IF(E271=0,"A pagar","Parcial")))))))</f>
        <v/>
      </c>
      <c r="J271" s="36" t="str">
        <f aca="false">IF(COUNTA(A271:C271,F271:H271)=0,"",IF(A271="","Falta o código",IF(A271&lt;&gt;TRIM(A271),"Confira o código",IF(COUNTIFS(GastoID,A271)&gt;1,"Código repetido",IF(NOT(ISNUMBER(B271)),"Confira a data",IF(OR(B271&lt;1,B271&gt;73415,INT(B271)&lt;&gt;B271),"Confira a data",IF(NOT(ISNUMBER(C271)),"Confira o valor",IF(C271&lt;=0,"Valor maior que zero",IF(COUNTIFS(Categorias,F271)&lt;&gt;1,"Escolha uma categoria",IF(G271="","Preencha a descrição","OK"))))))))))</f>
        <v/>
      </c>
      <c r="K271" s="34" t="n">
        <f aca="false">IF(J271="OK",C271,0)</f>
        <v>0</v>
      </c>
      <c r="L271" s="34" t="str">
        <f aca="false">IF(OR(J271&lt;&gt;"OK",FinMes=""),"",IF(B271&gt;=FinMes,0,MAX(0,ROUND(E271-C271,2))))</f>
        <v/>
      </c>
    </row>
    <row r="272" customFormat="false" ht="25" hidden="false" customHeight="true" outlineLevel="0" collapsed="false">
      <c r="A272" s="31"/>
      <c r="B272" s="32"/>
      <c r="C272" s="33"/>
      <c r="D272" s="34" t="str">
        <f aca="false">IF(OR(J272&lt;&gt;"OK",FinMes=""),"",IF(B272&gt;=FinMes,0,MAX(0,ROUND(C272-E272,2))))</f>
        <v/>
      </c>
      <c r="E272" s="34" t="str">
        <f aca="false">IF(OR(J272&lt;&gt;"OK",FinMes=""),"",IF(B272&gt;=FinMes,0,SUMIFS(PagoValido,PagoGasto,A272,PagoFecha,"&lt;"&amp;FinMes)))</f>
        <v/>
      </c>
      <c r="F272" s="35"/>
      <c r="G272" s="35"/>
      <c r="H272" s="35"/>
      <c r="I272" s="36" t="str">
        <f aca="false">IF(J272="","",IF(J272&lt;&gt;"OK","Confira os dados",IF(FinMes="","Escolha um período",IF(B272&gt;=FinMes,"Outro período",IF(L272&gt;0,"Pagamento excedente",IF(D272=0,"Pago",IF(E272=0,"A pagar","Parcial")))))))</f>
        <v/>
      </c>
      <c r="J272" s="36" t="str">
        <f aca="false">IF(COUNTA(A272:C272,F272:H272)=0,"",IF(A272="","Falta o código",IF(A272&lt;&gt;TRIM(A272),"Confira o código",IF(COUNTIFS(GastoID,A272)&gt;1,"Código repetido",IF(NOT(ISNUMBER(B272)),"Confira a data",IF(OR(B272&lt;1,B272&gt;73415,INT(B272)&lt;&gt;B272),"Confira a data",IF(NOT(ISNUMBER(C272)),"Confira o valor",IF(C272&lt;=0,"Valor maior que zero",IF(COUNTIFS(Categorias,F272)&lt;&gt;1,"Escolha uma categoria",IF(G272="","Preencha a descrição","OK"))))))))))</f>
        <v/>
      </c>
      <c r="K272" s="34" t="n">
        <f aca="false">IF(J272="OK",C272,0)</f>
        <v>0</v>
      </c>
      <c r="L272" s="34" t="str">
        <f aca="false">IF(OR(J272&lt;&gt;"OK",FinMes=""),"",IF(B272&gt;=FinMes,0,MAX(0,ROUND(E272-C272,2))))</f>
        <v/>
      </c>
    </row>
    <row r="273" customFormat="false" ht="25" hidden="false" customHeight="true" outlineLevel="0" collapsed="false">
      <c r="A273" s="31"/>
      <c r="B273" s="32"/>
      <c r="C273" s="33"/>
      <c r="D273" s="34" t="str">
        <f aca="false">IF(OR(J273&lt;&gt;"OK",FinMes=""),"",IF(B273&gt;=FinMes,0,MAX(0,ROUND(C273-E273,2))))</f>
        <v/>
      </c>
      <c r="E273" s="34" t="str">
        <f aca="false">IF(OR(J273&lt;&gt;"OK",FinMes=""),"",IF(B273&gt;=FinMes,0,SUMIFS(PagoValido,PagoGasto,A273,PagoFecha,"&lt;"&amp;FinMes)))</f>
        <v/>
      </c>
      <c r="F273" s="35"/>
      <c r="G273" s="35"/>
      <c r="H273" s="35"/>
      <c r="I273" s="36" t="str">
        <f aca="false">IF(J273="","",IF(J273&lt;&gt;"OK","Confira os dados",IF(FinMes="","Escolha um período",IF(B273&gt;=FinMes,"Outro período",IF(L273&gt;0,"Pagamento excedente",IF(D273=0,"Pago",IF(E273=0,"A pagar","Parcial")))))))</f>
        <v/>
      </c>
      <c r="J273" s="36" t="str">
        <f aca="false">IF(COUNTA(A273:C273,F273:H273)=0,"",IF(A273="","Falta o código",IF(A273&lt;&gt;TRIM(A273),"Confira o código",IF(COUNTIFS(GastoID,A273)&gt;1,"Código repetido",IF(NOT(ISNUMBER(B273)),"Confira a data",IF(OR(B273&lt;1,B273&gt;73415,INT(B273)&lt;&gt;B273),"Confira a data",IF(NOT(ISNUMBER(C273)),"Confira o valor",IF(C273&lt;=0,"Valor maior que zero",IF(COUNTIFS(Categorias,F273)&lt;&gt;1,"Escolha uma categoria",IF(G273="","Preencha a descrição","OK"))))))))))</f>
        <v/>
      </c>
      <c r="K273" s="34" t="n">
        <f aca="false">IF(J273="OK",C273,0)</f>
        <v>0</v>
      </c>
      <c r="L273" s="34" t="str">
        <f aca="false">IF(OR(J273&lt;&gt;"OK",FinMes=""),"",IF(B273&gt;=FinMes,0,MAX(0,ROUND(E273-C273,2))))</f>
        <v/>
      </c>
    </row>
    <row r="274" customFormat="false" ht="25" hidden="false" customHeight="true" outlineLevel="0" collapsed="false">
      <c r="A274" s="31"/>
      <c r="B274" s="32"/>
      <c r="C274" s="33"/>
      <c r="D274" s="34" t="str">
        <f aca="false">IF(OR(J274&lt;&gt;"OK",FinMes=""),"",IF(B274&gt;=FinMes,0,MAX(0,ROUND(C274-E274,2))))</f>
        <v/>
      </c>
      <c r="E274" s="34" t="str">
        <f aca="false">IF(OR(J274&lt;&gt;"OK",FinMes=""),"",IF(B274&gt;=FinMes,0,SUMIFS(PagoValido,PagoGasto,A274,PagoFecha,"&lt;"&amp;FinMes)))</f>
        <v/>
      </c>
      <c r="F274" s="35"/>
      <c r="G274" s="35"/>
      <c r="H274" s="35"/>
      <c r="I274" s="36" t="str">
        <f aca="false">IF(J274="","",IF(J274&lt;&gt;"OK","Confira os dados",IF(FinMes="","Escolha um período",IF(B274&gt;=FinMes,"Outro período",IF(L274&gt;0,"Pagamento excedente",IF(D274=0,"Pago",IF(E274=0,"A pagar","Parcial")))))))</f>
        <v/>
      </c>
      <c r="J274" s="36" t="str">
        <f aca="false">IF(COUNTA(A274:C274,F274:H274)=0,"",IF(A274="","Falta o código",IF(A274&lt;&gt;TRIM(A274),"Confira o código",IF(COUNTIFS(GastoID,A274)&gt;1,"Código repetido",IF(NOT(ISNUMBER(B274)),"Confira a data",IF(OR(B274&lt;1,B274&gt;73415,INT(B274)&lt;&gt;B274),"Confira a data",IF(NOT(ISNUMBER(C274)),"Confira o valor",IF(C274&lt;=0,"Valor maior que zero",IF(COUNTIFS(Categorias,F274)&lt;&gt;1,"Escolha uma categoria",IF(G274="","Preencha a descrição","OK"))))))))))</f>
        <v/>
      </c>
      <c r="K274" s="34" t="n">
        <f aca="false">IF(J274="OK",C274,0)</f>
        <v>0</v>
      </c>
      <c r="L274" s="34" t="str">
        <f aca="false">IF(OR(J274&lt;&gt;"OK",FinMes=""),"",IF(B274&gt;=FinMes,0,MAX(0,ROUND(E274-C274,2))))</f>
        <v/>
      </c>
    </row>
    <row r="275" customFormat="false" ht="25" hidden="false" customHeight="true" outlineLevel="0" collapsed="false">
      <c r="A275" s="31"/>
      <c r="B275" s="32"/>
      <c r="C275" s="33"/>
      <c r="D275" s="34" t="str">
        <f aca="false">IF(OR(J275&lt;&gt;"OK",FinMes=""),"",IF(B275&gt;=FinMes,0,MAX(0,ROUND(C275-E275,2))))</f>
        <v/>
      </c>
      <c r="E275" s="34" t="str">
        <f aca="false">IF(OR(J275&lt;&gt;"OK",FinMes=""),"",IF(B275&gt;=FinMes,0,SUMIFS(PagoValido,PagoGasto,A275,PagoFecha,"&lt;"&amp;FinMes)))</f>
        <v/>
      </c>
      <c r="F275" s="35"/>
      <c r="G275" s="35"/>
      <c r="H275" s="35"/>
      <c r="I275" s="36" t="str">
        <f aca="false">IF(J275="","",IF(J275&lt;&gt;"OK","Confira os dados",IF(FinMes="","Escolha um período",IF(B275&gt;=FinMes,"Outro período",IF(L275&gt;0,"Pagamento excedente",IF(D275=0,"Pago",IF(E275=0,"A pagar","Parcial")))))))</f>
        <v/>
      </c>
      <c r="J275" s="36" t="str">
        <f aca="false">IF(COUNTA(A275:C275,F275:H275)=0,"",IF(A275="","Falta o código",IF(A275&lt;&gt;TRIM(A275),"Confira o código",IF(COUNTIFS(GastoID,A275)&gt;1,"Código repetido",IF(NOT(ISNUMBER(B275)),"Confira a data",IF(OR(B275&lt;1,B275&gt;73415,INT(B275)&lt;&gt;B275),"Confira a data",IF(NOT(ISNUMBER(C275)),"Confira o valor",IF(C275&lt;=0,"Valor maior que zero",IF(COUNTIFS(Categorias,F275)&lt;&gt;1,"Escolha uma categoria",IF(G275="","Preencha a descrição","OK"))))))))))</f>
        <v/>
      </c>
      <c r="K275" s="34" t="n">
        <f aca="false">IF(J275="OK",C275,0)</f>
        <v>0</v>
      </c>
      <c r="L275" s="34" t="str">
        <f aca="false">IF(OR(J275&lt;&gt;"OK",FinMes=""),"",IF(B275&gt;=FinMes,0,MAX(0,ROUND(E275-C275,2))))</f>
        <v/>
      </c>
    </row>
    <row r="276" customFormat="false" ht="25" hidden="false" customHeight="true" outlineLevel="0" collapsed="false">
      <c r="A276" s="31"/>
      <c r="B276" s="32"/>
      <c r="C276" s="33"/>
      <c r="D276" s="34" t="str">
        <f aca="false">IF(OR(J276&lt;&gt;"OK",FinMes=""),"",IF(B276&gt;=FinMes,0,MAX(0,ROUND(C276-E276,2))))</f>
        <v/>
      </c>
      <c r="E276" s="34" t="str">
        <f aca="false">IF(OR(J276&lt;&gt;"OK",FinMes=""),"",IF(B276&gt;=FinMes,0,SUMIFS(PagoValido,PagoGasto,A276,PagoFecha,"&lt;"&amp;FinMes)))</f>
        <v/>
      </c>
      <c r="F276" s="35"/>
      <c r="G276" s="35"/>
      <c r="H276" s="35"/>
      <c r="I276" s="36" t="str">
        <f aca="false">IF(J276="","",IF(J276&lt;&gt;"OK","Confira os dados",IF(FinMes="","Escolha um período",IF(B276&gt;=FinMes,"Outro período",IF(L276&gt;0,"Pagamento excedente",IF(D276=0,"Pago",IF(E276=0,"A pagar","Parcial")))))))</f>
        <v/>
      </c>
      <c r="J276" s="36" t="str">
        <f aca="false">IF(COUNTA(A276:C276,F276:H276)=0,"",IF(A276="","Falta o código",IF(A276&lt;&gt;TRIM(A276),"Confira o código",IF(COUNTIFS(GastoID,A276)&gt;1,"Código repetido",IF(NOT(ISNUMBER(B276)),"Confira a data",IF(OR(B276&lt;1,B276&gt;73415,INT(B276)&lt;&gt;B276),"Confira a data",IF(NOT(ISNUMBER(C276)),"Confira o valor",IF(C276&lt;=0,"Valor maior que zero",IF(COUNTIFS(Categorias,F276)&lt;&gt;1,"Escolha uma categoria",IF(G276="","Preencha a descrição","OK"))))))))))</f>
        <v/>
      </c>
      <c r="K276" s="34" t="n">
        <f aca="false">IF(J276="OK",C276,0)</f>
        <v>0</v>
      </c>
      <c r="L276" s="34" t="str">
        <f aca="false">IF(OR(J276&lt;&gt;"OK",FinMes=""),"",IF(B276&gt;=FinMes,0,MAX(0,ROUND(E276-C276,2))))</f>
        <v/>
      </c>
    </row>
    <row r="277" customFormat="false" ht="25" hidden="false" customHeight="true" outlineLevel="0" collapsed="false">
      <c r="A277" s="31"/>
      <c r="B277" s="32"/>
      <c r="C277" s="33"/>
      <c r="D277" s="34" t="str">
        <f aca="false">IF(OR(J277&lt;&gt;"OK",FinMes=""),"",IF(B277&gt;=FinMes,0,MAX(0,ROUND(C277-E277,2))))</f>
        <v/>
      </c>
      <c r="E277" s="34" t="str">
        <f aca="false">IF(OR(J277&lt;&gt;"OK",FinMes=""),"",IF(B277&gt;=FinMes,0,SUMIFS(PagoValido,PagoGasto,A277,PagoFecha,"&lt;"&amp;FinMes)))</f>
        <v/>
      </c>
      <c r="F277" s="35"/>
      <c r="G277" s="35"/>
      <c r="H277" s="35"/>
      <c r="I277" s="36" t="str">
        <f aca="false">IF(J277="","",IF(J277&lt;&gt;"OK","Confira os dados",IF(FinMes="","Escolha um período",IF(B277&gt;=FinMes,"Outro período",IF(L277&gt;0,"Pagamento excedente",IF(D277=0,"Pago",IF(E277=0,"A pagar","Parcial")))))))</f>
        <v/>
      </c>
      <c r="J277" s="36" t="str">
        <f aca="false">IF(COUNTA(A277:C277,F277:H277)=0,"",IF(A277="","Falta o código",IF(A277&lt;&gt;TRIM(A277),"Confira o código",IF(COUNTIFS(GastoID,A277)&gt;1,"Código repetido",IF(NOT(ISNUMBER(B277)),"Confira a data",IF(OR(B277&lt;1,B277&gt;73415,INT(B277)&lt;&gt;B277),"Confira a data",IF(NOT(ISNUMBER(C277)),"Confira o valor",IF(C277&lt;=0,"Valor maior que zero",IF(COUNTIFS(Categorias,F277)&lt;&gt;1,"Escolha uma categoria",IF(G277="","Preencha a descrição","OK"))))))))))</f>
        <v/>
      </c>
      <c r="K277" s="34" t="n">
        <f aca="false">IF(J277="OK",C277,0)</f>
        <v>0</v>
      </c>
      <c r="L277" s="34" t="str">
        <f aca="false">IF(OR(J277&lt;&gt;"OK",FinMes=""),"",IF(B277&gt;=FinMes,0,MAX(0,ROUND(E277-C277,2))))</f>
        <v/>
      </c>
    </row>
    <row r="278" customFormat="false" ht="25" hidden="false" customHeight="true" outlineLevel="0" collapsed="false">
      <c r="A278" s="31"/>
      <c r="B278" s="32"/>
      <c r="C278" s="33"/>
      <c r="D278" s="34" t="str">
        <f aca="false">IF(OR(J278&lt;&gt;"OK",FinMes=""),"",IF(B278&gt;=FinMes,0,MAX(0,ROUND(C278-E278,2))))</f>
        <v/>
      </c>
      <c r="E278" s="34" t="str">
        <f aca="false">IF(OR(J278&lt;&gt;"OK",FinMes=""),"",IF(B278&gt;=FinMes,0,SUMIFS(PagoValido,PagoGasto,A278,PagoFecha,"&lt;"&amp;FinMes)))</f>
        <v/>
      </c>
      <c r="F278" s="35"/>
      <c r="G278" s="35"/>
      <c r="H278" s="35"/>
      <c r="I278" s="36" t="str">
        <f aca="false">IF(J278="","",IF(J278&lt;&gt;"OK","Confira os dados",IF(FinMes="","Escolha um período",IF(B278&gt;=FinMes,"Outro período",IF(L278&gt;0,"Pagamento excedente",IF(D278=0,"Pago",IF(E278=0,"A pagar","Parcial")))))))</f>
        <v/>
      </c>
      <c r="J278" s="36" t="str">
        <f aca="false">IF(COUNTA(A278:C278,F278:H278)=0,"",IF(A278="","Falta o código",IF(A278&lt;&gt;TRIM(A278),"Confira o código",IF(COUNTIFS(GastoID,A278)&gt;1,"Código repetido",IF(NOT(ISNUMBER(B278)),"Confira a data",IF(OR(B278&lt;1,B278&gt;73415,INT(B278)&lt;&gt;B278),"Confira a data",IF(NOT(ISNUMBER(C278)),"Confira o valor",IF(C278&lt;=0,"Valor maior que zero",IF(COUNTIFS(Categorias,F278)&lt;&gt;1,"Escolha uma categoria",IF(G278="","Preencha a descrição","OK"))))))))))</f>
        <v/>
      </c>
      <c r="K278" s="34" t="n">
        <f aca="false">IF(J278="OK",C278,0)</f>
        <v>0</v>
      </c>
      <c r="L278" s="34" t="str">
        <f aca="false">IF(OR(J278&lt;&gt;"OK",FinMes=""),"",IF(B278&gt;=FinMes,0,MAX(0,ROUND(E278-C278,2))))</f>
        <v/>
      </c>
    </row>
    <row r="279" customFormat="false" ht="25" hidden="false" customHeight="true" outlineLevel="0" collapsed="false">
      <c r="A279" s="31"/>
      <c r="B279" s="32"/>
      <c r="C279" s="33"/>
      <c r="D279" s="34" t="str">
        <f aca="false">IF(OR(J279&lt;&gt;"OK",FinMes=""),"",IF(B279&gt;=FinMes,0,MAX(0,ROUND(C279-E279,2))))</f>
        <v/>
      </c>
      <c r="E279" s="34" t="str">
        <f aca="false">IF(OR(J279&lt;&gt;"OK",FinMes=""),"",IF(B279&gt;=FinMes,0,SUMIFS(PagoValido,PagoGasto,A279,PagoFecha,"&lt;"&amp;FinMes)))</f>
        <v/>
      </c>
      <c r="F279" s="35"/>
      <c r="G279" s="35"/>
      <c r="H279" s="35"/>
      <c r="I279" s="36" t="str">
        <f aca="false">IF(J279="","",IF(J279&lt;&gt;"OK","Confira os dados",IF(FinMes="","Escolha um período",IF(B279&gt;=FinMes,"Outro período",IF(L279&gt;0,"Pagamento excedente",IF(D279=0,"Pago",IF(E279=0,"A pagar","Parcial")))))))</f>
        <v/>
      </c>
      <c r="J279" s="36" t="str">
        <f aca="false">IF(COUNTA(A279:C279,F279:H279)=0,"",IF(A279="","Falta o código",IF(A279&lt;&gt;TRIM(A279),"Confira o código",IF(COUNTIFS(GastoID,A279)&gt;1,"Código repetido",IF(NOT(ISNUMBER(B279)),"Confira a data",IF(OR(B279&lt;1,B279&gt;73415,INT(B279)&lt;&gt;B279),"Confira a data",IF(NOT(ISNUMBER(C279)),"Confira o valor",IF(C279&lt;=0,"Valor maior que zero",IF(COUNTIFS(Categorias,F279)&lt;&gt;1,"Escolha uma categoria",IF(G279="","Preencha a descrição","OK"))))))))))</f>
        <v/>
      </c>
      <c r="K279" s="34" t="n">
        <f aca="false">IF(J279="OK",C279,0)</f>
        <v>0</v>
      </c>
      <c r="L279" s="34" t="str">
        <f aca="false">IF(OR(J279&lt;&gt;"OK",FinMes=""),"",IF(B279&gt;=FinMes,0,MAX(0,ROUND(E279-C279,2))))</f>
        <v/>
      </c>
    </row>
    <row r="280" customFormat="false" ht="25" hidden="false" customHeight="true" outlineLevel="0" collapsed="false">
      <c r="A280" s="31"/>
      <c r="B280" s="32"/>
      <c r="C280" s="33"/>
      <c r="D280" s="34" t="str">
        <f aca="false">IF(OR(J280&lt;&gt;"OK",FinMes=""),"",IF(B280&gt;=FinMes,0,MAX(0,ROUND(C280-E280,2))))</f>
        <v/>
      </c>
      <c r="E280" s="34" t="str">
        <f aca="false">IF(OR(J280&lt;&gt;"OK",FinMes=""),"",IF(B280&gt;=FinMes,0,SUMIFS(PagoValido,PagoGasto,A280,PagoFecha,"&lt;"&amp;FinMes)))</f>
        <v/>
      </c>
      <c r="F280" s="35"/>
      <c r="G280" s="35"/>
      <c r="H280" s="35"/>
      <c r="I280" s="36" t="str">
        <f aca="false">IF(J280="","",IF(J280&lt;&gt;"OK","Confira os dados",IF(FinMes="","Escolha um período",IF(B280&gt;=FinMes,"Outro período",IF(L280&gt;0,"Pagamento excedente",IF(D280=0,"Pago",IF(E280=0,"A pagar","Parcial")))))))</f>
        <v/>
      </c>
      <c r="J280" s="36" t="str">
        <f aca="false">IF(COUNTA(A280:C280,F280:H280)=0,"",IF(A280="","Falta o código",IF(A280&lt;&gt;TRIM(A280),"Confira o código",IF(COUNTIFS(GastoID,A280)&gt;1,"Código repetido",IF(NOT(ISNUMBER(B280)),"Confira a data",IF(OR(B280&lt;1,B280&gt;73415,INT(B280)&lt;&gt;B280),"Confira a data",IF(NOT(ISNUMBER(C280)),"Confira o valor",IF(C280&lt;=0,"Valor maior que zero",IF(COUNTIFS(Categorias,F280)&lt;&gt;1,"Escolha uma categoria",IF(G280="","Preencha a descrição","OK"))))))))))</f>
        <v/>
      </c>
      <c r="K280" s="34" t="n">
        <f aca="false">IF(J280="OK",C280,0)</f>
        <v>0</v>
      </c>
      <c r="L280" s="34" t="str">
        <f aca="false">IF(OR(J280&lt;&gt;"OK",FinMes=""),"",IF(B280&gt;=FinMes,0,MAX(0,ROUND(E280-C280,2))))</f>
        <v/>
      </c>
    </row>
    <row r="281" customFormat="false" ht="25" hidden="false" customHeight="true" outlineLevel="0" collapsed="false">
      <c r="A281" s="31"/>
      <c r="B281" s="32"/>
      <c r="C281" s="33"/>
      <c r="D281" s="34" t="str">
        <f aca="false">IF(OR(J281&lt;&gt;"OK",FinMes=""),"",IF(B281&gt;=FinMes,0,MAX(0,ROUND(C281-E281,2))))</f>
        <v/>
      </c>
      <c r="E281" s="34" t="str">
        <f aca="false">IF(OR(J281&lt;&gt;"OK",FinMes=""),"",IF(B281&gt;=FinMes,0,SUMIFS(PagoValido,PagoGasto,A281,PagoFecha,"&lt;"&amp;FinMes)))</f>
        <v/>
      </c>
      <c r="F281" s="35"/>
      <c r="G281" s="35"/>
      <c r="H281" s="35"/>
      <c r="I281" s="36" t="str">
        <f aca="false">IF(J281="","",IF(J281&lt;&gt;"OK","Confira os dados",IF(FinMes="","Escolha um período",IF(B281&gt;=FinMes,"Outro período",IF(L281&gt;0,"Pagamento excedente",IF(D281=0,"Pago",IF(E281=0,"A pagar","Parcial")))))))</f>
        <v/>
      </c>
      <c r="J281" s="36" t="str">
        <f aca="false">IF(COUNTA(A281:C281,F281:H281)=0,"",IF(A281="","Falta o código",IF(A281&lt;&gt;TRIM(A281),"Confira o código",IF(COUNTIFS(GastoID,A281)&gt;1,"Código repetido",IF(NOT(ISNUMBER(B281)),"Confira a data",IF(OR(B281&lt;1,B281&gt;73415,INT(B281)&lt;&gt;B281),"Confira a data",IF(NOT(ISNUMBER(C281)),"Confira o valor",IF(C281&lt;=0,"Valor maior que zero",IF(COUNTIFS(Categorias,F281)&lt;&gt;1,"Escolha uma categoria",IF(G281="","Preencha a descrição","OK"))))))))))</f>
        <v/>
      </c>
      <c r="K281" s="34" t="n">
        <f aca="false">IF(J281="OK",C281,0)</f>
        <v>0</v>
      </c>
      <c r="L281" s="34" t="str">
        <f aca="false">IF(OR(J281&lt;&gt;"OK",FinMes=""),"",IF(B281&gt;=FinMes,0,MAX(0,ROUND(E281-C281,2))))</f>
        <v/>
      </c>
    </row>
    <row r="282" customFormat="false" ht="25" hidden="false" customHeight="true" outlineLevel="0" collapsed="false">
      <c r="A282" s="31"/>
      <c r="B282" s="32"/>
      <c r="C282" s="33"/>
      <c r="D282" s="34" t="str">
        <f aca="false">IF(OR(J282&lt;&gt;"OK",FinMes=""),"",IF(B282&gt;=FinMes,0,MAX(0,ROUND(C282-E282,2))))</f>
        <v/>
      </c>
      <c r="E282" s="34" t="str">
        <f aca="false">IF(OR(J282&lt;&gt;"OK",FinMes=""),"",IF(B282&gt;=FinMes,0,SUMIFS(PagoValido,PagoGasto,A282,PagoFecha,"&lt;"&amp;FinMes)))</f>
        <v/>
      </c>
      <c r="F282" s="35"/>
      <c r="G282" s="35"/>
      <c r="H282" s="35"/>
      <c r="I282" s="36" t="str">
        <f aca="false">IF(J282="","",IF(J282&lt;&gt;"OK","Confira os dados",IF(FinMes="","Escolha um período",IF(B282&gt;=FinMes,"Outro período",IF(L282&gt;0,"Pagamento excedente",IF(D282=0,"Pago",IF(E282=0,"A pagar","Parcial")))))))</f>
        <v/>
      </c>
      <c r="J282" s="36" t="str">
        <f aca="false">IF(COUNTA(A282:C282,F282:H282)=0,"",IF(A282="","Falta o código",IF(A282&lt;&gt;TRIM(A282),"Confira o código",IF(COUNTIFS(GastoID,A282)&gt;1,"Código repetido",IF(NOT(ISNUMBER(B282)),"Confira a data",IF(OR(B282&lt;1,B282&gt;73415,INT(B282)&lt;&gt;B282),"Confira a data",IF(NOT(ISNUMBER(C282)),"Confira o valor",IF(C282&lt;=0,"Valor maior que zero",IF(COUNTIFS(Categorias,F282)&lt;&gt;1,"Escolha uma categoria",IF(G282="","Preencha a descrição","OK"))))))))))</f>
        <v/>
      </c>
      <c r="K282" s="34" t="n">
        <f aca="false">IF(J282="OK",C282,0)</f>
        <v>0</v>
      </c>
      <c r="L282" s="34" t="str">
        <f aca="false">IF(OR(J282&lt;&gt;"OK",FinMes=""),"",IF(B282&gt;=FinMes,0,MAX(0,ROUND(E282-C282,2))))</f>
        <v/>
      </c>
    </row>
    <row r="283" customFormat="false" ht="25" hidden="false" customHeight="true" outlineLevel="0" collapsed="false">
      <c r="A283" s="31"/>
      <c r="B283" s="32"/>
      <c r="C283" s="33"/>
      <c r="D283" s="34" t="str">
        <f aca="false">IF(OR(J283&lt;&gt;"OK",FinMes=""),"",IF(B283&gt;=FinMes,0,MAX(0,ROUND(C283-E283,2))))</f>
        <v/>
      </c>
      <c r="E283" s="34" t="str">
        <f aca="false">IF(OR(J283&lt;&gt;"OK",FinMes=""),"",IF(B283&gt;=FinMes,0,SUMIFS(PagoValido,PagoGasto,A283,PagoFecha,"&lt;"&amp;FinMes)))</f>
        <v/>
      </c>
      <c r="F283" s="35"/>
      <c r="G283" s="35"/>
      <c r="H283" s="35"/>
      <c r="I283" s="36" t="str">
        <f aca="false">IF(J283="","",IF(J283&lt;&gt;"OK","Confira os dados",IF(FinMes="","Escolha um período",IF(B283&gt;=FinMes,"Outro período",IF(L283&gt;0,"Pagamento excedente",IF(D283=0,"Pago",IF(E283=0,"A pagar","Parcial")))))))</f>
        <v/>
      </c>
      <c r="J283" s="36" t="str">
        <f aca="false">IF(COUNTA(A283:C283,F283:H283)=0,"",IF(A283="","Falta o código",IF(A283&lt;&gt;TRIM(A283),"Confira o código",IF(COUNTIFS(GastoID,A283)&gt;1,"Código repetido",IF(NOT(ISNUMBER(B283)),"Confira a data",IF(OR(B283&lt;1,B283&gt;73415,INT(B283)&lt;&gt;B283),"Confira a data",IF(NOT(ISNUMBER(C283)),"Confira o valor",IF(C283&lt;=0,"Valor maior que zero",IF(COUNTIFS(Categorias,F283)&lt;&gt;1,"Escolha uma categoria",IF(G283="","Preencha a descrição","OK"))))))))))</f>
        <v/>
      </c>
      <c r="K283" s="34" t="n">
        <f aca="false">IF(J283="OK",C283,0)</f>
        <v>0</v>
      </c>
      <c r="L283" s="34" t="str">
        <f aca="false">IF(OR(J283&lt;&gt;"OK",FinMes=""),"",IF(B283&gt;=FinMes,0,MAX(0,ROUND(E283-C283,2))))</f>
        <v/>
      </c>
    </row>
    <row r="284" customFormat="false" ht="25" hidden="false" customHeight="true" outlineLevel="0" collapsed="false">
      <c r="A284" s="31"/>
      <c r="B284" s="32"/>
      <c r="C284" s="33"/>
      <c r="D284" s="34" t="str">
        <f aca="false">IF(OR(J284&lt;&gt;"OK",FinMes=""),"",IF(B284&gt;=FinMes,0,MAX(0,ROUND(C284-E284,2))))</f>
        <v/>
      </c>
      <c r="E284" s="34" t="str">
        <f aca="false">IF(OR(J284&lt;&gt;"OK",FinMes=""),"",IF(B284&gt;=FinMes,0,SUMIFS(PagoValido,PagoGasto,A284,PagoFecha,"&lt;"&amp;FinMes)))</f>
        <v/>
      </c>
      <c r="F284" s="35"/>
      <c r="G284" s="35"/>
      <c r="H284" s="35"/>
      <c r="I284" s="36" t="str">
        <f aca="false">IF(J284="","",IF(J284&lt;&gt;"OK","Confira os dados",IF(FinMes="","Escolha um período",IF(B284&gt;=FinMes,"Outro período",IF(L284&gt;0,"Pagamento excedente",IF(D284=0,"Pago",IF(E284=0,"A pagar","Parcial")))))))</f>
        <v/>
      </c>
      <c r="J284" s="36" t="str">
        <f aca="false">IF(COUNTA(A284:C284,F284:H284)=0,"",IF(A284="","Falta o código",IF(A284&lt;&gt;TRIM(A284),"Confira o código",IF(COUNTIFS(GastoID,A284)&gt;1,"Código repetido",IF(NOT(ISNUMBER(B284)),"Confira a data",IF(OR(B284&lt;1,B284&gt;73415,INT(B284)&lt;&gt;B284),"Confira a data",IF(NOT(ISNUMBER(C284)),"Confira o valor",IF(C284&lt;=0,"Valor maior que zero",IF(COUNTIFS(Categorias,F284)&lt;&gt;1,"Escolha uma categoria",IF(G284="","Preencha a descrição","OK"))))))))))</f>
        <v/>
      </c>
      <c r="K284" s="34" t="n">
        <f aca="false">IF(J284="OK",C284,0)</f>
        <v>0</v>
      </c>
      <c r="L284" s="34" t="str">
        <f aca="false">IF(OR(J284&lt;&gt;"OK",FinMes=""),"",IF(B284&gt;=FinMes,0,MAX(0,ROUND(E284-C284,2))))</f>
        <v/>
      </c>
    </row>
    <row r="285" customFormat="false" ht="25" hidden="false" customHeight="true" outlineLevel="0" collapsed="false">
      <c r="A285" s="31"/>
      <c r="B285" s="32"/>
      <c r="C285" s="33"/>
      <c r="D285" s="34" t="str">
        <f aca="false">IF(OR(J285&lt;&gt;"OK",FinMes=""),"",IF(B285&gt;=FinMes,0,MAX(0,ROUND(C285-E285,2))))</f>
        <v/>
      </c>
      <c r="E285" s="34" t="str">
        <f aca="false">IF(OR(J285&lt;&gt;"OK",FinMes=""),"",IF(B285&gt;=FinMes,0,SUMIFS(PagoValido,PagoGasto,A285,PagoFecha,"&lt;"&amp;FinMes)))</f>
        <v/>
      </c>
      <c r="F285" s="35"/>
      <c r="G285" s="35"/>
      <c r="H285" s="35"/>
      <c r="I285" s="36" t="str">
        <f aca="false">IF(J285="","",IF(J285&lt;&gt;"OK","Confira os dados",IF(FinMes="","Escolha um período",IF(B285&gt;=FinMes,"Outro período",IF(L285&gt;0,"Pagamento excedente",IF(D285=0,"Pago",IF(E285=0,"A pagar","Parcial")))))))</f>
        <v/>
      </c>
      <c r="J285" s="36" t="str">
        <f aca="false">IF(COUNTA(A285:C285,F285:H285)=0,"",IF(A285="","Falta o código",IF(A285&lt;&gt;TRIM(A285),"Confira o código",IF(COUNTIFS(GastoID,A285)&gt;1,"Código repetido",IF(NOT(ISNUMBER(B285)),"Confira a data",IF(OR(B285&lt;1,B285&gt;73415,INT(B285)&lt;&gt;B285),"Confira a data",IF(NOT(ISNUMBER(C285)),"Confira o valor",IF(C285&lt;=0,"Valor maior que zero",IF(COUNTIFS(Categorias,F285)&lt;&gt;1,"Escolha uma categoria",IF(G285="","Preencha a descrição","OK"))))))))))</f>
        <v/>
      </c>
      <c r="K285" s="34" t="n">
        <f aca="false">IF(J285="OK",C285,0)</f>
        <v>0</v>
      </c>
      <c r="L285" s="34" t="str">
        <f aca="false">IF(OR(J285&lt;&gt;"OK",FinMes=""),"",IF(B285&gt;=FinMes,0,MAX(0,ROUND(E285-C285,2))))</f>
        <v/>
      </c>
    </row>
    <row r="286" customFormat="false" ht="25" hidden="false" customHeight="true" outlineLevel="0" collapsed="false">
      <c r="A286" s="31"/>
      <c r="B286" s="32"/>
      <c r="C286" s="33"/>
      <c r="D286" s="34" t="str">
        <f aca="false">IF(OR(J286&lt;&gt;"OK",FinMes=""),"",IF(B286&gt;=FinMes,0,MAX(0,ROUND(C286-E286,2))))</f>
        <v/>
      </c>
      <c r="E286" s="34" t="str">
        <f aca="false">IF(OR(J286&lt;&gt;"OK",FinMes=""),"",IF(B286&gt;=FinMes,0,SUMIFS(PagoValido,PagoGasto,A286,PagoFecha,"&lt;"&amp;FinMes)))</f>
        <v/>
      </c>
      <c r="F286" s="35"/>
      <c r="G286" s="35"/>
      <c r="H286" s="35"/>
      <c r="I286" s="36" t="str">
        <f aca="false">IF(J286="","",IF(J286&lt;&gt;"OK","Confira os dados",IF(FinMes="","Escolha um período",IF(B286&gt;=FinMes,"Outro período",IF(L286&gt;0,"Pagamento excedente",IF(D286=0,"Pago",IF(E286=0,"A pagar","Parcial")))))))</f>
        <v/>
      </c>
      <c r="J286" s="36" t="str">
        <f aca="false">IF(COUNTA(A286:C286,F286:H286)=0,"",IF(A286="","Falta o código",IF(A286&lt;&gt;TRIM(A286),"Confira o código",IF(COUNTIFS(GastoID,A286)&gt;1,"Código repetido",IF(NOT(ISNUMBER(B286)),"Confira a data",IF(OR(B286&lt;1,B286&gt;73415,INT(B286)&lt;&gt;B286),"Confira a data",IF(NOT(ISNUMBER(C286)),"Confira o valor",IF(C286&lt;=0,"Valor maior que zero",IF(COUNTIFS(Categorias,F286)&lt;&gt;1,"Escolha uma categoria",IF(G286="","Preencha a descrição","OK"))))))))))</f>
        <v/>
      </c>
      <c r="K286" s="34" t="n">
        <f aca="false">IF(J286="OK",C286,0)</f>
        <v>0</v>
      </c>
      <c r="L286" s="34" t="str">
        <f aca="false">IF(OR(J286&lt;&gt;"OK",FinMes=""),"",IF(B286&gt;=FinMes,0,MAX(0,ROUND(E286-C286,2))))</f>
        <v/>
      </c>
    </row>
    <row r="287" customFormat="false" ht="25" hidden="false" customHeight="true" outlineLevel="0" collapsed="false">
      <c r="A287" s="31"/>
      <c r="B287" s="32"/>
      <c r="C287" s="33"/>
      <c r="D287" s="34" t="str">
        <f aca="false">IF(OR(J287&lt;&gt;"OK",FinMes=""),"",IF(B287&gt;=FinMes,0,MAX(0,ROUND(C287-E287,2))))</f>
        <v/>
      </c>
      <c r="E287" s="34" t="str">
        <f aca="false">IF(OR(J287&lt;&gt;"OK",FinMes=""),"",IF(B287&gt;=FinMes,0,SUMIFS(PagoValido,PagoGasto,A287,PagoFecha,"&lt;"&amp;FinMes)))</f>
        <v/>
      </c>
      <c r="F287" s="35"/>
      <c r="G287" s="35"/>
      <c r="H287" s="35"/>
      <c r="I287" s="36" t="str">
        <f aca="false">IF(J287="","",IF(J287&lt;&gt;"OK","Confira os dados",IF(FinMes="","Escolha um período",IF(B287&gt;=FinMes,"Outro período",IF(L287&gt;0,"Pagamento excedente",IF(D287=0,"Pago",IF(E287=0,"A pagar","Parcial")))))))</f>
        <v/>
      </c>
      <c r="J287" s="36" t="str">
        <f aca="false">IF(COUNTA(A287:C287,F287:H287)=0,"",IF(A287="","Falta o código",IF(A287&lt;&gt;TRIM(A287),"Confira o código",IF(COUNTIFS(GastoID,A287)&gt;1,"Código repetido",IF(NOT(ISNUMBER(B287)),"Confira a data",IF(OR(B287&lt;1,B287&gt;73415,INT(B287)&lt;&gt;B287),"Confira a data",IF(NOT(ISNUMBER(C287)),"Confira o valor",IF(C287&lt;=0,"Valor maior que zero",IF(COUNTIFS(Categorias,F287)&lt;&gt;1,"Escolha uma categoria",IF(G287="","Preencha a descrição","OK"))))))))))</f>
        <v/>
      </c>
      <c r="K287" s="34" t="n">
        <f aca="false">IF(J287="OK",C287,0)</f>
        <v>0</v>
      </c>
      <c r="L287" s="34" t="str">
        <f aca="false">IF(OR(J287&lt;&gt;"OK",FinMes=""),"",IF(B287&gt;=FinMes,0,MAX(0,ROUND(E287-C287,2))))</f>
        <v/>
      </c>
    </row>
    <row r="288" customFormat="false" ht="25" hidden="false" customHeight="true" outlineLevel="0" collapsed="false">
      <c r="A288" s="31"/>
      <c r="B288" s="32"/>
      <c r="C288" s="33"/>
      <c r="D288" s="34" t="str">
        <f aca="false">IF(OR(J288&lt;&gt;"OK",FinMes=""),"",IF(B288&gt;=FinMes,0,MAX(0,ROUND(C288-E288,2))))</f>
        <v/>
      </c>
      <c r="E288" s="34" t="str">
        <f aca="false">IF(OR(J288&lt;&gt;"OK",FinMes=""),"",IF(B288&gt;=FinMes,0,SUMIFS(PagoValido,PagoGasto,A288,PagoFecha,"&lt;"&amp;FinMes)))</f>
        <v/>
      </c>
      <c r="F288" s="35"/>
      <c r="G288" s="35"/>
      <c r="H288" s="35"/>
      <c r="I288" s="36" t="str">
        <f aca="false">IF(J288="","",IF(J288&lt;&gt;"OK","Confira os dados",IF(FinMes="","Escolha um período",IF(B288&gt;=FinMes,"Outro período",IF(L288&gt;0,"Pagamento excedente",IF(D288=0,"Pago",IF(E288=0,"A pagar","Parcial")))))))</f>
        <v/>
      </c>
      <c r="J288" s="36" t="str">
        <f aca="false">IF(COUNTA(A288:C288,F288:H288)=0,"",IF(A288="","Falta o código",IF(A288&lt;&gt;TRIM(A288),"Confira o código",IF(COUNTIFS(GastoID,A288)&gt;1,"Código repetido",IF(NOT(ISNUMBER(B288)),"Confira a data",IF(OR(B288&lt;1,B288&gt;73415,INT(B288)&lt;&gt;B288),"Confira a data",IF(NOT(ISNUMBER(C288)),"Confira o valor",IF(C288&lt;=0,"Valor maior que zero",IF(COUNTIFS(Categorias,F288)&lt;&gt;1,"Escolha uma categoria",IF(G288="","Preencha a descrição","OK"))))))))))</f>
        <v/>
      </c>
      <c r="K288" s="34" t="n">
        <f aca="false">IF(J288="OK",C288,0)</f>
        <v>0</v>
      </c>
      <c r="L288" s="34" t="str">
        <f aca="false">IF(OR(J288&lt;&gt;"OK",FinMes=""),"",IF(B288&gt;=FinMes,0,MAX(0,ROUND(E288-C288,2))))</f>
        <v/>
      </c>
    </row>
    <row r="289" customFormat="false" ht="25" hidden="false" customHeight="true" outlineLevel="0" collapsed="false">
      <c r="A289" s="31"/>
      <c r="B289" s="32"/>
      <c r="C289" s="33"/>
      <c r="D289" s="34" t="str">
        <f aca="false">IF(OR(J289&lt;&gt;"OK",FinMes=""),"",IF(B289&gt;=FinMes,0,MAX(0,ROUND(C289-E289,2))))</f>
        <v/>
      </c>
      <c r="E289" s="34" t="str">
        <f aca="false">IF(OR(J289&lt;&gt;"OK",FinMes=""),"",IF(B289&gt;=FinMes,0,SUMIFS(PagoValido,PagoGasto,A289,PagoFecha,"&lt;"&amp;FinMes)))</f>
        <v/>
      </c>
      <c r="F289" s="35"/>
      <c r="G289" s="35"/>
      <c r="H289" s="35"/>
      <c r="I289" s="36" t="str">
        <f aca="false">IF(J289="","",IF(J289&lt;&gt;"OK","Confira os dados",IF(FinMes="","Escolha um período",IF(B289&gt;=FinMes,"Outro período",IF(L289&gt;0,"Pagamento excedente",IF(D289=0,"Pago",IF(E289=0,"A pagar","Parcial")))))))</f>
        <v/>
      </c>
      <c r="J289" s="36" t="str">
        <f aca="false">IF(COUNTA(A289:C289,F289:H289)=0,"",IF(A289="","Falta o código",IF(A289&lt;&gt;TRIM(A289),"Confira o código",IF(COUNTIFS(GastoID,A289)&gt;1,"Código repetido",IF(NOT(ISNUMBER(B289)),"Confira a data",IF(OR(B289&lt;1,B289&gt;73415,INT(B289)&lt;&gt;B289),"Confira a data",IF(NOT(ISNUMBER(C289)),"Confira o valor",IF(C289&lt;=0,"Valor maior que zero",IF(COUNTIFS(Categorias,F289)&lt;&gt;1,"Escolha uma categoria",IF(G289="","Preencha a descrição","OK"))))))))))</f>
        <v/>
      </c>
      <c r="K289" s="34" t="n">
        <f aca="false">IF(J289="OK",C289,0)</f>
        <v>0</v>
      </c>
      <c r="L289" s="34" t="str">
        <f aca="false">IF(OR(J289&lt;&gt;"OK",FinMes=""),"",IF(B289&gt;=FinMes,0,MAX(0,ROUND(E289-C289,2))))</f>
        <v/>
      </c>
    </row>
    <row r="290" customFormat="false" ht="25" hidden="false" customHeight="true" outlineLevel="0" collapsed="false">
      <c r="A290" s="31"/>
      <c r="B290" s="32"/>
      <c r="C290" s="33"/>
      <c r="D290" s="34" t="str">
        <f aca="false">IF(OR(J290&lt;&gt;"OK",FinMes=""),"",IF(B290&gt;=FinMes,0,MAX(0,ROUND(C290-E290,2))))</f>
        <v/>
      </c>
      <c r="E290" s="34" t="str">
        <f aca="false">IF(OR(J290&lt;&gt;"OK",FinMes=""),"",IF(B290&gt;=FinMes,0,SUMIFS(PagoValido,PagoGasto,A290,PagoFecha,"&lt;"&amp;FinMes)))</f>
        <v/>
      </c>
      <c r="F290" s="35"/>
      <c r="G290" s="35"/>
      <c r="H290" s="35"/>
      <c r="I290" s="36" t="str">
        <f aca="false">IF(J290="","",IF(J290&lt;&gt;"OK","Confira os dados",IF(FinMes="","Escolha um período",IF(B290&gt;=FinMes,"Outro período",IF(L290&gt;0,"Pagamento excedente",IF(D290=0,"Pago",IF(E290=0,"A pagar","Parcial")))))))</f>
        <v/>
      </c>
      <c r="J290" s="36" t="str">
        <f aca="false">IF(COUNTA(A290:C290,F290:H290)=0,"",IF(A290="","Falta o código",IF(A290&lt;&gt;TRIM(A290),"Confira o código",IF(COUNTIFS(GastoID,A290)&gt;1,"Código repetido",IF(NOT(ISNUMBER(B290)),"Confira a data",IF(OR(B290&lt;1,B290&gt;73415,INT(B290)&lt;&gt;B290),"Confira a data",IF(NOT(ISNUMBER(C290)),"Confira o valor",IF(C290&lt;=0,"Valor maior que zero",IF(COUNTIFS(Categorias,F290)&lt;&gt;1,"Escolha uma categoria",IF(G290="","Preencha a descrição","OK"))))))))))</f>
        <v/>
      </c>
      <c r="K290" s="34" t="n">
        <f aca="false">IF(J290="OK",C290,0)</f>
        <v>0</v>
      </c>
      <c r="L290" s="34" t="str">
        <f aca="false">IF(OR(J290&lt;&gt;"OK",FinMes=""),"",IF(B290&gt;=FinMes,0,MAX(0,ROUND(E290-C290,2))))</f>
        <v/>
      </c>
    </row>
    <row r="291" customFormat="false" ht="25" hidden="false" customHeight="true" outlineLevel="0" collapsed="false">
      <c r="A291" s="31"/>
      <c r="B291" s="32"/>
      <c r="C291" s="33"/>
      <c r="D291" s="34" t="str">
        <f aca="false">IF(OR(J291&lt;&gt;"OK",FinMes=""),"",IF(B291&gt;=FinMes,0,MAX(0,ROUND(C291-E291,2))))</f>
        <v/>
      </c>
      <c r="E291" s="34" t="str">
        <f aca="false">IF(OR(J291&lt;&gt;"OK",FinMes=""),"",IF(B291&gt;=FinMes,0,SUMIFS(PagoValido,PagoGasto,A291,PagoFecha,"&lt;"&amp;FinMes)))</f>
        <v/>
      </c>
      <c r="F291" s="35"/>
      <c r="G291" s="35"/>
      <c r="H291" s="35"/>
      <c r="I291" s="36" t="str">
        <f aca="false">IF(J291="","",IF(J291&lt;&gt;"OK","Confira os dados",IF(FinMes="","Escolha um período",IF(B291&gt;=FinMes,"Outro período",IF(L291&gt;0,"Pagamento excedente",IF(D291=0,"Pago",IF(E291=0,"A pagar","Parcial")))))))</f>
        <v/>
      </c>
      <c r="J291" s="36" t="str">
        <f aca="false">IF(COUNTA(A291:C291,F291:H291)=0,"",IF(A291="","Falta o código",IF(A291&lt;&gt;TRIM(A291),"Confira o código",IF(COUNTIFS(GastoID,A291)&gt;1,"Código repetido",IF(NOT(ISNUMBER(B291)),"Confira a data",IF(OR(B291&lt;1,B291&gt;73415,INT(B291)&lt;&gt;B291),"Confira a data",IF(NOT(ISNUMBER(C291)),"Confira o valor",IF(C291&lt;=0,"Valor maior que zero",IF(COUNTIFS(Categorias,F291)&lt;&gt;1,"Escolha uma categoria",IF(G291="","Preencha a descrição","OK"))))))))))</f>
        <v/>
      </c>
      <c r="K291" s="34" t="n">
        <f aca="false">IF(J291="OK",C291,0)</f>
        <v>0</v>
      </c>
      <c r="L291" s="34" t="str">
        <f aca="false">IF(OR(J291&lt;&gt;"OK",FinMes=""),"",IF(B291&gt;=FinMes,0,MAX(0,ROUND(E291-C291,2))))</f>
        <v/>
      </c>
    </row>
    <row r="292" customFormat="false" ht="25" hidden="false" customHeight="true" outlineLevel="0" collapsed="false">
      <c r="A292" s="31"/>
      <c r="B292" s="32"/>
      <c r="C292" s="33"/>
      <c r="D292" s="34" t="str">
        <f aca="false">IF(OR(J292&lt;&gt;"OK",FinMes=""),"",IF(B292&gt;=FinMes,0,MAX(0,ROUND(C292-E292,2))))</f>
        <v/>
      </c>
      <c r="E292" s="34" t="str">
        <f aca="false">IF(OR(J292&lt;&gt;"OK",FinMes=""),"",IF(B292&gt;=FinMes,0,SUMIFS(PagoValido,PagoGasto,A292,PagoFecha,"&lt;"&amp;FinMes)))</f>
        <v/>
      </c>
      <c r="F292" s="35"/>
      <c r="G292" s="35"/>
      <c r="H292" s="35"/>
      <c r="I292" s="36" t="str">
        <f aca="false">IF(J292="","",IF(J292&lt;&gt;"OK","Confira os dados",IF(FinMes="","Escolha um período",IF(B292&gt;=FinMes,"Outro período",IF(L292&gt;0,"Pagamento excedente",IF(D292=0,"Pago",IF(E292=0,"A pagar","Parcial")))))))</f>
        <v/>
      </c>
      <c r="J292" s="36" t="str">
        <f aca="false">IF(COUNTA(A292:C292,F292:H292)=0,"",IF(A292="","Falta o código",IF(A292&lt;&gt;TRIM(A292),"Confira o código",IF(COUNTIFS(GastoID,A292)&gt;1,"Código repetido",IF(NOT(ISNUMBER(B292)),"Confira a data",IF(OR(B292&lt;1,B292&gt;73415,INT(B292)&lt;&gt;B292),"Confira a data",IF(NOT(ISNUMBER(C292)),"Confira o valor",IF(C292&lt;=0,"Valor maior que zero",IF(COUNTIFS(Categorias,F292)&lt;&gt;1,"Escolha uma categoria",IF(G292="","Preencha a descrição","OK"))))))))))</f>
        <v/>
      </c>
      <c r="K292" s="34" t="n">
        <f aca="false">IF(J292="OK",C292,0)</f>
        <v>0</v>
      </c>
      <c r="L292" s="34" t="str">
        <f aca="false">IF(OR(J292&lt;&gt;"OK",FinMes=""),"",IF(B292&gt;=FinMes,0,MAX(0,ROUND(E292-C292,2))))</f>
        <v/>
      </c>
    </row>
    <row r="293" customFormat="false" ht="25" hidden="false" customHeight="true" outlineLevel="0" collapsed="false">
      <c r="A293" s="31"/>
      <c r="B293" s="32"/>
      <c r="C293" s="33"/>
      <c r="D293" s="34" t="str">
        <f aca="false">IF(OR(J293&lt;&gt;"OK",FinMes=""),"",IF(B293&gt;=FinMes,0,MAX(0,ROUND(C293-E293,2))))</f>
        <v/>
      </c>
      <c r="E293" s="34" t="str">
        <f aca="false">IF(OR(J293&lt;&gt;"OK",FinMes=""),"",IF(B293&gt;=FinMes,0,SUMIFS(PagoValido,PagoGasto,A293,PagoFecha,"&lt;"&amp;FinMes)))</f>
        <v/>
      </c>
      <c r="F293" s="35"/>
      <c r="G293" s="35"/>
      <c r="H293" s="35"/>
      <c r="I293" s="36" t="str">
        <f aca="false">IF(J293="","",IF(J293&lt;&gt;"OK","Confira os dados",IF(FinMes="","Escolha um período",IF(B293&gt;=FinMes,"Outro período",IF(L293&gt;0,"Pagamento excedente",IF(D293=0,"Pago",IF(E293=0,"A pagar","Parcial")))))))</f>
        <v/>
      </c>
      <c r="J293" s="36" t="str">
        <f aca="false">IF(COUNTA(A293:C293,F293:H293)=0,"",IF(A293="","Falta o código",IF(A293&lt;&gt;TRIM(A293),"Confira o código",IF(COUNTIFS(GastoID,A293)&gt;1,"Código repetido",IF(NOT(ISNUMBER(B293)),"Confira a data",IF(OR(B293&lt;1,B293&gt;73415,INT(B293)&lt;&gt;B293),"Confira a data",IF(NOT(ISNUMBER(C293)),"Confira o valor",IF(C293&lt;=0,"Valor maior que zero",IF(COUNTIFS(Categorias,F293)&lt;&gt;1,"Escolha uma categoria",IF(G293="","Preencha a descrição","OK"))))))))))</f>
        <v/>
      </c>
      <c r="K293" s="34" t="n">
        <f aca="false">IF(J293="OK",C293,0)</f>
        <v>0</v>
      </c>
      <c r="L293" s="34" t="str">
        <f aca="false">IF(OR(J293&lt;&gt;"OK",FinMes=""),"",IF(B293&gt;=FinMes,0,MAX(0,ROUND(E293-C293,2))))</f>
        <v/>
      </c>
    </row>
    <row r="294" customFormat="false" ht="25" hidden="false" customHeight="true" outlineLevel="0" collapsed="false">
      <c r="A294" s="31"/>
      <c r="B294" s="32"/>
      <c r="C294" s="33"/>
      <c r="D294" s="34" t="str">
        <f aca="false">IF(OR(J294&lt;&gt;"OK",FinMes=""),"",IF(B294&gt;=FinMes,0,MAX(0,ROUND(C294-E294,2))))</f>
        <v/>
      </c>
      <c r="E294" s="34" t="str">
        <f aca="false">IF(OR(J294&lt;&gt;"OK",FinMes=""),"",IF(B294&gt;=FinMes,0,SUMIFS(PagoValido,PagoGasto,A294,PagoFecha,"&lt;"&amp;FinMes)))</f>
        <v/>
      </c>
      <c r="F294" s="35"/>
      <c r="G294" s="35"/>
      <c r="H294" s="35"/>
      <c r="I294" s="36" t="str">
        <f aca="false">IF(J294="","",IF(J294&lt;&gt;"OK","Confira os dados",IF(FinMes="","Escolha um período",IF(B294&gt;=FinMes,"Outro período",IF(L294&gt;0,"Pagamento excedente",IF(D294=0,"Pago",IF(E294=0,"A pagar","Parcial")))))))</f>
        <v/>
      </c>
      <c r="J294" s="36" t="str">
        <f aca="false">IF(COUNTA(A294:C294,F294:H294)=0,"",IF(A294="","Falta o código",IF(A294&lt;&gt;TRIM(A294),"Confira o código",IF(COUNTIFS(GastoID,A294)&gt;1,"Código repetido",IF(NOT(ISNUMBER(B294)),"Confira a data",IF(OR(B294&lt;1,B294&gt;73415,INT(B294)&lt;&gt;B294),"Confira a data",IF(NOT(ISNUMBER(C294)),"Confira o valor",IF(C294&lt;=0,"Valor maior que zero",IF(COUNTIFS(Categorias,F294)&lt;&gt;1,"Escolha uma categoria",IF(G294="","Preencha a descrição","OK"))))))))))</f>
        <v/>
      </c>
      <c r="K294" s="34" t="n">
        <f aca="false">IF(J294="OK",C294,0)</f>
        <v>0</v>
      </c>
      <c r="L294" s="34" t="str">
        <f aca="false">IF(OR(J294&lt;&gt;"OK",FinMes=""),"",IF(B294&gt;=FinMes,0,MAX(0,ROUND(E294-C294,2))))</f>
        <v/>
      </c>
    </row>
    <row r="295" customFormat="false" ht="25" hidden="false" customHeight="true" outlineLevel="0" collapsed="false">
      <c r="A295" s="31"/>
      <c r="B295" s="32"/>
      <c r="C295" s="33"/>
      <c r="D295" s="34" t="str">
        <f aca="false">IF(OR(J295&lt;&gt;"OK",FinMes=""),"",IF(B295&gt;=FinMes,0,MAX(0,ROUND(C295-E295,2))))</f>
        <v/>
      </c>
      <c r="E295" s="34" t="str">
        <f aca="false">IF(OR(J295&lt;&gt;"OK",FinMes=""),"",IF(B295&gt;=FinMes,0,SUMIFS(PagoValido,PagoGasto,A295,PagoFecha,"&lt;"&amp;FinMes)))</f>
        <v/>
      </c>
      <c r="F295" s="35"/>
      <c r="G295" s="35"/>
      <c r="H295" s="35"/>
      <c r="I295" s="36" t="str">
        <f aca="false">IF(J295="","",IF(J295&lt;&gt;"OK","Confira os dados",IF(FinMes="","Escolha um período",IF(B295&gt;=FinMes,"Outro período",IF(L295&gt;0,"Pagamento excedente",IF(D295=0,"Pago",IF(E295=0,"A pagar","Parcial")))))))</f>
        <v/>
      </c>
      <c r="J295" s="36" t="str">
        <f aca="false">IF(COUNTA(A295:C295,F295:H295)=0,"",IF(A295="","Falta o código",IF(A295&lt;&gt;TRIM(A295),"Confira o código",IF(COUNTIFS(GastoID,A295)&gt;1,"Código repetido",IF(NOT(ISNUMBER(B295)),"Confira a data",IF(OR(B295&lt;1,B295&gt;73415,INT(B295)&lt;&gt;B295),"Confira a data",IF(NOT(ISNUMBER(C295)),"Confira o valor",IF(C295&lt;=0,"Valor maior que zero",IF(COUNTIFS(Categorias,F295)&lt;&gt;1,"Escolha uma categoria",IF(G295="","Preencha a descrição","OK"))))))))))</f>
        <v/>
      </c>
      <c r="K295" s="34" t="n">
        <f aca="false">IF(J295="OK",C295,0)</f>
        <v>0</v>
      </c>
      <c r="L295" s="34" t="str">
        <f aca="false">IF(OR(J295&lt;&gt;"OK",FinMes=""),"",IF(B295&gt;=FinMes,0,MAX(0,ROUND(E295-C295,2))))</f>
        <v/>
      </c>
    </row>
    <row r="296" customFormat="false" ht="25" hidden="false" customHeight="true" outlineLevel="0" collapsed="false">
      <c r="A296" s="31"/>
      <c r="B296" s="32"/>
      <c r="C296" s="33"/>
      <c r="D296" s="34" t="str">
        <f aca="false">IF(OR(J296&lt;&gt;"OK",FinMes=""),"",IF(B296&gt;=FinMes,0,MAX(0,ROUND(C296-E296,2))))</f>
        <v/>
      </c>
      <c r="E296" s="34" t="str">
        <f aca="false">IF(OR(J296&lt;&gt;"OK",FinMes=""),"",IF(B296&gt;=FinMes,0,SUMIFS(PagoValido,PagoGasto,A296,PagoFecha,"&lt;"&amp;FinMes)))</f>
        <v/>
      </c>
      <c r="F296" s="35"/>
      <c r="G296" s="35"/>
      <c r="H296" s="35"/>
      <c r="I296" s="36" t="str">
        <f aca="false">IF(J296="","",IF(J296&lt;&gt;"OK","Confira os dados",IF(FinMes="","Escolha um período",IF(B296&gt;=FinMes,"Outro período",IF(L296&gt;0,"Pagamento excedente",IF(D296=0,"Pago",IF(E296=0,"A pagar","Parcial")))))))</f>
        <v/>
      </c>
      <c r="J296" s="36" t="str">
        <f aca="false">IF(COUNTA(A296:C296,F296:H296)=0,"",IF(A296="","Falta o código",IF(A296&lt;&gt;TRIM(A296),"Confira o código",IF(COUNTIFS(GastoID,A296)&gt;1,"Código repetido",IF(NOT(ISNUMBER(B296)),"Confira a data",IF(OR(B296&lt;1,B296&gt;73415,INT(B296)&lt;&gt;B296),"Confira a data",IF(NOT(ISNUMBER(C296)),"Confira o valor",IF(C296&lt;=0,"Valor maior que zero",IF(COUNTIFS(Categorias,F296)&lt;&gt;1,"Escolha uma categoria",IF(G296="","Preencha a descrição","OK"))))))))))</f>
        <v/>
      </c>
      <c r="K296" s="34" t="n">
        <f aca="false">IF(J296="OK",C296,0)</f>
        <v>0</v>
      </c>
      <c r="L296" s="34" t="str">
        <f aca="false">IF(OR(J296&lt;&gt;"OK",FinMes=""),"",IF(B296&gt;=FinMes,0,MAX(0,ROUND(E296-C296,2))))</f>
        <v/>
      </c>
    </row>
    <row r="297" customFormat="false" ht="25" hidden="false" customHeight="true" outlineLevel="0" collapsed="false">
      <c r="A297" s="31"/>
      <c r="B297" s="32"/>
      <c r="C297" s="33"/>
      <c r="D297" s="34" t="str">
        <f aca="false">IF(OR(J297&lt;&gt;"OK",FinMes=""),"",IF(B297&gt;=FinMes,0,MAX(0,ROUND(C297-E297,2))))</f>
        <v/>
      </c>
      <c r="E297" s="34" t="str">
        <f aca="false">IF(OR(J297&lt;&gt;"OK",FinMes=""),"",IF(B297&gt;=FinMes,0,SUMIFS(PagoValido,PagoGasto,A297,PagoFecha,"&lt;"&amp;FinMes)))</f>
        <v/>
      </c>
      <c r="F297" s="35"/>
      <c r="G297" s="35"/>
      <c r="H297" s="35"/>
      <c r="I297" s="36" t="str">
        <f aca="false">IF(J297="","",IF(J297&lt;&gt;"OK","Confira os dados",IF(FinMes="","Escolha um período",IF(B297&gt;=FinMes,"Outro período",IF(L297&gt;0,"Pagamento excedente",IF(D297=0,"Pago",IF(E297=0,"A pagar","Parcial")))))))</f>
        <v/>
      </c>
      <c r="J297" s="36" t="str">
        <f aca="false">IF(COUNTA(A297:C297,F297:H297)=0,"",IF(A297="","Falta o código",IF(A297&lt;&gt;TRIM(A297),"Confira o código",IF(COUNTIFS(GastoID,A297)&gt;1,"Código repetido",IF(NOT(ISNUMBER(B297)),"Confira a data",IF(OR(B297&lt;1,B297&gt;73415,INT(B297)&lt;&gt;B297),"Confira a data",IF(NOT(ISNUMBER(C297)),"Confira o valor",IF(C297&lt;=0,"Valor maior que zero",IF(COUNTIFS(Categorias,F297)&lt;&gt;1,"Escolha uma categoria",IF(G297="","Preencha a descrição","OK"))))))))))</f>
        <v/>
      </c>
      <c r="K297" s="34" t="n">
        <f aca="false">IF(J297="OK",C297,0)</f>
        <v>0</v>
      </c>
      <c r="L297" s="34" t="str">
        <f aca="false">IF(OR(J297&lt;&gt;"OK",FinMes=""),"",IF(B297&gt;=FinMes,0,MAX(0,ROUND(E297-C297,2))))</f>
        <v/>
      </c>
    </row>
    <row r="298" customFormat="false" ht="25" hidden="false" customHeight="true" outlineLevel="0" collapsed="false">
      <c r="A298" s="31"/>
      <c r="B298" s="32"/>
      <c r="C298" s="33"/>
      <c r="D298" s="34" t="str">
        <f aca="false">IF(OR(J298&lt;&gt;"OK",FinMes=""),"",IF(B298&gt;=FinMes,0,MAX(0,ROUND(C298-E298,2))))</f>
        <v/>
      </c>
      <c r="E298" s="34" t="str">
        <f aca="false">IF(OR(J298&lt;&gt;"OK",FinMes=""),"",IF(B298&gt;=FinMes,0,SUMIFS(PagoValido,PagoGasto,A298,PagoFecha,"&lt;"&amp;FinMes)))</f>
        <v/>
      </c>
      <c r="F298" s="35"/>
      <c r="G298" s="35"/>
      <c r="H298" s="35"/>
      <c r="I298" s="36" t="str">
        <f aca="false">IF(J298="","",IF(J298&lt;&gt;"OK","Confira os dados",IF(FinMes="","Escolha um período",IF(B298&gt;=FinMes,"Outro período",IF(L298&gt;0,"Pagamento excedente",IF(D298=0,"Pago",IF(E298=0,"A pagar","Parcial")))))))</f>
        <v/>
      </c>
      <c r="J298" s="36" t="str">
        <f aca="false">IF(COUNTA(A298:C298,F298:H298)=0,"",IF(A298="","Falta o código",IF(A298&lt;&gt;TRIM(A298),"Confira o código",IF(COUNTIFS(GastoID,A298)&gt;1,"Código repetido",IF(NOT(ISNUMBER(B298)),"Confira a data",IF(OR(B298&lt;1,B298&gt;73415,INT(B298)&lt;&gt;B298),"Confira a data",IF(NOT(ISNUMBER(C298)),"Confira o valor",IF(C298&lt;=0,"Valor maior que zero",IF(COUNTIFS(Categorias,F298)&lt;&gt;1,"Escolha uma categoria",IF(G298="","Preencha a descrição","OK"))))))))))</f>
        <v/>
      </c>
      <c r="K298" s="34" t="n">
        <f aca="false">IF(J298="OK",C298,0)</f>
        <v>0</v>
      </c>
      <c r="L298" s="34" t="str">
        <f aca="false">IF(OR(J298&lt;&gt;"OK",FinMes=""),"",IF(B298&gt;=FinMes,0,MAX(0,ROUND(E298-C298,2))))</f>
        <v/>
      </c>
    </row>
    <row r="299" customFormat="false" ht="25" hidden="false" customHeight="true" outlineLevel="0" collapsed="false">
      <c r="A299" s="31"/>
      <c r="B299" s="32"/>
      <c r="C299" s="33"/>
      <c r="D299" s="34" t="str">
        <f aca="false">IF(OR(J299&lt;&gt;"OK",FinMes=""),"",IF(B299&gt;=FinMes,0,MAX(0,ROUND(C299-E299,2))))</f>
        <v/>
      </c>
      <c r="E299" s="34" t="str">
        <f aca="false">IF(OR(J299&lt;&gt;"OK",FinMes=""),"",IF(B299&gt;=FinMes,0,SUMIFS(PagoValido,PagoGasto,A299,PagoFecha,"&lt;"&amp;FinMes)))</f>
        <v/>
      </c>
      <c r="F299" s="35"/>
      <c r="G299" s="35"/>
      <c r="H299" s="35"/>
      <c r="I299" s="36" t="str">
        <f aca="false">IF(J299="","",IF(J299&lt;&gt;"OK","Confira os dados",IF(FinMes="","Escolha um período",IF(B299&gt;=FinMes,"Outro período",IF(L299&gt;0,"Pagamento excedente",IF(D299=0,"Pago",IF(E299=0,"A pagar","Parcial")))))))</f>
        <v/>
      </c>
      <c r="J299" s="36" t="str">
        <f aca="false">IF(COUNTA(A299:C299,F299:H299)=0,"",IF(A299="","Falta o código",IF(A299&lt;&gt;TRIM(A299),"Confira o código",IF(COUNTIFS(GastoID,A299)&gt;1,"Código repetido",IF(NOT(ISNUMBER(B299)),"Confira a data",IF(OR(B299&lt;1,B299&gt;73415,INT(B299)&lt;&gt;B299),"Confira a data",IF(NOT(ISNUMBER(C299)),"Confira o valor",IF(C299&lt;=0,"Valor maior que zero",IF(COUNTIFS(Categorias,F299)&lt;&gt;1,"Escolha uma categoria",IF(G299="","Preencha a descrição","OK"))))))))))</f>
        <v/>
      </c>
      <c r="K299" s="34" t="n">
        <f aca="false">IF(J299="OK",C299,0)</f>
        <v>0</v>
      </c>
      <c r="L299" s="34" t="str">
        <f aca="false">IF(OR(J299&lt;&gt;"OK",FinMes=""),"",IF(B299&gt;=FinMes,0,MAX(0,ROUND(E299-C299,2))))</f>
        <v/>
      </c>
    </row>
    <row r="300" customFormat="false" ht="25" hidden="false" customHeight="true" outlineLevel="0" collapsed="false">
      <c r="A300" s="31"/>
      <c r="B300" s="32"/>
      <c r="C300" s="33"/>
      <c r="D300" s="34" t="str">
        <f aca="false">IF(OR(J300&lt;&gt;"OK",FinMes=""),"",IF(B300&gt;=FinMes,0,MAX(0,ROUND(C300-E300,2))))</f>
        <v/>
      </c>
      <c r="E300" s="34" t="str">
        <f aca="false">IF(OR(J300&lt;&gt;"OK",FinMes=""),"",IF(B300&gt;=FinMes,0,SUMIFS(PagoValido,PagoGasto,A300,PagoFecha,"&lt;"&amp;FinMes)))</f>
        <v/>
      </c>
      <c r="F300" s="35"/>
      <c r="G300" s="35"/>
      <c r="H300" s="35"/>
      <c r="I300" s="36" t="str">
        <f aca="false">IF(J300="","",IF(J300&lt;&gt;"OK","Confira os dados",IF(FinMes="","Escolha um período",IF(B300&gt;=FinMes,"Outro período",IF(L300&gt;0,"Pagamento excedente",IF(D300=0,"Pago",IF(E300=0,"A pagar","Parcial")))))))</f>
        <v/>
      </c>
      <c r="J300" s="36" t="str">
        <f aca="false">IF(COUNTA(A300:C300,F300:H300)=0,"",IF(A300="","Falta o código",IF(A300&lt;&gt;TRIM(A300),"Confira o código",IF(COUNTIFS(GastoID,A300)&gt;1,"Código repetido",IF(NOT(ISNUMBER(B300)),"Confira a data",IF(OR(B300&lt;1,B300&gt;73415,INT(B300)&lt;&gt;B300),"Confira a data",IF(NOT(ISNUMBER(C300)),"Confira o valor",IF(C300&lt;=0,"Valor maior que zero",IF(COUNTIFS(Categorias,F300)&lt;&gt;1,"Escolha uma categoria",IF(G300="","Preencha a descrição","OK"))))))))))</f>
        <v/>
      </c>
      <c r="K300" s="34" t="n">
        <f aca="false">IF(J300="OK",C300,0)</f>
        <v>0</v>
      </c>
      <c r="L300" s="34" t="str">
        <f aca="false">IF(OR(J300&lt;&gt;"OK",FinMes=""),"",IF(B300&gt;=FinMes,0,MAX(0,ROUND(E300-C300,2))))</f>
        <v/>
      </c>
    </row>
    <row r="301" customFormat="false" ht="25" hidden="false" customHeight="true" outlineLevel="0" collapsed="false">
      <c r="A301" s="31"/>
      <c r="B301" s="32"/>
      <c r="C301" s="33"/>
      <c r="D301" s="34" t="str">
        <f aca="false">IF(OR(J301&lt;&gt;"OK",FinMes=""),"",IF(B301&gt;=FinMes,0,MAX(0,ROUND(C301-E301,2))))</f>
        <v/>
      </c>
      <c r="E301" s="34" t="str">
        <f aca="false">IF(OR(J301&lt;&gt;"OK",FinMes=""),"",IF(B301&gt;=FinMes,0,SUMIFS(PagoValido,PagoGasto,A301,PagoFecha,"&lt;"&amp;FinMes)))</f>
        <v/>
      </c>
      <c r="F301" s="35"/>
      <c r="G301" s="35"/>
      <c r="H301" s="35"/>
      <c r="I301" s="36" t="str">
        <f aca="false">IF(J301="","",IF(J301&lt;&gt;"OK","Confira os dados",IF(FinMes="","Escolha um período",IF(B301&gt;=FinMes,"Outro período",IF(L301&gt;0,"Pagamento excedente",IF(D301=0,"Pago",IF(E301=0,"A pagar","Parcial")))))))</f>
        <v/>
      </c>
      <c r="J301" s="36" t="str">
        <f aca="false">IF(COUNTA(A301:C301,F301:H301)=0,"",IF(A301="","Falta o código",IF(A301&lt;&gt;TRIM(A301),"Confira o código",IF(COUNTIFS(GastoID,A301)&gt;1,"Código repetido",IF(NOT(ISNUMBER(B301)),"Confira a data",IF(OR(B301&lt;1,B301&gt;73415,INT(B301)&lt;&gt;B301),"Confira a data",IF(NOT(ISNUMBER(C301)),"Confira o valor",IF(C301&lt;=0,"Valor maior que zero",IF(COUNTIFS(Categorias,F301)&lt;&gt;1,"Escolha uma categoria",IF(G301="","Preencha a descrição","OK"))))))))))</f>
        <v/>
      </c>
      <c r="K301" s="34" t="n">
        <f aca="false">IF(J301="OK",C301,0)</f>
        <v>0</v>
      </c>
      <c r="L301" s="34" t="str">
        <f aca="false">IF(OR(J301&lt;&gt;"OK",FinMes=""),"",IF(B301&gt;=FinMes,0,MAX(0,ROUND(E301-C301,2))))</f>
        <v/>
      </c>
    </row>
    <row r="302" customFormat="false" ht="25" hidden="false" customHeight="true" outlineLevel="0" collapsed="false">
      <c r="A302" s="31"/>
      <c r="B302" s="32"/>
      <c r="C302" s="33"/>
      <c r="D302" s="34" t="str">
        <f aca="false">IF(OR(J302&lt;&gt;"OK",FinMes=""),"",IF(B302&gt;=FinMes,0,MAX(0,ROUND(C302-E302,2))))</f>
        <v/>
      </c>
      <c r="E302" s="34" t="str">
        <f aca="false">IF(OR(J302&lt;&gt;"OK",FinMes=""),"",IF(B302&gt;=FinMes,0,SUMIFS(PagoValido,PagoGasto,A302,PagoFecha,"&lt;"&amp;FinMes)))</f>
        <v/>
      </c>
      <c r="F302" s="35"/>
      <c r="G302" s="35"/>
      <c r="H302" s="35"/>
      <c r="I302" s="36" t="str">
        <f aca="false">IF(J302="","",IF(J302&lt;&gt;"OK","Confira os dados",IF(FinMes="","Escolha um período",IF(B302&gt;=FinMes,"Outro período",IF(L302&gt;0,"Pagamento excedente",IF(D302=0,"Pago",IF(E302=0,"A pagar","Parcial")))))))</f>
        <v/>
      </c>
      <c r="J302" s="36" t="str">
        <f aca="false">IF(COUNTA(A302:C302,F302:H302)=0,"",IF(A302="","Falta o código",IF(A302&lt;&gt;TRIM(A302),"Confira o código",IF(COUNTIFS(GastoID,A302)&gt;1,"Código repetido",IF(NOT(ISNUMBER(B302)),"Confira a data",IF(OR(B302&lt;1,B302&gt;73415,INT(B302)&lt;&gt;B302),"Confira a data",IF(NOT(ISNUMBER(C302)),"Confira o valor",IF(C302&lt;=0,"Valor maior que zero",IF(COUNTIFS(Categorias,F302)&lt;&gt;1,"Escolha uma categoria",IF(G302="","Preencha a descrição","OK"))))))))))</f>
        <v/>
      </c>
      <c r="K302" s="34" t="n">
        <f aca="false">IF(J302="OK",C302,0)</f>
        <v>0</v>
      </c>
      <c r="L302" s="34" t="str">
        <f aca="false">IF(OR(J302&lt;&gt;"OK",FinMes=""),"",IF(B302&gt;=FinMes,0,MAX(0,ROUND(E302-C302,2))))</f>
        <v/>
      </c>
    </row>
    <row r="303" customFormat="false" ht="25" hidden="false" customHeight="true" outlineLevel="0" collapsed="false">
      <c r="A303" s="31"/>
      <c r="B303" s="32"/>
      <c r="C303" s="33"/>
      <c r="D303" s="34" t="str">
        <f aca="false">IF(OR(J303&lt;&gt;"OK",FinMes=""),"",IF(B303&gt;=FinMes,0,MAX(0,ROUND(C303-E303,2))))</f>
        <v/>
      </c>
      <c r="E303" s="34" t="str">
        <f aca="false">IF(OR(J303&lt;&gt;"OK",FinMes=""),"",IF(B303&gt;=FinMes,0,SUMIFS(PagoValido,PagoGasto,A303,PagoFecha,"&lt;"&amp;FinMes)))</f>
        <v/>
      </c>
      <c r="F303" s="35"/>
      <c r="G303" s="35"/>
      <c r="H303" s="35"/>
      <c r="I303" s="36" t="str">
        <f aca="false">IF(J303="","",IF(J303&lt;&gt;"OK","Confira os dados",IF(FinMes="","Escolha um período",IF(B303&gt;=FinMes,"Outro período",IF(L303&gt;0,"Pagamento excedente",IF(D303=0,"Pago",IF(E303=0,"A pagar","Parcial")))))))</f>
        <v/>
      </c>
      <c r="J303" s="36" t="str">
        <f aca="false">IF(COUNTA(A303:C303,F303:H303)=0,"",IF(A303="","Falta o código",IF(A303&lt;&gt;TRIM(A303),"Confira o código",IF(COUNTIFS(GastoID,A303)&gt;1,"Código repetido",IF(NOT(ISNUMBER(B303)),"Confira a data",IF(OR(B303&lt;1,B303&gt;73415,INT(B303)&lt;&gt;B303),"Confira a data",IF(NOT(ISNUMBER(C303)),"Confira o valor",IF(C303&lt;=0,"Valor maior que zero",IF(COUNTIFS(Categorias,F303)&lt;&gt;1,"Escolha uma categoria",IF(G303="","Preencha a descrição","OK"))))))))))</f>
        <v/>
      </c>
      <c r="K303" s="34" t="n">
        <f aca="false">IF(J303="OK",C303,0)</f>
        <v>0</v>
      </c>
      <c r="L303" s="34" t="str">
        <f aca="false">IF(OR(J303&lt;&gt;"OK",FinMes=""),"",IF(B303&gt;=FinMes,0,MAX(0,ROUND(E303-C303,2))))</f>
        <v/>
      </c>
    </row>
    <row r="304" customFormat="false" ht="25" hidden="false" customHeight="true" outlineLevel="0" collapsed="false">
      <c r="A304" s="31"/>
      <c r="B304" s="32"/>
      <c r="C304" s="33"/>
      <c r="D304" s="34" t="str">
        <f aca="false">IF(OR(J304&lt;&gt;"OK",FinMes=""),"",IF(B304&gt;=FinMes,0,MAX(0,ROUND(C304-E304,2))))</f>
        <v/>
      </c>
      <c r="E304" s="34" t="str">
        <f aca="false">IF(OR(J304&lt;&gt;"OK",FinMes=""),"",IF(B304&gt;=FinMes,0,SUMIFS(PagoValido,PagoGasto,A304,PagoFecha,"&lt;"&amp;FinMes)))</f>
        <v/>
      </c>
      <c r="F304" s="35"/>
      <c r="G304" s="35"/>
      <c r="H304" s="35"/>
      <c r="I304" s="36" t="str">
        <f aca="false">IF(J304="","",IF(J304&lt;&gt;"OK","Confira os dados",IF(FinMes="","Escolha um período",IF(B304&gt;=FinMes,"Outro período",IF(L304&gt;0,"Pagamento excedente",IF(D304=0,"Pago",IF(E304=0,"A pagar","Parcial")))))))</f>
        <v/>
      </c>
      <c r="J304" s="36" t="str">
        <f aca="false">IF(COUNTA(A304:C304,F304:H304)=0,"",IF(A304="","Falta o código",IF(A304&lt;&gt;TRIM(A304),"Confira o código",IF(COUNTIFS(GastoID,A304)&gt;1,"Código repetido",IF(NOT(ISNUMBER(B304)),"Confira a data",IF(OR(B304&lt;1,B304&gt;73415,INT(B304)&lt;&gt;B304),"Confira a data",IF(NOT(ISNUMBER(C304)),"Confira o valor",IF(C304&lt;=0,"Valor maior que zero",IF(COUNTIFS(Categorias,F304)&lt;&gt;1,"Escolha uma categoria",IF(G304="","Preencha a descrição","OK"))))))))))</f>
        <v/>
      </c>
      <c r="K304" s="34" t="n">
        <f aca="false">IF(J304="OK",C304,0)</f>
        <v>0</v>
      </c>
      <c r="L304" s="34" t="str">
        <f aca="false">IF(OR(J304&lt;&gt;"OK",FinMes=""),"",IF(B304&gt;=FinMes,0,MAX(0,ROUND(E304-C304,2))))</f>
        <v/>
      </c>
    </row>
    <row r="305" customFormat="false" ht="25" hidden="false" customHeight="true" outlineLevel="0" collapsed="false">
      <c r="A305" s="31"/>
      <c r="B305" s="32"/>
      <c r="C305" s="33"/>
      <c r="D305" s="34" t="str">
        <f aca="false">IF(OR(J305&lt;&gt;"OK",FinMes=""),"",IF(B305&gt;=FinMes,0,MAX(0,ROUND(C305-E305,2))))</f>
        <v/>
      </c>
      <c r="E305" s="34" t="str">
        <f aca="false">IF(OR(J305&lt;&gt;"OK",FinMes=""),"",IF(B305&gt;=FinMes,0,SUMIFS(PagoValido,PagoGasto,A305,PagoFecha,"&lt;"&amp;FinMes)))</f>
        <v/>
      </c>
      <c r="F305" s="35"/>
      <c r="G305" s="35"/>
      <c r="H305" s="35"/>
      <c r="I305" s="36" t="str">
        <f aca="false">IF(J305="","",IF(J305&lt;&gt;"OK","Confira os dados",IF(FinMes="","Escolha um período",IF(B305&gt;=FinMes,"Outro período",IF(L305&gt;0,"Pagamento excedente",IF(D305=0,"Pago",IF(E305=0,"A pagar","Parcial")))))))</f>
        <v/>
      </c>
      <c r="J305" s="36" t="str">
        <f aca="false">IF(COUNTA(A305:C305,F305:H305)=0,"",IF(A305="","Falta o código",IF(A305&lt;&gt;TRIM(A305),"Confira o código",IF(COUNTIFS(GastoID,A305)&gt;1,"Código repetido",IF(NOT(ISNUMBER(B305)),"Confira a data",IF(OR(B305&lt;1,B305&gt;73415,INT(B305)&lt;&gt;B305),"Confira a data",IF(NOT(ISNUMBER(C305)),"Confira o valor",IF(C305&lt;=0,"Valor maior que zero",IF(COUNTIFS(Categorias,F305)&lt;&gt;1,"Escolha uma categoria",IF(G305="","Preencha a descrição","OK"))))))))))</f>
        <v/>
      </c>
      <c r="K305" s="34" t="n">
        <f aca="false">IF(J305="OK",C305,0)</f>
        <v>0</v>
      </c>
      <c r="L305" s="34" t="str">
        <f aca="false">IF(OR(J305&lt;&gt;"OK",FinMes=""),"",IF(B305&gt;=FinMes,0,MAX(0,ROUND(E305-C305,2))))</f>
        <v/>
      </c>
    </row>
    <row r="306" customFormat="false" ht="25" hidden="false" customHeight="true" outlineLevel="0" collapsed="false">
      <c r="A306" s="31"/>
      <c r="B306" s="32"/>
      <c r="C306" s="33"/>
      <c r="D306" s="34" t="str">
        <f aca="false">IF(OR(J306&lt;&gt;"OK",FinMes=""),"",IF(B306&gt;=FinMes,0,MAX(0,ROUND(C306-E306,2))))</f>
        <v/>
      </c>
      <c r="E306" s="34" t="str">
        <f aca="false">IF(OR(J306&lt;&gt;"OK",FinMes=""),"",IF(B306&gt;=FinMes,0,SUMIFS(PagoValido,PagoGasto,A306,PagoFecha,"&lt;"&amp;FinMes)))</f>
        <v/>
      </c>
      <c r="F306" s="35"/>
      <c r="G306" s="35"/>
      <c r="H306" s="35"/>
      <c r="I306" s="36" t="str">
        <f aca="false">IF(J306="","",IF(J306&lt;&gt;"OK","Confira os dados",IF(FinMes="","Escolha um período",IF(B306&gt;=FinMes,"Outro período",IF(L306&gt;0,"Pagamento excedente",IF(D306=0,"Pago",IF(E306=0,"A pagar","Parcial")))))))</f>
        <v/>
      </c>
      <c r="J306" s="36" t="str">
        <f aca="false">IF(COUNTA(A306:C306,F306:H306)=0,"",IF(A306="","Falta o código",IF(A306&lt;&gt;TRIM(A306),"Confira o código",IF(COUNTIFS(GastoID,A306)&gt;1,"Código repetido",IF(NOT(ISNUMBER(B306)),"Confira a data",IF(OR(B306&lt;1,B306&gt;73415,INT(B306)&lt;&gt;B306),"Confira a data",IF(NOT(ISNUMBER(C306)),"Confira o valor",IF(C306&lt;=0,"Valor maior que zero",IF(COUNTIFS(Categorias,F306)&lt;&gt;1,"Escolha uma categoria",IF(G306="","Preencha a descrição","OK"))))))))))</f>
        <v/>
      </c>
      <c r="K306" s="34" t="n">
        <f aca="false">IF(J306="OK",C306,0)</f>
        <v>0</v>
      </c>
      <c r="L306" s="34" t="str">
        <f aca="false">IF(OR(J306&lt;&gt;"OK",FinMes=""),"",IF(B306&gt;=FinMes,0,MAX(0,ROUND(E306-C306,2))))</f>
        <v/>
      </c>
    </row>
    <row r="307" customFormat="false" ht="25" hidden="false" customHeight="true" outlineLevel="0" collapsed="false">
      <c r="A307" s="31"/>
      <c r="B307" s="32"/>
      <c r="C307" s="33"/>
      <c r="D307" s="34" t="str">
        <f aca="false">IF(OR(J307&lt;&gt;"OK",FinMes=""),"",IF(B307&gt;=FinMes,0,MAX(0,ROUND(C307-E307,2))))</f>
        <v/>
      </c>
      <c r="E307" s="34" t="str">
        <f aca="false">IF(OR(J307&lt;&gt;"OK",FinMes=""),"",IF(B307&gt;=FinMes,0,SUMIFS(PagoValido,PagoGasto,A307,PagoFecha,"&lt;"&amp;FinMes)))</f>
        <v/>
      </c>
      <c r="F307" s="35"/>
      <c r="G307" s="35"/>
      <c r="H307" s="35"/>
      <c r="I307" s="36" t="str">
        <f aca="false">IF(J307="","",IF(J307&lt;&gt;"OK","Confira os dados",IF(FinMes="","Escolha um período",IF(B307&gt;=FinMes,"Outro período",IF(L307&gt;0,"Pagamento excedente",IF(D307=0,"Pago",IF(E307=0,"A pagar","Parcial")))))))</f>
        <v/>
      </c>
      <c r="J307" s="36" t="str">
        <f aca="false">IF(COUNTA(A307:C307,F307:H307)=0,"",IF(A307="","Falta o código",IF(A307&lt;&gt;TRIM(A307),"Confira o código",IF(COUNTIFS(GastoID,A307)&gt;1,"Código repetido",IF(NOT(ISNUMBER(B307)),"Confira a data",IF(OR(B307&lt;1,B307&gt;73415,INT(B307)&lt;&gt;B307),"Confira a data",IF(NOT(ISNUMBER(C307)),"Confira o valor",IF(C307&lt;=0,"Valor maior que zero",IF(COUNTIFS(Categorias,F307)&lt;&gt;1,"Escolha uma categoria",IF(G307="","Preencha a descrição","OK"))))))))))</f>
        <v/>
      </c>
      <c r="K307" s="34" t="n">
        <f aca="false">IF(J307="OK",C307,0)</f>
        <v>0</v>
      </c>
      <c r="L307" s="34" t="str">
        <f aca="false">IF(OR(J307&lt;&gt;"OK",FinMes=""),"",IF(B307&gt;=FinMes,0,MAX(0,ROUND(E307-C307,2))))</f>
        <v/>
      </c>
    </row>
    <row r="308" customFormat="false" ht="25" hidden="false" customHeight="true" outlineLevel="0" collapsed="false">
      <c r="A308" s="31"/>
      <c r="B308" s="32"/>
      <c r="C308" s="33"/>
      <c r="D308" s="34" t="str">
        <f aca="false">IF(OR(J308&lt;&gt;"OK",FinMes=""),"",IF(B308&gt;=FinMes,0,MAX(0,ROUND(C308-E308,2))))</f>
        <v/>
      </c>
      <c r="E308" s="34" t="str">
        <f aca="false">IF(OR(J308&lt;&gt;"OK",FinMes=""),"",IF(B308&gt;=FinMes,0,SUMIFS(PagoValido,PagoGasto,A308,PagoFecha,"&lt;"&amp;FinMes)))</f>
        <v/>
      </c>
      <c r="F308" s="35"/>
      <c r="G308" s="35"/>
      <c r="H308" s="35"/>
      <c r="I308" s="36" t="str">
        <f aca="false">IF(J308="","",IF(J308&lt;&gt;"OK","Confira os dados",IF(FinMes="","Escolha um período",IF(B308&gt;=FinMes,"Outro período",IF(L308&gt;0,"Pagamento excedente",IF(D308=0,"Pago",IF(E308=0,"A pagar","Parcial")))))))</f>
        <v/>
      </c>
      <c r="J308" s="36" t="str">
        <f aca="false">IF(COUNTA(A308:C308,F308:H308)=0,"",IF(A308="","Falta o código",IF(A308&lt;&gt;TRIM(A308),"Confira o código",IF(COUNTIFS(GastoID,A308)&gt;1,"Código repetido",IF(NOT(ISNUMBER(B308)),"Confira a data",IF(OR(B308&lt;1,B308&gt;73415,INT(B308)&lt;&gt;B308),"Confira a data",IF(NOT(ISNUMBER(C308)),"Confira o valor",IF(C308&lt;=0,"Valor maior que zero",IF(COUNTIFS(Categorias,F308)&lt;&gt;1,"Escolha uma categoria",IF(G308="","Preencha a descrição","OK"))))))))))</f>
        <v/>
      </c>
      <c r="K308" s="34" t="n">
        <f aca="false">IF(J308="OK",C308,0)</f>
        <v>0</v>
      </c>
      <c r="L308" s="34" t="str">
        <f aca="false">IF(OR(J308&lt;&gt;"OK",FinMes=""),"",IF(B308&gt;=FinMes,0,MAX(0,ROUND(E308-C308,2))))</f>
        <v/>
      </c>
    </row>
    <row r="309" customFormat="false" ht="25" hidden="false" customHeight="true" outlineLevel="0" collapsed="false">
      <c r="A309" s="31"/>
      <c r="B309" s="32"/>
      <c r="C309" s="33"/>
      <c r="D309" s="34" t="str">
        <f aca="false">IF(OR(J309&lt;&gt;"OK",FinMes=""),"",IF(B309&gt;=FinMes,0,MAX(0,ROUND(C309-E309,2))))</f>
        <v/>
      </c>
      <c r="E309" s="34" t="str">
        <f aca="false">IF(OR(J309&lt;&gt;"OK",FinMes=""),"",IF(B309&gt;=FinMes,0,SUMIFS(PagoValido,PagoGasto,A309,PagoFecha,"&lt;"&amp;FinMes)))</f>
        <v/>
      </c>
      <c r="F309" s="35"/>
      <c r="G309" s="35"/>
      <c r="H309" s="35"/>
      <c r="I309" s="36" t="str">
        <f aca="false">IF(J309="","",IF(J309&lt;&gt;"OK","Confira os dados",IF(FinMes="","Escolha um período",IF(B309&gt;=FinMes,"Outro período",IF(L309&gt;0,"Pagamento excedente",IF(D309=0,"Pago",IF(E309=0,"A pagar","Parcial")))))))</f>
        <v/>
      </c>
      <c r="J309" s="36" t="str">
        <f aca="false">IF(COUNTA(A309:C309,F309:H309)=0,"",IF(A309="","Falta o código",IF(A309&lt;&gt;TRIM(A309),"Confira o código",IF(COUNTIFS(GastoID,A309)&gt;1,"Código repetido",IF(NOT(ISNUMBER(B309)),"Confira a data",IF(OR(B309&lt;1,B309&gt;73415,INT(B309)&lt;&gt;B309),"Confira a data",IF(NOT(ISNUMBER(C309)),"Confira o valor",IF(C309&lt;=0,"Valor maior que zero",IF(COUNTIFS(Categorias,F309)&lt;&gt;1,"Escolha uma categoria",IF(G309="","Preencha a descrição","OK"))))))))))</f>
        <v/>
      </c>
      <c r="K309" s="34" t="n">
        <f aca="false">IF(J309="OK",C309,0)</f>
        <v>0</v>
      </c>
      <c r="L309" s="34" t="str">
        <f aca="false">IF(OR(J309&lt;&gt;"OK",FinMes=""),"",IF(B309&gt;=FinMes,0,MAX(0,ROUND(E309-C309,2))))</f>
        <v/>
      </c>
    </row>
    <row r="310" customFormat="false" ht="25" hidden="false" customHeight="true" outlineLevel="0" collapsed="false">
      <c r="A310" s="31"/>
      <c r="B310" s="32"/>
      <c r="C310" s="33"/>
      <c r="D310" s="34" t="str">
        <f aca="false">IF(OR(J310&lt;&gt;"OK",FinMes=""),"",IF(B310&gt;=FinMes,0,MAX(0,ROUND(C310-E310,2))))</f>
        <v/>
      </c>
      <c r="E310" s="34" t="str">
        <f aca="false">IF(OR(J310&lt;&gt;"OK",FinMes=""),"",IF(B310&gt;=FinMes,0,SUMIFS(PagoValido,PagoGasto,A310,PagoFecha,"&lt;"&amp;FinMes)))</f>
        <v/>
      </c>
      <c r="F310" s="35"/>
      <c r="G310" s="35"/>
      <c r="H310" s="35"/>
      <c r="I310" s="36" t="str">
        <f aca="false">IF(J310="","",IF(J310&lt;&gt;"OK","Confira os dados",IF(FinMes="","Escolha um período",IF(B310&gt;=FinMes,"Outro período",IF(L310&gt;0,"Pagamento excedente",IF(D310=0,"Pago",IF(E310=0,"A pagar","Parcial")))))))</f>
        <v/>
      </c>
      <c r="J310" s="36" t="str">
        <f aca="false">IF(COUNTA(A310:C310,F310:H310)=0,"",IF(A310="","Falta o código",IF(A310&lt;&gt;TRIM(A310),"Confira o código",IF(COUNTIFS(GastoID,A310)&gt;1,"Código repetido",IF(NOT(ISNUMBER(B310)),"Confira a data",IF(OR(B310&lt;1,B310&gt;73415,INT(B310)&lt;&gt;B310),"Confira a data",IF(NOT(ISNUMBER(C310)),"Confira o valor",IF(C310&lt;=0,"Valor maior que zero",IF(COUNTIFS(Categorias,F310)&lt;&gt;1,"Escolha uma categoria",IF(G310="","Preencha a descrição","OK"))))))))))</f>
        <v/>
      </c>
      <c r="K310" s="34" t="n">
        <f aca="false">IF(J310="OK",C310,0)</f>
        <v>0</v>
      </c>
      <c r="L310" s="34" t="str">
        <f aca="false">IF(OR(J310&lt;&gt;"OK",FinMes=""),"",IF(B310&gt;=FinMes,0,MAX(0,ROUND(E310-C310,2))))</f>
        <v/>
      </c>
    </row>
    <row r="311" customFormat="false" ht="25" hidden="false" customHeight="true" outlineLevel="0" collapsed="false">
      <c r="A311" s="31"/>
      <c r="B311" s="32"/>
      <c r="C311" s="33"/>
      <c r="D311" s="34" t="str">
        <f aca="false">IF(OR(J311&lt;&gt;"OK",FinMes=""),"",IF(B311&gt;=FinMes,0,MAX(0,ROUND(C311-E311,2))))</f>
        <v/>
      </c>
      <c r="E311" s="34" t="str">
        <f aca="false">IF(OR(J311&lt;&gt;"OK",FinMes=""),"",IF(B311&gt;=FinMes,0,SUMIFS(PagoValido,PagoGasto,A311,PagoFecha,"&lt;"&amp;FinMes)))</f>
        <v/>
      </c>
      <c r="F311" s="35"/>
      <c r="G311" s="35"/>
      <c r="H311" s="35"/>
      <c r="I311" s="36" t="str">
        <f aca="false">IF(J311="","",IF(J311&lt;&gt;"OK","Confira os dados",IF(FinMes="","Escolha um período",IF(B311&gt;=FinMes,"Outro período",IF(L311&gt;0,"Pagamento excedente",IF(D311=0,"Pago",IF(E311=0,"A pagar","Parcial")))))))</f>
        <v/>
      </c>
      <c r="J311" s="36" t="str">
        <f aca="false">IF(COUNTA(A311:C311,F311:H311)=0,"",IF(A311="","Falta o código",IF(A311&lt;&gt;TRIM(A311),"Confira o código",IF(COUNTIFS(GastoID,A311)&gt;1,"Código repetido",IF(NOT(ISNUMBER(B311)),"Confira a data",IF(OR(B311&lt;1,B311&gt;73415,INT(B311)&lt;&gt;B311),"Confira a data",IF(NOT(ISNUMBER(C311)),"Confira o valor",IF(C311&lt;=0,"Valor maior que zero",IF(COUNTIFS(Categorias,F311)&lt;&gt;1,"Escolha uma categoria",IF(G311="","Preencha a descrição","OK"))))))))))</f>
        <v/>
      </c>
      <c r="K311" s="34" t="n">
        <f aca="false">IF(J311="OK",C311,0)</f>
        <v>0</v>
      </c>
      <c r="L311" s="34" t="str">
        <f aca="false">IF(OR(J311&lt;&gt;"OK",FinMes=""),"",IF(B311&gt;=FinMes,0,MAX(0,ROUND(E311-C311,2))))</f>
        <v/>
      </c>
    </row>
    <row r="312" customFormat="false" ht="25" hidden="false" customHeight="true" outlineLevel="0" collapsed="false">
      <c r="A312" s="31"/>
      <c r="B312" s="32"/>
      <c r="C312" s="33"/>
      <c r="D312" s="34" t="str">
        <f aca="false">IF(OR(J312&lt;&gt;"OK",FinMes=""),"",IF(B312&gt;=FinMes,0,MAX(0,ROUND(C312-E312,2))))</f>
        <v/>
      </c>
      <c r="E312" s="34" t="str">
        <f aca="false">IF(OR(J312&lt;&gt;"OK",FinMes=""),"",IF(B312&gt;=FinMes,0,SUMIFS(PagoValido,PagoGasto,A312,PagoFecha,"&lt;"&amp;FinMes)))</f>
        <v/>
      </c>
      <c r="F312" s="35"/>
      <c r="G312" s="35"/>
      <c r="H312" s="35"/>
      <c r="I312" s="36" t="str">
        <f aca="false">IF(J312="","",IF(J312&lt;&gt;"OK","Confira os dados",IF(FinMes="","Escolha um período",IF(B312&gt;=FinMes,"Outro período",IF(L312&gt;0,"Pagamento excedente",IF(D312=0,"Pago",IF(E312=0,"A pagar","Parcial")))))))</f>
        <v/>
      </c>
      <c r="J312" s="36" t="str">
        <f aca="false">IF(COUNTA(A312:C312,F312:H312)=0,"",IF(A312="","Falta o código",IF(A312&lt;&gt;TRIM(A312),"Confira o código",IF(COUNTIFS(GastoID,A312)&gt;1,"Código repetido",IF(NOT(ISNUMBER(B312)),"Confira a data",IF(OR(B312&lt;1,B312&gt;73415,INT(B312)&lt;&gt;B312),"Confira a data",IF(NOT(ISNUMBER(C312)),"Confira o valor",IF(C312&lt;=0,"Valor maior que zero",IF(COUNTIFS(Categorias,F312)&lt;&gt;1,"Escolha uma categoria",IF(G312="","Preencha a descrição","OK"))))))))))</f>
        <v/>
      </c>
      <c r="K312" s="34" t="n">
        <f aca="false">IF(J312="OK",C312,0)</f>
        <v>0</v>
      </c>
      <c r="L312" s="34" t="str">
        <f aca="false">IF(OR(J312&lt;&gt;"OK",FinMes=""),"",IF(B312&gt;=FinMes,0,MAX(0,ROUND(E312-C312,2))))</f>
        <v/>
      </c>
    </row>
    <row r="313" customFormat="false" ht="25" hidden="false" customHeight="true" outlineLevel="0" collapsed="false">
      <c r="A313" s="31"/>
      <c r="B313" s="32"/>
      <c r="C313" s="33"/>
      <c r="D313" s="34" t="str">
        <f aca="false">IF(OR(J313&lt;&gt;"OK",FinMes=""),"",IF(B313&gt;=FinMes,0,MAX(0,ROUND(C313-E313,2))))</f>
        <v/>
      </c>
      <c r="E313" s="34" t="str">
        <f aca="false">IF(OR(J313&lt;&gt;"OK",FinMes=""),"",IF(B313&gt;=FinMes,0,SUMIFS(PagoValido,PagoGasto,A313,PagoFecha,"&lt;"&amp;FinMes)))</f>
        <v/>
      </c>
      <c r="F313" s="35"/>
      <c r="G313" s="35"/>
      <c r="H313" s="35"/>
      <c r="I313" s="36" t="str">
        <f aca="false">IF(J313="","",IF(J313&lt;&gt;"OK","Confira os dados",IF(FinMes="","Escolha um período",IF(B313&gt;=FinMes,"Outro período",IF(L313&gt;0,"Pagamento excedente",IF(D313=0,"Pago",IF(E313=0,"A pagar","Parcial")))))))</f>
        <v/>
      </c>
      <c r="J313" s="36" t="str">
        <f aca="false">IF(COUNTA(A313:C313,F313:H313)=0,"",IF(A313="","Falta o código",IF(A313&lt;&gt;TRIM(A313),"Confira o código",IF(COUNTIFS(GastoID,A313)&gt;1,"Código repetido",IF(NOT(ISNUMBER(B313)),"Confira a data",IF(OR(B313&lt;1,B313&gt;73415,INT(B313)&lt;&gt;B313),"Confira a data",IF(NOT(ISNUMBER(C313)),"Confira o valor",IF(C313&lt;=0,"Valor maior que zero",IF(COUNTIFS(Categorias,F313)&lt;&gt;1,"Escolha uma categoria",IF(G313="","Preencha a descrição","OK"))))))))))</f>
        <v/>
      </c>
      <c r="K313" s="34" t="n">
        <f aca="false">IF(J313="OK",C313,0)</f>
        <v>0</v>
      </c>
      <c r="L313" s="34" t="str">
        <f aca="false">IF(OR(J313&lt;&gt;"OK",FinMes=""),"",IF(B313&gt;=FinMes,0,MAX(0,ROUND(E313-C313,2))))</f>
        <v/>
      </c>
    </row>
    <row r="314" customFormat="false" ht="25" hidden="false" customHeight="true" outlineLevel="0" collapsed="false">
      <c r="A314" s="31"/>
      <c r="B314" s="32"/>
      <c r="C314" s="33"/>
      <c r="D314" s="34" t="str">
        <f aca="false">IF(OR(J314&lt;&gt;"OK",FinMes=""),"",IF(B314&gt;=FinMes,0,MAX(0,ROUND(C314-E314,2))))</f>
        <v/>
      </c>
      <c r="E314" s="34" t="str">
        <f aca="false">IF(OR(J314&lt;&gt;"OK",FinMes=""),"",IF(B314&gt;=FinMes,0,SUMIFS(PagoValido,PagoGasto,A314,PagoFecha,"&lt;"&amp;FinMes)))</f>
        <v/>
      </c>
      <c r="F314" s="35"/>
      <c r="G314" s="35"/>
      <c r="H314" s="35"/>
      <c r="I314" s="36" t="str">
        <f aca="false">IF(J314="","",IF(J314&lt;&gt;"OK","Confira os dados",IF(FinMes="","Escolha um período",IF(B314&gt;=FinMes,"Outro período",IF(L314&gt;0,"Pagamento excedente",IF(D314=0,"Pago",IF(E314=0,"A pagar","Parcial")))))))</f>
        <v/>
      </c>
      <c r="J314" s="36" t="str">
        <f aca="false">IF(COUNTA(A314:C314,F314:H314)=0,"",IF(A314="","Falta o código",IF(A314&lt;&gt;TRIM(A314),"Confira o código",IF(COUNTIFS(GastoID,A314)&gt;1,"Código repetido",IF(NOT(ISNUMBER(B314)),"Confira a data",IF(OR(B314&lt;1,B314&gt;73415,INT(B314)&lt;&gt;B314),"Confira a data",IF(NOT(ISNUMBER(C314)),"Confira o valor",IF(C314&lt;=0,"Valor maior que zero",IF(COUNTIFS(Categorias,F314)&lt;&gt;1,"Escolha uma categoria",IF(G314="","Preencha a descrição","OK"))))))))))</f>
        <v/>
      </c>
      <c r="K314" s="34" t="n">
        <f aca="false">IF(J314="OK",C314,0)</f>
        <v>0</v>
      </c>
      <c r="L314" s="34" t="str">
        <f aca="false">IF(OR(J314&lt;&gt;"OK",FinMes=""),"",IF(B314&gt;=FinMes,0,MAX(0,ROUND(E314-C314,2))))</f>
        <v/>
      </c>
    </row>
    <row r="315" customFormat="false" ht="25" hidden="false" customHeight="true" outlineLevel="0" collapsed="false">
      <c r="A315" s="31"/>
      <c r="B315" s="32"/>
      <c r="C315" s="33"/>
      <c r="D315" s="34" t="str">
        <f aca="false">IF(OR(J315&lt;&gt;"OK",FinMes=""),"",IF(B315&gt;=FinMes,0,MAX(0,ROUND(C315-E315,2))))</f>
        <v/>
      </c>
      <c r="E315" s="34" t="str">
        <f aca="false">IF(OR(J315&lt;&gt;"OK",FinMes=""),"",IF(B315&gt;=FinMes,0,SUMIFS(PagoValido,PagoGasto,A315,PagoFecha,"&lt;"&amp;FinMes)))</f>
        <v/>
      </c>
      <c r="F315" s="35"/>
      <c r="G315" s="35"/>
      <c r="H315" s="35"/>
      <c r="I315" s="36" t="str">
        <f aca="false">IF(J315="","",IF(J315&lt;&gt;"OK","Confira os dados",IF(FinMes="","Escolha um período",IF(B315&gt;=FinMes,"Outro período",IF(L315&gt;0,"Pagamento excedente",IF(D315=0,"Pago",IF(E315=0,"A pagar","Parcial")))))))</f>
        <v/>
      </c>
      <c r="J315" s="36" t="str">
        <f aca="false">IF(COUNTA(A315:C315,F315:H315)=0,"",IF(A315="","Falta o código",IF(A315&lt;&gt;TRIM(A315),"Confira o código",IF(COUNTIFS(GastoID,A315)&gt;1,"Código repetido",IF(NOT(ISNUMBER(B315)),"Confira a data",IF(OR(B315&lt;1,B315&gt;73415,INT(B315)&lt;&gt;B315),"Confira a data",IF(NOT(ISNUMBER(C315)),"Confira o valor",IF(C315&lt;=0,"Valor maior que zero",IF(COUNTIFS(Categorias,F315)&lt;&gt;1,"Escolha uma categoria",IF(G315="","Preencha a descrição","OK"))))))))))</f>
        <v/>
      </c>
      <c r="K315" s="34" t="n">
        <f aca="false">IF(J315="OK",C315,0)</f>
        <v>0</v>
      </c>
      <c r="L315" s="34" t="str">
        <f aca="false">IF(OR(J315&lt;&gt;"OK",FinMes=""),"",IF(B315&gt;=FinMes,0,MAX(0,ROUND(E315-C315,2))))</f>
        <v/>
      </c>
    </row>
    <row r="316" customFormat="false" ht="25" hidden="false" customHeight="true" outlineLevel="0" collapsed="false">
      <c r="A316" s="31"/>
      <c r="B316" s="32"/>
      <c r="C316" s="33"/>
      <c r="D316" s="34" t="str">
        <f aca="false">IF(OR(J316&lt;&gt;"OK",FinMes=""),"",IF(B316&gt;=FinMes,0,MAX(0,ROUND(C316-E316,2))))</f>
        <v/>
      </c>
      <c r="E316" s="34" t="str">
        <f aca="false">IF(OR(J316&lt;&gt;"OK",FinMes=""),"",IF(B316&gt;=FinMes,0,SUMIFS(PagoValido,PagoGasto,A316,PagoFecha,"&lt;"&amp;FinMes)))</f>
        <v/>
      </c>
      <c r="F316" s="35"/>
      <c r="G316" s="35"/>
      <c r="H316" s="35"/>
      <c r="I316" s="36" t="str">
        <f aca="false">IF(J316="","",IF(J316&lt;&gt;"OK","Confira os dados",IF(FinMes="","Escolha um período",IF(B316&gt;=FinMes,"Outro período",IF(L316&gt;0,"Pagamento excedente",IF(D316=0,"Pago",IF(E316=0,"A pagar","Parcial")))))))</f>
        <v/>
      </c>
      <c r="J316" s="36" t="str">
        <f aca="false">IF(COUNTA(A316:C316,F316:H316)=0,"",IF(A316="","Falta o código",IF(A316&lt;&gt;TRIM(A316),"Confira o código",IF(COUNTIFS(GastoID,A316)&gt;1,"Código repetido",IF(NOT(ISNUMBER(B316)),"Confira a data",IF(OR(B316&lt;1,B316&gt;73415,INT(B316)&lt;&gt;B316),"Confira a data",IF(NOT(ISNUMBER(C316)),"Confira o valor",IF(C316&lt;=0,"Valor maior que zero",IF(COUNTIFS(Categorias,F316)&lt;&gt;1,"Escolha uma categoria",IF(G316="","Preencha a descrição","OK"))))))))))</f>
        <v/>
      </c>
      <c r="K316" s="34" t="n">
        <f aca="false">IF(J316="OK",C316,0)</f>
        <v>0</v>
      </c>
      <c r="L316" s="34" t="str">
        <f aca="false">IF(OR(J316&lt;&gt;"OK",FinMes=""),"",IF(B316&gt;=FinMes,0,MAX(0,ROUND(E316-C316,2))))</f>
        <v/>
      </c>
    </row>
    <row r="317" customFormat="false" ht="25" hidden="false" customHeight="true" outlineLevel="0" collapsed="false">
      <c r="A317" s="31"/>
      <c r="B317" s="32"/>
      <c r="C317" s="33"/>
      <c r="D317" s="34" t="str">
        <f aca="false">IF(OR(J317&lt;&gt;"OK",FinMes=""),"",IF(B317&gt;=FinMes,0,MAX(0,ROUND(C317-E317,2))))</f>
        <v/>
      </c>
      <c r="E317" s="34" t="str">
        <f aca="false">IF(OR(J317&lt;&gt;"OK",FinMes=""),"",IF(B317&gt;=FinMes,0,SUMIFS(PagoValido,PagoGasto,A317,PagoFecha,"&lt;"&amp;FinMes)))</f>
        <v/>
      </c>
      <c r="F317" s="35"/>
      <c r="G317" s="35"/>
      <c r="H317" s="35"/>
      <c r="I317" s="36" t="str">
        <f aca="false">IF(J317="","",IF(J317&lt;&gt;"OK","Confira os dados",IF(FinMes="","Escolha um período",IF(B317&gt;=FinMes,"Outro período",IF(L317&gt;0,"Pagamento excedente",IF(D317=0,"Pago",IF(E317=0,"A pagar","Parcial")))))))</f>
        <v/>
      </c>
      <c r="J317" s="36" t="str">
        <f aca="false">IF(COUNTA(A317:C317,F317:H317)=0,"",IF(A317="","Falta o código",IF(A317&lt;&gt;TRIM(A317),"Confira o código",IF(COUNTIFS(GastoID,A317)&gt;1,"Código repetido",IF(NOT(ISNUMBER(B317)),"Confira a data",IF(OR(B317&lt;1,B317&gt;73415,INT(B317)&lt;&gt;B317),"Confira a data",IF(NOT(ISNUMBER(C317)),"Confira o valor",IF(C317&lt;=0,"Valor maior que zero",IF(COUNTIFS(Categorias,F317)&lt;&gt;1,"Escolha uma categoria",IF(G317="","Preencha a descrição","OK"))))))))))</f>
        <v/>
      </c>
      <c r="K317" s="34" t="n">
        <f aca="false">IF(J317="OK",C317,0)</f>
        <v>0</v>
      </c>
      <c r="L317" s="34" t="str">
        <f aca="false">IF(OR(J317&lt;&gt;"OK",FinMes=""),"",IF(B317&gt;=FinMes,0,MAX(0,ROUND(E317-C317,2))))</f>
        <v/>
      </c>
    </row>
    <row r="318" customFormat="false" ht="25" hidden="false" customHeight="true" outlineLevel="0" collapsed="false">
      <c r="A318" s="31"/>
      <c r="B318" s="32"/>
      <c r="C318" s="33"/>
      <c r="D318" s="34" t="str">
        <f aca="false">IF(OR(J318&lt;&gt;"OK",FinMes=""),"",IF(B318&gt;=FinMes,0,MAX(0,ROUND(C318-E318,2))))</f>
        <v/>
      </c>
      <c r="E318" s="34" t="str">
        <f aca="false">IF(OR(J318&lt;&gt;"OK",FinMes=""),"",IF(B318&gt;=FinMes,0,SUMIFS(PagoValido,PagoGasto,A318,PagoFecha,"&lt;"&amp;FinMes)))</f>
        <v/>
      </c>
      <c r="F318" s="35"/>
      <c r="G318" s="35"/>
      <c r="H318" s="35"/>
      <c r="I318" s="36" t="str">
        <f aca="false">IF(J318="","",IF(J318&lt;&gt;"OK","Confira os dados",IF(FinMes="","Escolha um período",IF(B318&gt;=FinMes,"Outro período",IF(L318&gt;0,"Pagamento excedente",IF(D318=0,"Pago",IF(E318=0,"A pagar","Parcial")))))))</f>
        <v/>
      </c>
      <c r="J318" s="36" t="str">
        <f aca="false">IF(COUNTA(A318:C318,F318:H318)=0,"",IF(A318="","Falta o código",IF(A318&lt;&gt;TRIM(A318),"Confira o código",IF(COUNTIFS(GastoID,A318)&gt;1,"Código repetido",IF(NOT(ISNUMBER(B318)),"Confira a data",IF(OR(B318&lt;1,B318&gt;73415,INT(B318)&lt;&gt;B318),"Confira a data",IF(NOT(ISNUMBER(C318)),"Confira o valor",IF(C318&lt;=0,"Valor maior que zero",IF(COUNTIFS(Categorias,F318)&lt;&gt;1,"Escolha uma categoria",IF(G318="","Preencha a descrição","OK"))))))))))</f>
        <v/>
      </c>
      <c r="K318" s="34" t="n">
        <f aca="false">IF(J318="OK",C318,0)</f>
        <v>0</v>
      </c>
      <c r="L318" s="34" t="str">
        <f aca="false">IF(OR(J318&lt;&gt;"OK",FinMes=""),"",IF(B318&gt;=FinMes,0,MAX(0,ROUND(E318-C318,2))))</f>
        <v/>
      </c>
    </row>
    <row r="319" customFormat="false" ht="25" hidden="false" customHeight="true" outlineLevel="0" collapsed="false">
      <c r="A319" s="31"/>
      <c r="B319" s="32"/>
      <c r="C319" s="33"/>
      <c r="D319" s="34" t="str">
        <f aca="false">IF(OR(J319&lt;&gt;"OK",FinMes=""),"",IF(B319&gt;=FinMes,0,MAX(0,ROUND(C319-E319,2))))</f>
        <v/>
      </c>
      <c r="E319" s="34" t="str">
        <f aca="false">IF(OR(J319&lt;&gt;"OK",FinMes=""),"",IF(B319&gt;=FinMes,0,SUMIFS(PagoValido,PagoGasto,A319,PagoFecha,"&lt;"&amp;FinMes)))</f>
        <v/>
      </c>
      <c r="F319" s="35"/>
      <c r="G319" s="35"/>
      <c r="H319" s="35"/>
      <c r="I319" s="36" t="str">
        <f aca="false">IF(J319="","",IF(J319&lt;&gt;"OK","Confira os dados",IF(FinMes="","Escolha um período",IF(B319&gt;=FinMes,"Outro período",IF(L319&gt;0,"Pagamento excedente",IF(D319=0,"Pago",IF(E319=0,"A pagar","Parcial")))))))</f>
        <v/>
      </c>
      <c r="J319" s="36" t="str">
        <f aca="false">IF(COUNTA(A319:C319,F319:H319)=0,"",IF(A319="","Falta o código",IF(A319&lt;&gt;TRIM(A319),"Confira o código",IF(COUNTIFS(GastoID,A319)&gt;1,"Código repetido",IF(NOT(ISNUMBER(B319)),"Confira a data",IF(OR(B319&lt;1,B319&gt;73415,INT(B319)&lt;&gt;B319),"Confira a data",IF(NOT(ISNUMBER(C319)),"Confira o valor",IF(C319&lt;=0,"Valor maior que zero",IF(COUNTIFS(Categorias,F319)&lt;&gt;1,"Escolha uma categoria",IF(G319="","Preencha a descrição","OK"))))))))))</f>
        <v/>
      </c>
      <c r="K319" s="34" t="n">
        <f aca="false">IF(J319="OK",C319,0)</f>
        <v>0</v>
      </c>
      <c r="L319" s="34" t="str">
        <f aca="false">IF(OR(J319&lt;&gt;"OK",FinMes=""),"",IF(B319&gt;=FinMes,0,MAX(0,ROUND(E319-C319,2))))</f>
        <v/>
      </c>
    </row>
    <row r="320" customFormat="false" ht="25" hidden="false" customHeight="true" outlineLevel="0" collapsed="false">
      <c r="A320" s="31"/>
      <c r="B320" s="32"/>
      <c r="C320" s="33"/>
      <c r="D320" s="34" t="str">
        <f aca="false">IF(OR(J320&lt;&gt;"OK",FinMes=""),"",IF(B320&gt;=FinMes,0,MAX(0,ROUND(C320-E320,2))))</f>
        <v/>
      </c>
      <c r="E320" s="34" t="str">
        <f aca="false">IF(OR(J320&lt;&gt;"OK",FinMes=""),"",IF(B320&gt;=FinMes,0,SUMIFS(PagoValido,PagoGasto,A320,PagoFecha,"&lt;"&amp;FinMes)))</f>
        <v/>
      </c>
      <c r="F320" s="35"/>
      <c r="G320" s="35"/>
      <c r="H320" s="35"/>
      <c r="I320" s="36" t="str">
        <f aca="false">IF(J320="","",IF(J320&lt;&gt;"OK","Confira os dados",IF(FinMes="","Escolha um período",IF(B320&gt;=FinMes,"Outro período",IF(L320&gt;0,"Pagamento excedente",IF(D320=0,"Pago",IF(E320=0,"A pagar","Parcial")))))))</f>
        <v/>
      </c>
      <c r="J320" s="36" t="str">
        <f aca="false">IF(COUNTA(A320:C320,F320:H320)=0,"",IF(A320="","Falta o código",IF(A320&lt;&gt;TRIM(A320),"Confira o código",IF(COUNTIFS(GastoID,A320)&gt;1,"Código repetido",IF(NOT(ISNUMBER(B320)),"Confira a data",IF(OR(B320&lt;1,B320&gt;73415,INT(B320)&lt;&gt;B320),"Confira a data",IF(NOT(ISNUMBER(C320)),"Confira o valor",IF(C320&lt;=0,"Valor maior que zero",IF(COUNTIFS(Categorias,F320)&lt;&gt;1,"Escolha uma categoria",IF(G320="","Preencha a descrição","OK"))))))))))</f>
        <v/>
      </c>
      <c r="K320" s="34" t="n">
        <f aca="false">IF(J320="OK",C320,0)</f>
        <v>0</v>
      </c>
      <c r="L320" s="34" t="str">
        <f aca="false">IF(OR(J320&lt;&gt;"OK",FinMes=""),"",IF(B320&gt;=FinMes,0,MAX(0,ROUND(E320-C320,2))))</f>
        <v/>
      </c>
    </row>
    <row r="321" customFormat="false" ht="25" hidden="false" customHeight="true" outlineLevel="0" collapsed="false">
      <c r="A321" s="31"/>
      <c r="B321" s="32"/>
      <c r="C321" s="33"/>
      <c r="D321" s="34" t="str">
        <f aca="false">IF(OR(J321&lt;&gt;"OK",FinMes=""),"",IF(B321&gt;=FinMes,0,MAX(0,ROUND(C321-E321,2))))</f>
        <v/>
      </c>
      <c r="E321" s="34" t="str">
        <f aca="false">IF(OR(J321&lt;&gt;"OK",FinMes=""),"",IF(B321&gt;=FinMes,0,SUMIFS(PagoValido,PagoGasto,A321,PagoFecha,"&lt;"&amp;FinMes)))</f>
        <v/>
      </c>
      <c r="F321" s="35"/>
      <c r="G321" s="35"/>
      <c r="H321" s="35"/>
      <c r="I321" s="36" t="str">
        <f aca="false">IF(J321="","",IF(J321&lt;&gt;"OK","Confira os dados",IF(FinMes="","Escolha um período",IF(B321&gt;=FinMes,"Outro período",IF(L321&gt;0,"Pagamento excedente",IF(D321=0,"Pago",IF(E321=0,"A pagar","Parcial")))))))</f>
        <v/>
      </c>
      <c r="J321" s="36" t="str">
        <f aca="false">IF(COUNTA(A321:C321,F321:H321)=0,"",IF(A321="","Falta o código",IF(A321&lt;&gt;TRIM(A321),"Confira o código",IF(COUNTIFS(GastoID,A321)&gt;1,"Código repetido",IF(NOT(ISNUMBER(B321)),"Confira a data",IF(OR(B321&lt;1,B321&gt;73415,INT(B321)&lt;&gt;B321),"Confira a data",IF(NOT(ISNUMBER(C321)),"Confira o valor",IF(C321&lt;=0,"Valor maior que zero",IF(COUNTIFS(Categorias,F321)&lt;&gt;1,"Escolha uma categoria",IF(G321="","Preencha a descrição","OK"))))))))))</f>
        <v/>
      </c>
      <c r="K321" s="34" t="n">
        <f aca="false">IF(J321="OK",C321,0)</f>
        <v>0</v>
      </c>
      <c r="L321" s="34" t="str">
        <f aca="false">IF(OR(J321&lt;&gt;"OK",FinMes=""),"",IF(B321&gt;=FinMes,0,MAX(0,ROUND(E321-C321,2))))</f>
        <v/>
      </c>
    </row>
    <row r="322" customFormat="false" ht="25" hidden="false" customHeight="true" outlineLevel="0" collapsed="false">
      <c r="A322" s="31"/>
      <c r="B322" s="32"/>
      <c r="C322" s="33"/>
      <c r="D322" s="34" t="str">
        <f aca="false">IF(OR(J322&lt;&gt;"OK",FinMes=""),"",IF(B322&gt;=FinMes,0,MAX(0,ROUND(C322-E322,2))))</f>
        <v/>
      </c>
      <c r="E322" s="34" t="str">
        <f aca="false">IF(OR(J322&lt;&gt;"OK",FinMes=""),"",IF(B322&gt;=FinMes,0,SUMIFS(PagoValido,PagoGasto,A322,PagoFecha,"&lt;"&amp;FinMes)))</f>
        <v/>
      </c>
      <c r="F322" s="35"/>
      <c r="G322" s="35"/>
      <c r="H322" s="35"/>
      <c r="I322" s="36" t="str">
        <f aca="false">IF(J322="","",IF(J322&lt;&gt;"OK","Confira os dados",IF(FinMes="","Escolha um período",IF(B322&gt;=FinMes,"Outro período",IF(L322&gt;0,"Pagamento excedente",IF(D322=0,"Pago",IF(E322=0,"A pagar","Parcial")))))))</f>
        <v/>
      </c>
      <c r="J322" s="36" t="str">
        <f aca="false">IF(COUNTA(A322:C322,F322:H322)=0,"",IF(A322="","Falta o código",IF(A322&lt;&gt;TRIM(A322),"Confira o código",IF(COUNTIFS(GastoID,A322)&gt;1,"Código repetido",IF(NOT(ISNUMBER(B322)),"Confira a data",IF(OR(B322&lt;1,B322&gt;73415,INT(B322)&lt;&gt;B322),"Confira a data",IF(NOT(ISNUMBER(C322)),"Confira o valor",IF(C322&lt;=0,"Valor maior que zero",IF(COUNTIFS(Categorias,F322)&lt;&gt;1,"Escolha uma categoria",IF(G322="","Preencha a descrição","OK"))))))))))</f>
        <v/>
      </c>
      <c r="K322" s="34" t="n">
        <f aca="false">IF(J322="OK",C322,0)</f>
        <v>0</v>
      </c>
      <c r="L322" s="34" t="str">
        <f aca="false">IF(OR(J322&lt;&gt;"OK",FinMes=""),"",IF(B322&gt;=FinMes,0,MAX(0,ROUND(E322-C322,2))))</f>
        <v/>
      </c>
    </row>
    <row r="323" customFormat="false" ht="25" hidden="false" customHeight="true" outlineLevel="0" collapsed="false">
      <c r="A323" s="31"/>
      <c r="B323" s="32"/>
      <c r="C323" s="33"/>
      <c r="D323" s="34" t="str">
        <f aca="false">IF(OR(J323&lt;&gt;"OK",FinMes=""),"",IF(B323&gt;=FinMes,0,MAX(0,ROUND(C323-E323,2))))</f>
        <v/>
      </c>
      <c r="E323" s="34" t="str">
        <f aca="false">IF(OR(J323&lt;&gt;"OK",FinMes=""),"",IF(B323&gt;=FinMes,0,SUMIFS(PagoValido,PagoGasto,A323,PagoFecha,"&lt;"&amp;FinMes)))</f>
        <v/>
      </c>
      <c r="F323" s="35"/>
      <c r="G323" s="35"/>
      <c r="H323" s="35"/>
      <c r="I323" s="36" t="str">
        <f aca="false">IF(J323="","",IF(J323&lt;&gt;"OK","Confira os dados",IF(FinMes="","Escolha um período",IF(B323&gt;=FinMes,"Outro período",IF(L323&gt;0,"Pagamento excedente",IF(D323=0,"Pago",IF(E323=0,"A pagar","Parcial")))))))</f>
        <v/>
      </c>
      <c r="J323" s="36" t="str">
        <f aca="false">IF(COUNTA(A323:C323,F323:H323)=0,"",IF(A323="","Falta o código",IF(A323&lt;&gt;TRIM(A323),"Confira o código",IF(COUNTIFS(GastoID,A323)&gt;1,"Código repetido",IF(NOT(ISNUMBER(B323)),"Confira a data",IF(OR(B323&lt;1,B323&gt;73415,INT(B323)&lt;&gt;B323),"Confira a data",IF(NOT(ISNUMBER(C323)),"Confira o valor",IF(C323&lt;=0,"Valor maior que zero",IF(COUNTIFS(Categorias,F323)&lt;&gt;1,"Escolha uma categoria",IF(G323="","Preencha a descrição","OK"))))))))))</f>
        <v/>
      </c>
      <c r="K323" s="34" t="n">
        <f aca="false">IF(J323="OK",C323,0)</f>
        <v>0</v>
      </c>
      <c r="L323" s="34" t="str">
        <f aca="false">IF(OR(J323&lt;&gt;"OK",FinMes=""),"",IF(B323&gt;=FinMes,0,MAX(0,ROUND(E323-C323,2))))</f>
        <v/>
      </c>
    </row>
    <row r="324" customFormat="false" ht="25" hidden="false" customHeight="true" outlineLevel="0" collapsed="false">
      <c r="A324" s="31"/>
      <c r="B324" s="32"/>
      <c r="C324" s="33"/>
      <c r="D324" s="34" t="str">
        <f aca="false">IF(OR(J324&lt;&gt;"OK",FinMes=""),"",IF(B324&gt;=FinMes,0,MAX(0,ROUND(C324-E324,2))))</f>
        <v/>
      </c>
      <c r="E324" s="34" t="str">
        <f aca="false">IF(OR(J324&lt;&gt;"OK",FinMes=""),"",IF(B324&gt;=FinMes,0,SUMIFS(PagoValido,PagoGasto,A324,PagoFecha,"&lt;"&amp;FinMes)))</f>
        <v/>
      </c>
      <c r="F324" s="35"/>
      <c r="G324" s="35"/>
      <c r="H324" s="35"/>
      <c r="I324" s="36" t="str">
        <f aca="false">IF(J324="","",IF(J324&lt;&gt;"OK","Confira os dados",IF(FinMes="","Escolha um período",IF(B324&gt;=FinMes,"Outro período",IF(L324&gt;0,"Pagamento excedente",IF(D324=0,"Pago",IF(E324=0,"A pagar","Parcial")))))))</f>
        <v/>
      </c>
      <c r="J324" s="36" t="str">
        <f aca="false">IF(COUNTA(A324:C324,F324:H324)=0,"",IF(A324="","Falta o código",IF(A324&lt;&gt;TRIM(A324),"Confira o código",IF(COUNTIFS(GastoID,A324)&gt;1,"Código repetido",IF(NOT(ISNUMBER(B324)),"Confira a data",IF(OR(B324&lt;1,B324&gt;73415,INT(B324)&lt;&gt;B324),"Confira a data",IF(NOT(ISNUMBER(C324)),"Confira o valor",IF(C324&lt;=0,"Valor maior que zero",IF(COUNTIFS(Categorias,F324)&lt;&gt;1,"Escolha uma categoria",IF(G324="","Preencha a descrição","OK"))))))))))</f>
        <v/>
      </c>
      <c r="K324" s="34" t="n">
        <f aca="false">IF(J324="OK",C324,0)</f>
        <v>0</v>
      </c>
      <c r="L324" s="34" t="str">
        <f aca="false">IF(OR(J324&lt;&gt;"OK",FinMes=""),"",IF(B324&gt;=FinMes,0,MAX(0,ROUND(E324-C324,2))))</f>
        <v/>
      </c>
    </row>
    <row r="325" customFormat="false" ht="25" hidden="false" customHeight="true" outlineLevel="0" collapsed="false">
      <c r="A325" s="31"/>
      <c r="B325" s="32"/>
      <c r="C325" s="33"/>
      <c r="D325" s="34" t="str">
        <f aca="false">IF(OR(J325&lt;&gt;"OK",FinMes=""),"",IF(B325&gt;=FinMes,0,MAX(0,ROUND(C325-E325,2))))</f>
        <v/>
      </c>
      <c r="E325" s="34" t="str">
        <f aca="false">IF(OR(J325&lt;&gt;"OK",FinMes=""),"",IF(B325&gt;=FinMes,0,SUMIFS(PagoValido,PagoGasto,A325,PagoFecha,"&lt;"&amp;FinMes)))</f>
        <v/>
      </c>
      <c r="F325" s="35"/>
      <c r="G325" s="35"/>
      <c r="H325" s="35"/>
      <c r="I325" s="36" t="str">
        <f aca="false">IF(J325="","",IF(J325&lt;&gt;"OK","Confira os dados",IF(FinMes="","Escolha um período",IF(B325&gt;=FinMes,"Outro período",IF(L325&gt;0,"Pagamento excedente",IF(D325=0,"Pago",IF(E325=0,"A pagar","Parcial")))))))</f>
        <v/>
      </c>
      <c r="J325" s="36" t="str">
        <f aca="false">IF(COUNTA(A325:C325,F325:H325)=0,"",IF(A325="","Falta o código",IF(A325&lt;&gt;TRIM(A325),"Confira o código",IF(COUNTIFS(GastoID,A325)&gt;1,"Código repetido",IF(NOT(ISNUMBER(B325)),"Confira a data",IF(OR(B325&lt;1,B325&gt;73415,INT(B325)&lt;&gt;B325),"Confira a data",IF(NOT(ISNUMBER(C325)),"Confira o valor",IF(C325&lt;=0,"Valor maior que zero",IF(COUNTIFS(Categorias,F325)&lt;&gt;1,"Escolha uma categoria",IF(G325="","Preencha a descrição","OK"))))))))))</f>
        <v/>
      </c>
      <c r="K325" s="34" t="n">
        <f aca="false">IF(J325="OK",C325,0)</f>
        <v>0</v>
      </c>
      <c r="L325" s="34" t="str">
        <f aca="false">IF(OR(J325&lt;&gt;"OK",FinMes=""),"",IF(B325&gt;=FinMes,0,MAX(0,ROUND(E325-C325,2))))</f>
        <v/>
      </c>
    </row>
    <row r="326" customFormat="false" ht="25" hidden="false" customHeight="true" outlineLevel="0" collapsed="false">
      <c r="A326" s="31"/>
      <c r="B326" s="32"/>
      <c r="C326" s="33"/>
      <c r="D326" s="34" t="str">
        <f aca="false">IF(OR(J326&lt;&gt;"OK",FinMes=""),"",IF(B326&gt;=FinMes,0,MAX(0,ROUND(C326-E326,2))))</f>
        <v/>
      </c>
      <c r="E326" s="34" t="str">
        <f aca="false">IF(OR(J326&lt;&gt;"OK",FinMes=""),"",IF(B326&gt;=FinMes,0,SUMIFS(PagoValido,PagoGasto,A326,PagoFecha,"&lt;"&amp;FinMes)))</f>
        <v/>
      </c>
      <c r="F326" s="35"/>
      <c r="G326" s="35"/>
      <c r="H326" s="35"/>
      <c r="I326" s="36" t="str">
        <f aca="false">IF(J326="","",IF(J326&lt;&gt;"OK","Confira os dados",IF(FinMes="","Escolha um período",IF(B326&gt;=FinMes,"Outro período",IF(L326&gt;0,"Pagamento excedente",IF(D326=0,"Pago",IF(E326=0,"A pagar","Parcial")))))))</f>
        <v/>
      </c>
      <c r="J326" s="36" t="str">
        <f aca="false">IF(COUNTA(A326:C326,F326:H326)=0,"",IF(A326="","Falta o código",IF(A326&lt;&gt;TRIM(A326),"Confira o código",IF(COUNTIFS(GastoID,A326)&gt;1,"Código repetido",IF(NOT(ISNUMBER(B326)),"Confira a data",IF(OR(B326&lt;1,B326&gt;73415,INT(B326)&lt;&gt;B326),"Confira a data",IF(NOT(ISNUMBER(C326)),"Confira o valor",IF(C326&lt;=0,"Valor maior que zero",IF(COUNTIFS(Categorias,F326)&lt;&gt;1,"Escolha uma categoria",IF(G326="","Preencha a descrição","OK"))))))))))</f>
        <v/>
      </c>
      <c r="K326" s="34" t="n">
        <f aca="false">IF(J326="OK",C326,0)</f>
        <v>0</v>
      </c>
      <c r="L326" s="34" t="str">
        <f aca="false">IF(OR(J326&lt;&gt;"OK",FinMes=""),"",IF(B326&gt;=FinMes,0,MAX(0,ROUND(E326-C326,2))))</f>
        <v/>
      </c>
    </row>
    <row r="327" customFormat="false" ht="25" hidden="false" customHeight="true" outlineLevel="0" collapsed="false">
      <c r="A327" s="31"/>
      <c r="B327" s="32"/>
      <c r="C327" s="33"/>
      <c r="D327" s="34" t="str">
        <f aca="false">IF(OR(J327&lt;&gt;"OK",FinMes=""),"",IF(B327&gt;=FinMes,0,MAX(0,ROUND(C327-E327,2))))</f>
        <v/>
      </c>
      <c r="E327" s="34" t="str">
        <f aca="false">IF(OR(J327&lt;&gt;"OK",FinMes=""),"",IF(B327&gt;=FinMes,0,SUMIFS(PagoValido,PagoGasto,A327,PagoFecha,"&lt;"&amp;FinMes)))</f>
        <v/>
      </c>
      <c r="F327" s="35"/>
      <c r="G327" s="35"/>
      <c r="H327" s="35"/>
      <c r="I327" s="36" t="str">
        <f aca="false">IF(J327="","",IF(J327&lt;&gt;"OK","Confira os dados",IF(FinMes="","Escolha um período",IF(B327&gt;=FinMes,"Outro período",IF(L327&gt;0,"Pagamento excedente",IF(D327=0,"Pago",IF(E327=0,"A pagar","Parcial")))))))</f>
        <v/>
      </c>
      <c r="J327" s="36" t="str">
        <f aca="false">IF(COUNTA(A327:C327,F327:H327)=0,"",IF(A327="","Falta o código",IF(A327&lt;&gt;TRIM(A327),"Confira o código",IF(COUNTIFS(GastoID,A327)&gt;1,"Código repetido",IF(NOT(ISNUMBER(B327)),"Confira a data",IF(OR(B327&lt;1,B327&gt;73415,INT(B327)&lt;&gt;B327),"Confira a data",IF(NOT(ISNUMBER(C327)),"Confira o valor",IF(C327&lt;=0,"Valor maior que zero",IF(COUNTIFS(Categorias,F327)&lt;&gt;1,"Escolha uma categoria",IF(G327="","Preencha a descrição","OK"))))))))))</f>
        <v/>
      </c>
      <c r="K327" s="34" t="n">
        <f aca="false">IF(J327="OK",C327,0)</f>
        <v>0</v>
      </c>
      <c r="L327" s="34" t="str">
        <f aca="false">IF(OR(J327&lt;&gt;"OK",FinMes=""),"",IF(B327&gt;=FinMes,0,MAX(0,ROUND(E327-C327,2))))</f>
        <v/>
      </c>
    </row>
    <row r="328" customFormat="false" ht="25" hidden="false" customHeight="true" outlineLevel="0" collapsed="false">
      <c r="A328" s="31"/>
      <c r="B328" s="32"/>
      <c r="C328" s="33"/>
      <c r="D328" s="34" t="str">
        <f aca="false">IF(OR(J328&lt;&gt;"OK",FinMes=""),"",IF(B328&gt;=FinMes,0,MAX(0,ROUND(C328-E328,2))))</f>
        <v/>
      </c>
      <c r="E328" s="34" t="str">
        <f aca="false">IF(OR(J328&lt;&gt;"OK",FinMes=""),"",IF(B328&gt;=FinMes,0,SUMIFS(PagoValido,PagoGasto,A328,PagoFecha,"&lt;"&amp;FinMes)))</f>
        <v/>
      </c>
      <c r="F328" s="35"/>
      <c r="G328" s="35"/>
      <c r="H328" s="35"/>
      <c r="I328" s="36" t="str">
        <f aca="false">IF(J328="","",IF(J328&lt;&gt;"OK","Confira os dados",IF(FinMes="","Escolha um período",IF(B328&gt;=FinMes,"Outro período",IF(L328&gt;0,"Pagamento excedente",IF(D328=0,"Pago",IF(E328=0,"A pagar","Parcial")))))))</f>
        <v/>
      </c>
      <c r="J328" s="36" t="str">
        <f aca="false">IF(COUNTA(A328:C328,F328:H328)=0,"",IF(A328="","Falta o código",IF(A328&lt;&gt;TRIM(A328),"Confira o código",IF(COUNTIFS(GastoID,A328)&gt;1,"Código repetido",IF(NOT(ISNUMBER(B328)),"Confira a data",IF(OR(B328&lt;1,B328&gt;73415,INT(B328)&lt;&gt;B328),"Confira a data",IF(NOT(ISNUMBER(C328)),"Confira o valor",IF(C328&lt;=0,"Valor maior que zero",IF(COUNTIFS(Categorias,F328)&lt;&gt;1,"Escolha uma categoria",IF(G328="","Preencha a descrição","OK"))))))))))</f>
        <v/>
      </c>
      <c r="K328" s="34" t="n">
        <f aca="false">IF(J328="OK",C328,0)</f>
        <v>0</v>
      </c>
      <c r="L328" s="34" t="str">
        <f aca="false">IF(OR(J328&lt;&gt;"OK",FinMes=""),"",IF(B328&gt;=FinMes,0,MAX(0,ROUND(E328-C328,2))))</f>
        <v/>
      </c>
    </row>
    <row r="329" customFormat="false" ht="25" hidden="false" customHeight="true" outlineLevel="0" collapsed="false">
      <c r="A329" s="31"/>
      <c r="B329" s="32"/>
      <c r="C329" s="33"/>
      <c r="D329" s="34" t="str">
        <f aca="false">IF(OR(J329&lt;&gt;"OK",FinMes=""),"",IF(B329&gt;=FinMes,0,MAX(0,ROUND(C329-E329,2))))</f>
        <v/>
      </c>
      <c r="E329" s="34" t="str">
        <f aca="false">IF(OR(J329&lt;&gt;"OK",FinMes=""),"",IF(B329&gt;=FinMes,0,SUMIFS(PagoValido,PagoGasto,A329,PagoFecha,"&lt;"&amp;FinMes)))</f>
        <v/>
      </c>
      <c r="F329" s="35"/>
      <c r="G329" s="35"/>
      <c r="H329" s="35"/>
      <c r="I329" s="36" t="str">
        <f aca="false">IF(J329="","",IF(J329&lt;&gt;"OK","Confira os dados",IF(FinMes="","Escolha um período",IF(B329&gt;=FinMes,"Outro período",IF(L329&gt;0,"Pagamento excedente",IF(D329=0,"Pago",IF(E329=0,"A pagar","Parcial")))))))</f>
        <v/>
      </c>
      <c r="J329" s="36" t="str">
        <f aca="false">IF(COUNTA(A329:C329,F329:H329)=0,"",IF(A329="","Falta o código",IF(A329&lt;&gt;TRIM(A329),"Confira o código",IF(COUNTIFS(GastoID,A329)&gt;1,"Código repetido",IF(NOT(ISNUMBER(B329)),"Confira a data",IF(OR(B329&lt;1,B329&gt;73415,INT(B329)&lt;&gt;B329),"Confira a data",IF(NOT(ISNUMBER(C329)),"Confira o valor",IF(C329&lt;=0,"Valor maior que zero",IF(COUNTIFS(Categorias,F329)&lt;&gt;1,"Escolha uma categoria",IF(G329="","Preencha a descrição","OK"))))))))))</f>
        <v/>
      </c>
      <c r="K329" s="34" t="n">
        <f aca="false">IF(J329="OK",C329,0)</f>
        <v>0</v>
      </c>
      <c r="L329" s="34" t="str">
        <f aca="false">IF(OR(J329&lt;&gt;"OK",FinMes=""),"",IF(B329&gt;=FinMes,0,MAX(0,ROUND(E329-C329,2))))</f>
        <v/>
      </c>
    </row>
    <row r="330" customFormat="false" ht="25" hidden="false" customHeight="true" outlineLevel="0" collapsed="false">
      <c r="A330" s="31"/>
      <c r="B330" s="32"/>
      <c r="C330" s="33"/>
      <c r="D330" s="34" t="str">
        <f aca="false">IF(OR(J330&lt;&gt;"OK",FinMes=""),"",IF(B330&gt;=FinMes,0,MAX(0,ROUND(C330-E330,2))))</f>
        <v/>
      </c>
      <c r="E330" s="34" t="str">
        <f aca="false">IF(OR(J330&lt;&gt;"OK",FinMes=""),"",IF(B330&gt;=FinMes,0,SUMIFS(PagoValido,PagoGasto,A330,PagoFecha,"&lt;"&amp;FinMes)))</f>
        <v/>
      </c>
      <c r="F330" s="35"/>
      <c r="G330" s="35"/>
      <c r="H330" s="35"/>
      <c r="I330" s="36" t="str">
        <f aca="false">IF(J330="","",IF(J330&lt;&gt;"OK","Confira os dados",IF(FinMes="","Escolha um período",IF(B330&gt;=FinMes,"Outro período",IF(L330&gt;0,"Pagamento excedente",IF(D330=0,"Pago",IF(E330=0,"A pagar","Parcial")))))))</f>
        <v/>
      </c>
      <c r="J330" s="36" t="str">
        <f aca="false">IF(COUNTA(A330:C330,F330:H330)=0,"",IF(A330="","Falta o código",IF(A330&lt;&gt;TRIM(A330),"Confira o código",IF(COUNTIFS(GastoID,A330)&gt;1,"Código repetido",IF(NOT(ISNUMBER(B330)),"Confira a data",IF(OR(B330&lt;1,B330&gt;73415,INT(B330)&lt;&gt;B330),"Confira a data",IF(NOT(ISNUMBER(C330)),"Confira o valor",IF(C330&lt;=0,"Valor maior que zero",IF(COUNTIFS(Categorias,F330)&lt;&gt;1,"Escolha uma categoria",IF(G330="","Preencha a descrição","OK"))))))))))</f>
        <v/>
      </c>
      <c r="K330" s="34" t="n">
        <f aca="false">IF(J330="OK",C330,0)</f>
        <v>0</v>
      </c>
      <c r="L330" s="34" t="str">
        <f aca="false">IF(OR(J330&lt;&gt;"OK",FinMes=""),"",IF(B330&gt;=FinMes,0,MAX(0,ROUND(E330-C330,2))))</f>
        <v/>
      </c>
    </row>
    <row r="331" customFormat="false" ht="25" hidden="false" customHeight="true" outlineLevel="0" collapsed="false">
      <c r="A331" s="31"/>
      <c r="B331" s="32"/>
      <c r="C331" s="33"/>
      <c r="D331" s="34" t="str">
        <f aca="false">IF(OR(J331&lt;&gt;"OK",FinMes=""),"",IF(B331&gt;=FinMes,0,MAX(0,ROUND(C331-E331,2))))</f>
        <v/>
      </c>
      <c r="E331" s="34" t="str">
        <f aca="false">IF(OR(J331&lt;&gt;"OK",FinMes=""),"",IF(B331&gt;=FinMes,0,SUMIFS(PagoValido,PagoGasto,A331,PagoFecha,"&lt;"&amp;FinMes)))</f>
        <v/>
      </c>
      <c r="F331" s="35"/>
      <c r="G331" s="35"/>
      <c r="H331" s="35"/>
      <c r="I331" s="36" t="str">
        <f aca="false">IF(J331="","",IF(J331&lt;&gt;"OK","Confira os dados",IF(FinMes="","Escolha um período",IF(B331&gt;=FinMes,"Outro período",IF(L331&gt;0,"Pagamento excedente",IF(D331=0,"Pago",IF(E331=0,"A pagar","Parcial")))))))</f>
        <v/>
      </c>
      <c r="J331" s="36" t="str">
        <f aca="false">IF(COUNTA(A331:C331,F331:H331)=0,"",IF(A331="","Falta o código",IF(A331&lt;&gt;TRIM(A331),"Confira o código",IF(COUNTIFS(GastoID,A331)&gt;1,"Código repetido",IF(NOT(ISNUMBER(B331)),"Confira a data",IF(OR(B331&lt;1,B331&gt;73415,INT(B331)&lt;&gt;B331),"Confira a data",IF(NOT(ISNUMBER(C331)),"Confira o valor",IF(C331&lt;=0,"Valor maior que zero",IF(COUNTIFS(Categorias,F331)&lt;&gt;1,"Escolha uma categoria",IF(G331="","Preencha a descrição","OK"))))))))))</f>
        <v/>
      </c>
      <c r="K331" s="34" t="n">
        <f aca="false">IF(J331="OK",C331,0)</f>
        <v>0</v>
      </c>
      <c r="L331" s="34" t="str">
        <f aca="false">IF(OR(J331&lt;&gt;"OK",FinMes=""),"",IF(B331&gt;=FinMes,0,MAX(0,ROUND(E331-C331,2))))</f>
        <v/>
      </c>
    </row>
    <row r="332" customFormat="false" ht="25" hidden="false" customHeight="true" outlineLevel="0" collapsed="false">
      <c r="A332" s="31"/>
      <c r="B332" s="32"/>
      <c r="C332" s="33"/>
      <c r="D332" s="34" t="str">
        <f aca="false">IF(OR(J332&lt;&gt;"OK",FinMes=""),"",IF(B332&gt;=FinMes,0,MAX(0,ROUND(C332-E332,2))))</f>
        <v/>
      </c>
      <c r="E332" s="34" t="str">
        <f aca="false">IF(OR(J332&lt;&gt;"OK",FinMes=""),"",IF(B332&gt;=FinMes,0,SUMIFS(PagoValido,PagoGasto,A332,PagoFecha,"&lt;"&amp;FinMes)))</f>
        <v/>
      </c>
      <c r="F332" s="35"/>
      <c r="G332" s="35"/>
      <c r="H332" s="35"/>
      <c r="I332" s="36" t="str">
        <f aca="false">IF(J332="","",IF(J332&lt;&gt;"OK","Confira os dados",IF(FinMes="","Escolha um período",IF(B332&gt;=FinMes,"Outro período",IF(L332&gt;0,"Pagamento excedente",IF(D332=0,"Pago",IF(E332=0,"A pagar","Parcial")))))))</f>
        <v/>
      </c>
      <c r="J332" s="36" t="str">
        <f aca="false">IF(COUNTA(A332:C332,F332:H332)=0,"",IF(A332="","Falta o código",IF(A332&lt;&gt;TRIM(A332),"Confira o código",IF(COUNTIFS(GastoID,A332)&gt;1,"Código repetido",IF(NOT(ISNUMBER(B332)),"Confira a data",IF(OR(B332&lt;1,B332&gt;73415,INT(B332)&lt;&gt;B332),"Confira a data",IF(NOT(ISNUMBER(C332)),"Confira o valor",IF(C332&lt;=0,"Valor maior que zero",IF(COUNTIFS(Categorias,F332)&lt;&gt;1,"Escolha uma categoria",IF(G332="","Preencha a descrição","OK"))))))))))</f>
        <v/>
      </c>
      <c r="K332" s="34" t="n">
        <f aca="false">IF(J332="OK",C332,0)</f>
        <v>0</v>
      </c>
      <c r="L332" s="34" t="str">
        <f aca="false">IF(OR(J332&lt;&gt;"OK",FinMes=""),"",IF(B332&gt;=FinMes,0,MAX(0,ROUND(E332-C332,2))))</f>
        <v/>
      </c>
    </row>
    <row r="333" customFormat="false" ht="25" hidden="false" customHeight="true" outlineLevel="0" collapsed="false">
      <c r="A333" s="31"/>
      <c r="B333" s="32"/>
      <c r="C333" s="33"/>
      <c r="D333" s="34" t="str">
        <f aca="false">IF(OR(J333&lt;&gt;"OK",FinMes=""),"",IF(B333&gt;=FinMes,0,MAX(0,ROUND(C333-E333,2))))</f>
        <v/>
      </c>
      <c r="E333" s="34" t="str">
        <f aca="false">IF(OR(J333&lt;&gt;"OK",FinMes=""),"",IF(B333&gt;=FinMes,0,SUMIFS(PagoValido,PagoGasto,A333,PagoFecha,"&lt;"&amp;FinMes)))</f>
        <v/>
      </c>
      <c r="F333" s="35"/>
      <c r="G333" s="35"/>
      <c r="H333" s="35"/>
      <c r="I333" s="36" t="str">
        <f aca="false">IF(J333="","",IF(J333&lt;&gt;"OK","Confira os dados",IF(FinMes="","Escolha um período",IF(B333&gt;=FinMes,"Outro período",IF(L333&gt;0,"Pagamento excedente",IF(D333=0,"Pago",IF(E333=0,"A pagar","Parcial")))))))</f>
        <v/>
      </c>
      <c r="J333" s="36" t="str">
        <f aca="false">IF(COUNTA(A333:C333,F333:H333)=0,"",IF(A333="","Falta o código",IF(A333&lt;&gt;TRIM(A333),"Confira o código",IF(COUNTIFS(GastoID,A333)&gt;1,"Código repetido",IF(NOT(ISNUMBER(B333)),"Confira a data",IF(OR(B333&lt;1,B333&gt;73415,INT(B333)&lt;&gt;B333),"Confira a data",IF(NOT(ISNUMBER(C333)),"Confira o valor",IF(C333&lt;=0,"Valor maior que zero",IF(COUNTIFS(Categorias,F333)&lt;&gt;1,"Escolha uma categoria",IF(G333="","Preencha a descrição","OK"))))))))))</f>
        <v/>
      </c>
      <c r="K333" s="34" t="n">
        <f aca="false">IF(J333="OK",C333,0)</f>
        <v>0</v>
      </c>
      <c r="L333" s="34" t="str">
        <f aca="false">IF(OR(J333&lt;&gt;"OK",FinMes=""),"",IF(B333&gt;=FinMes,0,MAX(0,ROUND(E333-C333,2))))</f>
        <v/>
      </c>
    </row>
    <row r="334" customFormat="false" ht="25" hidden="false" customHeight="true" outlineLevel="0" collapsed="false">
      <c r="A334" s="31"/>
      <c r="B334" s="32"/>
      <c r="C334" s="33"/>
      <c r="D334" s="34" t="str">
        <f aca="false">IF(OR(J334&lt;&gt;"OK",FinMes=""),"",IF(B334&gt;=FinMes,0,MAX(0,ROUND(C334-E334,2))))</f>
        <v/>
      </c>
      <c r="E334" s="34" t="str">
        <f aca="false">IF(OR(J334&lt;&gt;"OK",FinMes=""),"",IF(B334&gt;=FinMes,0,SUMIFS(PagoValido,PagoGasto,A334,PagoFecha,"&lt;"&amp;FinMes)))</f>
        <v/>
      </c>
      <c r="F334" s="35"/>
      <c r="G334" s="35"/>
      <c r="H334" s="35"/>
      <c r="I334" s="36" t="str">
        <f aca="false">IF(J334="","",IF(J334&lt;&gt;"OK","Confira os dados",IF(FinMes="","Escolha um período",IF(B334&gt;=FinMes,"Outro período",IF(L334&gt;0,"Pagamento excedente",IF(D334=0,"Pago",IF(E334=0,"A pagar","Parcial")))))))</f>
        <v/>
      </c>
      <c r="J334" s="36" t="str">
        <f aca="false">IF(COUNTA(A334:C334,F334:H334)=0,"",IF(A334="","Falta o código",IF(A334&lt;&gt;TRIM(A334),"Confira o código",IF(COUNTIFS(GastoID,A334)&gt;1,"Código repetido",IF(NOT(ISNUMBER(B334)),"Confira a data",IF(OR(B334&lt;1,B334&gt;73415,INT(B334)&lt;&gt;B334),"Confira a data",IF(NOT(ISNUMBER(C334)),"Confira o valor",IF(C334&lt;=0,"Valor maior que zero",IF(COUNTIFS(Categorias,F334)&lt;&gt;1,"Escolha uma categoria",IF(G334="","Preencha a descrição","OK"))))))))))</f>
        <v/>
      </c>
      <c r="K334" s="34" t="n">
        <f aca="false">IF(J334="OK",C334,0)</f>
        <v>0</v>
      </c>
      <c r="L334" s="34" t="str">
        <f aca="false">IF(OR(J334&lt;&gt;"OK",FinMes=""),"",IF(B334&gt;=FinMes,0,MAX(0,ROUND(E334-C334,2))))</f>
        <v/>
      </c>
    </row>
    <row r="335" customFormat="false" ht="25" hidden="false" customHeight="true" outlineLevel="0" collapsed="false">
      <c r="A335" s="31"/>
      <c r="B335" s="32"/>
      <c r="C335" s="33"/>
      <c r="D335" s="34" t="str">
        <f aca="false">IF(OR(J335&lt;&gt;"OK",FinMes=""),"",IF(B335&gt;=FinMes,0,MAX(0,ROUND(C335-E335,2))))</f>
        <v/>
      </c>
      <c r="E335" s="34" t="str">
        <f aca="false">IF(OR(J335&lt;&gt;"OK",FinMes=""),"",IF(B335&gt;=FinMes,0,SUMIFS(PagoValido,PagoGasto,A335,PagoFecha,"&lt;"&amp;FinMes)))</f>
        <v/>
      </c>
      <c r="F335" s="35"/>
      <c r="G335" s="35"/>
      <c r="H335" s="35"/>
      <c r="I335" s="36" t="str">
        <f aca="false">IF(J335="","",IF(J335&lt;&gt;"OK","Confira os dados",IF(FinMes="","Escolha um período",IF(B335&gt;=FinMes,"Outro período",IF(L335&gt;0,"Pagamento excedente",IF(D335=0,"Pago",IF(E335=0,"A pagar","Parcial")))))))</f>
        <v/>
      </c>
      <c r="J335" s="36" t="str">
        <f aca="false">IF(COUNTA(A335:C335,F335:H335)=0,"",IF(A335="","Falta o código",IF(A335&lt;&gt;TRIM(A335),"Confira o código",IF(COUNTIFS(GastoID,A335)&gt;1,"Código repetido",IF(NOT(ISNUMBER(B335)),"Confira a data",IF(OR(B335&lt;1,B335&gt;73415,INT(B335)&lt;&gt;B335),"Confira a data",IF(NOT(ISNUMBER(C335)),"Confira o valor",IF(C335&lt;=0,"Valor maior que zero",IF(COUNTIFS(Categorias,F335)&lt;&gt;1,"Escolha uma categoria",IF(G335="","Preencha a descrição","OK"))))))))))</f>
        <v/>
      </c>
      <c r="K335" s="34" t="n">
        <f aca="false">IF(J335="OK",C335,0)</f>
        <v>0</v>
      </c>
      <c r="L335" s="34" t="str">
        <f aca="false">IF(OR(J335&lt;&gt;"OK",FinMes=""),"",IF(B335&gt;=FinMes,0,MAX(0,ROUND(E335-C335,2))))</f>
        <v/>
      </c>
    </row>
    <row r="336" customFormat="false" ht="25" hidden="false" customHeight="true" outlineLevel="0" collapsed="false">
      <c r="A336" s="31"/>
      <c r="B336" s="32"/>
      <c r="C336" s="33"/>
      <c r="D336" s="34" t="str">
        <f aca="false">IF(OR(J336&lt;&gt;"OK",FinMes=""),"",IF(B336&gt;=FinMes,0,MAX(0,ROUND(C336-E336,2))))</f>
        <v/>
      </c>
      <c r="E336" s="34" t="str">
        <f aca="false">IF(OR(J336&lt;&gt;"OK",FinMes=""),"",IF(B336&gt;=FinMes,0,SUMIFS(PagoValido,PagoGasto,A336,PagoFecha,"&lt;"&amp;FinMes)))</f>
        <v/>
      </c>
      <c r="F336" s="35"/>
      <c r="G336" s="35"/>
      <c r="H336" s="35"/>
      <c r="I336" s="36" t="str">
        <f aca="false">IF(J336="","",IF(J336&lt;&gt;"OK","Confira os dados",IF(FinMes="","Escolha um período",IF(B336&gt;=FinMes,"Outro período",IF(L336&gt;0,"Pagamento excedente",IF(D336=0,"Pago",IF(E336=0,"A pagar","Parcial")))))))</f>
        <v/>
      </c>
      <c r="J336" s="36" t="str">
        <f aca="false">IF(COUNTA(A336:C336,F336:H336)=0,"",IF(A336="","Falta o código",IF(A336&lt;&gt;TRIM(A336),"Confira o código",IF(COUNTIFS(GastoID,A336)&gt;1,"Código repetido",IF(NOT(ISNUMBER(B336)),"Confira a data",IF(OR(B336&lt;1,B336&gt;73415,INT(B336)&lt;&gt;B336),"Confira a data",IF(NOT(ISNUMBER(C336)),"Confira o valor",IF(C336&lt;=0,"Valor maior que zero",IF(COUNTIFS(Categorias,F336)&lt;&gt;1,"Escolha uma categoria",IF(G336="","Preencha a descrição","OK"))))))))))</f>
        <v/>
      </c>
      <c r="K336" s="34" t="n">
        <f aca="false">IF(J336="OK",C336,0)</f>
        <v>0</v>
      </c>
      <c r="L336" s="34" t="str">
        <f aca="false">IF(OR(J336&lt;&gt;"OK",FinMes=""),"",IF(B336&gt;=FinMes,0,MAX(0,ROUND(E336-C336,2))))</f>
        <v/>
      </c>
    </row>
    <row r="337" customFormat="false" ht="25" hidden="false" customHeight="true" outlineLevel="0" collapsed="false">
      <c r="A337" s="31"/>
      <c r="B337" s="32"/>
      <c r="C337" s="33"/>
      <c r="D337" s="34" t="str">
        <f aca="false">IF(OR(J337&lt;&gt;"OK",FinMes=""),"",IF(B337&gt;=FinMes,0,MAX(0,ROUND(C337-E337,2))))</f>
        <v/>
      </c>
      <c r="E337" s="34" t="str">
        <f aca="false">IF(OR(J337&lt;&gt;"OK",FinMes=""),"",IF(B337&gt;=FinMes,0,SUMIFS(PagoValido,PagoGasto,A337,PagoFecha,"&lt;"&amp;FinMes)))</f>
        <v/>
      </c>
      <c r="F337" s="35"/>
      <c r="G337" s="35"/>
      <c r="H337" s="35"/>
      <c r="I337" s="36" t="str">
        <f aca="false">IF(J337="","",IF(J337&lt;&gt;"OK","Confira os dados",IF(FinMes="","Escolha um período",IF(B337&gt;=FinMes,"Outro período",IF(L337&gt;0,"Pagamento excedente",IF(D337=0,"Pago",IF(E337=0,"A pagar","Parcial")))))))</f>
        <v/>
      </c>
      <c r="J337" s="36" t="str">
        <f aca="false">IF(COUNTA(A337:C337,F337:H337)=0,"",IF(A337="","Falta o código",IF(A337&lt;&gt;TRIM(A337),"Confira o código",IF(COUNTIFS(GastoID,A337)&gt;1,"Código repetido",IF(NOT(ISNUMBER(B337)),"Confira a data",IF(OR(B337&lt;1,B337&gt;73415,INT(B337)&lt;&gt;B337),"Confira a data",IF(NOT(ISNUMBER(C337)),"Confira o valor",IF(C337&lt;=0,"Valor maior que zero",IF(COUNTIFS(Categorias,F337)&lt;&gt;1,"Escolha uma categoria",IF(G337="","Preencha a descrição","OK"))))))))))</f>
        <v/>
      </c>
      <c r="K337" s="34" t="n">
        <f aca="false">IF(J337="OK",C337,0)</f>
        <v>0</v>
      </c>
      <c r="L337" s="34" t="str">
        <f aca="false">IF(OR(J337&lt;&gt;"OK",FinMes=""),"",IF(B337&gt;=FinMes,0,MAX(0,ROUND(E337-C337,2))))</f>
        <v/>
      </c>
    </row>
    <row r="338" customFormat="false" ht="25" hidden="false" customHeight="true" outlineLevel="0" collapsed="false">
      <c r="A338" s="31"/>
      <c r="B338" s="32"/>
      <c r="C338" s="33"/>
      <c r="D338" s="34" t="str">
        <f aca="false">IF(OR(J338&lt;&gt;"OK",FinMes=""),"",IF(B338&gt;=FinMes,0,MAX(0,ROUND(C338-E338,2))))</f>
        <v/>
      </c>
      <c r="E338" s="34" t="str">
        <f aca="false">IF(OR(J338&lt;&gt;"OK",FinMes=""),"",IF(B338&gt;=FinMes,0,SUMIFS(PagoValido,PagoGasto,A338,PagoFecha,"&lt;"&amp;FinMes)))</f>
        <v/>
      </c>
      <c r="F338" s="35"/>
      <c r="G338" s="35"/>
      <c r="H338" s="35"/>
      <c r="I338" s="36" t="str">
        <f aca="false">IF(J338="","",IF(J338&lt;&gt;"OK","Confira os dados",IF(FinMes="","Escolha um período",IF(B338&gt;=FinMes,"Outro período",IF(L338&gt;0,"Pagamento excedente",IF(D338=0,"Pago",IF(E338=0,"A pagar","Parcial")))))))</f>
        <v/>
      </c>
      <c r="J338" s="36" t="str">
        <f aca="false">IF(COUNTA(A338:C338,F338:H338)=0,"",IF(A338="","Falta o código",IF(A338&lt;&gt;TRIM(A338),"Confira o código",IF(COUNTIFS(GastoID,A338)&gt;1,"Código repetido",IF(NOT(ISNUMBER(B338)),"Confira a data",IF(OR(B338&lt;1,B338&gt;73415,INT(B338)&lt;&gt;B338),"Confira a data",IF(NOT(ISNUMBER(C338)),"Confira o valor",IF(C338&lt;=0,"Valor maior que zero",IF(COUNTIFS(Categorias,F338)&lt;&gt;1,"Escolha uma categoria",IF(G338="","Preencha a descrição","OK"))))))))))</f>
        <v/>
      </c>
      <c r="K338" s="34" t="n">
        <f aca="false">IF(J338="OK",C338,0)</f>
        <v>0</v>
      </c>
      <c r="L338" s="34" t="str">
        <f aca="false">IF(OR(J338&lt;&gt;"OK",FinMes=""),"",IF(B338&gt;=FinMes,0,MAX(0,ROUND(E338-C338,2))))</f>
        <v/>
      </c>
    </row>
    <row r="339" customFormat="false" ht="25" hidden="false" customHeight="true" outlineLevel="0" collapsed="false">
      <c r="A339" s="31"/>
      <c r="B339" s="32"/>
      <c r="C339" s="33"/>
      <c r="D339" s="34" t="str">
        <f aca="false">IF(OR(J339&lt;&gt;"OK",FinMes=""),"",IF(B339&gt;=FinMes,0,MAX(0,ROUND(C339-E339,2))))</f>
        <v/>
      </c>
      <c r="E339" s="34" t="str">
        <f aca="false">IF(OR(J339&lt;&gt;"OK",FinMes=""),"",IF(B339&gt;=FinMes,0,SUMIFS(PagoValido,PagoGasto,A339,PagoFecha,"&lt;"&amp;FinMes)))</f>
        <v/>
      </c>
      <c r="F339" s="35"/>
      <c r="G339" s="35"/>
      <c r="H339" s="35"/>
      <c r="I339" s="36" t="str">
        <f aca="false">IF(J339="","",IF(J339&lt;&gt;"OK","Confira os dados",IF(FinMes="","Escolha um período",IF(B339&gt;=FinMes,"Outro período",IF(L339&gt;0,"Pagamento excedente",IF(D339=0,"Pago",IF(E339=0,"A pagar","Parcial")))))))</f>
        <v/>
      </c>
      <c r="J339" s="36" t="str">
        <f aca="false">IF(COUNTA(A339:C339,F339:H339)=0,"",IF(A339="","Falta o código",IF(A339&lt;&gt;TRIM(A339),"Confira o código",IF(COUNTIFS(GastoID,A339)&gt;1,"Código repetido",IF(NOT(ISNUMBER(B339)),"Confira a data",IF(OR(B339&lt;1,B339&gt;73415,INT(B339)&lt;&gt;B339),"Confira a data",IF(NOT(ISNUMBER(C339)),"Confira o valor",IF(C339&lt;=0,"Valor maior que zero",IF(COUNTIFS(Categorias,F339)&lt;&gt;1,"Escolha uma categoria",IF(G339="","Preencha a descrição","OK"))))))))))</f>
        <v/>
      </c>
      <c r="K339" s="34" t="n">
        <f aca="false">IF(J339="OK",C339,0)</f>
        <v>0</v>
      </c>
      <c r="L339" s="34" t="str">
        <f aca="false">IF(OR(J339&lt;&gt;"OK",FinMes=""),"",IF(B339&gt;=FinMes,0,MAX(0,ROUND(E339-C339,2))))</f>
        <v/>
      </c>
    </row>
    <row r="340" customFormat="false" ht="25" hidden="false" customHeight="true" outlineLevel="0" collapsed="false">
      <c r="A340" s="31"/>
      <c r="B340" s="32"/>
      <c r="C340" s="33"/>
      <c r="D340" s="34" t="str">
        <f aca="false">IF(OR(J340&lt;&gt;"OK",FinMes=""),"",IF(B340&gt;=FinMes,0,MAX(0,ROUND(C340-E340,2))))</f>
        <v/>
      </c>
      <c r="E340" s="34" t="str">
        <f aca="false">IF(OR(J340&lt;&gt;"OK",FinMes=""),"",IF(B340&gt;=FinMes,0,SUMIFS(PagoValido,PagoGasto,A340,PagoFecha,"&lt;"&amp;FinMes)))</f>
        <v/>
      </c>
      <c r="F340" s="35"/>
      <c r="G340" s="35"/>
      <c r="H340" s="35"/>
      <c r="I340" s="36" t="str">
        <f aca="false">IF(J340="","",IF(J340&lt;&gt;"OK","Confira os dados",IF(FinMes="","Escolha um período",IF(B340&gt;=FinMes,"Outro período",IF(L340&gt;0,"Pagamento excedente",IF(D340=0,"Pago",IF(E340=0,"A pagar","Parcial")))))))</f>
        <v/>
      </c>
      <c r="J340" s="36" t="str">
        <f aca="false">IF(COUNTA(A340:C340,F340:H340)=0,"",IF(A340="","Falta o código",IF(A340&lt;&gt;TRIM(A340),"Confira o código",IF(COUNTIFS(GastoID,A340)&gt;1,"Código repetido",IF(NOT(ISNUMBER(B340)),"Confira a data",IF(OR(B340&lt;1,B340&gt;73415,INT(B340)&lt;&gt;B340),"Confira a data",IF(NOT(ISNUMBER(C340)),"Confira o valor",IF(C340&lt;=0,"Valor maior que zero",IF(COUNTIFS(Categorias,F340)&lt;&gt;1,"Escolha uma categoria",IF(G340="","Preencha a descrição","OK"))))))))))</f>
        <v/>
      </c>
      <c r="K340" s="34" t="n">
        <f aca="false">IF(J340="OK",C340,0)</f>
        <v>0</v>
      </c>
      <c r="L340" s="34" t="str">
        <f aca="false">IF(OR(J340&lt;&gt;"OK",FinMes=""),"",IF(B340&gt;=FinMes,0,MAX(0,ROUND(E340-C340,2))))</f>
        <v/>
      </c>
    </row>
    <row r="341" customFormat="false" ht="25" hidden="false" customHeight="true" outlineLevel="0" collapsed="false">
      <c r="A341" s="31"/>
      <c r="B341" s="32"/>
      <c r="C341" s="33"/>
      <c r="D341" s="34" t="str">
        <f aca="false">IF(OR(J341&lt;&gt;"OK",FinMes=""),"",IF(B341&gt;=FinMes,0,MAX(0,ROUND(C341-E341,2))))</f>
        <v/>
      </c>
      <c r="E341" s="34" t="str">
        <f aca="false">IF(OR(J341&lt;&gt;"OK",FinMes=""),"",IF(B341&gt;=FinMes,0,SUMIFS(PagoValido,PagoGasto,A341,PagoFecha,"&lt;"&amp;FinMes)))</f>
        <v/>
      </c>
      <c r="F341" s="35"/>
      <c r="G341" s="35"/>
      <c r="H341" s="35"/>
      <c r="I341" s="36" t="str">
        <f aca="false">IF(J341="","",IF(J341&lt;&gt;"OK","Confira os dados",IF(FinMes="","Escolha um período",IF(B341&gt;=FinMes,"Outro período",IF(L341&gt;0,"Pagamento excedente",IF(D341=0,"Pago",IF(E341=0,"A pagar","Parcial")))))))</f>
        <v/>
      </c>
      <c r="J341" s="36" t="str">
        <f aca="false">IF(COUNTA(A341:C341,F341:H341)=0,"",IF(A341="","Falta o código",IF(A341&lt;&gt;TRIM(A341),"Confira o código",IF(COUNTIFS(GastoID,A341)&gt;1,"Código repetido",IF(NOT(ISNUMBER(B341)),"Confira a data",IF(OR(B341&lt;1,B341&gt;73415,INT(B341)&lt;&gt;B341),"Confira a data",IF(NOT(ISNUMBER(C341)),"Confira o valor",IF(C341&lt;=0,"Valor maior que zero",IF(COUNTIFS(Categorias,F341)&lt;&gt;1,"Escolha uma categoria",IF(G341="","Preencha a descrição","OK"))))))))))</f>
        <v/>
      </c>
      <c r="K341" s="34" t="n">
        <f aca="false">IF(J341="OK",C341,0)</f>
        <v>0</v>
      </c>
      <c r="L341" s="34" t="str">
        <f aca="false">IF(OR(J341&lt;&gt;"OK",FinMes=""),"",IF(B341&gt;=FinMes,0,MAX(0,ROUND(E341-C341,2))))</f>
        <v/>
      </c>
    </row>
    <row r="342" customFormat="false" ht="25" hidden="false" customHeight="true" outlineLevel="0" collapsed="false">
      <c r="A342" s="31"/>
      <c r="B342" s="32"/>
      <c r="C342" s="33"/>
      <c r="D342" s="34" t="str">
        <f aca="false">IF(OR(J342&lt;&gt;"OK",FinMes=""),"",IF(B342&gt;=FinMes,0,MAX(0,ROUND(C342-E342,2))))</f>
        <v/>
      </c>
      <c r="E342" s="34" t="str">
        <f aca="false">IF(OR(J342&lt;&gt;"OK",FinMes=""),"",IF(B342&gt;=FinMes,0,SUMIFS(PagoValido,PagoGasto,A342,PagoFecha,"&lt;"&amp;FinMes)))</f>
        <v/>
      </c>
      <c r="F342" s="35"/>
      <c r="G342" s="35"/>
      <c r="H342" s="35"/>
      <c r="I342" s="36" t="str">
        <f aca="false">IF(J342="","",IF(J342&lt;&gt;"OK","Confira os dados",IF(FinMes="","Escolha um período",IF(B342&gt;=FinMes,"Outro período",IF(L342&gt;0,"Pagamento excedente",IF(D342=0,"Pago",IF(E342=0,"A pagar","Parcial")))))))</f>
        <v/>
      </c>
      <c r="J342" s="36" t="str">
        <f aca="false">IF(COUNTA(A342:C342,F342:H342)=0,"",IF(A342="","Falta o código",IF(A342&lt;&gt;TRIM(A342),"Confira o código",IF(COUNTIFS(GastoID,A342)&gt;1,"Código repetido",IF(NOT(ISNUMBER(B342)),"Confira a data",IF(OR(B342&lt;1,B342&gt;73415,INT(B342)&lt;&gt;B342),"Confira a data",IF(NOT(ISNUMBER(C342)),"Confira o valor",IF(C342&lt;=0,"Valor maior que zero",IF(COUNTIFS(Categorias,F342)&lt;&gt;1,"Escolha uma categoria",IF(G342="","Preencha a descrição","OK"))))))))))</f>
        <v/>
      </c>
      <c r="K342" s="34" t="n">
        <f aca="false">IF(J342="OK",C342,0)</f>
        <v>0</v>
      </c>
      <c r="L342" s="34" t="str">
        <f aca="false">IF(OR(J342&lt;&gt;"OK",FinMes=""),"",IF(B342&gt;=FinMes,0,MAX(0,ROUND(E342-C342,2))))</f>
        <v/>
      </c>
    </row>
    <row r="343" customFormat="false" ht="25" hidden="false" customHeight="true" outlineLevel="0" collapsed="false">
      <c r="A343" s="31"/>
      <c r="B343" s="32"/>
      <c r="C343" s="33"/>
      <c r="D343" s="34" t="str">
        <f aca="false">IF(OR(J343&lt;&gt;"OK",FinMes=""),"",IF(B343&gt;=FinMes,0,MAX(0,ROUND(C343-E343,2))))</f>
        <v/>
      </c>
      <c r="E343" s="34" t="str">
        <f aca="false">IF(OR(J343&lt;&gt;"OK",FinMes=""),"",IF(B343&gt;=FinMes,0,SUMIFS(PagoValido,PagoGasto,A343,PagoFecha,"&lt;"&amp;FinMes)))</f>
        <v/>
      </c>
      <c r="F343" s="35"/>
      <c r="G343" s="35"/>
      <c r="H343" s="35"/>
      <c r="I343" s="36" t="str">
        <f aca="false">IF(J343="","",IF(J343&lt;&gt;"OK","Confira os dados",IF(FinMes="","Escolha um período",IF(B343&gt;=FinMes,"Outro período",IF(L343&gt;0,"Pagamento excedente",IF(D343=0,"Pago",IF(E343=0,"A pagar","Parcial")))))))</f>
        <v/>
      </c>
      <c r="J343" s="36" t="str">
        <f aca="false">IF(COUNTA(A343:C343,F343:H343)=0,"",IF(A343="","Falta o código",IF(A343&lt;&gt;TRIM(A343),"Confira o código",IF(COUNTIFS(GastoID,A343)&gt;1,"Código repetido",IF(NOT(ISNUMBER(B343)),"Confira a data",IF(OR(B343&lt;1,B343&gt;73415,INT(B343)&lt;&gt;B343),"Confira a data",IF(NOT(ISNUMBER(C343)),"Confira o valor",IF(C343&lt;=0,"Valor maior que zero",IF(COUNTIFS(Categorias,F343)&lt;&gt;1,"Escolha uma categoria",IF(G343="","Preencha a descrição","OK"))))))))))</f>
        <v/>
      </c>
      <c r="K343" s="34" t="n">
        <f aca="false">IF(J343="OK",C343,0)</f>
        <v>0</v>
      </c>
      <c r="L343" s="34" t="str">
        <f aca="false">IF(OR(J343&lt;&gt;"OK",FinMes=""),"",IF(B343&gt;=FinMes,0,MAX(0,ROUND(E343-C343,2))))</f>
        <v/>
      </c>
    </row>
    <row r="344" customFormat="false" ht="25" hidden="false" customHeight="true" outlineLevel="0" collapsed="false">
      <c r="A344" s="31"/>
      <c r="B344" s="32"/>
      <c r="C344" s="33"/>
      <c r="D344" s="34" t="str">
        <f aca="false">IF(OR(J344&lt;&gt;"OK",FinMes=""),"",IF(B344&gt;=FinMes,0,MAX(0,ROUND(C344-E344,2))))</f>
        <v/>
      </c>
      <c r="E344" s="34" t="str">
        <f aca="false">IF(OR(J344&lt;&gt;"OK",FinMes=""),"",IF(B344&gt;=FinMes,0,SUMIFS(PagoValido,PagoGasto,A344,PagoFecha,"&lt;"&amp;FinMes)))</f>
        <v/>
      </c>
      <c r="F344" s="35"/>
      <c r="G344" s="35"/>
      <c r="H344" s="35"/>
      <c r="I344" s="36" t="str">
        <f aca="false">IF(J344="","",IF(J344&lt;&gt;"OK","Confira os dados",IF(FinMes="","Escolha um período",IF(B344&gt;=FinMes,"Outro período",IF(L344&gt;0,"Pagamento excedente",IF(D344=0,"Pago",IF(E344=0,"A pagar","Parcial")))))))</f>
        <v/>
      </c>
      <c r="J344" s="36" t="str">
        <f aca="false">IF(COUNTA(A344:C344,F344:H344)=0,"",IF(A344="","Falta o código",IF(A344&lt;&gt;TRIM(A344),"Confira o código",IF(COUNTIFS(GastoID,A344)&gt;1,"Código repetido",IF(NOT(ISNUMBER(B344)),"Confira a data",IF(OR(B344&lt;1,B344&gt;73415,INT(B344)&lt;&gt;B344),"Confira a data",IF(NOT(ISNUMBER(C344)),"Confira o valor",IF(C344&lt;=0,"Valor maior que zero",IF(COUNTIFS(Categorias,F344)&lt;&gt;1,"Escolha uma categoria",IF(G344="","Preencha a descrição","OK"))))))))))</f>
        <v/>
      </c>
      <c r="K344" s="34" t="n">
        <f aca="false">IF(J344="OK",C344,0)</f>
        <v>0</v>
      </c>
      <c r="L344" s="34" t="str">
        <f aca="false">IF(OR(J344&lt;&gt;"OK",FinMes=""),"",IF(B344&gt;=FinMes,0,MAX(0,ROUND(E344-C344,2))))</f>
        <v/>
      </c>
    </row>
    <row r="345" customFormat="false" ht="25" hidden="false" customHeight="true" outlineLevel="0" collapsed="false">
      <c r="A345" s="31"/>
      <c r="B345" s="32"/>
      <c r="C345" s="33"/>
      <c r="D345" s="34" t="str">
        <f aca="false">IF(OR(J345&lt;&gt;"OK",FinMes=""),"",IF(B345&gt;=FinMes,0,MAX(0,ROUND(C345-E345,2))))</f>
        <v/>
      </c>
      <c r="E345" s="34" t="str">
        <f aca="false">IF(OR(J345&lt;&gt;"OK",FinMes=""),"",IF(B345&gt;=FinMes,0,SUMIFS(PagoValido,PagoGasto,A345,PagoFecha,"&lt;"&amp;FinMes)))</f>
        <v/>
      </c>
      <c r="F345" s="35"/>
      <c r="G345" s="35"/>
      <c r="H345" s="35"/>
      <c r="I345" s="36" t="str">
        <f aca="false">IF(J345="","",IF(J345&lt;&gt;"OK","Confira os dados",IF(FinMes="","Escolha um período",IF(B345&gt;=FinMes,"Outro período",IF(L345&gt;0,"Pagamento excedente",IF(D345=0,"Pago",IF(E345=0,"A pagar","Parcial")))))))</f>
        <v/>
      </c>
      <c r="J345" s="36" t="str">
        <f aca="false">IF(COUNTA(A345:C345,F345:H345)=0,"",IF(A345="","Falta o código",IF(A345&lt;&gt;TRIM(A345),"Confira o código",IF(COUNTIFS(GastoID,A345)&gt;1,"Código repetido",IF(NOT(ISNUMBER(B345)),"Confira a data",IF(OR(B345&lt;1,B345&gt;73415,INT(B345)&lt;&gt;B345),"Confira a data",IF(NOT(ISNUMBER(C345)),"Confira o valor",IF(C345&lt;=0,"Valor maior que zero",IF(COUNTIFS(Categorias,F345)&lt;&gt;1,"Escolha uma categoria",IF(G345="","Preencha a descrição","OK"))))))))))</f>
        <v/>
      </c>
      <c r="K345" s="34" t="n">
        <f aca="false">IF(J345="OK",C345,0)</f>
        <v>0</v>
      </c>
      <c r="L345" s="34" t="str">
        <f aca="false">IF(OR(J345&lt;&gt;"OK",FinMes=""),"",IF(B345&gt;=FinMes,0,MAX(0,ROUND(E345-C345,2))))</f>
        <v/>
      </c>
    </row>
    <row r="346" customFormat="false" ht="25" hidden="false" customHeight="true" outlineLevel="0" collapsed="false">
      <c r="A346" s="31"/>
      <c r="B346" s="32"/>
      <c r="C346" s="33"/>
      <c r="D346" s="34" t="str">
        <f aca="false">IF(OR(J346&lt;&gt;"OK",FinMes=""),"",IF(B346&gt;=FinMes,0,MAX(0,ROUND(C346-E346,2))))</f>
        <v/>
      </c>
      <c r="E346" s="34" t="str">
        <f aca="false">IF(OR(J346&lt;&gt;"OK",FinMes=""),"",IF(B346&gt;=FinMes,0,SUMIFS(PagoValido,PagoGasto,A346,PagoFecha,"&lt;"&amp;FinMes)))</f>
        <v/>
      </c>
      <c r="F346" s="35"/>
      <c r="G346" s="35"/>
      <c r="H346" s="35"/>
      <c r="I346" s="36" t="str">
        <f aca="false">IF(J346="","",IF(J346&lt;&gt;"OK","Confira os dados",IF(FinMes="","Escolha um período",IF(B346&gt;=FinMes,"Outro período",IF(L346&gt;0,"Pagamento excedente",IF(D346=0,"Pago",IF(E346=0,"A pagar","Parcial")))))))</f>
        <v/>
      </c>
      <c r="J346" s="36" t="str">
        <f aca="false">IF(COUNTA(A346:C346,F346:H346)=0,"",IF(A346="","Falta o código",IF(A346&lt;&gt;TRIM(A346),"Confira o código",IF(COUNTIFS(GastoID,A346)&gt;1,"Código repetido",IF(NOT(ISNUMBER(B346)),"Confira a data",IF(OR(B346&lt;1,B346&gt;73415,INT(B346)&lt;&gt;B346),"Confira a data",IF(NOT(ISNUMBER(C346)),"Confira o valor",IF(C346&lt;=0,"Valor maior que zero",IF(COUNTIFS(Categorias,F346)&lt;&gt;1,"Escolha uma categoria",IF(G346="","Preencha a descrição","OK"))))))))))</f>
        <v/>
      </c>
      <c r="K346" s="34" t="n">
        <f aca="false">IF(J346="OK",C346,0)</f>
        <v>0</v>
      </c>
      <c r="L346" s="34" t="str">
        <f aca="false">IF(OR(J346&lt;&gt;"OK",FinMes=""),"",IF(B346&gt;=FinMes,0,MAX(0,ROUND(E346-C346,2))))</f>
        <v/>
      </c>
    </row>
    <row r="347" customFormat="false" ht="25" hidden="false" customHeight="true" outlineLevel="0" collapsed="false">
      <c r="A347" s="31"/>
      <c r="B347" s="32"/>
      <c r="C347" s="33"/>
      <c r="D347" s="34" t="str">
        <f aca="false">IF(OR(J347&lt;&gt;"OK",FinMes=""),"",IF(B347&gt;=FinMes,0,MAX(0,ROUND(C347-E347,2))))</f>
        <v/>
      </c>
      <c r="E347" s="34" t="str">
        <f aca="false">IF(OR(J347&lt;&gt;"OK",FinMes=""),"",IF(B347&gt;=FinMes,0,SUMIFS(PagoValido,PagoGasto,A347,PagoFecha,"&lt;"&amp;FinMes)))</f>
        <v/>
      </c>
      <c r="F347" s="35"/>
      <c r="G347" s="35"/>
      <c r="H347" s="35"/>
      <c r="I347" s="36" t="str">
        <f aca="false">IF(J347="","",IF(J347&lt;&gt;"OK","Confira os dados",IF(FinMes="","Escolha um período",IF(B347&gt;=FinMes,"Outro período",IF(L347&gt;0,"Pagamento excedente",IF(D347=0,"Pago",IF(E347=0,"A pagar","Parcial")))))))</f>
        <v/>
      </c>
      <c r="J347" s="36" t="str">
        <f aca="false">IF(COUNTA(A347:C347,F347:H347)=0,"",IF(A347="","Falta o código",IF(A347&lt;&gt;TRIM(A347),"Confira o código",IF(COUNTIFS(GastoID,A347)&gt;1,"Código repetido",IF(NOT(ISNUMBER(B347)),"Confira a data",IF(OR(B347&lt;1,B347&gt;73415,INT(B347)&lt;&gt;B347),"Confira a data",IF(NOT(ISNUMBER(C347)),"Confira o valor",IF(C347&lt;=0,"Valor maior que zero",IF(COUNTIFS(Categorias,F347)&lt;&gt;1,"Escolha uma categoria",IF(G347="","Preencha a descrição","OK"))))))))))</f>
        <v/>
      </c>
      <c r="K347" s="34" t="n">
        <f aca="false">IF(J347="OK",C347,0)</f>
        <v>0</v>
      </c>
      <c r="L347" s="34" t="str">
        <f aca="false">IF(OR(J347&lt;&gt;"OK",FinMes=""),"",IF(B347&gt;=FinMes,0,MAX(0,ROUND(E347-C347,2))))</f>
        <v/>
      </c>
    </row>
    <row r="348" customFormat="false" ht="25" hidden="false" customHeight="true" outlineLevel="0" collapsed="false">
      <c r="A348" s="31"/>
      <c r="B348" s="32"/>
      <c r="C348" s="33"/>
      <c r="D348" s="34" t="str">
        <f aca="false">IF(OR(J348&lt;&gt;"OK",FinMes=""),"",IF(B348&gt;=FinMes,0,MAX(0,ROUND(C348-E348,2))))</f>
        <v/>
      </c>
      <c r="E348" s="34" t="str">
        <f aca="false">IF(OR(J348&lt;&gt;"OK",FinMes=""),"",IF(B348&gt;=FinMes,0,SUMIFS(PagoValido,PagoGasto,A348,PagoFecha,"&lt;"&amp;FinMes)))</f>
        <v/>
      </c>
      <c r="F348" s="35"/>
      <c r="G348" s="35"/>
      <c r="H348" s="35"/>
      <c r="I348" s="36" t="str">
        <f aca="false">IF(J348="","",IF(J348&lt;&gt;"OK","Confira os dados",IF(FinMes="","Escolha um período",IF(B348&gt;=FinMes,"Outro período",IF(L348&gt;0,"Pagamento excedente",IF(D348=0,"Pago",IF(E348=0,"A pagar","Parcial")))))))</f>
        <v/>
      </c>
      <c r="J348" s="36" t="str">
        <f aca="false">IF(COUNTA(A348:C348,F348:H348)=0,"",IF(A348="","Falta o código",IF(A348&lt;&gt;TRIM(A348),"Confira o código",IF(COUNTIFS(GastoID,A348)&gt;1,"Código repetido",IF(NOT(ISNUMBER(B348)),"Confira a data",IF(OR(B348&lt;1,B348&gt;73415,INT(B348)&lt;&gt;B348),"Confira a data",IF(NOT(ISNUMBER(C348)),"Confira o valor",IF(C348&lt;=0,"Valor maior que zero",IF(COUNTIFS(Categorias,F348)&lt;&gt;1,"Escolha uma categoria",IF(G348="","Preencha a descrição","OK"))))))))))</f>
        <v/>
      </c>
      <c r="K348" s="34" t="n">
        <f aca="false">IF(J348="OK",C348,0)</f>
        <v>0</v>
      </c>
      <c r="L348" s="34" t="str">
        <f aca="false">IF(OR(J348&lt;&gt;"OK",FinMes=""),"",IF(B348&gt;=FinMes,0,MAX(0,ROUND(E348-C348,2))))</f>
        <v/>
      </c>
    </row>
    <row r="349" customFormat="false" ht="25" hidden="false" customHeight="true" outlineLevel="0" collapsed="false">
      <c r="A349" s="31"/>
      <c r="B349" s="32"/>
      <c r="C349" s="33"/>
      <c r="D349" s="34" t="str">
        <f aca="false">IF(OR(J349&lt;&gt;"OK",FinMes=""),"",IF(B349&gt;=FinMes,0,MAX(0,ROUND(C349-E349,2))))</f>
        <v/>
      </c>
      <c r="E349" s="34" t="str">
        <f aca="false">IF(OR(J349&lt;&gt;"OK",FinMes=""),"",IF(B349&gt;=FinMes,0,SUMIFS(PagoValido,PagoGasto,A349,PagoFecha,"&lt;"&amp;FinMes)))</f>
        <v/>
      </c>
      <c r="F349" s="35"/>
      <c r="G349" s="35"/>
      <c r="H349" s="35"/>
      <c r="I349" s="36" t="str">
        <f aca="false">IF(J349="","",IF(J349&lt;&gt;"OK","Confira os dados",IF(FinMes="","Escolha um período",IF(B349&gt;=FinMes,"Outro período",IF(L349&gt;0,"Pagamento excedente",IF(D349=0,"Pago",IF(E349=0,"A pagar","Parcial")))))))</f>
        <v/>
      </c>
      <c r="J349" s="36" t="str">
        <f aca="false">IF(COUNTA(A349:C349,F349:H349)=0,"",IF(A349="","Falta o código",IF(A349&lt;&gt;TRIM(A349),"Confira o código",IF(COUNTIFS(GastoID,A349)&gt;1,"Código repetido",IF(NOT(ISNUMBER(B349)),"Confira a data",IF(OR(B349&lt;1,B349&gt;73415,INT(B349)&lt;&gt;B349),"Confira a data",IF(NOT(ISNUMBER(C349)),"Confira o valor",IF(C349&lt;=0,"Valor maior que zero",IF(COUNTIFS(Categorias,F349)&lt;&gt;1,"Escolha uma categoria",IF(G349="","Preencha a descrição","OK"))))))))))</f>
        <v/>
      </c>
      <c r="K349" s="34" t="n">
        <f aca="false">IF(J349="OK",C349,0)</f>
        <v>0</v>
      </c>
      <c r="L349" s="34" t="str">
        <f aca="false">IF(OR(J349&lt;&gt;"OK",FinMes=""),"",IF(B349&gt;=FinMes,0,MAX(0,ROUND(E349-C349,2))))</f>
        <v/>
      </c>
    </row>
    <row r="350" customFormat="false" ht="25" hidden="false" customHeight="true" outlineLevel="0" collapsed="false">
      <c r="A350" s="31"/>
      <c r="B350" s="32"/>
      <c r="C350" s="33"/>
      <c r="D350" s="34" t="str">
        <f aca="false">IF(OR(J350&lt;&gt;"OK",FinMes=""),"",IF(B350&gt;=FinMes,0,MAX(0,ROUND(C350-E350,2))))</f>
        <v/>
      </c>
      <c r="E350" s="34" t="str">
        <f aca="false">IF(OR(J350&lt;&gt;"OK",FinMes=""),"",IF(B350&gt;=FinMes,0,SUMIFS(PagoValido,PagoGasto,A350,PagoFecha,"&lt;"&amp;FinMes)))</f>
        <v/>
      </c>
      <c r="F350" s="35"/>
      <c r="G350" s="35"/>
      <c r="H350" s="35"/>
      <c r="I350" s="36" t="str">
        <f aca="false">IF(J350="","",IF(J350&lt;&gt;"OK","Confira os dados",IF(FinMes="","Escolha um período",IF(B350&gt;=FinMes,"Outro período",IF(L350&gt;0,"Pagamento excedente",IF(D350=0,"Pago",IF(E350=0,"A pagar","Parcial")))))))</f>
        <v/>
      </c>
      <c r="J350" s="36" t="str">
        <f aca="false">IF(COUNTA(A350:C350,F350:H350)=0,"",IF(A350="","Falta o código",IF(A350&lt;&gt;TRIM(A350),"Confira o código",IF(COUNTIFS(GastoID,A350)&gt;1,"Código repetido",IF(NOT(ISNUMBER(B350)),"Confira a data",IF(OR(B350&lt;1,B350&gt;73415,INT(B350)&lt;&gt;B350),"Confira a data",IF(NOT(ISNUMBER(C350)),"Confira o valor",IF(C350&lt;=0,"Valor maior que zero",IF(COUNTIFS(Categorias,F350)&lt;&gt;1,"Escolha uma categoria",IF(G350="","Preencha a descrição","OK"))))))))))</f>
        <v/>
      </c>
      <c r="K350" s="34" t="n">
        <f aca="false">IF(J350="OK",C350,0)</f>
        <v>0</v>
      </c>
      <c r="L350" s="34" t="str">
        <f aca="false">IF(OR(J350&lt;&gt;"OK",FinMes=""),"",IF(B350&gt;=FinMes,0,MAX(0,ROUND(E350-C350,2))))</f>
        <v/>
      </c>
    </row>
    <row r="351" customFormat="false" ht="25" hidden="false" customHeight="true" outlineLevel="0" collapsed="false">
      <c r="A351" s="31"/>
      <c r="B351" s="32"/>
      <c r="C351" s="33"/>
      <c r="D351" s="34" t="str">
        <f aca="false">IF(OR(J351&lt;&gt;"OK",FinMes=""),"",IF(B351&gt;=FinMes,0,MAX(0,ROUND(C351-E351,2))))</f>
        <v/>
      </c>
      <c r="E351" s="34" t="str">
        <f aca="false">IF(OR(J351&lt;&gt;"OK",FinMes=""),"",IF(B351&gt;=FinMes,0,SUMIFS(PagoValido,PagoGasto,A351,PagoFecha,"&lt;"&amp;FinMes)))</f>
        <v/>
      </c>
      <c r="F351" s="35"/>
      <c r="G351" s="35"/>
      <c r="H351" s="35"/>
      <c r="I351" s="36" t="str">
        <f aca="false">IF(J351="","",IF(J351&lt;&gt;"OK","Confira os dados",IF(FinMes="","Escolha um período",IF(B351&gt;=FinMes,"Outro período",IF(L351&gt;0,"Pagamento excedente",IF(D351=0,"Pago",IF(E351=0,"A pagar","Parcial")))))))</f>
        <v/>
      </c>
      <c r="J351" s="36" t="str">
        <f aca="false">IF(COUNTA(A351:C351,F351:H351)=0,"",IF(A351="","Falta o código",IF(A351&lt;&gt;TRIM(A351),"Confira o código",IF(COUNTIFS(GastoID,A351)&gt;1,"Código repetido",IF(NOT(ISNUMBER(B351)),"Confira a data",IF(OR(B351&lt;1,B351&gt;73415,INT(B351)&lt;&gt;B351),"Confira a data",IF(NOT(ISNUMBER(C351)),"Confira o valor",IF(C351&lt;=0,"Valor maior que zero",IF(COUNTIFS(Categorias,F351)&lt;&gt;1,"Escolha uma categoria",IF(G351="","Preencha a descrição","OK"))))))))))</f>
        <v/>
      </c>
      <c r="K351" s="34" t="n">
        <f aca="false">IF(J351="OK",C351,0)</f>
        <v>0</v>
      </c>
      <c r="L351" s="34" t="str">
        <f aca="false">IF(OR(J351&lt;&gt;"OK",FinMes=""),"",IF(B351&gt;=FinMes,0,MAX(0,ROUND(E351-C351,2))))</f>
        <v/>
      </c>
    </row>
    <row r="352" customFormat="false" ht="25" hidden="false" customHeight="true" outlineLevel="0" collapsed="false">
      <c r="A352" s="31"/>
      <c r="B352" s="32"/>
      <c r="C352" s="33"/>
      <c r="D352" s="34" t="str">
        <f aca="false">IF(OR(J352&lt;&gt;"OK",FinMes=""),"",IF(B352&gt;=FinMes,0,MAX(0,ROUND(C352-E352,2))))</f>
        <v/>
      </c>
      <c r="E352" s="34" t="str">
        <f aca="false">IF(OR(J352&lt;&gt;"OK",FinMes=""),"",IF(B352&gt;=FinMes,0,SUMIFS(PagoValido,PagoGasto,A352,PagoFecha,"&lt;"&amp;FinMes)))</f>
        <v/>
      </c>
      <c r="F352" s="35"/>
      <c r="G352" s="35"/>
      <c r="H352" s="35"/>
      <c r="I352" s="36" t="str">
        <f aca="false">IF(J352="","",IF(J352&lt;&gt;"OK","Confira os dados",IF(FinMes="","Escolha um período",IF(B352&gt;=FinMes,"Outro período",IF(L352&gt;0,"Pagamento excedente",IF(D352=0,"Pago",IF(E352=0,"A pagar","Parcial")))))))</f>
        <v/>
      </c>
      <c r="J352" s="36" t="str">
        <f aca="false">IF(COUNTA(A352:C352,F352:H352)=0,"",IF(A352="","Falta o código",IF(A352&lt;&gt;TRIM(A352),"Confira o código",IF(COUNTIFS(GastoID,A352)&gt;1,"Código repetido",IF(NOT(ISNUMBER(B352)),"Confira a data",IF(OR(B352&lt;1,B352&gt;73415,INT(B352)&lt;&gt;B352),"Confira a data",IF(NOT(ISNUMBER(C352)),"Confira o valor",IF(C352&lt;=0,"Valor maior que zero",IF(COUNTIFS(Categorias,F352)&lt;&gt;1,"Escolha uma categoria",IF(G352="","Preencha a descrição","OK"))))))))))</f>
        <v/>
      </c>
      <c r="K352" s="34" t="n">
        <f aca="false">IF(J352="OK",C352,0)</f>
        <v>0</v>
      </c>
      <c r="L352" s="34" t="str">
        <f aca="false">IF(OR(J352&lt;&gt;"OK",FinMes=""),"",IF(B352&gt;=FinMes,0,MAX(0,ROUND(E352-C352,2))))</f>
        <v/>
      </c>
    </row>
    <row r="353" customFormat="false" ht="25" hidden="false" customHeight="true" outlineLevel="0" collapsed="false">
      <c r="A353" s="31"/>
      <c r="B353" s="32"/>
      <c r="C353" s="33"/>
      <c r="D353" s="34" t="str">
        <f aca="false">IF(OR(J353&lt;&gt;"OK",FinMes=""),"",IF(B353&gt;=FinMes,0,MAX(0,ROUND(C353-E353,2))))</f>
        <v/>
      </c>
      <c r="E353" s="34" t="str">
        <f aca="false">IF(OR(J353&lt;&gt;"OK",FinMes=""),"",IF(B353&gt;=FinMes,0,SUMIFS(PagoValido,PagoGasto,A353,PagoFecha,"&lt;"&amp;FinMes)))</f>
        <v/>
      </c>
      <c r="F353" s="35"/>
      <c r="G353" s="35"/>
      <c r="H353" s="35"/>
      <c r="I353" s="36" t="str">
        <f aca="false">IF(J353="","",IF(J353&lt;&gt;"OK","Confira os dados",IF(FinMes="","Escolha um período",IF(B353&gt;=FinMes,"Outro período",IF(L353&gt;0,"Pagamento excedente",IF(D353=0,"Pago",IF(E353=0,"A pagar","Parcial")))))))</f>
        <v/>
      </c>
      <c r="J353" s="36" t="str">
        <f aca="false">IF(COUNTA(A353:C353,F353:H353)=0,"",IF(A353="","Falta o código",IF(A353&lt;&gt;TRIM(A353),"Confira o código",IF(COUNTIFS(GastoID,A353)&gt;1,"Código repetido",IF(NOT(ISNUMBER(B353)),"Confira a data",IF(OR(B353&lt;1,B353&gt;73415,INT(B353)&lt;&gt;B353),"Confira a data",IF(NOT(ISNUMBER(C353)),"Confira o valor",IF(C353&lt;=0,"Valor maior que zero",IF(COUNTIFS(Categorias,F353)&lt;&gt;1,"Escolha uma categoria",IF(G353="","Preencha a descrição","OK"))))))))))</f>
        <v/>
      </c>
      <c r="K353" s="34" t="n">
        <f aca="false">IF(J353="OK",C353,0)</f>
        <v>0</v>
      </c>
      <c r="L353" s="34" t="str">
        <f aca="false">IF(OR(J353&lt;&gt;"OK",FinMes=""),"",IF(B353&gt;=FinMes,0,MAX(0,ROUND(E353-C353,2))))</f>
        <v/>
      </c>
    </row>
    <row r="354" customFormat="false" ht="25" hidden="false" customHeight="true" outlineLevel="0" collapsed="false">
      <c r="A354" s="31"/>
      <c r="B354" s="32"/>
      <c r="C354" s="33"/>
      <c r="D354" s="34" t="str">
        <f aca="false">IF(OR(J354&lt;&gt;"OK",FinMes=""),"",IF(B354&gt;=FinMes,0,MAX(0,ROUND(C354-E354,2))))</f>
        <v/>
      </c>
      <c r="E354" s="34" t="str">
        <f aca="false">IF(OR(J354&lt;&gt;"OK",FinMes=""),"",IF(B354&gt;=FinMes,0,SUMIFS(PagoValido,PagoGasto,A354,PagoFecha,"&lt;"&amp;FinMes)))</f>
        <v/>
      </c>
      <c r="F354" s="35"/>
      <c r="G354" s="35"/>
      <c r="H354" s="35"/>
      <c r="I354" s="36" t="str">
        <f aca="false">IF(J354="","",IF(J354&lt;&gt;"OK","Confira os dados",IF(FinMes="","Escolha um período",IF(B354&gt;=FinMes,"Outro período",IF(L354&gt;0,"Pagamento excedente",IF(D354=0,"Pago",IF(E354=0,"A pagar","Parcial")))))))</f>
        <v/>
      </c>
      <c r="J354" s="36" t="str">
        <f aca="false">IF(COUNTA(A354:C354,F354:H354)=0,"",IF(A354="","Falta o código",IF(A354&lt;&gt;TRIM(A354),"Confira o código",IF(COUNTIFS(GastoID,A354)&gt;1,"Código repetido",IF(NOT(ISNUMBER(B354)),"Confira a data",IF(OR(B354&lt;1,B354&gt;73415,INT(B354)&lt;&gt;B354),"Confira a data",IF(NOT(ISNUMBER(C354)),"Confira o valor",IF(C354&lt;=0,"Valor maior que zero",IF(COUNTIFS(Categorias,F354)&lt;&gt;1,"Escolha uma categoria",IF(G354="","Preencha a descrição","OK"))))))))))</f>
        <v/>
      </c>
      <c r="K354" s="34" t="n">
        <f aca="false">IF(J354="OK",C354,0)</f>
        <v>0</v>
      </c>
      <c r="L354" s="34" t="str">
        <f aca="false">IF(OR(J354&lt;&gt;"OK",FinMes=""),"",IF(B354&gt;=FinMes,0,MAX(0,ROUND(E354-C354,2))))</f>
        <v/>
      </c>
    </row>
    <row r="355" customFormat="false" ht="25" hidden="false" customHeight="true" outlineLevel="0" collapsed="false">
      <c r="A355" s="31"/>
      <c r="B355" s="32"/>
      <c r="C355" s="33"/>
      <c r="D355" s="34" t="str">
        <f aca="false">IF(OR(J355&lt;&gt;"OK",FinMes=""),"",IF(B355&gt;=FinMes,0,MAX(0,ROUND(C355-E355,2))))</f>
        <v/>
      </c>
      <c r="E355" s="34" t="str">
        <f aca="false">IF(OR(J355&lt;&gt;"OK",FinMes=""),"",IF(B355&gt;=FinMes,0,SUMIFS(PagoValido,PagoGasto,A355,PagoFecha,"&lt;"&amp;FinMes)))</f>
        <v/>
      </c>
      <c r="F355" s="35"/>
      <c r="G355" s="35"/>
      <c r="H355" s="35"/>
      <c r="I355" s="36" t="str">
        <f aca="false">IF(J355="","",IF(J355&lt;&gt;"OK","Confira os dados",IF(FinMes="","Escolha um período",IF(B355&gt;=FinMes,"Outro período",IF(L355&gt;0,"Pagamento excedente",IF(D355=0,"Pago",IF(E355=0,"A pagar","Parcial")))))))</f>
        <v/>
      </c>
      <c r="J355" s="36" t="str">
        <f aca="false">IF(COUNTA(A355:C355,F355:H355)=0,"",IF(A355="","Falta o código",IF(A355&lt;&gt;TRIM(A355),"Confira o código",IF(COUNTIFS(GastoID,A355)&gt;1,"Código repetido",IF(NOT(ISNUMBER(B355)),"Confira a data",IF(OR(B355&lt;1,B355&gt;73415,INT(B355)&lt;&gt;B355),"Confira a data",IF(NOT(ISNUMBER(C355)),"Confira o valor",IF(C355&lt;=0,"Valor maior que zero",IF(COUNTIFS(Categorias,F355)&lt;&gt;1,"Escolha uma categoria",IF(G355="","Preencha a descrição","OK"))))))))))</f>
        <v/>
      </c>
      <c r="K355" s="34" t="n">
        <f aca="false">IF(J355="OK",C355,0)</f>
        <v>0</v>
      </c>
      <c r="L355" s="34" t="str">
        <f aca="false">IF(OR(J355&lt;&gt;"OK",FinMes=""),"",IF(B355&gt;=FinMes,0,MAX(0,ROUND(E355-C355,2))))</f>
        <v/>
      </c>
    </row>
    <row r="356" customFormat="false" ht="25" hidden="false" customHeight="true" outlineLevel="0" collapsed="false">
      <c r="A356" s="31"/>
      <c r="B356" s="32"/>
      <c r="C356" s="33"/>
      <c r="D356" s="34" t="str">
        <f aca="false">IF(OR(J356&lt;&gt;"OK",FinMes=""),"",IF(B356&gt;=FinMes,0,MAX(0,ROUND(C356-E356,2))))</f>
        <v/>
      </c>
      <c r="E356" s="34" t="str">
        <f aca="false">IF(OR(J356&lt;&gt;"OK",FinMes=""),"",IF(B356&gt;=FinMes,0,SUMIFS(PagoValido,PagoGasto,A356,PagoFecha,"&lt;"&amp;FinMes)))</f>
        <v/>
      </c>
      <c r="F356" s="35"/>
      <c r="G356" s="35"/>
      <c r="H356" s="35"/>
      <c r="I356" s="36" t="str">
        <f aca="false">IF(J356="","",IF(J356&lt;&gt;"OK","Confira os dados",IF(FinMes="","Escolha um período",IF(B356&gt;=FinMes,"Outro período",IF(L356&gt;0,"Pagamento excedente",IF(D356=0,"Pago",IF(E356=0,"A pagar","Parcial")))))))</f>
        <v/>
      </c>
      <c r="J356" s="36" t="str">
        <f aca="false">IF(COUNTA(A356:C356,F356:H356)=0,"",IF(A356="","Falta o código",IF(A356&lt;&gt;TRIM(A356),"Confira o código",IF(COUNTIFS(GastoID,A356)&gt;1,"Código repetido",IF(NOT(ISNUMBER(B356)),"Confira a data",IF(OR(B356&lt;1,B356&gt;73415,INT(B356)&lt;&gt;B356),"Confira a data",IF(NOT(ISNUMBER(C356)),"Confira o valor",IF(C356&lt;=0,"Valor maior que zero",IF(COUNTIFS(Categorias,F356)&lt;&gt;1,"Escolha uma categoria",IF(G356="","Preencha a descrição","OK"))))))))))</f>
        <v/>
      </c>
      <c r="K356" s="34" t="n">
        <f aca="false">IF(J356="OK",C356,0)</f>
        <v>0</v>
      </c>
      <c r="L356" s="34" t="str">
        <f aca="false">IF(OR(J356&lt;&gt;"OK",FinMes=""),"",IF(B356&gt;=FinMes,0,MAX(0,ROUND(E356-C356,2))))</f>
        <v/>
      </c>
    </row>
    <row r="357" customFormat="false" ht="25" hidden="false" customHeight="true" outlineLevel="0" collapsed="false">
      <c r="A357" s="31"/>
      <c r="B357" s="32"/>
      <c r="C357" s="33"/>
      <c r="D357" s="34" t="str">
        <f aca="false">IF(OR(J357&lt;&gt;"OK",FinMes=""),"",IF(B357&gt;=FinMes,0,MAX(0,ROUND(C357-E357,2))))</f>
        <v/>
      </c>
      <c r="E357" s="34" t="str">
        <f aca="false">IF(OR(J357&lt;&gt;"OK",FinMes=""),"",IF(B357&gt;=FinMes,0,SUMIFS(PagoValido,PagoGasto,A357,PagoFecha,"&lt;"&amp;FinMes)))</f>
        <v/>
      </c>
      <c r="F357" s="35"/>
      <c r="G357" s="35"/>
      <c r="H357" s="35"/>
      <c r="I357" s="36" t="str">
        <f aca="false">IF(J357="","",IF(J357&lt;&gt;"OK","Confira os dados",IF(FinMes="","Escolha um período",IF(B357&gt;=FinMes,"Outro período",IF(L357&gt;0,"Pagamento excedente",IF(D357=0,"Pago",IF(E357=0,"A pagar","Parcial")))))))</f>
        <v/>
      </c>
      <c r="J357" s="36" t="str">
        <f aca="false">IF(COUNTA(A357:C357,F357:H357)=0,"",IF(A357="","Falta o código",IF(A357&lt;&gt;TRIM(A357),"Confira o código",IF(COUNTIFS(GastoID,A357)&gt;1,"Código repetido",IF(NOT(ISNUMBER(B357)),"Confira a data",IF(OR(B357&lt;1,B357&gt;73415,INT(B357)&lt;&gt;B357),"Confira a data",IF(NOT(ISNUMBER(C357)),"Confira o valor",IF(C357&lt;=0,"Valor maior que zero",IF(COUNTIFS(Categorias,F357)&lt;&gt;1,"Escolha uma categoria",IF(G357="","Preencha a descrição","OK"))))))))))</f>
        <v/>
      </c>
      <c r="K357" s="34" t="n">
        <f aca="false">IF(J357="OK",C357,0)</f>
        <v>0</v>
      </c>
      <c r="L357" s="34" t="str">
        <f aca="false">IF(OR(J357&lt;&gt;"OK",FinMes=""),"",IF(B357&gt;=FinMes,0,MAX(0,ROUND(E357-C357,2))))</f>
        <v/>
      </c>
    </row>
    <row r="358" customFormat="false" ht="25" hidden="false" customHeight="true" outlineLevel="0" collapsed="false">
      <c r="A358" s="31"/>
      <c r="B358" s="32"/>
      <c r="C358" s="33"/>
      <c r="D358" s="34" t="str">
        <f aca="false">IF(OR(J358&lt;&gt;"OK",FinMes=""),"",IF(B358&gt;=FinMes,0,MAX(0,ROUND(C358-E358,2))))</f>
        <v/>
      </c>
      <c r="E358" s="34" t="str">
        <f aca="false">IF(OR(J358&lt;&gt;"OK",FinMes=""),"",IF(B358&gt;=FinMes,0,SUMIFS(PagoValido,PagoGasto,A358,PagoFecha,"&lt;"&amp;FinMes)))</f>
        <v/>
      </c>
      <c r="F358" s="35"/>
      <c r="G358" s="35"/>
      <c r="H358" s="35"/>
      <c r="I358" s="36" t="str">
        <f aca="false">IF(J358="","",IF(J358&lt;&gt;"OK","Confira os dados",IF(FinMes="","Escolha um período",IF(B358&gt;=FinMes,"Outro período",IF(L358&gt;0,"Pagamento excedente",IF(D358=0,"Pago",IF(E358=0,"A pagar","Parcial")))))))</f>
        <v/>
      </c>
      <c r="J358" s="36" t="str">
        <f aca="false">IF(COUNTA(A358:C358,F358:H358)=0,"",IF(A358="","Falta o código",IF(A358&lt;&gt;TRIM(A358),"Confira o código",IF(COUNTIFS(GastoID,A358)&gt;1,"Código repetido",IF(NOT(ISNUMBER(B358)),"Confira a data",IF(OR(B358&lt;1,B358&gt;73415,INT(B358)&lt;&gt;B358),"Confira a data",IF(NOT(ISNUMBER(C358)),"Confira o valor",IF(C358&lt;=0,"Valor maior que zero",IF(COUNTIFS(Categorias,F358)&lt;&gt;1,"Escolha uma categoria",IF(G358="","Preencha a descrição","OK"))))))))))</f>
        <v/>
      </c>
      <c r="K358" s="34" t="n">
        <f aca="false">IF(J358="OK",C358,0)</f>
        <v>0</v>
      </c>
      <c r="L358" s="34" t="str">
        <f aca="false">IF(OR(J358&lt;&gt;"OK",FinMes=""),"",IF(B358&gt;=FinMes,0,MAX(0,ROUND(E358-C358,2))))</f>
        <v/>
      </c>
    </row>
    <row r="359" customFormat="false" ht="25" hidden="false" customHeight="true" outlineLevel="0" collapsed="false">
      <c r="A359" s="31"/>
      <c r="B359" s="32"/>
      <c r="C359" s="33"/>
      <c r="D359" s="34" t="str">
        <f aca="false">IF(OR(J359&lt;&gt;"OK",FinMes=""),"",IF(B359&gt;=FinMes,0,MAX(0,ROUND(C359-E359,2))))</f>
        <v/>
      </c>
      <c r="E359" s="34" t="str">
        <f aca="false">IF(OR(J359&lt;&gt;"OK",FinMes=""),"",IF(B359&gt;=FinMes,0,SUMIFS(PagoValido,PagoGasto,A359,PagoFecha,"&lt;"&amp;FinMes)))</f>
        <v/>
      </c>
      <c r="F359" s="35"/>
      <c r="G359" s="35"/>
      <c r="H359" s="35"/>
      <c r="I359" s="36" t="str">
        <f aca="false">IF(J359="","",IF(J359&lt;&gt;"OK","Confira os dados",IF(FinMes="","Escolha um período",IF(B359&gt;=FinMes,"Outro período",IF(L359&gt;0,"Pagamento excedente",IF(D359=0,"Pago",IF(E359=0,"A pagar","Parcial")))))))</f>
        <v/>
      </c>
      <c r="J359" s="36" t="str">
        <f aca="false">IF(COUNTA(A359:C359,F359:H359)=0,"",IF(A359="","Falta o código",IF(A359&lt;&gt;TRIM(A359),"Confira o código",IF(COUNTIFS(GastoID,A359)&gt;1,"Código repetido",IF(NOT(ISNUMBER(B359)),"Confira a data",IF(OR(B359&lt;1,B359&gt;73415,INT(B359)&lt;&gt;B359),"Confira a data",IF(NOT(ISNUMBER(C359)),"Confira o valor",IF(C359&lt;=0,"Valor maior que zero",IF(COUNTIFS(Categorias,F359)&lt;&gt;1,"Escolha uma categoria",IF(G359="","Preencha a descrição","OK"))))))))))</f>
        <v/>
      </c>
      <c r="K359" s="34" t="n">
        <f aca="false">IF(J359="OK",C359,0)</f>
        <v>0</v>
      </c>
      <c r="L359" s="34" t="str">
        <f aca="false">IF(OR(J359&lt;&gt;"OK",FinMes=""),"",IF(B359&gt;=FinMes,0,MAX(0,ROUND(E359-C359,2))))</f>
        <v/>
      </c>
    </row>
    <row r="360" customFormat="false" ht="25" hidden="false" customHeight="true" outlineLevel="0" collapsed="false">
      <c r="A360" s="31"/>
      <c r="B360" s="32"/>
      <c r="C360" s="33"/>
      <c r="D360" s="34" t="str">
        <f aca="false">IF(OR(J360&lt;&gt;"OK",FinMes=""),"",IF(B360&gt;=FinMes,0,MAX(0,ROUND(C360-E360,2))))</f>
        <v/>
      </c>
      <c r="E360" s="34" t="str">
        <f aca="false">IF(OR(J360&lt;&gt;"OK",FinMes=""),"",IF(B360&gt;=FinMes,0,SUMIFS(PagoValido,PagoGasto,A360,PagoFecha,"&lt;"&amp;FinMes)))</f>
        <v/>
      </c>
      <c r="F360" s="35"/>
      <c r="G360" s="35"/>
      <c r="H360" s="35"/>
      <c r="I360" s="36" t="str">
        <f aca="false">IF(J360="","",IF(J360&lt;&gt;"OK","Confira os dados",IF(FinMes="","Escolha um período",IF(B360&gt;=FinMes,"Outro período",IF(L360&gt;0,"Pagamento excedente",IF(D360=0,"Pago",IF(E360=0,"A pagar","Parcial")))))))</f>
        <v/>
      </c>
      <c r="J360" s="36" t="str">
        <f aca="false">IF(COUNTA(A360:C360,F360:H360)=0,"",IF(A360="","Falta o código",IF(A360&lt;&gt;TRIM(A360),"Confira o código",IF(COUNTIFS(GastoID,A360)&gt;1,"Código repetido",IF(NOT(ISNUMBER(B360)),"Confira a data",IF(OR(B360&lt;1,B360&gt;73415,INT(B360)&lt;&gt;B360),"Confira a data",IF(NOT(ISNUMBER(C360)),"Confira o valor",IF(C360&lt;=0,"Valor maior que zero",IF(COUNTIFS(Categorias,F360)&lt;&gt;1,"Escolha uma categoria",IF(G360="","Preencha a descrição","OK"))))))))))</f>
        <v/>
      </c>
      <c r="K360" s="34" t="n">
        <f aca="false">IF(J360="OK",C360,0)</f>
        <v>0</v>
      </c>
      <c r="L360" s="34" t="str">
        <f aca="false">IF(OR(J360&lt;&gt;"OK",FinMes=""),"",IF(B360&gt;=FinMes,0,MAX(0,ROUND(E360-C360,2))))</f>
        <v/>
      </c>
    </row>
    <row r="361" customFormat="false" ht="25" hidden="false" customHeight="true" outlineLevel="0" collapsed="false">
      <c r="A361" s="31"/>
      <c r="B361" s="32"/>
      <c r="C361" s="33"/>
      <c r="D361" s="34" t="str">
        <f aca="false">IF(OR(J361&lt;&gt;"OK",FinMes=""),"",IF(B361&gt;=FinMes,0,MAX(0,ROUND(C361-E361,2))))</f>
        <v/>
      </c>
      <c r="E361" s="34" t="str">
        <f aca="false">IF(OR(J361&lt;&gt;"OK",FinMes=""),"",IF(B361&gt;=FinMes,0,SUMIFS(PagoValido,PagoGasto,A361,PagoFecha,"&lt;"&amp;FinMes)))</f>
        <v/>
      </c>
      <c r="F361" s="35"/>
      <c r="G361" s="35"/>
      <c r="H361" s="35"/>
      <c r="I361" s="36" t="str">
        <f aca="false">IF(J361="","",IF(J361&lt;&gt;"OK","Confira os dados",IF(FinMes="","Escolha um período",IF(B361&gt;=FinMes,"Outro período",IF(L361&gt;0,"Pagamento excedente",IF(D361=0,"Pago",IF(E361=0,"A pagar","Parcial")))))))</f>
        <v/>
      </c>
      <c r="J361" s="36" t="str">
        <f aca="false">IF(COUNTA(A361:C361,F361:H361)=0,"",IF(A361="","Falta o código",IF(A361&lt;&gt;TRIM(A361),"Confira o código",IF(COUNTIFS(GastoID,A361)&gt;1,"Código repetido",IF(NOT(ISNUMBER(B361)),"Confira a data",IF(OR(B361&lt;1,B361&gt;73415,INT(B361)&lt;&gt;B361),"Confira a data",IF(NOT(ISNUMBER(C361)),"Confira o valor",IF(C361&lt;=0,"Valor maior que zero",IF(COUNTIFS(Categorias,F361)&lt;&gt;1,"Escolha uma categoria",IF(G361="","Preencha a descrição","OK"))))))))))</f>
        <v/>
      </c>
      <c r="K361" s="34" t="n">
        <f aca="false">IF(J361="OK",C361,0)</f>
        <v>0</v>
      </c>
      <c r="L361" s="34" t="str">
        <f aca="false">IF(OR(J361&lt;&gt;"OK",FinMes=""),"",IF(B361&gt;=FinMes,0,MAX(0,ROUND(E361-C361,2))))</f>
        <v/>
      </c>
    </row>
    <row r="362" customFormat="false" ht="25" hidden="false" customHeight="true" outlineLevel="0" collapsed="false">
      <c r="A362" s="31"/>
      <c r="B362" s="32"/>
      <c r="C362" s="33"/>
      <c r="D362" s="34" t="str">
        <f aca="false">IF(OR(J362&lt;&gt;"OK",FinMes=""),"",IF(B362&gt;=FinMes,0,MAX(0,ROUND(C362-E362,2))))</f>
        <v/>
      </c>
      <c r="E362" s="34" t="str">
        <f aca="false">IF(OR(J362&lt;&gt;"OK",FinMes=""),"",IF(B362&gt;=FinMes,0,SUMIFS(PagoValido,PagoGasto,A362,PagoFecha,"&lt;"&amp;FinMes)))</f>
        <v/>
      </c>
      <c r="F362" s="35"/>
      <c r="G362" s="35"/>
      <c r="H362" s="35"/>
      <c r="I362" s="36" t="str">
        <f aca="false">IF(J362="","",IF(J362&lt;&gt;"OK","Confira os dados",IF(FinMes="","Escolha um período",IF(B362&gt;=FinMes,"Outro período",IF(L362&gt;0,"Pagamento excedente",IF(D362=0,"Pago",IF(E362=0,"A pagar","Parcial")))))))</f>
        <v/>
      </c>
      <c r="J362" s="36" t="str">
        <f aca="false">IF(COUNTA(A362:C362,F362:H362)=0,"",IF(A362="","Falta o código",IF(A362&lt;&gt;TRIM(A362),"Confira o código",IF(COUNTIFS(GastoID,A362)&gt;1,"Código repetido",IF(NOT(ISNUMBER(B362)),"Confira a data",IF(OR(B362&lt;1,B362&gt;73415,INT(B362)&lt;&gt;B362),"Confira a data",IF(NOT(ISNUMBER(C362)),"Confira o valor",IF(C362&lt;=0,"Valor maior que zero",IF(COUNTIFS(Categorias,F362)&lt;&gt;1,"Escolha uma categoria",IF(G362="","Preencha a descrição","OK"))))))))))</f>
        <v/>
      </c>
      <c r="K362" s="34" t="n">
        <f aca="false">IF(J362="OK",C362,0)</f>
        <v>0</v>
      </c>
      <c r="L362" s="34" t="str">
        <f aca="false">IF(OR(J362&lt;&gt;"OK",FinMes=""),"",IF(B362&gt;=FinMes,0,MAX(0,ROUND(E362-C362,2))))</f>
        <v/>
      </c>
    </row>
    <row r="363" customFormat="false" ht="25" hidden="false" customHeight="true" outlineLevel="0" collapsed="false">
      <c r="A363" s="31"/>
      <c r="B363" s="32"/>
      <c r="C363" s="33"/>
      <c r="D363" s="34" t="str">
        <f aca="false">IF(OR(J363&lt;&gt;"OK",FinMes=""),"",IF(B363&gt;=FinMes,0,MAX(0,ROUND(C363-E363,2))))</f>
        <v/>
      </c>
      <c r="E363" s="34" t="str">
        <f aca="false">IF(OR(J363&lt;&gt;"OK",FinMes=""),"",IF(B363&gt;=FinMes,0,SUMIFS(PagoValido,PagoGasto,A363,PagoFecha,"&lt;"&amp;FinMes)))</f>
        <v/>
      </c>
      <c r="F363" s="35"/>
      <c r="G363" s="35"/>
      <c r="H363" s="35"/>
      <c r="I363" s="36" t="str">
        <f aca="false">IF(J363="","",IF(J363&lt;&gt;"OK","Confira os dados",IF(FinMes="","Escolha um período",IF(B363&gt;=FinMes,"Outro período",IF(L363&gt;0,"Pagamento excedente",IF(D363=0,"Pago",IF(E363=0,"A pagar","Parcial")))))))</f>
        <v/>
      </c>
      <c r="J363" s="36" t="str">
        <f aca="false">IF(COUNTA(A363:C363,F363:H363)=0,"",IF(A363="","Falta o código",IF(A363&lt;&gt;TRIM(A363),"Confira o código",IF(COUNTIFS(GastoID,A363)&gt;1,"Código repetido",IF(NOT(ISNUMBER(B363)),"Confira a data",IF(OR(B363&lt;1,B363&gt;73415,INT(B363)&lt;&gt;B363),"Confira a data",IF(NOT(ISNUMBER(C363)),"Confira o valor",IF(C363&lt;=0,"Valor maior que zero",IF(COUNTIFS(Categorias,F363)&lt;&gt;1,"Escolha uma categoria",IF(G363="","Preencha a descrição","OK"))))))))))</f>
        <v/>
      </c>
      <c r="K363" s="34" t="n">
        <f aca="false">IF(J363="OK",C363,0)</f>
        <v>0</v>
      </c>
      <c r="L363" s="34" t="str">
        <f aca="false">IF(OR(J363&lt;&gt;"OK",FinMes=""),"",IF(B363&gt;=FinMes,0,MAX(0,ROUND(E363-C363,2))))</f>
        <v/>
      </c>
    </row>
    <row r="364" customFormat="false" ht="25" hidden="false" customHeight="true" outlineLevel="0" collapsed="false">
      <c r="A364" s="31"/>
      <c r="B364" s="32"/>
      <c r="C364" s="33"/>
      <c r="D364" s="34" t="str">
        <f aca="false">IF(OR(J364&lt;&gt;"OK",FinMes=""),"",IF(B364&gt;=FinMes,0,MAX(0,ROUND(C364-E364,2))))</f>
        <v/>
      </c>
      <c r="E364" s="34" t="str">
        <f aca="false">IF(OR(J364&lt;&gt;"OK",FinMes=""),"",IF(B364&gt;=FinMes,0,SUMIFS(PagoValido,PagoGasto,A364,PagoFecha,"&lt;"&amp;FinMes)))</f>
        <v/>
      </c>
      <c r="F364" s="35"/>
      <c r="G364" s="35"/>
      <c r="H364" s="35"/>
      <c r="I364" s="36" t="str">
        <f aca="false">IF(J364="","",IF(J364&lt;&gt;"OK","Confira os dados",IF(FinMes="","Escolha um período",IF(B364&gt;=FinMes,"Outro período",IF(L364&gt;0,"Pagamento excedente",IF(D364=0,"Pago",IF(E364=0,"A pagar","Parcial")))))))</f>
        <v/>
      </c>
      <c r="J364" s="36" t="str">
        <f aca="false">IF(COUNTA(A364:C364,F364:H364)=0,"",IF(A364="","Falta o código",IF(A364&lt;&gt;TRIM(A364),"Confira o código",IF(COUNTIFS(GastoID,A364)&gt;1,"Código repetido",IF(NOT(ISNUMBER(B364)),"Confira a data",IF(OR(B364&lt;1,B364&gt;73415,INT(B364)&lt;&gt;B364),"Confira a data",IF(NOT(ISNUMBER(C364)),"Confira o valor",IF(C364&lt;=0,"Valor maior que zero",IF(COUNTIFS(Categorias,F364)&lt;&gt;1,"Escolha uma categoria",IF(G364="","Preencha a descrição","OK"))))))))))</f>
        <v/>
      </c>
      <c r="K364" s="34" t="n">
        <f aca="false">IF(J364="OK",C364,0)</f>
        <v>0</v>
      </c>
      <c r="L364" s="34" t="str">
        <f aca="false">IF(OR(J364&lt;&gt;"OK",FinMes=""),"",IF(B364&gt;=FinMes,0,MAX(0,ROUND(E364-C364,2))))</f>
        <v/>
      </c>
    </row>
    <row r="365" customFormat="false" ht="25" hidden="false" customHeight="true" outlineLevel="0" collapsed="false">
      <c r="A365" s="31"/>
      <c r="B365" s="32"/>
      <c r="C365" s="33"/>
      <c r="D365" s="34" t="str">
        <f aca="false">IF(OR(J365&lt;&gt;"OK",FinMes=""),"",IF(B365&gt;=FinMes,0,MAX(0,ROUND(C365-E365,2))))</f>
        <v/>
      </c>
      <c r="E365" s="34" t="str">
        <f aca="false">IF(OR(J365&lt;&gt;"OK",FinMes=""),"",IF(B365&gt;=FinMes,0,SUMIFS(PagoValido,PagoGasto,A365,PagoFecha,"&lt;"&amp;FinMes)))</f>
        <v/>
      </c>
      <c r="F365" s="35"/>
      <c r="G365" s="35"/>
      <c r="H365" s="35"/>
      <c r="I365" s="36" t="str">
        <f aca="false">IF(J365="","",IF(J365&lt;&gt;"OK","Confira os dados",IF(FinMes="","Escolha um período",IF(B365&gt;=FinMes,"Outro período",IF(L365&gt;0,"Pagamento excedente",IF(D365=0,"Pago",IF(E365=0,"A pagar","Parcial")))))))</f>
        <v/>
      </c>
      <c r="J365" s="36" t="str">
        <f aca="false">IF(COUNTA(A365:C365,F365:H365)=0,"",IF(A365="","Falta o código",IF(A365&lt;&gt;TRIM(A365),"Confira o código",IF(COUNTIFS(GastoID,A365)&gt;1,"Código repetido",IF(NOT(ISNUMBER(B365)),"Confira a data",IF(OR(B365&lt;1,B365&gt;73415,INT(B365)&lt;&gt;B365),"Confira a data",IF(NOT(ISNUMBER(C365)),"Confira o valor",IF(C365&lt;=0,"Valor maior que zero",IF(COUNTIFS(Categorias,F365)&lt;&gt;1,"Escolha uma categoria",IF(G365="","Preencha a descrição","OK"))))))))))</f>
        <v/>
      </c>
      <c r="K365" s="34" t="n">
        <f aca="false">IF(J365="OK",C365,0)</f>
        <v>0</v>
      </c>
      <c r="L365" s="34" t="str">
        <f aca="false">IF(OR(J365&lt;&gt;"OK",FinMes=""),"",IF(B365&gt;=FinMes,0,MAX(0,ROUND(E365-C365,2))))</f>
        <v/>
      </c>
    </row>
    <row r="366" customFormat="false" ht="25" hidden="false" customHeight="true" outlineLevel="0" collapsed="false">
      <c r="A366" s="31"/>
      <c r="B366" s="32"/>
      <c r="C366" s="33"/>
      <c r="D366" s="34" t="str">
        <f aca="false">IF(OR(J366&lt;&gt;"OK",FinMes=""),"",IF(B366&gt;=FinMes,0,MAX(0,ROUND(C366-E366,2))))</f>
        <v/>
      </c>
      <c r="E366" s="34" t="str">
        <f aca="false">IF(OR(J366&lt;&gt;"OK",FinMes=""),"",IF(B366&gt;=FinMes,0,SUMIFS(PagoValido,PagoGasto,A366,PagoFecha,"&lt;"&amp;FinMes)))</f>
        <v/>
      </c>
      <c r="F366" s="35"/>
      <c r="G366" s="35"/>
      <c r="H366" s="35"/>
      <c r="I366" s="36" t="str">
        <f aca="false">IF(J366="","",IF(J366&lt;&gt;"OK","Confira os dados",IF(FinMes="","Escolha um período",IF(B366&gt;=FinMes,"Outro período",IF(L366&gt;0,"Pagamento excedente",IF(D366=0,"Pago",IF(E366=0,"A pagar","Parcial")))))))</f>
        <v/>
      </c>
      <c r="J366" s="36" t="str">
        <f aca="false">IF(COUNTA(A366:C366,F366:H366)=0,"",IF(A366="","Falta o código",IF(A366&lt;&gt;TRIM(A366),"Confira o código",IF(COUNTIFS(GastoID,A366)&gt;1,"Código repetido",IF(NOT(ISNUMBER(B366)),"Confira a data",IF(OR(B366&lt;1,B366&gt;73415,INT(B366)&lt;&gt;B366),"Confira a data",IF(NOT(ISNUMBER(C366)),"Confira o valor",IF(C366&lt;=0,"Valor maior que zero",IF(COUNTIFS(Categorias,F366)&lt;&gt;1,"Escolha uma categoria",IF(G366="","Preencha a descrição","OK"))))))))))</f>
        <v/>
      </c>
      <c r="K366" s="34" t="n">
        <f aca="false">IF(J366="OK",C366,0)</f>
        <v>0</v>
      </c>
      <c r="L366" s="34" t="str">
        <f aca="false">IF(OR(J366&lt;&gt;"OK",FinMes=""),"",IF(B366&gt;=FinMes,0,MAX(0,ROUND(E366-C366,2))))</f>
        <v/>
      </c>
    </row>
    <row r="367" customFormat="false" ht="25" hidden="false" customHeight="true" outlineLevel="0" collapsed="false">
      <c r="A367" s="31"/>
      <c r="B367" s="32"/>
      <c r="C367" s="33"/>
      <c r="D367" s="34" t="str">
        <f aca="false">IF(OR(J367&lt;&gt;"OK",FinMes=""),"",IF(B367&gt;=FinMes,0,MAX(0,ROUND(C367-E367,2))))</f>
        <v/>
      </c>
      <c r="E367" s="34" t="str">
        <f aca="false">IF(OR(J367&lt;&gt;"OK",FinMes=""),"",IF(B367&gt;=FinMes,0,SUMIFS(PagoValido,PagoGasto,A367,PagoFecha,"&lt;"&amp;FinMes)))</f>
        <v/>
      </c>
      <c r="F367" s="35"/>
      <c r="G367" s="35"/>
      <c r="H367" s="35"/>
      <c r="I367" s="36" t="str">
        <f aca="false">IF(J367="","",IF(J367&lt;&gt;"OK","Confira os dados",IF(FinMes="","Escolha um período",IF(B367&gt;=FinMes,"Outro período",IF(L367&gt;0,"Pagamento excedente",IF(D367=0,"Pago",IF(E367=0,"A pagar","Parcial")))))))</f>
        <v/>
      </c>
      <c r="J367" s="36" t="str">
        <f aca="false">IF(COUNTA(A367:C367,F367:H367)=0,"",IF(A367="","Falta o código",IF(A367&lt;&gt;TRIM(A367),"Confira o código",IF(COUNTIFS(GastoID,A367)&gt;1,"Código repetido",IF(NOT(ISNUMBER(B367)),"Confira a data",IF(OR(B367&lt;1,B367&gt;73415,INT(B367)&lt;&gt;B367),"Confira a data",IF(NOT(ISNUMBER(C367)),"Confira o valor",IF(C367&lt;=0,"Valor maior que zero",IF(COUNTIFS(Categorias,F367)&lt;&gt;1,"Escolha uma categoria",IF(G367="","Preencha a descrição","OK"))))))))))</f>
        <v/>
      </c>
      <c r="K367" s="34" t="n">
        <f aca="false">IF(J367="OK",C367,0)</f>
        <v>0</v>
      </c>
      <c r="L367" s="34" t="str">
        <f aca="false">IF(OR(J367&lt;&gt;"OK",FinMes=""),"",IF(B367&gt;=FinMes,0,MAX(0,ROUND(E367-C367,2))))</f>
        <v/>
      </c>
    </row>
    <row r="368" customFormat="false" ht="25" hidden="false" customHeight="true" outlineLevel="0" collapsed="false">
      <c r="A368" s="31"/>
      <c r="B368" s="32"/>
      <c r="C368" s="33"/>
      <c r="D368" s="34" t="str">
        <f aca="false">IF(OR(J368&lt;&gt;"OK",FinMes=""),"",IF(B368&gt;=FinMes,0,MAX(0,ROUND(C368-E368,2))))</f>
        <v/>
      </c>
      <c r="E368" s="34" t="str">
        <f aca="false">IF(OR(J368&lt;&gt;"OK",FinMes=""),"",IF(B368&gt;=FinMes,0,SUMIFS(PagoValido,PagoGasto,A368,PagoFecha,"&lt;"&amp;FinMes)))</f>
        <v/>
      </c>
      <c r="F368" s="35"/>
      <c r="G368" s="35"/>
      <c r="H368" s="35"/>
      <c r="I368" s="36" t="str">
        <f aca="false">IF(J368="","",IF(J368&lt;&gt;"OK","Confira os dados",IF(FinMes="","Escolha um período",IF(B368&gt;=FinMes,"Outro período",IF(L368&gt;0,"Pagamento excedente",IF(D368=0,"Pago",IF(E368=0,"A pagar","Parcial")))))))</f>
        <v/>
      </c>
      <c r="J368" s="36" t="str">
        <f aca="false">IF(COUNTA(A368:C368,F368:H368)=0,"",IF(A368="","Falta o código",IF(A368&lt;&gt;TRIM(A368),"Confira o código",IF(COUNTIFS(GastoID,A368)&gt;1,"Código repetido",IF(NOT(ISNUMBER(B368)),"Confira a data",IF(OR(B368&lt;1,B368&gt;73415,INT(B368)&lt;&gt;B368),"Confira a data",IF(NOT(ISNUMBER(C368)),"Confira o valor",IF(C368&lt;=0,"Valor maior que zero",IF(COUNTIFS(Categorias,F368)&lt;&gt;1,"Escolha uma categoria",IF(G368="","Preencha a descrição","OK"))))))))))</f>
        <v/>
      </c>
      <c r="K368" s="34" t="n">
        <f aca="false">IF(J368="OK",C368,0)</f>
        <v>0</v>
      </c>
      <c r="L368" s="34" t="str">
        <f aca="false">IF(OR(J368&lt;&gt;"OK",FinMes=""),"",IF(B368&gt;=FinMes,0,MAX(0,ROUND(E368-C368,2))))</f>
        <v/>
      </c>
    </row>
    <row r="369" customFormat="false" ht="25" hidden="false" customHeight="true" outlineLevel="0" collapsed="false">
      <c r="A369" s="31"/>
      <c r="B369" s="32"/>
      <c r="C369" s="33"/>
      <c r="D369" s="34" t="str">
        <f aca="false">IF(OR(J369&lt;&gt;"OK",FinMes=""),"",IF(B369&gt;=FinMes,0,MAX(0,ROUND(C369-E369,2))))</f>
        <v/>
      </c>
      <c r="E369" s="34" t="str">
        <f aca="false">IF(OR(J369&lt;&gt;"OK",FinMes=""),"",IF(B369&gt;=FinMes,0,SUMIFS(PagoValido,PagoGasto,A369,PagoFecha,"&lt;"&amp;FinMes)))</f>
        <v/>
      </c>
      <c r="F369" s="35"/>
      <c r="G369" s="35"/>
      <c r="H369" s="35"/>
      <c r="I369" s="36" t="str">
        <f aca="false">IF(J369="","",IF(J369&lt;&gt;"OK","Confira os dados",IF(FinMes="","Escolha um período",IF(B369&gt;=FinMes,"Outro período",IF(L369&gt;0,"Pagamento excedente",IF(D369=0,"Pago",IF(E369=0,"A pagar","Parcial")))))))</f>
        <v/>
      </c>
      <c r="J369" s="36" t="str">
        <f aca="false">IF(COUNTA(A369:C369,F369:H369)=0,"",IF(A369="","Falta o código",IF(A369&lt;&gt;TRIM(A369),"Confira o código",IF(COUNTIFS(GastoID,A369)&gt;1,"Código repetido",IF(NOT(ISNUMBER(B369)),"Confira a data",IF(OR(B369&lt;1,B369&gt;73415,INT(B369)&lt;&gt;B369),"Confira a data",IF(NOT(ISNUMBER(C369)),"Confira o valor",IF(C369&lt;=0,"Valor maior que zero",IF(COUNTIFS(Categorias,F369)&lt;&gt;1,"Escolha uma categoria",IF(G369="","Preencha a descrição","OK"))))))))))</f>
        <v/>
      </c>
      <c r="K369" s="34" t="n">
        <f aca="false">IF(J369="OK",C369,0)</f>
        <v>0</v>
      </c>
      <c r="L369" s="34" t="str">
        <f aca="false">IF(OR(J369&lt;&gt;"OK",FinMes=""),"",IF(B369&gt;=FinMes,0,MAX(0,ROUND(E369-C369,2))))</f>
        <v/>
      </c>
    </row>
    <row r="370" customFormat="false" ht="25" hidden="false" customHeight="true" outlineLevel="0" collapsed="false">
      <c r="A370" s="31"/>
      <c r="B370" s="32"/>
      <c r="C370" s="33"/>
      <c r="D370" s="34" t="str">
        <f aca="false">IF(OR(J370&lt;&gt;"OK",FinMes=""),"",IF(B370&gt;=FinMes,0,MAX(0,ROUND(C370-E370,2))))</f>
        <v/>
      </c>
      <c r="E370" s="34" t="str">
        <f aca="false">IF(OR(J370&lt;&gt;"OK",FinMes=""),"",IF(B370&gt;=FinMes,0,SUMIFS(PagoValido,PagoGasto,A370,PagoFecha,"&lt;"&amp;FinMes)))</f>
        <v/>
      </c>
      <c r="F370" s="35"/>
      <c r="G370" s="35"/>
      <c r="H370" s="35"/>
      <c r="I370" s="36" t="str">
        <f aca="false">IF(J370="","",IF(J370&lt;&gt;"OK","Confira os dados",IF(FinMes="","Escolha um período",IF(B370&gt;=FinMes,"Outro período",IF(L370&gt;0,"Pagamento excedente",IF(D370=0,"Pago",IF(E370=0,"A pagar","Parcial")))))))</f>
        <v/>
      </c>
      <c r="J370" s="36" t="str">
        <f aca="false">IF(COUNTA(A370:C370,F370:H370)=0,"",IF(A370="","Falta o código",IF(A370&lt;&gt;TRIM(A370),"Confira o código",IF(COUNTIFS(GastoID,A370)&gt;1,"Código repetido",IF(NOT(ISNUMBER(B370)),"Confira a data",IF(OR(B370&lt;1,B370&gt;73415,INT(B370)&lt;&gt;B370),"Confira a data",IF(NOT(ISNUMBER(C370)),"Confira o valor",IF(C370&lt;=0,"Valor maior que zero",IF(COUNTIFS(Categorias,F370)&lt;&gt;1,"Escolha uma categoria",IF(G370="","Preencha a descrição","OK"))))))))))</f>
        <v/>
      </c>
      <c r="K370" s="34" t="n">
        <f aca="false">IF(J370="OK",C370,0)</f>
        <v>0</v>
      </c>
      <c r="L370" s="34" t="str">
        <f aca="false">IF(OR(J370&lt;&gt;"OK",FinMes=""),"",IF(B370&gt;=FinMes,0,MAX(0,ROUND(E370-C370,2))))</f>
        <v/>
      </c>
    </row>
    <row r="371" customFormat="false" ht="25" hidden="false" customHeight="true" outlineLevel="0" collapsed="false">
      <c r="A371" s="31"/>
      <c r="B371" s="32"/>
      <c r="C371" s="33"/>
      <c r="D371" s="34" t="str">
        <f aca="false">IF(OR(J371&lt;&gt;"OK",FinMes=""),"",IF(B371&gt;=FinMes,0,MAX(0,ROUND(C371-E371,2))))</f>
        <v/>
      </c>
      <c r="E371" s="34" t="str">
        <f aca="false">IF(OR(J371&lt;&gt;"OK",FinMes=""),"",IF(B371&gt;=FinMes,0,SUMIFS(PagoValido,PagoGasto,A371,PagoFecha,"&lt;"&amp;FinMes)))</f>
        <v/>
      </c>
      <c r="F371" s="35"/>
      <c r="G371" s="35"/>
      <c r="H371" s="35"/>
      <c r="I371" s="36" t="str">
        <f aca="false">IF(J371="","",IF(J371&lt;&gt;"OK","Confira os dados",IF(FinMes="","Escolha um período",IF(B371&gt;=FinMes,"Outro período",IF(L371&gt;0,"Pagamento excedente",IF(D371=0,"Pago",IF(E371=0,"A pagar","Parcial")))))))</f>
        <v/>
      </c>
      <c r="J371" s="36" t="str">
        <f aca="false">IF(COUNTA(A371:C371,F371:H371)=0,"",IF(A371="","Falta o código",IF(A371&lt;&gt;TRIM(A371),"Confira o código",IF(COUNTIFS(GastoID,A371)&gt;1,"Código repetido",IF(NOT(ISNUMBER(B371)),"Confira a data",IF(OR(B371&lt;1,B371&gt;73415,INT(B371)&lt;&gt;B371),"Confira a data",IF(NOT(ISNUMBER(C371)),"Confira o valor",IF(C371&lt;=0,"Valor maior que zero",IF(COUNTIFS(Categorias,F371)&lt;&gt;1,"Escolha uma categoria",IF(G371="","Preencha a descrição","OK"))))))))))</f>
        <v/>
      </c>
      <c r="K371" s="34" t="n">
        <f aca="false">IF(J371="OK",C371,0)</f>
        <v>0</v>
      </c>
      <c r="L371" s="34" t="str">
        <f aca="false">IF(OR(J371&lt;&gt;"OK",FinMes=""),"",IF(B371&gt;=FinMes,0,MAX(0,ROUND(E371-C371,2))))</f>
        <v/>
      </c>
    </row>
    <row r="372" customFormat="false" ht="25" hidden="false" customHeight="true" outlineLevel="0" collapsed="false">
      <c r="A372" s="31"/>
      <c r="B372" s="32"/>
      <c r="C372" s="33"/>
      <c r="D372" s="34" t="str">
        <f aca="false">IF(OR(J372&lt;&gt;"OK",FinMes=""),"",IF(B372&gt;=FinMes,0,MAX(0,ROUND(C372-E372,2))))</f>
        <v/>
      </c>
      <c r="E372" s="34" t="str">
        <f aca="false">IF(OR(J372&lt;&gt;"OK",FinMes=""),"",IF(B372&gt;=FinMes,0,SUMIFS(PagoValido,PagoGasto,A372,PagoFecha,"&lt;"&amp;FinMes)))</f>
        <v/>
      </c>
      <c r="F372" s="35"/>
      <c r="G372" s="35"/>
      <c r="H372" s="35"/>
      <c r="I372" s="36" t="str">
        <f aca="false">IF(J372="","",IF(J372&lt;&gt;"OK","Confira os dados",IF(FinMes="","Escolha um período",IF(B372&gt;=FinMes,"Outro período",IF(L372&gt;0,"Pagamento excedente",IF(D372=0,"Pago",IF(E372=0,"A pagar","Parcial")))))))</f>
        <v/>
      </c>
      <c r="J372" s="36" t="str">
        <f aca="false">IF(COUNTA(A372:C372,F372:H372)=0,"",IF(A372="","Falta o código",IF(A372&lt;&gt;TRIM(A372),"Confira o código",IF(COUNTIFS(GastoID,A372)&gt;1,"Código repetido",IF(NOT(ISNUMBER(B372)),"Confira a data",IF(OR(B372&lt;1,B372&gt;73415,INT(B372)&lt;&gt;B372),"Confira a data",IF(NOT(ISNUMBER(C372)),"Confira o valor",IF(C372&lt;=0,"Valor maior que zero",IF(COUNTIFS(Categorias,F372)&lt;&gt;1,"Escolha uma categoria",IF(G372="","Preencha a descrição","OK"))))))))))</f>
        <v/>
      </c>
      <c r="K372" s="34" t="n">
        <f aca="false">IF(J372="OK",C372,0)</f>
        <v>0</v>
      </c>
      <c r="L372" s="34" t="str">
        <f aca="false">IF(OR(J372&lt;&gt;"OK",FinMes=""),"",IF(B372&gt;=FinMes,0,MAX(0,ROUND(E372-C372,2))))</f>
        <v/>
      </c>
    </row>
    <row r="373" customFormat="false" ht="25" hidden="false" customHeight="true" outlineLevel="0" collapsed="false">
      <c r="A373" s="31"/>
      <c r="B373" s="32"/>
      <c r="C373" s="33"/>
      <c r="D373" s="34" t="str">
        <f aca="false">IF(OR(J373&lt;&gt;"OK",FinMes=""),"",IF(B373&gt;=FinMes,0,MAX(0,ROUND(C373-E373,2))))</f>
        <v/>
      </c>
      <c r="E373" s="34" t="str">
        <f aca="false">IF(OR(J373&lt;&gt;"OK",FinMes=""),"",IF(B373&gt;=FinMes,0,SUMIFS(PagoValido,PagoGasto,A373,PagoFecha,"&lt;"&amp;FinMes)))</f>
        <v/>
      </c>
      <c r="F373" s="35"/>
      <c r="G373" s="35"/>
      <c r="H373" s="35"/>
      <c r="I373" s="36" t="str">
        <f aca="false">IF(J373="","",IF(J373&lt;&gt;"OK","Confira os dados",IF(FinMes="","Escolha um período",IF(B373&gt;=FinMes,"Outro período",IF(L373&gt;0,"Pagamento excedente",IF(D373=0,"Pago",IF(E373=0,"A pagar","Parcial")))))))</f>
        <v/>
      </c>
      <c r="J373" s="36" t="str">
        <f aca="false">IF(COUNTA(A373:C373,F373:H373)=0,"",IF(A373="","Falta o código",IF(A373&lt;&gt;TRIM(A373),"Confira o código",IF(COUNTIFS(GastoID,A373)&gt;1,"Código repetido",IF(NOT(ISNUMBER(B373)),"Confira a data",IF(OR(B373&lt;1,B373&gt;73415,INT(B373)&lt;&gt;B373),"Confira a data",IF(NOT(ISNUMBER(C373)),"Confira o valor",IF(C373&lt;=0,"Valor maior que zero",IF(COUNTIFS(Categorias,F373)&lt;&gt;1,"Escolha uma categoria",IF(G373="","Preencha a descrição","OK"))))))))))</f>
        <v/>
      </c>
      <c r="K373" s="34" t="n">
        <f aca="false">IF(J373="OK",C373,0)</f>
        <v>0</v>
      </c>
      <c r="L373" s="34" t="str">
        <f aca="false">IF(OR(J373&lt;&gt;"OK",FinMes=""),"",IF(B373&gt;=FinMes,0,MAX(0,ROUND(E373-C373,2))))</f>
        <v/>
      </c>
    </row>
    <row r="374" customFormat="false" ht="25" hidden="false" customHeight="true" outlineLevel="0" collapsed="false">
      <c r="A374" s="31"/>
      <c r="B374" s="32"/>
      <c r="C374" s="33"/>
      <c r="D374" s="34" t="str">
        <f aca="false">IF(OR(J374&lt;&gt;"OK",FinMes=""),"",IF(B374&gt;=FinMes,0,MAX(0,ROUND(C374-E374,2))))</f>
        <v/>
      </c>
      <c r="E374" s="34" t="str">
        <f aca="false">IF(OR(J374&lt;&gt;"OK",FinMes=""),"",IF(B374&gt;=FinMes,0,SUMIFS(PagoValido,PagoGasto,A374,PagoFecha,"&lt;"&amp;FinMes)))</f>
        <v/>
      </c>
      <c r="F374" s="35"/>
      <c r="G374" s="35"/>
      <c r="H374" s="35"/>
      <c r="I374" s="36" t="str">
        <f aca="false">IF(J374="","",IF(J374&lt;&gt;"OK","Confira os dados",IF(FinMes="","Escolha um período",IF(B374&gt;=FinMes,"Outro período",IF(L374&gt;0,"Pagamento excedente",IF(D374=0,"Pago",IF(E374=0,"A pagar","Parcial")))))))</f>
        <v/>
      </c>
      <c r="J374" s="36" t="str">
        <f aca="false">IF(COUNTA(A374:C374,F374:H374)=0,"",IF(A374="","Falta o código",IF(A374&lt;&gt;TRIM(A374),"Confira o código",IF(COUNTIFS(GastoID,A374)&gt;1,"Código repetido",IF(NOT(ISNUMBER(B374)),"Confira a data",IF(OR(B374&lt;1,B374&gt;73415,INT(B374)&lt;&gt;B374),"Confira a data",IF(NOT(ISNUMBER(C374)),"Confira o valor",IF(C374&lt;=0,"Valor maior que zero",IF(COUNTIFS(Categorias,F374)&lt;&gt;1,"Escolha uma categoria",IF(G374="","Preencha a descrição","OK"))))))))))</f>
        <v/>
      </c>
      <c r="K374" s="34" t="n">
        <f aca="false">IF(J374="OK",C374,0)</f>
        <v>0</v>
      </c>
      <c r="L374" s="34" t="str">
        <f aca="false">IF(OR(J374&lt;&gt;"OK",FinMes=""),"",IF(B374&gt;=FinMes,0,MAX(0,ROUND(E374-C374,2))))</f>
        <v/>
      </c>
    </row>
    <row r="375" customFormat="false" ht="25" hidden="false" customHeight="true" outlineLevel="0" collapsed="false">
      <c r="A375" s="31"/>
      <c r="B375" s="32"/>
      <c r="C375" s="33"/>
      <c r="D375" s="34" t="str">
        <f aca="false">IF(OR(J375&lt;&gt;"OK",FinMes=""),"",IF(B375&gt;=FinMes,0,MAX(0,ROUND(C375-E375,2))))</f>
        <v/>
      </c>
      <c r="E375" s="34" t="str">
        <f aca="false">IF(OR(J375&lt;&gt;"OK",FinMes=""),"",IF(B375&gt;=FinMes,0,SUMIFS(PagoValido,PagoGasto,A375,PagoFecha,"&lt;"&amp;FinMes)))</f>
        <v/>
      </c>
      <c r="F375" s="35"/>
      <c r="G375" s="35"/>
      <c r="H375" s="35"/>
      <c r="I375" s="36" t="str">
        <f aca="false">IF(J375="","",IF(J375&lt;&gt;"OK","Confira os dados",IF(FinMes="","Escolha um período",IF(B375&gt;=FinMes,"Outro período",IF(L375&gt;0,"Pagamento excedente",IF(D375=0,"Pago",IF(E375=0,"A pagar","Parcial")))))))</f>
        <v/>
      </c>
      <c r="J375" s="36" t="str">
        <f aca="false">IF(COUNTA(A375:C375,F375:H375)=0,"",IF(A375="","Falta o código",IF(A375&lt;&gt;TRIM(A375),"Confira o código",IF(COUNTIFS(GastoID,A375)&gt;1,"Código repetido",IF(NOT(ISNUMBER(B375)),"Confira a data",IF(OR(B375&lt;1,B375&gt;73415,INT(B375)&lt;&gt;B375),"Confira a data",IF(NOT(ISNUMBER(C375)),"Confira o valor",IF(C375&lt;=0,"Valor maior que zero",IF(COUNTIFS(Categorias,F375)&lt;&gt;1,"Escolha uma categoria",IF(G375="","Preencha a descrição","OK"))))))))))</f>
        <v/>
      </c>
      <c r="K375" s="34" t="n">
        <f aca="false">IF(J375="OK",C375,0)</f>
        <v>0</v>
      </c>
      <c r="L375" s="34" t="str">
        <f aca="false">IF(OR(J375&lt;&gt;"OK",FinMes=""),"",IF(B375&gt;=FinMes,0,MAX(0,ROUND(E375-C375,2))))</f>
        <v/>
      </c>
    </row>
    <row r="376" customFormat="false" ht="25" hidden="false" customHeight="true" outlineLevel="0" collapsed="false">
      <c r="A376" s="31"/>
      <c r="B376" s="32"/>
      <c r="C376" s="33"/>
      <c r="D376" s="34" t="str">
        <f aca="false">IF(OR(J376&lt;&gt;"OK",FinMes=""),"",IF(B376&gt;=FinMes,0,MAX(0,ROUND(C376-E376,2))))</f>
        <v/>
      </c>
      <c r="E376" s="34" t="str">
        <f aca="false">IF(OR(J376&lt;&gt;"OK",FinMes=""),"",IF(B376&gt;=FinMes,0,SUMIFS(PagoValido,PagoGasto,A376,PagoFecha,"&lt;"&amp;FinMes)))</f>
        <v/>
      </c>
      <c r="F376" s="35"/>
      <c r="G376" s="35"/>
      <c r="H376" s="35"/>
      <c r="I376" s="36" t="str">
        <f aca="false">IF(J376="","",IF(J376&lt;&gt;"OK","Confira os dados",IF(FinMes="","Escolha um período",IF(B376&gt;=FinMes,"Outro período",IF(L376&gt;0,"Pagamento excedente",IF(D376=0,"Pago",IF(E376=0,"A pagar","Parcial")))))))</f>
        <v/>
      </c>
      <c r="J376" s="36" t="str">
        <f aca="false">IF(COUNTA(A376:C376,F376:H376)=0,"",IF(A376="","Falta o código",IF(A376&lt;&gt;TRIM(A376),"Confira o código",IF(COUNTIFS(GastoID,A376)&gt;1,"Código repetido",IF(NOT(ISNUMBER(B376)),"Confira a data",IF(OR(B376&lt;1,B376&gt;73415,INT(B376)&lt;&gt;B376),"Confira a data",IF(NOT(ISNUMBER(C376)),"Confira o valor",IF(C376&lt;=0,"Valor maior que zero",IF(COUNTIFS(Categorias,F376)&lt;&gt;1,"Escolha uma categoria",IF(G376="","Preencha a descrição","OK"))))))))))</f>
        <v/>
      </c>
      <c r="K376" s="34" t="n">
        <f aca="false">IF(J376="OK",C376,0)</f>
        <v>0</v>
      </c>
      <c r="L376" s="34" t="str">
        <f aca="false">IF(OR(J376&lt;&gt;"OK",FinMes=""),"",IF(B376&gt;=FinMes,0,MAX(0,ROUND(E376-C376,2))))</f>
        <v/>
      </c>
    </row>
    <row r="377" customFormat="false" ht="25" hidden="false" customHeight="true" outlineLevel="0" collapsed="false">
      <c r="A377" s="31"/>
      <c r="B377" s="32"/>
      <c r="C377" s="33"/>
      <c r="D377" s="34" t="str">
        <f aca="false">IF(OR(J377&lt;&gt;"OK",FinMes=""),"",IF(B377&gt;=FinMes,0,MAX(0,ROUND(C377-E377,2))))</f>
        <v/>
      </c>
      <c r="E377" s="34" t="str">
        <f aca="false">IF(OR(J377&lt;&gt;"OK",FinMes=""),"",IF(B377&gt;=FinMes,0,SUMIFS(PagoValido,PagoGasto,A377,PagoFecha,"&lt;"&amp;FinMes)))</f>
        <v/>
      </c>
      <c r="F377" s="35"/>
      <c r="G377" s="35"/>
      <c r="H377" s="35"/>
      <c r="I377" s="36" t="str">
        <f aca="false">IF(J377="","",IF(J377&lt;&gt;"OK","Confira os dados",IF(FinMes="","Escolha um período",IF(B377&gt;=FinMes,"Outro período",IF(L377&gt;0,"Pagamento excedente",IF(D377=0,"Pago",IF(E377=0,"A pagar","Parcial")))))))</f>
        <v/>
      </c>
      <c r="J377" s="36" t="str">
        <f aca="false">IF(COUNTA(A377:C377,F377:H377)=0,"",IF(A377="","Falta o código",IF(A377&lt;&gt;TRIM(A377),"Confira o código",IF(COUNTIFS(GastoID,A377)&gt;1,"Código repetido",IF(NOT(ISNUMBER(B377)),"Confira a data",IF(OR(B377&lt;1,B377&gt;73415,INT(B377)&lt;&gt;B377),"Confira a data",IF(NOT(ISNUMBER(C377)),"Confira o valor",IF(C377&lt;=0,"Valor maior que zero",IF(COUNTIFS(Categorias,F377)&lt;&gt;1,"Escolha uma categoria",IF(G377="","Preencha a descrição","OK"))))))))))</f>
        <v/>
      </c>
      <c r="K377" s="34" t="n">
        <f aca="false">IF(J377="OK",C377,0)</f>
        <v>0</v>
      </c>
      <c r="L377" s="34" t="str">
        <f aca="false">IF(OR(J377&lt;&gt;"OK",FinMes=""),"",IF(B377&gt;=FinMes,0,MAX(0,ROUND(E377-C377,2))))</f>
        <v/>
      </c>
    </row>
    <row r="378" customFormat="false" ht="25" hidden="false" customHeight="true" outlineLevel="0" collapsed="false">
      <c r="A378" s="31"/>
      <c r="B378" s="32"/>
      <c r="C378" s="33"/>
      <c r="D378" s="34" t="str">
        <f aca="false">IF(OR(J378&lt;&gt;"OK",FinMes=""),"",IF(B378&gt;=FinMes,0,MAX(0,ROUND(C378-E378,2))))</f>
        <v/>
      </c>
      <c r="E378" s="34" t="str">
        <f aca="false">IF(OR(J378&lt;&gt;"OK",FinMes=""),"",IF(B378&gt;=FinMes,0,SUMIFS(PagoValido,PagoGasto,A378,PagoFecha,"&lt;"&amp;FinMes)))</f>
        <v/>
      </c>
      <c r="F378" s="35"/>
      <c r="G378" s="35"/>
      <c r="H378" s="35"/>
      <c r="I378" s="36" t="str">
        <f aca="false">IF(J378="","",IF(J378&lt;&gt;"OK","Confira os dados",IF(FinMes="","Escolha um período",IF(B378&gt;=FinMes,"Outro período",IF(L378&gt;0,"Pagamento excedente",IF(D378=0,"Pago",IF(E378=0,"A pagar","Parcial")))))))</f>
        <v/>
      </c>
      <c r="J378" s="36" t="str">
        <f aca="false">IF(COUNTA(A378:C378,F378:H378)=0,"",IF(A378="","Falta o código",IF(A378&lt;&gt;TRIM(A378),"Confira o código",IF(COUNTIFS(GastoID,A378)&gt;1,"Código repetido",IF(NOT(ISNUMBER(B378)),"Confira a data",IF(OR(B378&lt;1,B378&gt;73415,INT(B378)&lt;&gt;B378),"Confira a data",IF(NOT(ISNUMBER(C378)),"Confira o valor",IF(C378&lt;=0,"Valor maior que zero",IF(COUNTIFS(Categorias,F378)&lt;&gt;1,"Escolha uma categoria",IF(G378="","Preencha a descrição","OK"))))))))))</f>
        <v/>
      </c>
      <c r="K378" s="34" t="n">
        <f aca="false">IF(J378="OK",C378,0)</f>
        <v>0</v>
      </c>
      <c r="L378" s="34" t="str">
        <f aca="false">IF(OR(J378&lt;&gt;"OK",FinMes=""),"",IF(B378&gt;=FinMes,0,MAX(0,ROUND(E378-C378,2))))</f>
        <v/>
      </c>
    </row>
    <row r="379" customFormat="false" ht="25" hidden="false" customHeight="true" outlineLevel="0" collapsed="false">
      <c r="A379" s="31"/>
      <c r="B379" s="32"/>
      <c r="C379" s="33"/>
      <c r="D379" s="34" t="str">
        <f aca="false">IF(OR(J379&lt;&gt;"OK",FinMes=""),"",IF(B379&gt;=FinMes,0,MAX(0,ROUND(C379-E379,2))))</f>
        <v/>
      </c>
      <c r="E379" s="34" t="str">
        <f aca="false">IF(OR(J379&lt;&gt;"OK",FinMes=""),"",IF(B379&gt;=FinMes,0,SUMIFS(PagoValido,PagoGasto,A379,PagoFecha,"&lt;"&amp;FinMes)))</f>
        <v/>
      </c>
      <c r="F379" s="35"/>
      <c r="G379" s="35"/>
      <c r="H379" s="35"/>
      <c r="I379" s="36" t="str">
        <f aca="false">IF(J379="","",IF(J379&lt;&gt;"OK","Confira os dados",IF(FinMes="","Escolha um período",IF(B379&gt;=FinMes,"Outro período",IF(L379&gt;0,"Pagamento excedente",IF(D379=0,"Pago",IF(E379=0,"A pagar","Parcial")))))))</f>
        <v/>
      </c>
      <c r="J379" s="36" t="str">
        <f aca="false">IF(COUNTA(A379:C379,F379:H379)=0,"",IF(A379="","Falta o código",IF(A379&lt;&gt;TRIM(A379),"Confira o código",IF(COUNTIFS(GastoID,A379)&gt;1,"Código repetido",IF(NOT(ISNUMBER(B379)),"Confira a data",IF(OR(B379&lt;1,B379&gt;73415,INT(B379)&lt;&gt;B379),"Confira a data",IF(NOT(ISNUMBER(C379)),"Confira o valor",IF(C379&lt;=0,"Valor maior que zero",IF(COUNTIFS(Categorias,F379)&lt;&gt;1,"Escolha uma categoria",IF(G379="","Preencha a descrição","OK"))))))))))</f>
        <v/>
      </c>
      <c r="K379" s="34" t="n">
        <f aca="false">IF(J379="OK",C379,0)</f>
        <v>0</v>
      </c>
      <c r="L379" s="34" t="str">
        <f aca="false">IF(OR(J379&lt;&gt;"OK",FinMes=""),"",IF(B379&gt;=FinMes,0,MAX(0,ROUND(E379-C379,2))))</f>
        <v/>
      </c>
    </row>
    <row r="380" customFormat="false" ht="25" hidden="false" customHeight="true" outlineLevel="0" collapsed="false">
      <c r="A380" s="31"/>
      <c r="B380" s="32"/>
      <c r="C380" s="33"/>
      <c r="D380" s="34" t="str">
        <f aca="false">IF(OR(J380&lt;&gt;"OK",FinMes=""),"",IF(B380&gt;=FinMes,0,MAX(0,ROUND(C380-E380,2))))</f>
        <v/>
      </c>
      <c r="E380" s="34" t="str">
        <f aca="false">IF(OR(J380&lt;&gt;"OK",FinMes=""),"",IF(B380&gt;=FinMes,0,SUMIFS(PagoValido,PagoGasto,A380,PagoFecha,"&lt;"&amp;FinMes)))</f>
        <v/>
      </c>
      <c r="F380" s="35"/>
      <c r="G380" s="35"/>
      <c r="H380" s="35"/>
      <c r="I380" s="36" t="str">
        <f aca="false">IF(J380="","",IF(J380&lt;&gt;"OK","Confira os dados",IF(FinMes="","Escolha um período",IF(B380&gt;=FinMes,"Outro período",IF(L380&gt;0,"Pagamento excedente",IF(D380=0,"Pago",IF(E380=0,"A pagar","Parcial")))))))</f>
        <v/>
      </c>
      <c r="J380" s="36" t="str">
        <f aca="false">IF(COUNTA(A380:C380,F380:H380)=0,"",IF(A380="","Falta o código",IF(A380&lt;&gt;TRIM(A380),"Confira o código",IF(COUNTIFS(GastoID,A380)&gt;1,"Código repetido",IF(NOT(ISNUMBER(B380)),"Confira a data",IF(OR(B380&lt;1,B380&gt;73415,INT(B380)&lt;&gt;B380),"Confira a data",IF(NOT(ISNUMBER(C380)),"Confira o valor",IF(C380&lt;=0,"Valor maior que zero",IF(COUNTIFS(Categorias,F380)&lt;&gt;1,"Escolha uma categoria",IF(G380="","Preencha a descrição","OK"))))))))))</f>
        <v/>
      </c>
      <c r="K380" s="34" t="n">
        <f aca="false">IF(J380="OK",C380,0)</f>
        <v>0</v>
      </c>
      <c r="L380" s="34" t="str">
        <f aca="false">IF(OR(J380&lt;&gt;"OK",FinMes=""),"",IF(B380&gt;=FinMes,0,MAX(0,ROUND(E380-C380,2))))</f>
        <v/>
      </c>
    </row>
    <row r="381" customFormat="false" ht="25" hidden="false" customHeight="true" outlineLevel="0" collapsed="false">
      <c r="A381" s="31"/>
      <c r="B381" s="32"/>
      <c r="C381" s="33"/>
      <c r="D381" s="34" t="str">
        <f aca="false">IF(OR(J381&lt;&gt;"OK",FinMes=""),"",IF(B381&gt;=FinMes,0,MAX(0,ROUND(C381-E381,2))))</f>
        <v/>
      </c>
      <c r="E381" s="34" t="str">
        <f aca="false">IF(OR(J381&lt;&gt;"OK",FinMes=""),"",IF(B381&gt;=FinMes,0,SUMIFS(PagoValido,PagoGasto,A381,PagoFecha,"&lt;"&amp;FinMes)))</f>
        <v/>
      </c>
      <c r="F381" s="35"/>
      <c r="G381" s="35"/>
      <c r="H381" s="35"/>
      <c r="I381" s="36" t="str">
        <f aca="false">IF(J381="","",IF(J381&lt;&gt;"OK","Confira os dados",IF(FinMes="","Escolha um período",IF(B381&gt;=FinMes,"Outro período",IF(L381&gt;0,"Pagamento excedente",IF(D381=0,"Pago",IF(E381=0,"A pagar","Parcial")))))))</f>
        <v/>
      </c>
      <c r="J381" s="36" t="str">
        <f aca="false">IF(COUNTA(A381:C381,F381:H381)=0,"",IF(A381="","Falta o código",IF(A381&lt;&gt;TRIM(A381),"Confira o código",IF(COUNTIFS(GastoID,A381)&gt;1,"Código repetido",IF(NOT(ISNUMBER(B381)),"Confira a data",IF(OR(B381&lt;1,B381&gt;73415,INT(B381)&lt;&gt;B381),"Confira a data",IF(NOT(ISNUMBER(C381)),"Confira o valor",IF(C381&lt;=0,"Valor maior que zero",IF(COUNTIFS(Categorias,F381)&lt;&gt;1,"Escolha uma categoria",IF(G381="","Preencha a descrição","OK"))))))))))</f>
        <v/>
      </c>
      <c r="K381" s="34" t="n">
        <f aca="false">IF(J381="OK",C381,0)</f>
        <v>0</v>
      </c>
      <c r="L381" s="34" t="str">
        <f aca="false">IF(OR(J381&lt;&gt;"OK",FinMes=""),"",IF(B381&gt;=FinMes,0,MAX(0,ROUND(E381-C381,2))))</f>
        <v/>
      </c>
    </row>
    <row r="382" customFormat="false" ht="25" hidden="false" customHeight="true" outlineLevel="0" collapsed="false">
      <c r="A382" s="31"/>
      <c r="B382" s="32"/>
      <c r="C382" s="33"/>
      <c r="D382" s="34" t="str">
        <f aca="false">IF(OR(J382&lt;&gt;"OK",FinMes=""),"",IF(B382&gt;=FinMes,0,MAX(0,ROUND(C382-E382,2))))</f>
        <v/>
      </c>
      <c r="E382" s="34" t="str">
        <f aca="false">IF(OR(J382&lt;&gt;"OK",FinMes=""),"",IF(B382&gt;=FinMes,0,SUMIFS(PagoValido,PagoGasto,A382,PagoFecha,"&lt;"&amp;FinMes)))</f>
        <v/>
      </c>
      <c r="F382" s="35"/>
      <c r="G382" s="35"/>
      <c r="H382" s="35"/>
      <c r="I382" s="36" t="str">
        <f aca="false">IF(J382="","",IF(J382&lt;&gt;"OK","Confira os dados",IF(FinMes="","Escolha um período",IF(B382&gt;=FinMes,"Outro período",IF(L382&gt;0,"Pagamento excedente",IF(D382=0,"Pago",IF(E382=0,"A pagar","Parcial")))))))</f>
        <v/>
      </c>
      <c r="J382" s="36" t="str">
        <f aca="false">IF(COUNTA(A382:C382,F382:H382)=0,"",IF(A382="","Falta o código",IF(A382&lt;&gt;TRIM(A382),"Confira o código",IF(COUNTIFS(GastoID,A382)&gt;1,"Código repetido",IF(NOT(ISNUMBER(B382)),"Confira a data",IF(OR(B382&lt;1,B382&gt;73415,INT(B382)&lt;&gt;B382),"Confira a data",IF(NOT(ISNUMBER(C382)),"Confira o valor",IF(C382&lt;=0,"Valor maior que zero",IF(COUNTIFS(Categorias,F382)&lt;&gt;1,"Escolha uma categoria",IF(G382="","Preencha a descrição","OK"))))))))))</f>
        <v/>
      </c>
      <c r="K382" s="34" t="n">
        <f aca="false">IF(J382="OK",C382,0)</f>
        <v>0</v>
      </c>
      <c r="L382" s="34" t="str">
        <f aca="false">IF(OR(J382&lt;&gt;"OK",FinMes=""),"",IF(B382&gt;=FinMes,0,MAX(0,ROUND(E382-C382,2))))</f>
        <v/>
      </c>
    </row>
    <row r="383" customFormat="false" ht="25" hidden="false" customHeight="true" outlineLevel="0" collapsed="false">
      <c r="A383" s="31"/>
      <c r="B383" s="32"/>
      <c r="C383" s="33"/>
      <c r="D383" s="34" t="str">
        <f aca="false">IF(OR(J383&lt;&gt;"OK",FinMes=""),"",IF(B383&gt;=FinMes,0,MAX(0,ROUND(C383-E383,2))))</f>
        <v/>
      </c>
      <c r="E383" s="34" t="str">
        <f aca="false">IF(OR(J383&lt;&gt;"OK",FinMes=""),"",IF(B383&gt;=FinMes,0,SUMIFS(PagoValido,PagoGasto,A383,PagoFecha,"&lt;"&amp;FinMes)))</f>
        <v/>
      </c>
      <c r="F383" s="35"/>
      <c r="G383" s="35"/>
      <c r="H383" s="35"/>
      <c r="I383" s="36" t="str">
        <f aca="false">IF(J383="","",IF(J383&lt;&gt;"OK","Confira os dados",IF(FinMes="","Escolha um período",IF(B383&gt;=FinMes,"Outro período",IF(L383&gt;0,"Pagamento excedente",IF(D383=0,"Pago",IF(E383=0,"A pagar","Parcial")))))))</f>
        <v/>
      </c>
      <c r="J383" s="36" t="str">
        <f aca="false">IF(COUNTA(A383:C383,F383:H383)=0,"",IF(A383="","Falta o código",IF(A383&lt;&gt;TRIM(A383),"Confira o código",IF(COUNTIFS(GastoID,A383)&gt;1,"Código repetido",IF(NOT(ISNUMBER(B383)),"Confira a data",IF(OR(B383&lt;1,B383&gt;73415,INT(B383)&lt;&gt;B383),"Confira a data",IF(NOT(ISNUMBER(C383)),"Confira o valor",IF(C383&lt;=0,"Valor maior que zero",IF(COUNTIFS(Categorias,F383)&lt;&gt;1,"Escolha uma categoria",IF(G383="","Preencha a descrição","OK"))))))))))</f>
        <v/>
      </c>
      <c r="K383" s="34" t="n">
        <f aca="false">IF(J383="OK",C383,0)</f>
        <v>0</v>
      </c>
      <c r="L383" s="34" t="str">
        <f aca="false">IF(OR(J383&lt;&gt;"OK",FinMes=""),"",IF(B383&gt;=FinMes,0,MAX(0,ROUND(E383-C383,2))))</f>
        <v/>
      </c>
    </row>
    <row r="384" customFormat="false" ht="25" hidden="false" customHeight="true" outlineLevel="0" collapsed="false">
      <c r="A384" s="31"/>
      <c r="B384" s="32"/>
      <c r="C384" s="33"/>
      <c r="D384" s="34" t="str">
        <f aca="false">IF(OR(J384&lt;&gt;"OK",FinMes=""),"",IF(B384&gt;=FinMes,0,MAX(0,ROUND(C384-E384,2))))</f>
        <v/>
      </c>
      <c r="E384" s="34" t="str">
        <f aca="false">IF(OR(J384&lt;&gt;"OK",FinMes=""),"",IF(B384&gt;=FinMes,0,SUMIFS(PagoValido,PagoGasto,A384,PagoFecha,"&lt;"&amp;FinMes)))</f>
        <v/>
      </c>
      <c r="F384" s="35"/>
      <c r="G384" s="35"/>
      <c r="H384" s="35"/>
      <c r="I384" s="36" t="str">
        <f aca="false">IF(J384="","",IF(J384&lt;&gt;"OK","Confira os dados",IF(FinMes="","Escolha um período",IF(B384&gt;=FinMes,"Outro período",IF(L384&gt;0,"Pagamento excedente",IF(D384=0,"Pago",IF(E384=0,"A pagar","Parcial")))))))</f>
        <v/>
      </c>
      <c r="J384" s="36" t="str">
        <f aca="false">IF(COUNTA(A384:C384,F384:H384)=0,"",IF(A384="","Falta o código",IF(A384&lt;&gt;TRIM(A384),"Confira o código",IF(COUNTIFS(GastoID,A384)&gt;1,"Código repetido",IF(NOT(ISNUMBER(B384)),"Confira a data",IF(OR(B384&lt;1,B384&gt;73415,INT(B384)&lt;&gt;B384),"Confira a data",IF(NOT(ISNUMBER(C384)),"Confira o valor",IF(C384&lt;=0,"Valor maior que zero",IF(COUNTIFS(Categorias,F384)&lt;&gt;1,"Escolha uma categoria",IF(G384="","Preencha a descrição","OK"))))))))))</f>
        <v/>
      </c>
      <c r="K384" s="34" t="n">
        <f aca="false">IF(J384="OK",C384,0)</f>
        <v>0</v>
      </c>
      <c r="L384" s="34" t="str">
        <f aca="false">IF(OR(J384&lt;&gt;"OK",FinMes=""),"",IF(B384&gt;=FinMes,0,MAX(0,ROUND(E384-C384,2))))</f>
        <v/>
      </c>
    </row>
    <row r="385" customFormat="false" ht="25" hidden="false" customHeight="true" outlineLevel="0" collapsed="false">
      <c r="A385" s="31"/>
      <c r="B385" s="32"/>
      <c r="C385" s="33"/>
      <c r="D385" s="34" t="str">
        <f aca="false">IF(OR(J385&lt;&gt;"OK",FinMes=""),"",IF(B385&gt;=FinMes,0,MAX(0,ROUND(C385-E385,2))))</f>
        <v/>
      </c>
      <c r="E385" s="34" t="str">
        <f aca="false">IF(OR(J385&lt;&gt;"OK",FinMes=""),"",IF(B385&gt;=FinMes,0,SUMIFS(PagoValido,PagoGasto,A385,PagoFecha,"&lt;"&amp;FinMes)))</f>
        <v/>
      </c>
      <c r="F385" s="35"/>
      <c r="G385" s="35"/>
      <c r="H385" s="35"/>
      <c r="I385" s="36" t="str">
        <f aca="false">IF(J385="","",IF(J385&lt;&gt;"OK","Confira os dados",IF(FinMes="","Escolha um período",IF(B385&gt;=FinMes,"Outro período",IF(L385&gt;0,"Pagamento excedente",IF(D385=0,"Pago",IF(E385=0,"A pagar","Parcial")))))))</f>
        <v/>
      </c>
      <c r="J385" s="36" t="str">
        <f aca="false">IF(COUNTA(A385:C385,F385:H385)=0,"",IF(A385="","Falta o código",IF(A385&lt;&gt;TRIM(A385),"Confira o código",IF(COUNTIFS(GastoID,A385)&gt;1,"Código repetido",IF(NOT(ISNUMBER(B385)),"Confira a data",IF(OR(B385&lt;1,B385&gt;73415,INT(B385)&lt;&gt;B385),"Confira a data",IF(NOT(ISNUMBER(C385)),"Confira o valor",IF(C385&lt;=0,"Valor maior que zero",IF(COUNTIFS(Categorias,F385)&lt;&gt;1,"Escolha uma categoria",IF(G385="","Preencha a descrição","OK"))))))))))</f>
        <v/>
      </c>
      <c r="K385" s="34" t="n">
        <f aca="false">IF(J385="OK",C385,0)</f>
        <v>0</v>
      </c>
      <c r="L385" s="34" t="str">
        <f aca="false">IF(OR(J385&lt;&gt;"OK",FinMes=""),"",IF(B385&gt;=FinMes,0,MAX(0,ROUND(E385-C385,2))))</f>
        <v/>
      </c>
    </row>
    <row r="386" customFormat="false" ht="25" hidden="false" customHeight="true" outlineLevel="0" collapsed="false">
      <c r="A386" s="31"/>
      <c r="B386" s="32"/>
      <c r="C386" s="33"/>
      <c r="D386" s="34" t="str">
        <f aca="false">IF(OR(J386&lt;&gt;"OK",FinMes=""),"",IF(B386&gt;=FinMes,0,MAX(0,ROUND(C386-E386,2))))</f>
        <v/>
      </c>
      <c r="E386" s="34" t="str">
        <f aca="false">IF(OR(J386&lt;&gt;"OK",FinMes=""),"",IF(B386&gt;=FinMes,0,SUMIFS(PagoValido,PagoGasto,A386,PagoFecha,"&lt;"&amp;FinMes)))</f>
        <v/>
      </c>
      <c r="F386" s="35"/>
      <c r="G386" s="35"/>
      <c r="H386" s="35"/>
      <c r="I386" s="36" t="str">
        <f aca="false">IF(J386="","",IF(J386&lt;&gt;"OK","Confira os dados",IF(FinMes="","Escolha um período",IF(B386&gt;=FinMes,"Outro período",IF(L386&gt;0,"Pagamento excedente",IF(D386=0,"Pago",IF(E386=0,"A pagar","Parcial")))))))</f>
        <v/>
      </c>
      <c r="J386" s="36" t="str">
        <f aca="false">IF(COUNTA(A386:C386,F386:H386)=0,"",IF(A386="","Falta o código",IF(A386&lt;&gt;TRIM(A386),"Confira o código",IF(COUNTIFS(GastoID,A386)&gt;1,"Código repetido",IF(NOT(ISNUMBER(B386)),"Confira a data",IF(OR(B386&lt;1,B386&gt;73415,INT(B386)&lt;&gt;B386),"Confira a data",IF(NOT(ISNUMBER(C386)),"Confira o valor",IF(C386&lt;=0,"Valor maior que zero",IF(COUNTIFS(Categorias,F386)&lt;&gt;1,"Escolha uma categoria",IF(G386="","Preencha a descrição","OK"))))))))))</f>
        <v/>
      </c>
      <c r="K386" s="34" t="n">
        <f aca="false">IF(J386="OK",C386,0)</f>
        <v>0</v>
      </c>
      <c r="L386" s="34" t="str">
        <f aca="false">IF(OR(J386&lt;&gt;"OK",FinMes=""),"",IF(B386&gt;=FinMes,0,MAX(0,ROUND(E386-C386,2))))</f>
        <v/>
      </c>
    </row>
    <row r="387" customFormat="false" ht="25" hidden="false" customHeight="true" outlineLevel="0" collapsed="false">
      <c r="A387" s="31"/>
      <c r="B387" s="32"/>
      <c r="C387" s="33"/>
      <c r="D387" s="34" t="str">
        <f aca="false">IF(OR(J387&lt;&gt;"OK",FinMes=""),"",IF(B387&gt;=FinMes,0,MAX(0,ROUND(C387-E387,2))))</f>
        <v/>
      </c>
      <c r="E387" s="34" t="str">
        <f aca="false">IF(OR(J387&lt;&gt;"OK",FinMes=""),"",IF(B387&gt;=FinMes,0,SUMIFS(PagoValido,PagoGasto,A387,PagoFecha,"&lt;"&amp;FinMes)))</f>
        <v/>
      </c>
      <c r="F387" s="35"/>
      <c r="G387" s="35"/>
      <c r="H387" s="35"/>
      <c r="I387" s="36" t="str">
        <f aca="false">IF(J387="","",IF(J387&lt;&gt;"OK","Confira os dados",IF(FinMes="","Escolha um período",IF(B387&gt;=FinMes,"Outro período",IF(L387&gt;0,"Pagamento excedente",IF(D387=0,"Pago",IF(E387=0,"A pagar","Parcial")))))))</f>
        <v/>
      </c>
      <c r="J387" s="36" t="str">
        <f aca="false">IF(COUNTA(A387:C387,F387:H387)=0,"",IF(A387="","Falta o código",IF(A387&lt;&gt;TRIM(A387),"Confira o código",IF(COUNTIFS(GastoID,A387)&gt;1,"Código repetido",IF(NOT(ISNUMBER(B387)),"Confira a data",IF(OR(B387&lt;1,B387&gt;73415,INT(B387)&lt;&gt;B387),"Confira a data",IF(NOT(ISNUMBER(C387)),"Confira o valor",IF(C387&lt;=0,"Valor maior que zero",IF(COUNTIFS(Categorias,F387)&lt;&gt;1,"Escolha uma categoria",IF(G387="","Preencha a descrição","OK"))))))))))</f>
        <v/>
      </c>
      <c r="K387" s="34" t="n">
        <f aca="false">IF(J387="OK",C387,0)</f>
        <v>0</v>
      </c>
      <c r="L387" s="34" t="str">
        <f aca="false">IF(OR(J387&lt;&gt;"OK",FinMes=""),"",IF(B387&gt;=FinMes,0,MAX(0,ROUND(E387-C387,2))))</f>
        <v/>
      </c>
    </row>
    <row r="388" customFormat="false" ht="25" hidden="false" customHeight="true" outlineLevel="0" collapsed="false">
      <c r="A388" s="31"/>
      <c r="B388" s="32"/>
      <c r="C388" s="33"/>
      <c r="D388" s="34" t="str">
        <f aca="false">IF(OR(J388&lt;&gt;"OK",FinMes=""),"",IF(B388&gt;=FinMes,0,MAX(0,ROUND(C388-E388,2))))</f>
        <v/>
      </c>
      <c r="E388" s="34" t="str">
        <f aca="false">IF(OR(J388&lt;&gt;"OK",FinMes=""),"",IF(B388&gt;=FinMes,0,SUMIFS(PagoValido,PagoGasto,A388,PagoFecha,"&lt;"&amp;FinMes)))</f>
        <v/>
      </c>
      <c r="F388" s="35"/>
      <c r="G388" s="35"/>
      <c r="H388" s="35"/>
      <c r="I388" s="36" t="str">
        <f aca="false">IF(J388="","",IF(J388&lt;&gt;"OK","Confira os dados",IF(FinMes="","Escolha um período",IF(B388&gt;=FinMes,"Outro período",IF(L388&gt;0,"Pagamento excedente",IF(D388=0,"Pago",IF(E388=0,"A pagar","Parcial")))))))</f>
        <v/>
      </c>
      <c r="J388" s="36" t="str">
        <f aca="false">IF(COUNTA(A388:C388,F388:H388)=0,"",IF(A388="","Falta o código",IF(A388&lt;&gt;TRIM(A388),"Confira o código",IF(COUNTIFS(GastoID,A388)&gt;1,"Código repetido",IF(NOT(ISNUMBER(B388)),"Confira a data",IF(OR(B388&lt;1,B388&gt;73415,INT(B388)&lt;&gt;B388),"Confira a data",IF(NOT(ISNUMBER(C388)),"Confira o valor",IF(C388&lt;=0,"Valor maior que zero",IF(COUNTIFS(Categorias,F388)&lt;&gt;1,"Escolha uma categoria",IF(G388="","Preencha a descrição","OK"))))))))))</f>
        <v/>
      </c>
      <c r="K388" s="34" t="n">
        <f aca="false">IF(J388="OK",C388,0)</f>
        <v>0</v>
      </c>
      <c r="L388" s="34" t="str">
        <f aca="false">IF(OR(J388&lt;&gt;"OK",FinMes=""),"",IF(B388&gt;=FinMes,0,MAX(0,ROUND(E388-C388,2))))</f>
        <v/>
      </c>
    </row>
    <row r="389" customFormat="false" ht="25" hidden="false" customHeight="true" outlineLevel="0" collapsed="false">
      <c r="A389" s="31"/>
      <c r="B389" s="32"/>
      <c r="C389" s="33"/>
      <c r="D389" s="34" t="str">
        <f aca="false">IF(OR(J389&lt;&gt;"OK",FinMes=""),"",IF(B389&gt;=FinMes,0,MAX(0,ROUND(C389-E389,2))))</f>
        <v/>
      </c>
      <c r="E389" s="34" t="str">
        <f aca="false">IF(OR(J389&lt;&gt;"OK",FinMes=""),"",IF(B389&gt;=FinMes,0,SUMIFS(PagoValido,PagoGasto,A389,PagoFecha,"&lt;"&amp;FinMes)))</f>
        <v/>
      </c>
      <c r="F389" s="35"/>
      <c r="G389" s="35"/>
      <c r="H389" s="35"/>
      <c r="I389" s="36" t="str">
        <f aca="false">IF(J389="","",IF(J389&lt;&gt;"OK","Confira os dados",IF(FinMes="","Escolha um período",IF(B389&gt;=FinMes,"Outro período",IF(L389&gt;0,"Pagamento excedente",IF(D389=0,"Pago",IF(E389=0,"A pagar","Parcial")))))))</f>
        <v/>
      </c>
      <c r="J389" s="36" t="str">
        <f aca="false">IF(COUNTA(A389:C389,F389:H389)=0,"",IF(A389="","Falta o código",IF(A389&lt;&gt;TRIM(A389),"Confira o código",IF(COUNTIFS(GastoID,A389)&gt;1,"Código repetido",IF(NOT(ISNUMBER(B389)),"Confira a data",IF(OR(B389&lt;1,B389&gt;73415,INT(B389)&lt;&gt;B389),"Confira a data",IF(NOT(ISNUMBER(C389)),"Confira o valor",IF(C389&lt;=0,"Valor maior que zero",IF(COUNTIFS(Categorias,F389)&lt;&gt;1,"Escolha uma categoria",IF(G389="","Preencha a descrição","OK"))))))))))</f>
        <v/>
      </c>
      <c r="K389" s="34" t="n">
        <f aca="false">IF(J389="OK",C389,0)</f>
        <v>0</v>
      </c>
      <c r="L389" s="34" t="str">
        <f aca="false">IF(OR(J389&lt;&gt;"OK",FinMes=""),"",IF(B389&gt;=FinMes,0,MAX(0,ROUND(E389-C389,2))))</f>
        <v/>
      </c>
    </row>
    <row r="390" customFormat="false" ht="25" hidden="false" customHeight="true" outlineLevel="0" collapsed="false">
      <c r="A390" s="31"/>
      <c r="B390" s="32"/>
      <c r="C390" s="33"/>
      <c r="D390" s="34" t="str">
        <f aca="false">IF(OR(J390&lt;&gt;"OK",FinMes=""),"",IF(B390&gt;=FinMes,0,MAX(0,ROUND(C390-E390,2))))</f>
        <v/>
      </c>
      <c r="E390" s="34" t="str">
        <f aca="false">IF(OR(J390&lt;&gt;"OK",FinMes=""),"",IF(B390&gt;=FinMes,0,SUMIFS(PagoValido,PagoGasto,A390,PagoFecha,"&lt;"&amp;FinMes)))</f>
        <v/>
      </c>
      <c r="F390" s="35"/>
      <c r="G390" s="35"/>
      <c r="H390" s="35"/>
      <c r="I390" s="36" t="str">
        <f aca="false">IF(J390="","",IF(J390&lt;&gt;"OK","Confira os dados",IF(FinMes="","Escolha um período",IF(B390&gt;=FinMes,"Outro período",IF(L390&gt;0,"Pagamento excedente",IF(D390=0,"Pago",IF(E390=0,"A pagar","Parcial")))))))</f>
        <v/>
      </c>
      <c r="J390" s="36" t="str">
        <f aca="false">IF(COUNTA(A390:C390,F390:H390)=0,"",IF(A390="","Falta o código",IF(A390&lt;&gt;TRIM(A390),"Confira o código",IF(COUNTIFS(GastoID,A390)&gt;1,"Código repetido",IF(NOT(ISNUMBER(B390)),"Confira a data",IF(OR(B390&lt;1,B390&gt;73415,INT(B390)&lt;&gt;B390),"Confira a data",IF(NOT(ISNUMBER(C390)),"Confira o valor",IF(C390&lt;=0,"Valor maior que zero",IF(COUNTIFS(Categorias,F390)&lt;&gt;1,"Escolha uma categoria",IF(G390="","Preencha a descrição","OK"))))))))))</f>
        <v/>
      </c>
      <c r="K390" s="34" t="n">
        <f aca="false">IF(J390="OK",C390,0)</f>
        <v>0</v>
      </c>
      <c r="L390" s="34" t="str">
        <f aca="false">IF(OR(J390&lt;&gt;"OK",FinMes=""),"",IF(B390&gt;=FinMes,0,MAX(0,ROUND(E390-C390,2))))</f>
        <v/>
      </c>
    </row>
    <row r="391" customFormat="false" ht="25" hidden="false" customHeight="true" outlineLevel="0" collapsed="false">
      <c r="A391" s="31"/>
      <c r="B391" s="32"/>
      <c r="C391" s="33"/>
      <c r="D391" s="34" t="str">
        <f aca="false">IF(OR(J391&lt;&gt;"OK",FinMes=""),"",IF(B391&gt;=FinMes,0,MAX(0,ROUND(C391-E391,2))))</f>
        <v/>
      </c>
      <c r="E391" s="34" t="str">
        <f aca="false">IF(OR(J391&lt;&gt;"OK",FinMes=""),"",IF(B391&gt;=FinMes,0,SUMIFS(PagoValido,PagoGasto,A391,PagoFecha,"&lt;"&amp;FinMes)))</f>
        <v/>
      </c>
      <c r="F391" s="35"/>
      <c r="G391" s="35"/>
      <c r="H391" s="35"/>
      <c r="I391" s="36" t="str">
        <f aca="false">IF(J391="","",IF(J391&lt;&gt;"OK","Confira os dados",IF(FinMes="","Escolha um período",IF(B391&gt;=FinMes,"Outro período",IF(L391&gt;0,"Pagamento excedente",IF(D391=0,"Pago",IF(E391=0,"A pagar","Parcial")))))))</f>
        <v/>
      </c>
      <c r="J391" s="36" t="str">
        <f aca="false">IF(COUNTA(A391:C391,F391:H391)=0,"",IF(A391="","Falta o código",IF(A391&lt;&gt;TRIM(A391),"Confira o código",IF(COUNTIFS(GastoID,A391)&gt;1,"Código repetido",IF(NOT(ISNUMBER(B391)),"Confira a data",IF(OR(B391&lt;1,B391&gt;73415,INT(B391)&lt;&gt;B391),"Confira a data",IF(NOT(ISNUMBER(C391)),"Confira o valor",IF(C391&lt;=0,"Valor maior que zero",IF(COUNTIFS(Categorias,F391)&lt;&gt;1,"Escolha uma categoria",IF(G391="","Preencha a descrição","OK"))))))))))</f>
        <v/>
      </c>
      <c r="K391" s="34" t="n">
        <f aca="false">IF(J391="OK",C391,0)</f>
        <v>0</v>
      </c>
      <c r="L391" s="34" t="str">
        <f aca="false">IF(OR(J391&lt;&gt;"OK",FinMes=""),"",IF(B391&gt;=FinMes,0,MAX(0,ROUND(E391-C391,2))))</f>
        <v/>
      </c>
    </row>
    <row r="392" customFormat="false" ht="25" hidden="false" customHeight="true" outlineLevel="0" collapsed="false">
      <c r="A392" s="31"/>
      <c r="B392" s="32"/>
      <c r="C392" s="33"/>
      <c r="D392" s="34" t="str">
        <f aca="false">IF(OR(J392&lt;&gt;"OK",FinMes=""),"",IF(B392&gt;=FinMes,0,MAX(0,ROUND(C392-E392,2))))</f>
        <v/>
      </c>
      <c r="E392" s="34" t="str">
        <f aca="false">IF(OR(J392&lt;&gt;"OK",FinMes=""),"",IF(B392&gt;=FinMes,0,SUMIFS(PagoValido,PagoGasto,A392,PagoFecha,"&lt;"&amp;FinMes)))</f>
        <v/>
      </c>
      <c r="F392" s="35"/>
      <c r="G392" s="35"/>
      <c r="H392" s="35"/>
      <c r="I392" s="36" t="str">
        <f aca="false">IF(J392="","",IF(J392&lt;&gt;"OK","Confira os dados",IF(FinMes="","Escolha um período",IF(B392&gt;=FinMes,"Outro período",IF(L392&gt;0,"Pagamento excedente",IF(D392=0,"Pago",IF(E392=0,"A pagar","Parcial")))))))</f>
        <v/>
      </c>
      <c r="J392" s="36" t="str">
        <f aca="false">IF(COUNTA(A392:C392,F392:H392)=0,"",IF(A392="","Falta o código",IF(A392&lt;&gt;TRIM(A392),"Confira o código",IF(COUNTIFS(GastoID,A392)&gt;1,"Código repetido",IF(NOT(ISNUMBER(B392)),"Confira a data",IF(OR(B392&lt;1,B392&gt;73415,INT(B392)&lt;&gt;B392),"Confira a data",IF(NOT(ISNUMBER(C392)),"Confira o valor",IF(C392&lt;=0,"Valor maior que zero",IF(COUNTIFS(Categorias,F392)&lt;&gt;1,"Escolha uma categoria",IF(G392="","Preencha a descrição","OK"))))))))))</f>
        <v/>
      </c>
      <c r="K392" s="34" t="n">
        <f aca="false">IF(J392="OK",C392,0)</f>
        <v>0</v>
      </c>
      <c r="L392" s="34" t="str">
        <f aca="false">IF(OR(J392&lt;&gt;"OK",FinMes=""),"",IF(B392&gt;=FinMes,0,MAX(0,ROUND(E392-C392,2))))</f>
        <v/>
      </c>
    </row>
    <row r="393" customFormat="false" ht="25" hidden="false" customHeight="true" outlineLevel="0" collapsed="false">
      <c r="A393" s="31"/>
      <c r="B393" s="32"/>
      <c r="C393" s="33"/>
      <c r="D393" s="34" t="str">
        <f aca="false">IF(OR(J393&lt;&gt;"OK",FinMes=""),"",IF(B393&gt;=FinMes,0,MAX(0,ROUND(C393-E393,2))))</f>
        <v/>
      </c>
      <c r="E393" s="34" t="str">
        <f aca="false">IF(OR(J393&lt;&gt;"OK",FinMes=""),"",IF(B393&gt;=FinMes,0,SUMIFS(PagoValido,PagoGasto,A393,PagoFecha,"&lt;"&amp;FinMes)))</f>
        <v/>
      </c>
      <c r="F393" s="35"/>
      <c r="G393" s="35"/>
      <c r="H393" s="35"/>
      <c r="I393" s="36" t="str">
        <f aca="false">IF(J393="","",IF(J393&lt;&gt;"OK","Confira os dados",IF(FinMes="","Escolha um período",IF(B393&gt;=FinMes,"Outro período",IF(L393&gt;0,"Pagamento excedente",IF(D393=0,"Pago",IF(E393=0,"A pagar","Parcial")))))))</f>
        <v/>
      </c>
      <c r="J393" s="36" t="str">
        <f aca="false">IF(COUNTA(A393:C393,F393:H393)=0,"",IF(A393="","Falta o código",IF(A393&lt;&gt;TRIM(A393),"Confira o código",IF(COUNTIFS(GastoID,A393)&gt;1,"Código repetido",IF(NOT(ISNUMBER(B393)),"Confira a data",IF(OR(B393&lt;1,B393&gt;73415,INT(B393)&lt;&gt;B393),"Confira a data",IF(NOT(ISNUMBER(C393)),"Confira o valor",IF(C393&lt;=0,"Valor maior que zero",IF(COUNTIFS(Categorias,F393)&lt;&gt;1,"Escolha uma categoria",IF(G393="","Preencha a descrição","OK"))))))))))</f>
        <v/>
      </c>
      <c r="K393" s="34" t="n">
        <f aca="false">IF(J393="OK",C393,0)</f>
        <v>0</v>
      </c>
      <c r="L393" s="34" t="str">
        <f aca="false">IF(OR(J393&lt;&gt;"OK",FinMes=""),"",IF(B393&gt;=FinMes,0,MAX(0,ROUND(E393-C393,2))))</f>
        <v/>
      </c>
    </row>
    <row r="394" customFormat="false" ht="25" hidden="false" customHeight="true" outlineLevel="0" collapsed="false">
      <c r="A394" s="31"/>
      <c r="B394" s="32"/>
      <c r="C394" s="33"/>
      <c r="D394" s="34" t="str">
        <f aca="false">IF(OR(J394&lt;&gt;"OK",FinMes=""),"",IF(B394&gt;=FinMes,0,MAX(0,ROUND(C394-E394,2))))</f>
        <v/>
      </c>
      <c r="E394" s="34" t="str">
        <f aca="false">IF(OR(J394&lt;&gt;"OK",FinMes=""),"",IF(B394&gt;=FinMes,0,SUMIFS(PagoValido,PagoGasto,A394,PagoFecha,"&lt;"&amp;FinMes)))</f>
        <v/>
      </c>
      <c r="F394" s="35"/>
      <c r="G394" s="35"/>
      <c r="H394" s="35"/>
      <c r="I394" s="36" t="str">
        <f aca="false">IF(J394="","",IF(J394&lt;&gt;"OK","Confira os dados",IF(FinMes="","Escolha um período",IF(B394&gt;=FinMes,"Outro período",IF(L394&gt;0,"Pagamento excedente",IF(D394=0,"Pago",IF(E394=0,"A pagar","Parcial")))))))</f>
        <v/>
      </c>
      <c r="J394" s="36" t="str">
        <f aca="false">IF(COUNTA(A394:C394,F394:H394)=0,"",IF(A394="","Falta o código",IF(A394&lt;&gt;TRIM(A394),"Confira o código",IF(COUNTIFS(GastoID,A394)&gt;1,"Código repetido",IF(NOT(ISNUMBER(B394)),"Confira a data",IF(OR(B394&lt;1,B394&gt;73415,INT(B394)&lt;&gt;B394),"Confira a data",IF(NOT(ISNUMBER(C394)),"Confira o valor",IF(C394&lt;=0,"Valor maior que zero",IF(COUNTIFS(Categorias,F394)&lt;&gt;1,"Escolha uma categoria",IF(G394="","Preencha a descrição","OK"))))))))))</f>
        <v/>
      </c>
      <c r="K394" s="34" t="n">
        <f aca="false">IF(J394="OK",C394,0)</f>
        <v>0</v>
      </c>
      <c r="L394" s="34" t="str">
        <f aca="false">IF(OR(J394&lt;&gt;"OK",FinMes=""),"",IF(B394&gt;=FinMes,0,MAX(0,ROUND(E394-C394,2))))</f>
        <v/>
      </c>
    </row>
    <row r="395" customFormat="false" ht="25" hidden="false" customHeight="true" outlineLevel="0" collapsed="false">
      <c r="A395" s="31"/>
      <c r="B395" s="32"/>
      <c r="C395" s="33"/>
      <c r="D395" s="34" t="str">
        <f aca="false">IF(OR(J395&lt;&gt;"OK",FinMes=""),"",IF(B395&gt;=FinMes,0,MAX(0,ROUND(C395-E395,2))))</f>
        <v/>
      </c>
      <c r="E395" s="34" t="str">
        <f aca="false">IF(OR(J395&lt;&gt;"OK",FinMes=""),"",IF(B395&gt;=FinMes,0,SUMIFS(PagoValido,PagoGasto,A395,PagoFecha,"&lt;"&amp;FinMes)))</f>
        <v/>
      </c>
      <c r="F395" s="35"/>
      <c r="G395" s="35"/>
      <c r="H395" s="35"/>
      <c r="I395" s="36" t="str">
        <f aca="false">IF(J395="","",IF(J395&lt;&gt;"OK","Confira os dados",IF(FinMes="","Escolha um período",IF(B395&gt;=FinMes,"Outro período",IF(L395&gt;0,"Pagamento excedente",IF(D395=0,"Pago",IF(E395=0,"A pagar","Parcial")))))))</f>
        <v/>
      </c>
      <c r="J395" s="36" t="str">
        <f aca="false">IF(COUNTA(A395:C395,F395:H395)=0,"",IF(A395="","Falta o código",IF(A395&lt;&gt;TRIM(A395),"Confira o código",IF(COUNTIFS(GastoID,A395)&gt;1,"Código repetido",IF(NOT(ISNUMBER(B395)),"Confira a data",IF(OR(B395&lt;1,B395&gt;73415,INT(B395)&lt;&gt;B395),"Confira a data",IF(NOT(ISNUMBER(C395)),"Confira o valor",IF(C395&lt;=0,"Valor maior que zero",IF(COUNTIFS(Categorias,F395)&lt;&gt;1,"Escolha uma categoria",IF(G395="","Preencha a descrição","OK"))))))))))</f>
        <v/>
      </c>
      <c r="K395" s="34" t="n">
        <f aca="false">IF(J395="OK",C395,0)</f>
        <v>0</v>
      </c>
      <c r="L395" s="34" t="str">
        <f aca="false">IF(OR(J395&lt;&gt;"OK",FinMes=""),"",IF(B395&gt;=FinMes,0,MAX(0,ROUND(E395-C395,2))))</f>
        <v/>
      </c>
    </row>
    <row r="396" customFormat="false" ht="25" hidden="false" customHeight="true" outlineLevel="0" collapsed="false">
      <c r="A396" s="31"/>
      <c r="B396" s="32"/>
      <c r="C396" s="33"/>
      <c r="D396" s="34" t="str">
        <f aca="false">IF(OR(J396&lt;&gt;"OK",FinMes=""),"",IF(B396&gt;=FinMes,0,MAX(0,ROUND(C396-E396,2))))</f>
        <v/>
      </c>
      <c r="E396" s="34" t="str">
        <f aca="false">IF(OR(J396&lt;&gt;"OK",FinMes=""),"",IF(B396&gt;=FinMes,0,SUMIFS(PagoValido,PagoGasto,A396,PagoFecha,"&lt;"&amp;FinMes)))</f>
        <v/>
      </c>
      <c r="F396" s="35"/>
      <c r="G396" s="35"/>
      <c r="H396" s="35"/>
      <c r="I396" s="36" t="str">
        <f aca="false">IF(J396="","",IF(J396&lt;&gt;"OK","Confira os dados",IF(FinMes="","Escolha um período",IF(B396&gt;=FinMes,"Outro período",IF(L396&gt;0,"Pagamento excedente",IF(D396=0,"Pago",IF(E396=0,"A pagar","Parcial")))))))</f>
        <v/>
      </c>
      <c r="J396" s="36" t="str">
        <f aca="false">IF(COUNTA(A396:C396,F396:H396)=0,"",IF(A396="","Falta o código",IF(A396&lt;&gt;TRIM(A396),"Confira o código",IF(COUNTIFS(GastoID,A396)&gt;1,"Código repetido",IF(NOT(ISNUMBER(B396)),"Confira a data",IF(OR(B396&lt;1,B396&gt;73415,INT(B396)&lt;&gt;B396),"Confira a data",IF(NOT(ISNUMBER(C396)),"Confira o valor",IF(C396&lt;=0,"Valor maior que zero",IF(COUNTIFS(Categorias,F396)&lt;&gt;1,"Escolha uma categoria",IF(G396="","Preencha a descrição","OK"))))))))))</f>
        <v/>
      </c>
      <c r="K396" s="34" t="n">
        <f aca="false">IF(J396="OK",C396,0)</f>
        <v>0</v>
      </c>
      <c r="L396" s="34" t="str">
        <f aca="false">IF(OR(J396&lt;&gt;"OK",FinMes=""),"",IF(B396&gt;=FinMes,0,MAX(0,ROUND(E396-C396,2))))</f>
        <v/>
      </c>
    </row>
    <row r="397" customFormat="false" ht="25" hidden="false" customHeight="true" outlineLevel="0" collapsed="false">
      <c r="A397" s="31"/>
      <c r="B397" s="32"/>
      <c r="C397" s="33"/>
      <c r="D397" s="34" t="str">
        <f aca="false">IF(OR(J397&lt;&gt;"OK",FinMes=""),"",IF(B397&gt;=FinMes,0,MAX(0,ROUND(C397-E397,2))))</f>
        <v/>
      </c>
      <c r="E397" s="34" t="str">
        <f aca="false">IF(OR(J397&lt;&gt;"OK",FinMes=""),"",IF(B397&gt;=FinMes,0,SUMIFS(PagoValido,PagoGasto,A397,PagoFecha,"&lt;"&amp;FinMes)))</f>
        <v/>
      </c>
      <c r="F397" s="35"/>
      <c r="G397" s="35"/>
      <c r="H397" s="35"/>
      <c r="I397" s="36" t="str">
        <f aca="false">IF(J397="","",IF(J397&lt;&gt;"OK","Confira os dados",IF(FinMes="","Escolha um período",IF(B397&gt;=FinMes,"Outro período",IF(L397&gt;0,"Pagamento excedente",IF(D397=0,"Pago",IF(E397=0,"A pagar","Parcial")))))))</f>
        <v/>
      </c>
      <c r="J397" s="36" t="str">
        <f aca="false">IF(COUNTA(A397:C397,F397:H397)=0,"",IF(A397="","Falta o código",IF(A397&lt;&gt;TRIM(A397),"Confira o código",IF(COUNTIFS(GastoID,A397)&gt;1,"Código repetido",IF(NOT(ISNUMBER(B397)),"Confira a data",IF(OR(B397&lt;1,B397&gt;73415,INT(B397)&lt;&gt;B397),"Confira a data",IF(NOT(ISNUMBER(C397)),"Confira o valor",IF(C397&lt;=0,"Valor maior que zero",IF(COUNTIFS(Categorias,F397)&lt;&gt;1,"Escolha uma categoria",IF(G397="","Preencha a descrição","OK"))))))))))</f>
        <v/>
      </c>
      <c r="K397" s="34" t="n">
        <f aca="false">IF(J397="OK",C397,0)</f>
        <v>0</v>
      </c>
      <c r="L397" s="34" t="str">
        <f aca="false">IF(OR(J397&lt;&gt;"OK",FinMes=""),"",IF(B397&gt;=FinMes,0,MAX(0,ROUND(E397-C397,2))))</f>
        <v/>
      </c>
    </row>
    <row r="398" customFormat="false" ht="25" hidden="false" customHeight="true" outlineLevel="0" collapsed="false">
      <c r="A398" s="31"/>
      <c r="B398" s="32"/>
      <c r="C398" s="33"/>
      <c r="D398" s="34" t="str">
        <f aca="false">IF(OR(J398&lt;&gt;"OK",FinMes=""),"",IF(B398&gt;=FinMes,0,MAX(0,ROUND(C398-E398,2))))</f>
        <v/>
      </c>
      <c r="E398" s="34" t="str">
        <f aca="false">IF(OR(J398&lt;&gt;"OK",FinMes=""),"",IF(B398&gt;=FinMes,0,SUMIFS(PagoValido,PagoGasto,A398,PagoFecha,"&lt;"&amp;FinMes)))</f>
        <v/>
      </c>
      <c r="F398" s="35"/>
      <c r="G398" s="35"/>
      <c r="H398" s="35"/>
      <c r="I398" s="36" t="str">
        <f aca="false">IF(J398="","",IF(J398&lt;&gt;"OK","Confira os dados",IF(FinMes="","Escolha um período",IF(B398&gt;=FinMes,"Outro período",IF(L398&gt;0,"Pagamento excedente",IF(D398=0,"Pago",IF(E398=0,"A pagar","Parcial")))))))</f>
        <v/>
      </c>
      <c r="J398" s="36" t="str">
        <f aca="false">IF(COUNTA(A398:C398,F398:H398)=0,"",IF(A398="","Falta o código",IF(A398&lt;&gt;TRIM(A398),"Confira o código",IF(COUNTIFS(GastoID,A398)&gt;1,"Código repetido",IF(NOT(ISNUMBER(B398)),"Confira a data",IF(OR(B398&lt;1,B398&gt;73415,INT(B398)&lt;&gt;B398),"Confira a data",IF(NOT(ISNUMBER(C398)),"Confira o valor",IF(C398&lt;=0,"Valor maior que zero",IF(COUNTIFS(Categorias,F398)&lt;&gt;1,"Escolha uma categoria",IF(G398="","Preencha a descrição","OK"))))))))))</f>
        <v/>
      </c>
      <c r="K398" s="34" t="n">
        <f aca="false">IF(J398="OK",C398,0)</f>
        <v>0</v>
      </c>
      <c r="L398" s="34" t="str">
        <f aca="false">IF(OR(J398&lt;&gt;"OK",FinMes=""),"",IF(B398&gt;=FinMes,0,MAX(0,ROUND(E398-C398,2))))</f>
        <v/>
      </c>
    </row>
    <row r="399" customFormat="false" ht="25" hidden="false" customHeight="true" outlineLevel="0" collapsed="false">
      <c r="A399" s="31"/>
      <c r="B399" s="32"/>
      <c r="C399" s="33"/>
      <c r="D399" s="34" t="str">
        <f aca="false">IF(OR(J399&lt;&gt;"OK",FinMes=""),"",IF(B399&gt;=FinMes,0,MAX(0,ROUND(C399-E399,2))))</f>
        <v/>
      </c>
      <c r="E399" s="34" t="str">
        <f aca="false">IF(OR(J399&lt;&gt;"OK",FinMes=""),"",IF(B399&gt;=FinMes,0,SUMIFS(PagoValido,PagoGasto,A399,PagoFecha,"&lt;"&amp;FinMes)))</f>
        <v/>
      </c>
      <c r="F399" s="35"/>
      <c r="G399" s="35"/>
      <c r="H399" s="35"/>
      <c r="I399" s="36" t="str">
        <f aca="false">IF(J399="","",IF(J399&lt;&gt;"OK","Confira os dados",IF(FinMes="","Escolha um período",IF(B399&gt;=FinMes,"Outro período",IF(L399&gt;0,"Pagamento excedente",IF(D399=0,"Pago",IF(E399=0,"A pagar","Parcial")))))))</f>
        <v/>
      </c>
      <c r="J399" s="36" t="str">
        <f aca="false">IF(COUNTA(A399:C399,F399:H399)=0,"",IF(A399="","Falta o código",IF(A399&lt;&gt;TRIM(A399),"Confira o código",IF(COUNTIFS(GastoID,A399)&gt;1,"Código repetido",IF(NOT(ISNUMBER(B399)),"Confira a data",IF(OR(B399&lt;1,B399&gt;73415,INT(B399)&lt;&gt;B399),"Confira a data",IF(NOT(ISNUMBER(C399)),"Confira o valor",IF(C399&lt;=0,"Valor maior que zero",IF(COUNTIFS(Categorias,F399)&lt;&gt;1,"Escolha uma categoria",IF(G399="","Preencha a descrição","OK"))))))))))</f>
        <v/>
      </c>
      <c r="K399" s="34" t="n">
        <f aca="false">IF(J399="OK",C399,0)</f>
        <v>0</v>
      </c>
      <c r="L399" s="34" t="str">
        <f aca="false">IF(OR(J399&lt;&gt;"OK",FinMes=""),"",IF(B399&gt;=FinMes,0,MAX(0,ROUND(E399-C399,2))))</f>
        <v/>
      </c>
    </row>
    <row r="400" customFormat="false" ht="25" hidden="false" customHeight="true" outlineLevel="0" collapsed="false">
      <c r="A400" s="31"/>
      <c r="B400" s="32"/>
      <c r="C400" s="33"/>
      <c r="D400" s="34" t="str">
        <f aca="false">IF(OR(J400&lt;&gt;"OK",FinMes=""),"",IF(B400&gt;=FinMes,0,MAX(0,ROUND(C400-E400,2))))</f>
        <v/>
      </c>
      <c r="E400" s="34" t="str">
        <f aca="false">IF(OR(J400&lt;&gt;"OK",FinMes=""),"",IF(B400&gt;=FinMes,0,SUMIFS(PagoValido,PagoGasto,A400,PagoFecha,"&lt;"&amp;FinMes)))</f>
        <v/>
      </c>
      <c r="F400" s="35"/>
      <c r="G400" s="35"/>
      <c r="H400" s="35"/>
      <c r="I400" s="36" t="str">
        <f aca="false">IF(J400="","",IF(J400&lt;&gt;"OK","Confira os dados",IF(FinMes="","Escolha um período",IF(B400&gt;=FinMes,"Outro período",IF(L400&gt;0,"Pagamento excedente",IF(D400=0,"Pago",IF(E400=0,"A pagar","Parcial")))))))</f>
        <v/>
      </c>
      <c r="J400" s="36" t="str">
        <f aca="false">IF(COUNTA(A400:C400,F400:H400)=0,"",IF(A400="","Falta o código",IF(A400&lt;&gt;TRIM(A400),"Confira o código",IF(COUNTIFS(GastoID,A400)&gt;1,"Código repetido",IF(NOT(ISNUMBER(B400)),"Confira a data",IF(OR(B400&lt;1,B400&gt;73415,INT(B400)&lt;&gt;B400),"Confira a data",IF(NOT(ISNUMBER(C400)),"Confira o valor",IF(C400&lt;=0,"Valor maior que zero",IF(COUNTIFS(Categorias,F400)&lt;&gt;1,"Escolha uma categoria",IF(G400="","Preencha a descrição","OK"))))))))))</f>
        <v/>
      </c>
      <c r="K400" s="34" t="n">
        <f aca="false">IF(J400="OK",C400,0)</f>
        <v>0</v>
      </c>
      <c r="L400" s="34" t="str">
        <f aca="false">IF(OR(J400&lt;&gt;"OK",FinMes=""),"",IF(B400&gt;=FinMes,0,MAX(0,ROUND(E400-C400,2))))</f>
        <v/>
      </c>
    </row>
    <row r="401" customFormat="false" ht="25" hidden="false" customHeight="true" outlineLevel="0" collapsed="false">
      <c r="A401" s="31"/>
      <c r="B401" s="32"/>
      <c r="C401" s="33"/>
      <c r="D401" s="34" t="str">
        <f aca="false">IF(OR(J401&lt;&gt;"OK",FinMes=""),"",IF(B401&gt;=FinMes,0,MAX(0,ROUND(C401-E401,2))))</f>
        <v/>
      </c>
      <c r="E401" s="34" t="str">
        <f aca="false">IF(OR(J401&lt;&gt;"OK",FinMes=""),"",IF(B401&gt;=FinMes,0,SUMIFS(PagoValido,PagoGasto,A401,PagoFecha,"&lt;"&amp;FinMes)))</f>
        <v/>
      </c>
      <c r="F401" s="35"/>
      <c r="G401" s="35"/>
      <c r="H401" s="35"/>
      <c r="I401" s="36" t="str">
        <f aca="false">IF(J401="","",IF(J401&lt;&gt;"OK","Confira os dados",IF(FinMes="","Escolha um período",IF(B401&gt;=FinMes,"Outro período",IF(L401&gt;0,"Pagamento excedente",IF(D401=0,"Pago",IF(E401=0,"A pagar","Parcial")))))))</f>
        <v/>
      </c>
      <c r="J401" s="36" t="str">
        <f aca="false">IF(COUNTA(A401:C401,F401:H401)=0,"",IF(A401="","Falta o código",IF(A401&lt;&gt;TRIM(A401),"Confira o código",IF(COUNTIFS(GastoID,A401)&gt;1,"Código repetido",IF(NOT(ISNUMBER(B401)),"Confira a data",IF(OR(B401&lt;1,B401&gt;73415,INT(B401)&lt;&gt;B401),"Confira a data",IF(NOT(ISNUMBER(C401)),"Confira o valor",IF(C401&lt;=0,"Valor maior que zero",IF(COUNTIFS(Categorias,F401)&lt;&gt;1,"Escolha uma categoria",IF(G401="","Preencha a descrição","OK"))))))))))</f>
        <v/>
      </c>
      <c r="K401" s="34" t="n">
        <f aca="false">IF(J401="OK",C401,0)</f>
        <v>0</v>
      </c>
      <c r="L401" s="34" t="str">
        <f aca="false">IF(OR(J401&lt;&gt;"OK",FinMes=""),"",IF(B401&gt;=FinMes,0,MAX(0,ROUND(E401-C401,2))))</f>
        <v/>
      </c>
    </row>
    <row r="402" customFormat="false" ht="25" hidden="false" customHeight="true" outlineLevel="0" collapsed="false">
      <c r="A402" s="31"/>
      <c r="B402" s="32"/>
      <c r="C402" s="33"/>
      <c r="D402" s="34" t="str">
        <f aca="false">IF(OR(J402&lt;&gt;"OK",FinMes=""),"",IF(B402&gt;=FinMes,0,MAX(0,ROUND(C402-E402,2))))</f>
        <v/>
      </c>
      <c r="E402" s="34" t="str">
        <f aca="false">IF(OR(J402&lt;&gt;"OK",FinMes=""),"",IF(B402&gt;=FinMes,0,SUMIFS(PagoValido,PagoGasto,A402,PagoFecha,"&lt;"&amp;FinMes)))</f>
        <v/>
      </c>
      <c r="F402" s="35"/>
      <c r="G402" s="35"/>
      <c r="H402" s="35"/>
      <c r="I402" s="36" t="str">
        <f aca="false">IF(J402="","",IF(J402&lt;&gt;"OK","Confira os dados",IF(FinMes="","Escolha um período",IF(B402&gt;=FinMes,"Outro período",IF(L402&gt;0,"Pagamento excedente",IF(D402=0,"Pago",IF(E402=0,"A pagar","Parcial")))))))</f>
        <v/>
      </c>
      <c r="J402" s="36" t="str">
        <f aca="false">IF(COUNTA(A402:C402,F402:H402)=0,"",IF(A402="","Falta o código",IF(A402&lt;&gt;TRIM(A402),"Confira o código",IF(COUNTIFS(GastoID,A402)&gt;1,"Código repetido",IF(NOT(ISNUMBER(B402)),"Confira a data",IF(OR(B402&lt;1,B402&gt;73415,INT(B402)&lt;&gt;B402),"Confira a data",IF(NOT(ISNUMBER(C402)),"Confira o valor",IF(C402&lt;=0,"Valor maior que zero",IF(COUNTIFS(Categorias,F402)&lt;&gt;1,"Escolha uma categoria",IF(G402="","Preencha a descrição","OK"))))))))))</f>
        <v/>
      </c>
      <c r="K402" s="34" t="n">
        <f aca="false">IF(J402="OK",C402,0)</f>
        <v>0</v>
      </c>
      <c r="L402" s="34" t="str">
        <f aca="false">IF(OR(J402&lt;&gt;"OK",FinMes=""),"",IF(B402&gt;=FinMes,0,MAX(0,ROUND(E402-C402,2))))</f>
        <v/>
      </c>
    </row>
    <row r="403" customFormat="false" ht="25" hidden="false" customHeight="true" outlineLevel="0" collapsed="false">
      <c r="A403" s="31"/>
      <c r="B403" s="32"/>
      <c r="C403" s="33"/>
      <c r="D403" s="34" t="str">
        <f aca="false">IF(OR(J403&lt;&gt;"OK",FinMes=""),"",IF(B403&gt;=FinMes,0,MAX(0,ROUND(C403-E403,2))))</f>
        <v/>
      </c>
      <c r="E403" s="34" t="str">
        <f aca="false">IF(OR(J403&lt;&gt;"OK",FinMes=""),"",IF(B403&gt;=FinMes,0,SUMIFS(PagoValido,PagoGasto,A403,PagoFecha,"&lt;"&amp;FinMes)))</f>
        <v/>
      </c>
      <c r="F403" s="35"/>
      <c r="G403" s="35"/>
      <c r="H403" s="35"/>
      <c r="I403" s="36" t="str">
        <f aca="false">IF(J403="","",IF(J403&lt;&gt;"OK","Confira os dados",IF(FinMes="","Escolha um período",IF(B403&gt;=FinMes,"Outro período",IF(L403&gt;0,"Pagamento excedente",IF(D403=0,"Pago",IF(E403=0,"A pagar","Parcial")))))))</f>
        <v/>
      </c>
      <c r="J403" s="36" t="str">
        <f aca="false">IF(COUNTA(A403:C403,F403:H403)=0,"",IF(A403="","Falta o código",IF(A403&lt;&gt;TRIM(A403),"Confira o código",IF(COUNTIFS(GastoID,A403)&gt;1,"Código repetido",IF(NOT(ISNUMBER(B403)),"Confira a data",IF(OR(B403&lt;1,B403&gt;73415,INT(B403)&lt;&gt;B403),"Confira a data",IF(NOT(ISNUMBER(C403)),"Confira o valor",IF(C403&lt;=0,"Valor maior que zero",IF(COUNTIFS(Categorias,F403)&lt;&gt;1,"Escolha uma categoria",IF(G403="","Preencha a descrição","OK"))))))))))</f>
        <v/>
      </c>
      <c r="K403" s="34" t="n">
        <f aca="false">IF(J403="OK",C403,0)</f>
        <v>0</v>
      </c>
      <c r="L403" s="34" t="str">
        <f aca="false">IF(OR(J403&lt;&gt;"OK",FinMes=""),"",IF(B403&gt;=FinMes,0,MAX(0,ROUND(E403-C403,2))))</f>
        <v/>
      </c>
    </row>
    <row r="404" customFormat="false" ht="25" hidden="false" customHeight="true" outlineLevel="0" collapsed="false">
      <c r="A404" s="31"/>
      <c r="B404" s="32"/>
      <c r="C404" s="33"/>
      <c r="D404" s="34" t="str">
        <f aca="false">IF(OR(J404&lt;&gt;"OK",FinMes=""),"",IF(B404&gt;=FinMes,0,MAX(0,ROUND(C404-E404,2))))</f>
        <v/>
      </c>
      <c r="E404" s="34" t="str">
        <f aca="false">IF(OR(J404&lt;&gt;"OK",FinMes=""),"",IF(B404&gt;=FinMes,0,SUMIFS(PagoValido,PagoGasto,A404,PagoFecha,"&lt;"&amp;FinMes)))</f>
        <v/>
      </c>
      <c r="F404" s="35"/>
      <c r="G404" s="35"/>
      <c r="H404" s="35"/>
      <c r="I404" s="36" t="str">
        <f aca="false">IF(J404="","",IF(J404&lt;&gt;"OK","Confira os dados",IF(FinMes="","Escolha um período",IF(B404&gt;=FinMes,"Outro período",IF(L404&gt;0,"Pagamento excedente",IF(D404=0,"Pago",IF(E404=0,"A pagar","Parcial")))))))</f>
        <v/>
      </c>
      <c r="J404" s="36" t="str">
        <f aca="false">IF(COUNTA(A404:C404,F404:H404)=0,"",IF(A404="","Falta o código",IF(A404&lt;&gt;TRIM(A404),"Confira o código",IF(COUNTIFS(GastoID,A404)&gt;1,"Código repetido",IF(NOT(ISNUMBER(B404)),"Confira a data",IF(OR(B404&lt;1,B404&gt;73415,INT(B404)&lt;&gt;B404),"Confira a data",IF(NOT(ISNUMBER(C404)),"Confira o valor",IF(C404&lt;=0,"Valor maior que zero",IF(COUNTIFS(Categorias,F404)&lt;&gt;1,"Escolha uma categoria",IF(G404="","Preencha a descrição","OK"))))))))))</f>
        <v/>
      </c>
      <c r="K404" s="34" t="n">
        <f aca="false">IF(J404="OK",C404,0)</f>
        <v>0</v>
      </c>
      <c r="L404" s="34" t="str">
        <f aca="false">IF(OR(J404&lt;&gt;"OK",FinMes=""),"",IF(B404&gt;=FinMes,0,MAX(0,ROUND(E404-C404,2))))</f>
        <v/>
      </c>
    </row>
    <row r="405" customFormat="false" ht="25" hidden="false" customHeight="true" outlineLevel="0" collapsed="false">
      <c r="A405" s="31"/>
      <c r="B405" s="32"/>
      <c r="C405" s="33"/>
      <c r="D405" s="34" t="str">
        <f aca="false">IF(OR(J405&lt;&gt;"OK",FinMes=""),"",IF(B405&gt;=FinMes,0,MAX(0,ROUND(C405-E405,2))))</f>
        <v/>
      </c>
      <c r="E405" s="34" t="str">
        <f aca="false">IF(OR(J405&lt;&gt;"OK",FinMes=""),"",IF(B405&gt;=FinMes,0,SUMIFS(PagoValido,PagoGasto,A405,PagoFecha,"&lt;"&amp;FinMes)))</f>
        <v/>
      </c>
      <c r="F405" s="35"/>
      <c r="G405" s="35"/>
      <c r="H405" s="35"/>
      <c r="I405" s="36" t="str">
        <f aca="false">IF(J405="","",IF(J405&lt;&gt;"OK","Confira os dados",IF(FinMes="","Escolha um período",IF(B405&gt;=FinMes,"Outro período",IF(L405&gt;0,"Pagamento excedente",IF(D405=0,"Pago",IF(E405=0,"A pagar","Parcial")))))))</f>
        <v/>
      </c>
      <c r="J405" s="36" t="str">
        <f aca="false">IF(COUNTA(A405:C405,F405:H405)=0,"",IF(A405="","Falta o código",IF(A405&lt;&gt;TRIM(A405),"Confira o código",IF(COUNTIFS(GastoID,A405)&gt;1,"Código repetido",IF(NOT(ISNUMBER(B405)),"Confira a data",IF(OR(B405&lt;1,B405&gt;73415,INT(B405)&lt;&gt;B405),"Confira a data",IF(NOT(ISNUMBER(C405)),"Confira o valor",IF(C405&lt;=0,"Valor maior que zero",IF(COUNTIFS(Categorias,F405)&lt;&gt;1,"Escolha uma categoria",IF(G405="","Preencha a descrição","OK"))))))))))</f>
        <v/>
      </c>
      <c r="K405" s="34" t="n">
        <f aca="false">IF(J405="OK",C405,0)</f>
        <v>0</v>
      </c>
      <c r="L405" s="34" t="str">
        <f aca="false">IF(OR(J405&lt;&gt;"OK",FinMes=""),"",IF(B405&gt;=FinMes,0,MAX(0,ROUND(E405-C405,2))))</f>
        <v/>
      </c>
    </row>
    <row r="406" customFormat="false" ht="25" hidden="false" customHeight="true" outlineLevel="0" collapsed="false">
      <c r="A406" s="31"/>
      <c r="B406" s="32"/>
      <c r="C406" s="33"/>
      <c r="D406" s="34" t="str">
        <f aca="false">IF(OR(J406&lt;&gt;"OK",FinMes=""),"",IF(B406&gt;=FinMes,0,MAX(0,ROUND(C406-E406,2))))</f>
        <v/>
      </c>
      <c r="E406" s="34" t="str">
        <f aca="false">IF(OR(J406&lt;&gt;"OK",FinMes=""),"",IF(B406&gt;=FinMes,0,SUMIFS(PagoValido,PagoGasto,A406,PagoFecha,"&lt;"&amp;FinMes)))</f>
        <v/>
      </c>
      <c r="F406" s="35"/>
      <c r="G406" s="35"/>
      <c r="H406" s="35"/>
      <c r="I406" s="36" t="str">
        <f aca="false">IF(J406="","",IF(J406&lt;&gt;"OK","Confira os dados",IF(FinMes="","Escolha um período",IF(B406&gt;=FinMes,"Outro período",IF(L406&gt;0,"Pagamento excedente",IF(D406=0,"Pago",IF(E406=0,"A pagar","Parcial")))))))</f>
        <v/>
      </c>
      <c r="J406" s="36" t="str">
        <f aca="false">IF(COUNTA(A406:C406,F406:H406)=0,"",IF(A406="","Falta o código",IF(A406&lt;&gt;TRIM(A406),"Confira o código",IF(COUNTIFS(GastoID,A406)&gt;1,"Código repetido",IF(NOT(ISNUMBER(B406)),"Confira a data",IF(OR(B406&lt;1,B406&gt;73415,INT(B406)&lt;&gt;B406),"Confira a data",IF(NOT(ISNUMBER(C406)),"Confira o valor",IF(C406&lt;=0,"Valor maior que zero",IF(COUNTIFS(Categorias,F406)&lt;&gt;1,"Escolha uma categoria",IF(G406="","Preencha a descrição","OK"))))))))))</f>
        <v/>
      </c>
      <c r="K406" s="34" t="n">
        <f aca="false">IF(J406="OK",C406,0)</f>
        <v>0</v>
      </c>
      <c r="L406" s="34" t="str">
        <f aca="false">IF(OR(J406&lt;&gt;"OK",FinMes=""),"",IF(B406&gt;=FinMes,0,MAX(0,ROUND(E406-C406,2))))</f>
        <v/>
      </c>
    </row>
    <row r="407" customFormat="false" ht="25" hidden="false" customHeight="true" outlineLevel="0" collapsed="false">
      <c r="A407" s="31"/>
      <c r="B407" s="32"/>
      <c r="C407" s="33"/>
      <c r="D407" s="34" t="str">
        <f aca="false">IF(OR(J407&lt;&gt;"OK",FinMes=""),"",IF(B407&gt;=FinMes,0,MAX(0,ROUND(C407-E407,2))))</f>
        <v/>
      </c>
      <c r="E407" s="34" t="str">
        <f aca="false">IF(OR(J407&lt;&gt;"OK",FinMes=""),"",IF(B407&gt;=FinMes,0,SUMIFS(PagoValido,PagoGasto,A407,PagoFecha,"&lt;"&amp;FinMes)))</f>
        <v/>
      </c>
      <c r="F407" s="35"/>
      <c r="G407" s="35"/>
      <c r="H407" s="35"/>
      <c r="I407" s="36" t="str">
        <f aca="false">IF(J407="","",IF(J407&lt;&gt;"OK","Confira os dados",IF(FinMes="","Escolha um período",IF(B407&gt;=FinMes,"Outro período",IF(L407&gt;0,"Pagamento excedente",IF(D407=0,"Pago",IF(E407=0,"A pagar","Parcial")))))))</f>
        <v/>
      </c>
      <c r="J407" s="36" t="str">
        <f aca="false">IF(COUNTA(A407:C407,F407:H407)=0,"",IF(A407="","Falta o código",IF(A407&lt;&gt;TRIM(A407),"Confira o código",IF(COUNTIFS(GastoID,A407)&gt;1,"Código repetido",IF(NOT(ISNUMBER(B407)),"Confira a data",IF(OR(B407&lt;1,B407&gt;73415,INT(B407)&lt;&gt;B407),"Confira a data",IF(NOT(ISNUMBER(C407)),"Confira o valor",IF(C407&lt;=0,"Valor maior que zero",IF(COUNTIFS(Categorias,F407)&lt;&gt;1,"Escolha uma categoria",IF(G407="","Preencha a descrição","OK"))))))))))</f>
        <v/>
      </c>
      <c r="K407" s="34" t="n">
        <f aca="false">IF(J407="OK",C407,0)</f>
        <v>0</v>
      </c>
      <c r="L407" s="34" t="str">
        <f aca="false">IF(OR(J407&lt;&gt;"OK",FinMes=""),"",IF(B407&gt;=FinMes,0,MAX(0,ROUND(E407-C407,2))))</f>
        <v/>
      </c>
    </row>
    <row r="408" customFormat="false" ht="25" hidden="false" customHeight="true" outlineLevel="0" collapsed="false">
      <c r="A408" s="31"/>
      <c r="B408" s="32"/>
      <c r="C408" s="33"/>
      <c r="D408" s="34" t="str">
        <f aca="false">IF(OR(J408&lt;&gt;"OK",FinMes=""),"",IF(B408&gt;=FinMes,0,MAX(0,ROUND(C408-E408,2))))</f>
        <v/>
      </c>
      <c r="E408" s="34" t="str">
        <f aca="false">IF(OR(J408&lt;&gt;"OK",FinMes=""),"",IF(B408&gt;=FinMes,0,SUMIFS(PagoValido,PagoGasto,A408,PagoFecha,"&lt;"&amp;FinMes)))</f>
        <v/>
      </c>
      <c r="F408" s="35"/>
      <c r="G408" s="35"/>
      <c r="H408" s="35"/>
      <c r="I408" s="36" t="str">
        <f aca="false">IF(J408="","",IF(J408&lt;&gt;"OK","Confira os dados",IF(FinMes="","Escolha um período",IF(B408&gt;=FinMes,"Outro período",IF(L408&gt;0,"Pagamento excedente",IF(D408=0,"Pago",IF(E408=0,"A pagar","Parcial")))))))</f>
        <v/>
      </c>
      <c r="J408" s="36" t="str">
        <f aca="false">IF(COUNTA(A408:C408,F408:H408)=0,"",IF(A408="","Falta o código",IF(A408&lt;&gt;TRIM(A408),"Confira o código",IF(COUNTIFS(GastoID,A408)&gt;1,"Código repetido",IF(NOT(ISNUMBER(B408)),"Confira a data",IF(OR(B408&lt;1,B408&gt;73415,INT(B408)&lt;&gt;B408),"Confira a data",IF(NOT(ISNUMBER(C408)),"Confira o valor",IF(C408&lt;=0,"Valor maior que zero",IF(COUNTIFS(Categorias,F408)&lt;&gt;1,"Escolha uma categoria",IF(G408="","Preencha a descrição","OK"))))))))))</f>
        <v/>
      </c>
      <c r="K408" s="34" t="n">
        <f aca="false">IF(J408="OK",C408,0)</f>
        <v>0</v>
      </c>
      <c r="L408" s="34" t="str">
        <f aca="false">IF(OR(J408&lt;&gt;"OK",FinMes=""),"",IF(B408&gt;=FinMes,0,MAX(0,ROUND(E408-C408,2))))</f>
        <v/>
      </c>
    </row>
    <row r="409" customFormat="false" ht="25" hidden="false" customHeight="true" outlineLevel="0" collapsed="false">
      <c r="A409" s="31"/>
      <c r="B409" s="32"/>
      <c r="C409" s="33"/>
      <c r="D409" s="34" t="str">
        <f aca="false">IF(OR(J409&lt;&gt;"OK",FinMes=""),"",IF(B409&gt;=FinMes,0,MAX(0,ROUND(C409-E409,2))))</f>
        <v/>
      </c>
      <c r="E409" s="34" t="str">
        <f aca="false">IF(OR(J409&lt;&gt;"OK",FinMes=""),"",IF(B409&gt;=FinMes,0,SUMIFS(PagoValido,PagoGasto,A409,PagoFecha,"&lt;"&amp;FinMes)))</f>
        <v/>
      </c>
      <c r="F409" s="35"/>
      <c r="G409" s="35"/>
      <c r="H409" s="35"/>
      <c r="I409" s="36" t="str">
        <f aca="false">IF(J409="","",IF(J409&lt;&gt;"OK","Confira os dados",IF(FinMes="","Escolha um período",IF(B409&gt;=FinMes,"Outro período",IF(L409&gt;0,"Pagamento excedente",IF(D409=0,"Pago",IF(E409=0,"A pagar","Parcial")))))))</f>
        <v/>
      </c>
      <c r="J409" s="36" t="str">
        <f aca="false">IF(COUNTA(A409:C409,F409:H409)=0,"",IF(A409="","Falta o código",IF(A409&lt;&gt;TRIM(A409),"Confira o código",IF(COUNTIFS(GastoID,A409)&gt;1,"Código repetido",IF(NOT(ISNUMBER(B409)),"Confira a data",IF(OR(B409&lt;1,B409&gt;73415,INT(B409)&lt;&gt;B409),"Confira a data",IF(NOT(ISNUMBER(C409)),"Confira o valor",IF(C409&lt;=0,"Valor maior que zero",IF(COUNTIFS(Categorias,F409)&lt;&gt;1,"Escolha uma categoria",IF(G409="","Preencha a descrição","OK"))))))))))</f>
        <v/>
      </c>
      <c r="K409" s="34" t="n">
        <f aca="false">IF(J409="OK",C409,0)</f>
        <v>0</v>
      </c>
      <c r="L409" s="34" t="str">
        <f aca="false">IF(OR(J409&lt;&gt;"OK",FinMes=""),"",IF(B409&gt;=FinMes,0,MAX(0,ROUND(E409-C409,2))))</f>
        <v/>
      </c>
    </row>
    <row r="410" customFormat="false" ht="25" hidden="false" customHeight="true" outlineLevel="0" collapsed="false">
      <c r="A410" s="31"/>
      <c r="B410" s="32"/>
      <c r="C410" s="33"/>
      <c r="D410" s="34" t="str">
        <f aca="false">IF(OR(J410&lt;&gt;"OK",FinMes=""),"",IF(B410&gt;=FinMes,0,MAX(0,ROUND(C410-E410,2))))</f>
        <v/>
      </c>
      <c r="E410" s="34" t="str">
        <f aca="false">IF(OR(J410&lt;&gt;"OK",FinMes=""),"",IF(B410&gt;=FinMes,0,SUMIFS(PagoValido,PagoGasto,A410,PagoFecha,"&lt;"&amp;FinMes)))</f>
        <v/>
      </c>
      <c r="F410" s="35"/>
      <c r="G410" s="35"/>
      <c r="H410" s="35"/>
      <c r="I410" s="36" t="str">
        <f aca="false">IF(J410="","",IF(J410&lt;&gt;"OK","Confira os dados",IF(FinMes="","Escolha um período",IF(B410&gt;=FinMes,"Outro período",IF(L410&gt;0,"Pagamento excedente",IF(D410=0,"Pago",IF(E410=0,"A pagar","Parcial")))))))</f>
        <v/>
      </c>
      <c r="J410" s="36" t="str">
        <f aca="false">IF(COUNTA(A410:C410,F410:H410)=0,"",IF(A410="","Falta o código",IF(A410&lt;&gt;TRIM(A410),"Confira o código",IF(COUNTIFS(GastoID,A410)&gt;1,"Código repetido",IF(NOT(ISNUMBER(B410)),"Confira a data",IF(OR(B410&lt;1,B410&gt;73415,INT(B410)&lt;&gt;B410),"Confira a data",IF(NOT(ISNUMBER(C410)),"Confira o valor",IF(C410&lt;=0,"Valor maior que zero",IF(COUNTIFS(Categorias,F410)&lt;&gt;1,"Escolha uma categoria",IF(G410="","Preencha a descrição","OK"))))))))))</f>
        <v/>
      </c>
      <c r="K410" s="34" t="n">
        <f aca="false">IF(J410="OK",C410,0)</f>
        <v>0</v>
      </c>
      <c r="L410" s="34" t="str">
        <f aca="false">IF(OR(J410&lt;&gt;"OK",FinMes=""),"",IF(B410&gt;=FinMes,0,MAX(0,ROUND(E410-C410,2))))</f>
        <v/>
      </c>
    </row>
    <row r="411" customFormat="false" ht="25" hidden="false" customHeight="true" outlineLevel="0" collapsed="false">
      <c r="A411" s="31"/>
      <c r="B411" s="32"/>
      <c r="C411" s="33"/>
      <c r="D411" s="34" t="str">
        <f aca="false">IF(OR(J411&lt;&gt;"OK",FinMes=""),"",IF(B411&gt;=FinMes,0,MAX(0,ROUND(C411-E411,2))))</f>
        <v/>
      </c>
      <c r="E411" s="34" t="str">
        <f aca="false">IF(OR(J411&lt;&gt;"OK",FinMes=""),"",IF(B411&gt;=FinMes,0,SUMIFS(PagoValido,PagoGasto,A411,PagoFecha,"&lt;"&amp;FinMes)))</f>
        <v/>
      </c>
      <c r="F411" s="35"/>
      <c r="G411" s="35"/>
      <c r="H411" s="35"/>
      <c r="I411" s="36" t="str">
        <f aca="false">IF(J411="","",IF(J411&lt;&gt;"OK","Confira os dados",IF(FinMes="","Escolha um período",IF(B411&gt;=FinMes,"Outro período",IF(L411&gt;0,"Pagamento excedente",IF(D411=0,"Pago",IF(E411=0,"A pagar","Parcial")))))))</f>
        <v/>
      </c>
      <c r="J411" s="36" t="str">
        <f aca="false">IF(COUNTA(A411:C411,F411:H411)=0,"",IF(A411="","Falta o código",IF(A411&lt;&gt;TRIM(A411),"Confira o código",IF(COUNTIFS(GastoID,A411)&gt;1,"Código repetido",IF(NOT(ISNUMBER(B411)),"Confira a data",IF(OR(B411&lt;1,B411&gt;73415,INT(B411)&lt;&gt;B411),"Confira a data",IF(NOT(ISNUMBER(C411)),"Confira o valor",IF(C411&lt;=0,"Valor maior que zero",IF(COUNTIFS(Categorias,F411)&lt;&gt;1,"Escolha uma categoria",IF(G411="","Preencha a descrição","OK"))))))))))</f>
        <v/>
      </c>
      <c r="K411" s="34" t="n">
        <f aca="false">IF(J411="OK",C411,0)</f>
        <v>0</v>
      </c>
      <c r="L411" s="34" t="str">
        <f aca="false">IF(OR(J411&lt;&gt;"OK",FinMes=""),"",IF(B411&gt;=FinMes,0,MAX(0,ROUND(E411-C411,2))))</f>
        <v/>
      </c>
    </row>
    <row r="412" customFormat="false" ht="25" hidden="false" customHeight="true" outlineLevel="0" collapsed="false">
      <c r="A412" s="31"/>
      <c r="B412" s="32"/>
      <c r="C412" s="33"/>
      <c r="D412" s="34" t="str">
        <f aca="false">IF(OR(J412&lt;&gt;"OK",FinMes=""),"",IF(B412&gt;=FinMes,0,MAX(0,ROUND(C412-E412,2))))</f>
        <v/>
      </c>
      <c r="E412" s="34" t="str">
        <f aca="false">IF(OR(J412&lt;&gt;"OK",FinMes=""),"",IF(B412&gt;=FinMes,0,SUMIFS(PagoValido,PagoGasto,A412,PagoFecha,"&lt;"&amp;FinMes)))</f>
        <v/>
      </c>
      <c r="F412" s="35"/>
      <c r="G412" s="35"/>
      <c r="H412" s="35"/>
      <c r="I412" s="36" t="str">
        <f aca="false">IF(J412="","",IF(J412&lt;&gt;"OK","Confira os dados",IF(FinMes="","Escolha um período",IF(B412&gt;=FinMes,"Outro período",IF(L412&gt;0,"Pagamento excedente",IF(D412=0,"Pago",IF(E412=0,"A pagar","Parcial")))))))</f>
        <v/>
      </c>
      <c r="J412" s="36" t="str">
        <f aca="false">IF(COUNTA(A412:C412,F412:H412)=0,"",IF(A412="","Falta o código",IF(A412&lt;&gt;TRIM(A412),"Confira o código",IF(COUNTIFS(GastoID,A412)&gt;1,"Código repetido",IF(NOT(ISNUMBER(B412)),"Confira a data",IF(OR(B412&lt;1,B412&gt;73415,INT(B412)&lt;&gt;B412),"Confira a data",IF(NOT(ISNUMBER(C412)),"Confira o valor",IF(C412&lt;=0,"Valor maior que zero",IF(COUNTIFS(Categorias,F412)&lt;&gt;1,"Escolha uma categoria",IF(G412="","Preencha a descrição","OK"))))))))))</f>
        <v/>
      </c>
      <c r="K412" s="34" t="n">
        <f aca="false">IF(J412="OK",C412,0)</f>
        <v>0</v>
      </c>
      <c r="L412" s="34" t="str">
        <f aca="false">IF(OR(J412&lt;&gt;"OK",FinMes=""),"",IF(B412&gt;=FinMes,0,MAX(0,ROUND(E412-C412,2))))</f>
        <v/>
      </c>
    </row>
    <row r="413" customFormat="false" ht="25" hidden="false" customHeight="true" outlineLevel="0" collapsed="false">
      <c r="A413" s="31"/>
      <c r="B413" s="32"/>
      <c r="C413" s="33"/>
      <c r="D413" s="34" t="str">
        <f aca="false">IF(OR(J413&lt;&gt;"OK",FinMes=""),"",IF(B413&gt;=FinMes,0,MAX(0,ROUND(C413-E413,2))))</f>
        <v/>
      </c>
      <c r="E413" s="34" t="str">
        <f aca="false">IF(OR(J413&lt;&gt;"OK",FinMes=""),"",IF(B413&gt;=FinMes,0,SUMIFS(PagoValido,PagoGasto,A413,PagoFecha,"&lt;"&amp;FinMes)))</f>
        <v/>
      </c>
      <c r="F413" s="35"/>
      <c r="G413" s="35"/>
      <c r="H413" s="35"/>
      <c r="I413" s="36" t="str">
        <f aca="false">IF(J413="","",IF(J413&lt;&gt;"OK","Confira os dados",IF(FinMes="","Escolha um período",IF(B413&gt;=FinMes,"Outro período",IF(L413&gt;0,"Pagamento excedente",IF(D413=0,"Pago",IF(E413=0,"A pagar","Parcial")))))))</f>
        <v/>
      </c>
      <c r="J413" s="36" t="str">
        <f aca="false">IF(COUNTA(A413:C413,F413:H413)=0,"",IF(A413="","Falta o código",IF(A413&lt;&gt;TRIM(A413),"Confira o código",IF(COUNTIFS(GastoID,A413)&gt;1,"Código repetido",IF(NOT(ISNUMBER(B413)),"Confira a data",IF(OR(B413&lt;1,B413&gt;73415,INT(B413)&lt;&gt;B413),"Confira a data",IF(NOT(ISNUMBER(C413)),"Confira o valor",IF(C413&lt;=0,"Valor maior que zero",IF(COUNTIFS(Categorias,F413)&lt;&gt;1,"Escolha uma categoria",IF(G413="","Preencha a descrição","OK"))))))))))</f>
        <v/>
      </c>
      <c r="K413" s="34" t="n">
        <f aca="false">IF(J413="OK",C413,0)</f>
        <v>0</v>
      </c>
      <c r="L413" s="34" t="str">
        <f aca="false">IF(OR(J413&lt;&gt;"OK",FinMes=""),"",IF(B413&gt;=FinMes,0,MAX(0,ROUND(E413-C413,2))))</f>
        <v/>
      </c>
    </row>
    <row r="414" customFormat="false" ht="25" hidden="false" customHeight="true" outlineLevel="0" collapsed="false">
      <c r="A414" s="31"/>
      <c r="B414" s="32"/>
      <c r="C414" s="33"/>
      <c r="D414" s="34" t="str">
        <f aca="false">IF(OR(J414&lt;&gt;"OK",FinMes=""),"",IF(B414&gt;=FinMes,0,MAX(0,ROUND(C414-E414,2))))</f>
        <v/>
      </c>
      <c r="E414" s="34" t="str">
        <f aca="false">IF(OR(J414&lt;&gt;"OK",FinMes=""),"",IF(B414&gt;=FinMes,0,SUMIFS(PagoValido,PagoGasto,A414,PagoFecha,"&lt;"&amp;FinMes)))</f>
        <v/>
      </c>
      <c r="F414" s="35"/>
      <c r="G414" s="35"/>
      <c r="H414" s="35"/>
      <c r="I414" s="36" t="str">
        <f aca="false">IF(J414="","",IF(J414&lt;&gt;"OK","Confira os dados",IF(FinMes="","Escolha um período",IF(B414&gt;=FinMes,"Outro período",IF(L414&gt;0,"Pagamento excedente",IF(D414=0,"Pago",IF(E414=0,"A pagar","Parcial")))))))</f>
        <v/>
      </c>
      <c r="J414" s="36" t="str">
        <f aca="false">IF(COUNTA(A414:C414,F414:H414)=0,"",IF(A414="","Falta o código",IF(A414&lt;&gt;TRIM(A414),"Confira o código",IF(COUNTIFS(GastoID,A414)&gt;1,"Código repetido",IF(NOT(ISNUMBER(B414)),"Confira a data",IF(OR(B414&lt;1,B414&gt;73415,INT(B414)&lt;&gt;B414),"Confira a data",IF(NOT(ISNUMBER(C414)),"Confira o valor",IF(C414&lt;=0,"Valor maior que zero",IF(COUNTIFS(Categorias,F414)&lt;&gt;1,"Escolha uma categoria",IF(G414="","Preencha a descrição","OK"))))))))))</f>
        <v/>
      </c>
      <c r="K414" s="34" t="n">
        <f aca="false">IF(J414="OK",C414,0)</f>
        <v>0</v>
      </c>
      <c r="L414" s="34" t="str">
        <f aca="false">IF(OR(J414&lt;&gt;"OK",FinMes=""),"",IF(B414&gt;=FinMes,0,MAX(0,ROUND(E414-C414,2))))</f>
        <v/>
      </c>
    </row>
    <row r="415" customFormat="false" ht="25" hidden="false" customHeight="true" outlineLevel="0" collapsed="false">
      <c r="A415" s="31"/>
      <c r="B415" s="32"/>
      <c r="C415" s="33"/>
      <c r="D415" s="34" t="str">
        <f aca="false">IF(OR(J415&lt;&gt;"OK",FinMes=""),"",IF(B415&gt;=FinMes,0,MAX(0,ROUND(C415-E415,2))))</f>
        <v/>
      </c>
      <c r="E415" s="34" t="str">
        <f aca="false">IF(OR(J415&lt;&gt;"OK",FinMes=""),"",IF(B415&gt;=FinMes,0,SUMIFS(PagoValido,PagoGasto,A415,PagoFecha,"&lt;"&amp;FinMes)))</f>
        <v/>
      </c>
      <c r="F415" s="35"/>
      <c r="G415" s="35"/>
      <c r="H415" s="35"/>
      <c r="I415" s="36" t="str">
        <f aca="false">IF(J415="","",IF(J415&lt;&gt;"OK","Confira os dados",IF(FinMes="","Escolha um período",IF(B415&gt;=FinMes,"Outro período",IF(L415&gt;0,"Pagamento excedente",IF(D415=0,"Pago",IF(E415=0,"A pagar","Parcial")))))))</f>
        <v/>
      </c>
      <c r="J415" s="36" t="str">
        <f aca="false">IF(COUNTA(A415:C415,F415:H415)=0,"",IF(A415="","Falta o código",IF(A415&lt;&gt;TRIM(A415),"Confira o código",IF(COUNTIFS(GastoID,A415)&gt;1,"Código repetido",IF(NOT(ISNUMBER(B415)),"Confira a data",IF(OR(B415&lt;1,B415&gt;73415,INT(B415)&lt;&gt;B415),"Confira a data",IF(NOT(ISNUMBER(C415)),"Confira o valor",IF(C415&lt;=0,"Valor maior que zero",IF(COUNTIFS(Categorias,F415)&lt;&gt;1,"Escolha uma categoria",IF(G415="","Preencha a descrição","OK"))))))))))</f>
        <v/>
      </c>
      <c r="K415" s="34" t="n">
        <f aca="false">IF(J415="OK",C415,0)</f>
        <v>0</v>
      </c>
      <c r="L415" s="34" t="str">
        <f aca="false">IF(OR(J415&lt;&gt;"OK",FinMes=""),"",IF(B415&gt;=FinMes,0,MAX(0,ROUND(E415-C415,2))))</f>
        <v/>
      </c>
    </row>
    <row r="416" customFormat="false" ht="25" hidden="false" customHeight="true" outlineLevel="0" collapsed="false">
      <c r="A416" s="31"/>
      <c r="B416" s="32"/>
      <c r="C416" s="33"/>
      <c r="D416" s="34" t="str">
        <f aca="false">IF(OR(J416&lt;&gt;"OK",FinMes=""),"",IF(B416&gt;=FinMes,0,MAX(0,ROUND(C416-E416,2))))</f>
        <v/>
      </c>
      <c r="E416" s="34" t="str">
        <f aca="false">IF(OR(J416&lt;&gt;"OK",FinMes=""),"",IF(B416&gt;=FinMes,0,SUMIFS(PagoValido,PagoGasto,A416,PagoFecha,"&lt;"&amp;FinMes)))</f>
        <v/>
      </c>
      <c r="F416" s="35"/>
      <c r="G416" s="35"/>
      <c r="H416" s="35"/>
      <c r="I416" s="36" t="str">
        <f aca="false">IF(J416="","",IF(J416&lt;&gt;"OK","Confira os dados",IF(FinMes="","Escolha um período",IF(B416&gt;=FinMes,"Outro período",IF(L416&gt;0,"Pagamento excedente",IF(D416=0,"Pago",IF(E416=0,"A pagar","Parcial")))))))</f>
        <v/>
      </c>
      <c r="J416" s="36" t="str">
        <f aca="false">IF(COUNTA(A416:C416,F416:H416)=0,"",IF(A416="","Falta o código",IF(A416&lt;&gt;TRIM(A416),"Confira o código",IF(COUNTIFS(GastoID,A416)&gt;1,"Código repetido",IF(NOT(ISNUMBER(B416)),"Confira a data",IF(OR(B416&lt;1,B416&gt;73415,INT(B416)&lt;&gt;B416),"Confira a data",IF(NOT(ISNUMBER(C416)),"Confira o valor",IF(C416&lt;=0,"Valor maior que zero",IF(COUNTIFS(Categorias,F416)&lt;&gt;1,"Escolha uma categoria",IF(G416="","Preencha a descrição","OK"))))))))))</f>
        <v/>
      </c>
      <c r="K416" s="34" t="n">
        <f aca="false">IF(J416="OK",C416,0)</f>
        <v>0</v>
      </c>
      <c r="L416" s="34" t="str">
        <f aca="false">IF(OR(J416&lt;&gt;"OK",FinMes=""),"",IF(B416&gt;=FinMes,0,MAX(0,ROUND(E416-C416,2))))</f>
        <v/>
      </c>
    </row>
    <row r="417" customFormat="false" ht="25" hidden="false" customHeight="true" outlineLevel="0" collapsed="false">
      <c r="A417" s="31"/>
      <c r="B417" s="32"/>
      <c r="C417" s="33"/>
      <c r="D417" s="34" t="str">
        <f aca="false">IF(OR(J417&lt;&gt;"OK",FinMes=""),"",IF(B417&gt;=FinMes,0,MAX(0,ROUND(C417-E417,2))))</f>
        <v/>
      </c>
      <c r="E417" s="34" t="str">
        <f aca="false">IF(OR(J417&lt;&gt;"OK",FinMes=""),"",IF(B417&gt;=FinMes,0,SUMIFS(PagoValido,PagoGasto,A417,PagoFecha,"&lt;"&amp;FinMes)))</f>
        <v/>
      </c>
      <c r="F417" s="35"/>
      <c r="G417" s="35"/>
      <c r="H417" s="35"/>
      <c r="I417" s="36" t="str">
        <f aca="false">IF(J417="","",IF(J417&lt;&gt;"OK","Confira os dados",IF(FinMes="","Escolha um período",IF(B417&gt;=FinMes,"Outro período",IF(L417&gt;0,"Pagamento excedente",IF(D417=0,"Pago",IF(E417=0,"A pagar","Parcial")))))))</f>
        <v/>
      </c>
      <c r="J417" s="36" t="str">
        <f aca="false">IF(COUNTA(A417:C417,F417:H417)=0,"",IF(A417="","Falta o código",IF(A417&lt;&gt;TRIM(A417),"Confira o código",IF(COUNTIFS(GastoID,A417)&gt;1,"Código repetido",IF(NOT(ISNUMBER(B417)),"Confira a data",IF(OR(B417&lt;1,B417&gt;73415,INT(B417)&lt;&gt;B417),"Confira a data",IF(NOT(ISNUMBER(C417)),"Confira o valor",IF(C417&lt;=0,"Valor maior que zero",IF(COUNTIFS(Categorias,F417)&lt;&gt;1,"Escolha uma categoria",IF(G417="","Preencha a descrição","OK"))))))))))</f>
        <v/>
      </c>
      <c r="K417" s="34" t="n">
        <f aca="false">IF(J417="OK",C417,0)</f>
        <v>0</v>
      </c>
      <c r="L417" s="34" t="str">
        <f aca="false">IF(OR(J417&lt;&gt;"OK",FinMes=""),"",IF(B417&gt;=FinMes,0,MAX(0,ROUND(E417-C417,2))))</f>
        <v/>
      </c>
    </row>
    <row r="418" customFormat="false" ht="25" hidden="false" customHeight="true" outlineLevel="0" collapsed="false">
      <c r="A418" s="31"/>
      <c r="B418" s="32"/>
      <c r="C418" s="33"/>
      <c r="D418" s="34" t="str">
        <f aca="false">IF(OR(J418&lt;&gt;"OK",FinMes=""),"",IF(B418&gt;=FinMes,0,MAX(0,ROUND(C418-E418,2))))</f>
        <v/>
      </c>
      <c r="E418" s="34" t="str">
        <f aca="false">IF(OR(J418&lt;&gt;"OK",FinMes=""),"",IF(B418&gt;=FinMes,0,SUMIFS(PagoValido,PagoGasto,A418,PagoFecha,"&lt;"&amp;FinMes)))</f>
        <v/>
      </c>
      <c r="F418" s="35"/>
      <c r="G418" s="35"/>
      <c r="H418" s="35"/>
      <c r="I418" s="36" t="str">
        <f aca="false">IF(J418="","",IF(J418&lt;&gt;"OK","Confira os dados",IF(FinMes="","Escolha um período",IF(B418&gt;=FinMes,"Outro período",IF(L418&gt;0,"Pagamento excedente",IF(D418=0,"Pago",IF(E418=0,"A pagar","Parcial")))))))</f>
        <v/>
      </c>
      <c r="J418" s="36" t="str">
        <f aca="false">IF(COUNTA(A418:C418,F418:H418)=0,"",IF(A418="","Falta o código",IF(A418&lt;&gt;TRIM(A418),"Confira o código",IF(COUNTIFS(GastoID,A418)&gt;1,"Código repetido",IF(NOT(ISNUMBER(B418)),"Confira a data",IF(OR(B418&lt;1,B418&gt;73415,INT(B418)&lt;&gt;B418),"Confira a data",IF(NOT(ISNUMBER(C418)),"Confira o valor",IF(C418&lt;=0,"Valor maior que zero",IF(COUNTIFS(Categorias,F418)&lt;&gt;1,"Escolha uma categoria",IF(G418="","Preencha a descrição","OK"))))))))))</f>
        <v/>
      </c>
      <c r="K418" s="34" t="n">
        <f aca="false">IF(J418="OK",C418,0)</f>
        <v>0</v>
      </c>
      <c r="L418" s="34" t="str">
        <f aca="false">IF(OR(J418&lt;&gt;"OK",FinMes=""),"",IF(B418&gt;=FinMes,0,MAX(0,ROUND(E418-C418,2))))</f>
        <v/>
      </c>
    </row>
    <row r="419" customFormat="false" ht="25" hidden="false" customHeight="true" outlineLevel="0" collapsed="false">
      <c r="A419" s="31"/>
      <c r="B419" s="32"/>
      <c r="C419" s="33"/>
      <c r="D419" s="34" t="str">
        <f aca="false">IF(OR(J419&lt;&gt;"OK",FinMes=""),"",IF(B419&gt;=FinMes,0,MAX(0,ROUND(C419-E419,2))))</f>
        <v/>
      </c>
      <c r="E419" s="34" t="str">
        <f aca="false">IF(OR(J419&lt;&gt;"OK",FinMes=""),"",IF(B419&gt;=FinMes,0,SUMIFS(PagoValido,PagoGasto,A419,PagoFecha,"&lt;"&amp;FinMes)))</f>
        <v/>
      </c>
      <c r="F419" s="35"/>
      <c r="G419" s="35"/>
      <c r="H419" s="35"/>
      <c r="I419" s="36" t="str">
        <f aca="false">IF(J419="","",IF(J419&lt;&gt;"OK","Confira os dados",IF(FinMes="","Escolha um período",IF(B419&gt;=FinMes,"Outro período",IF(L419&gt;0,"Pagamento excedente",IF(D419=0,"Pago",IF(E419=0,"A pagar","Parcial")))))))</f>
        <v/>
      </c>
      <c r="J419" s="36" t="str">
        <f aca="false">IF(COUNTA(A419:C419,F419:H419)=0,"",IF(A419="","Falta o código",IF(A419&lt;&gt;TRIM(A419),"Confira o código",IF(COUNTIFS(GastoID,A419)&gt;1,"Código repetido",IF(NOT(ISNUMBER(B419)),"Confira a data",IF(OR(B419&lt;1,B419&gt;73415,INT(B419)&lt;&gt;B419),"Confira a data",IF(NOT(ISNUMBER(C419)),"Confira o valor",IF(C419&lt;=0,"Valor maior que zero",IF(COUNTIFS(Categorias,F419)&lt;&gt;1,"Escolha uma categoria",IF(G419="","Preencha a descrição","OK"))))))))))</f>
        <v/>
      </c>
      <c r="K419" s="34" t="n">
        <f aca="false">IF(J419="OK",C419,0)</f>
        <v>0</v>
      </c>
      <c r="L419" s="34" t="str">
        <f aca="false">IF(OR(J419&lt;&gt;"OK",FinMes=""),"",IF(B419&gt;=FinMes,0,MAX(0,ROUND(E419-C419,2))))</f>
        <v/>
      </c>
    </row>
    <row r="420" customFormat="false" ht="25" hidden="false" customHeight="true" outlineLevel="0" collapsed="false">
      <c r="A420" s="31"/>
      <c r="B420" s="32"/>
      <c r="C420" s="33"/>
      <c r="D420" s="34" t="str">
        <f aca="false">IF(OR(J420&lt;&gt;"OK",FinMes=""),"",IF(B420&gt;=FinMes,0,MAX(0,ROUND(C420-E420,2))))</f>
        <v/>
      </c>
      <c r="E420" s="34" t="str">
        <f aca="false">IF(OR(J420&lt;&gt;"OK",FinMes=""),"",IF(B420&gt;=FinMes,0,SUMIFS(PagoValido,PagoGasto,A420,PagoFecha,"&lt;"&amp;FinMes)))</f>
        <v/>
      </c>
      <c r="F420" s="35"/>
      <c r="G420" s="35"/>
      <c r="H420" s="35"/>
      <c r="I420" s="36" t="str">
        <f aca="false">IF(J420="","",IF(J420&lt;&gt;"OK","Confira os dados",IF(FinMes="","Escolha um período",IF(B420&gt;=FinMes,"Outro período",IF(L420&gt;0,"Pagamento excedente",IF(D420=0,"Pago",IF(E420=0,"A pagar","Parcial")))))))</f>
        <v/>
      </c>
      <c r="J420" s="36" t="str">
        <f aca="false">IF(COUNTA(A420:C420,F420:H420)=0,"",IF(A420="","Falta o código",IF(A420&lt;&gt;TRIM(A420),"Confira o código",IF(COUNTIFS(GastoID,A420)&gt;1,"Código repetido",IF(NOT(ISNUMBER(B420)),"Confira a data",IF(OR(B420&lt;1,B420&gt;73415,INT(B420)&lt;&gt;B420),"Confira a data",IF(NOT(ISNUMBER(C420)),"Confira o valor",IF(C420&lt;=0,"Valor maior que zero",IF(COUNTIFS(Categorias,F420)&lt;&gt;1,"Escolha uma categoria",IF(G420="","Preencha a descrição","OK"))))))))))</f>
        <v/>
      </c>
      <c r="K420" s="34" t="n">
        <f aca="false">IF(J420="OK",C420,0)</f>
        <v>0</v>
      </c>
      <c r="L420" s="34" t="str">
        <f aca="false">IF(OR(J420&lt;&gt;"OK",FinMes=""),"",IF(B420&gt;=FinMes,0,MAX(0,ROUND(E420-C420,2))))</f>
        <v/>
      </c>
    </row>
    <row r="421" customFormat="false" ht="25" hidden="false" customHeight="true" outlineLevel="0" collapsed="false">
      <c r="A421" s="31"/>
      <c r="B421" s="32"/>
      <c r="C421" s="33"/>
      <c r="D421" s="34" t="str">
        <f aca="false">IF(OR(J421&lt;&gt;"OK",FinMes=""),"",IF(B421&gt;=FinMes,0,MAX(0,ROUND(C421-E421,2))))</f>
        <v/>
      </c>
      <c r="E421" s="34" t="str">
        <f aca="false">IF(OR(J421&lt;&gt;"OK",FinMes=""),"",IF(B421&gt;=FinMes,0,SUMIFS(PagoValido,PagoGasto,A421,PagoFecha,"&lt;"&amp;FinMes)))</f>
        <v/>
      </c>
      <c r="F421" s="35"/>
      <c r="G421" s="35"/>
      <c r="H421" s="35"/>
      <c r="I421" s="36" t="str">
        <f aca="false">IF(J421="","",IF(J421&lt;&gt;"OK","Confira os dados",IF(FinMes="","Escolha um período",IF(B421&gt;=FinMes,"Outro período",IF(L421&gt;0,"Pagamento excedente",IF(D421=0,"Pago",IF(E421=0,"A pagar","Parcial")))))))</f>
        <v/>
      </c>
      <c r="J421" s="36" t="str">
        <f aca="false">IF(COUNTA(A421:C421,F421:H421)=0,"",IF(A421="","Falta o código",IF(A421&lt;&gt;TRIM(A421),"Confira o código",IF(COUNTIFS(GastoID,A421)&gt;1,"Código repetido",IF(NOT(ISNUMBER(B421)),"Confira a data",IF(OR(B421&lt;1,B421&gt;73415,INT(B421)&lt;&gt;B421),"Confira a data",IF(NOT(ISNUMBER(C421)),"Confira o valor",IF(C421&lt;=0,"Valor maior que zero",IF(COUNTIFS(Categorias,F421)&lt;&gt;1,"Escolha uma categoria",IF(G421="","Preencha a descrição","OK"))))))))))</f>
        <v/>
      </c>
      <c r="K421" s="34" t="n">
        <f aca="false">IF(J421="OK",C421,0)</f>
        <v>0</v>
      </c>
      <c r="L421" s="34" t="str">
        <f aca="false">IF(OR(J421&lt;&gt;"OK",FinMes=""),"",IF(B421&gt;=FinMes,0,MAX(0,ROUND(E421-C421,2))))</f>
        <v/>
      </c>
    </row>
    <row r="422" customFormat="false" ht="25" hidden="false" customHeight="true" outlineLevel="0" collapsed="false">
      <c r="A422" s="31"/>
      <c r="B422" s="32"/>
      <c r="C422" s="33"/>
      <c r="D422" s="34" t="str">
        <f aca="false">IF(OR(J422&lt;&gt;"OK",FinMes=""),"",IF(B422&gt;=FinMes,0,MAX(0,ROUND(C422-E422,2))))</f>
        <v/>
      </c>
      <c r="E422" s="34" t="str">
        <f aca="false">IF(OR(J422&lt;&gt;"OK",FinMes=""),"",IF(B422&gt;=FinMes,0,SUMIFS(PagoValido,PagoGasto,A422,PagoFecha,"&lt;"&amp;FinMes)))</f>
        <v/>
      </c>
      <c r="F422" s="35"/>
      <c r="G422" s="35"/>
      <c r="H422" s="35"/>
      <c r="I422" s="36" t="str">
        <f aca="false">IF(J422="","",IF(J422&lt;&gt;"OK","Confira os dados",IF(FinMes="","Escolha um período",IF(B422&gt;=FinMes,"Outro período",IF(L422&gt;0,"Pagamento excedente",IF(D422=0,"Pago",IF(E422=0,"A pagar","Parcial")))))))</f>
        <v/>
      </c>
      <c r="J422" s="36" t="str">
        <f aca="false">IF(COUNTA(A422:C422,F422:H422)=0,"",IF(A422="","Falta o código",IF(A422&lt;&gt;TRIM(A422),"Confira o código",IF(COUNTIFS(GastoID,A422)&gt;1,"Código repetido",IF(NOT(ISNUMBER(B422)),"Confira a data",IF(OR(B422&lt;1,B422&gt;73415,INT(B422)&lt;&gt;B422),"Confira a data",IF(NOT(ISNUMBER(C422)),"Confira o valor",IF(C422&lt;=0,"Valor maior que zero",IF(COUNTIFS(Categorias,F422)&lt;&gt;1,"Escolha uma categoria",IF(G422="","Preencha a descrição","OK"))))))))))</f>
        <v/>
      </c>
      <c r="K422" s="34" t="n">
        <f aca="false">IF(J422="OK",C422,0)</f>
        <v>0</v>
      </c>
      <c r="L422" s="34" t="str">
        <f aca="false">IF(OR(J422&lt;&gt;"OK",FinMes=""),"",IF(B422&gt;=FinMes,0,MAX(0,ROUND(E422-C422,2))))</f>
        <v/>
      </c>
    </row>
    <row r="423" customFormat="false" ht="25" hidden="false" customHeight="true" outlineLevel="0" collapsed="false">
      <c r="A423" s="31"/>
      <c r="B423" s="32"/>
      <c r="C423" s="33"/>
      <c r="D423" s="34" t="str">
        <f aca="false">IF(OR(J423&lt;&gt;"OK",FinMes=""),"",IF(B423&gt;=FinMes,0,MAX(0,ROUND(C423-E423,2))))</f>
        <v/>
      </c>
      <c r="E423" s="34" t="str">
        <f aca="false">IF(OR(J423&lt;&gt;"OK",FinMes=""),"",IF(B423&gt;=FinMes,0,SUMIFS(PagoValido,PagoGasto,A423,PagoFecha,"&lt;"&amp;FinMes)))</f>
        <v/>
      </c>
      <c r="F423" s="35"/>
      <c r="G423" s="35"/>
      <c r="H423" s="35"/>
      <c r="I423" s="36" t="str">
        <f aca="false">IF(J423="","",IF(J423&lt;&gt;"OK","Confira os dados",IF(FinMes="","Escolha um período",IF(B423&gt;=FinMes,"Outro período",IF(L423&gt;0,"Pagamento excedente",IF(D423=0,"Pago",IF(E423=0,"A pagar","Parcial")))))))</f>
        <v/>
      </c>
      <c r="J423" s="36" t="str">
        <f aca="false">IF(COUNTA(A423:C423,F423:H423)=0,"",IF(A423="","Falta o código",IF(A423&lt;&gt;TRIM(A423),"Confira o código",IF(COUNTIFS(GastoID,A423)&gt;1,"Código repetido",IF(NOT(ISNUMBER(B423)),"Confira a data",IF(OR(B423&lt;1,B423&gt;73415,INT(B423)&lt;&gt;B423),"Confira a data",IF(NOT(ISNUMBER(C423)),"Confira o valor",IF(C423&lt;=0,"Valor maior que zero",IF(COUNTIFS(Categorias,F423)&lt;&gt;1,"Escolha uma categoria",IF(G423="","Preencha a descrição","OK"))))))))))</f>
        <v/>
      </c>
      <c r="K423" s="34" t="n">
        <f aca="false">IF(J423="OK",C423,0)</f>
        <v>0</v>
      </c>
      <c r="L423" s="34" t="str">
        <f aca="false">IF(OR(J423&lt;&gt;"OK",FinMes=""),"",IF(B423&gt;=FinMes,0,MAX(0,ROUND(E423-C423,2))))</f>
        <v/>
      </c>
    </row>
    <row r="424" customFormat="false" ht="25" hidden="false" customHeight="true" outlineLevel="0" collapsed="false">
      <c r="A424" s="31"/>
      <c r="B424" s="32"/>
      <c r="C424" s="33"/>
      <c r="D424" s="34" t="str">
        <f aca="false">IF(OR(J424&lt;&gt;"OK",FinMes=""),"",IF(B424&gt;=FinMes,0,MAX(0,ROUND(C424-E424,2))))</f>
        <v/>
      </c>
      <c r="E424" s="34" t="str">
        <f aca="false">IF(OR(J424&lt;&gt;"OK",FinMes=""),"",IF(B424&gt;=FinMes,0,SUMIFS(PagoValido,PagoGasto,A424,PagoFecha,"&lt;"&amp;FinMes)))</f>
        <v/>
      </c>
      <c r="F424" s="35"/>
      <c r="G424" s="35"/>
      <c r="H424" s="35"/>
      <c r="I424" s="36" t="str">
        <f aca="false">IF(J424="","",IF(J424&lt;&gt;"OK","Confira os dados",IF(FinMes="","Escolha um período",IF(B424&gt;=FinMes,"Outro período",IF(L424&gt;0,"Pagamento excedente",IF(D424=0,"Pago",IF(E424=0,"A pagar","Parcial")))))))</f>
        <v/>
      </c>
      <c r="J424" s="36" t="str">
        <f aca="false">IF(COUNTA(A424:C424,F424:H424)=0,"",IF(A424="","Falta o código",IF(A424&lt;&gt;TRIM(A424),"Confira o código",IF(COUNTIFS(GastoID,A424)&gt;1,"Código repetido",IF(NOT(ISNUMBER(B424)),"Confira a data",IF(OR(B424&lt;1,B424&gt;73415,INT(B424)&lt;&gt;B424),"Confira a data",IF(NOT(ISNUMBER(C424)),"Confira o valor",IF(C424&lt;=0,"Valor maior que zero",IF(COUNTIFS(Categorias,F424)&lt;&gt;1,"Escolha uma categoria",IF(G424="","Preencha a descrição","OK"))))))))))</f>
        <v/>
      </c>
      <c r="K424" s="34" t="n">
        <f aca="false">IF(J424="OK",C424,0)</f>
        <v>0</v>
      </c>
      <c r="L424" s="34" t="str">
        <f aca="false">IF(OR(J424&lt;&gt;"OK",FinMes=""),"",IF(B424&gt;=FinMes,0,MAX(0,ROUND(E424-C424,2))))</f>
        <v/>
      </c>
    </row>
    <row r="425" customFormat="false" ht="25" hidden="false" customHeight="true" outlineLevel="0" collapsed="false">
      <c r="A425" s="31"/>
      <c r="B425" s="32"/>
      <c r="C425" s="33"/>
      <c r="D425" s="34" t="str">
        <f aca="false">IF(OR(J425&lt;&gt;"OK",FinMes=""),"",IF(B425&gt;=FinMes,0,MAX(0,ROUND(C425-E425,2))))</f>
        <v/>
      </c>
      <c r="E425" s="34" t="str">
        <f aca="false">IF(OR(J425&lt;&gt;"OK",FinMes=""),"",IF(B425&gt;=FinMes,0,SUMIFS(PagoValido,PagoGasto,A425,PagoFecha,"&lt;"&amp;FinMes)))</f>
        <v/>
      </c>
      <c r="F425" s="35"/>
      <c r="G425" s="35"/>
      <c r="H425" s="35"/>
      <c r="I425" s="36" t="str">
        <f aca="false">IF(J425="","",IF(J425&lt;&gt;"OK","Confira os dados",IF(FinMes="","Escolha um período",IF(B425&gt;=FinMes,"Outro período",IF(L425&gt;0,"Pagamento excedente",IF(D425=0,"Pago",IF(E425=0,"A pagar","Parcial")))))))</f>
        <v/>
      </c>
      <c r="J425" s="36" t="str">
        <f aca="false">IF(COUNTA(A425:C425,F425:H425)=0,"",IF(A425="","Falta o código",IF(A425&lt;&gt;TRIM(A425),"Confira o código",IF(COUNTIFS(GastoID,A425)&gt;1,"Código repetido",IF(NOT(ISNUMBER(B425)),"Confira a data",IF(OR(B425&lt;1,B425&gt;73415,INT(B425)&lt;&gt;B425),"Confira a data",IF(NOT(ISNUMBER(C425)),"Confira o valor",IF(C425&lt;=0,"Valor maior que zero",IF(COUNTIFS(Categorias,F425)&lt;&gt;1,"Escolha uma categoria",IF(G425="","Preencha a descrição","OK"))))))))))</f>
        <v/>
      </c>
      <c r="K425" s="34" t="n">
        <f aca="false">IF(J425="OK",C425,0)</f>
        <v>0</v>
      </c>
      <c r="L425" s="34" t="str">
        <f aca="false">IF(OR(J425&lt;&gt;"OK",FinMes=""),"",IF(B425&gt;=FinMes,0,MAX(0,ROUND(E425-C425,2))))</f>
        <v/>
      </c>
    </row>
    <row r="426" customFormat="false" ht="25" hidden="false" customHeight="true" outlineLevel="0" collapsed="false">
      <c r="A426" s="31"/>
      <c r="B426" s="32"/>
      <c r="C426" s="33"/>
      <c r="D426" s="34" t="str">
        <f aca="false">IF(OR(J426&lt;&gt;"OK",FinMes=""),"",IF(B426&gt;=FinMes,0,MAX(0,ROUND(C426-E426,2))))</f>
        <v/>
      </c>
      <c r="E426" s="34" t="str">
        <f aca="false">IF(OR(J426&lt;&gt;"OK",FinMes=""),"",IF(B426&gt;=FinMes,0,SUMIFS(PagoValido,PagoGasto,A426,PagoFecha,"&lt;"&amp;FinMes)))</f>
        <v/>
      </c>
      <c r="F426" s="35"/>
      <c r="G426" s="35"/>
      <c r="H426" s="35"/>
      <c r="I426" s="36" t="str">
        <f aca="false">IF(J426="","",IF(J426&lt;&gt;"OK","Confira os dados",IF(FinMes="","Escolha um período",IF(B426&gt;=FinMes,"Outro período",IF(L426&gt;0,"Pagamento excedente",IF(D426=0,"Pago",IF(E426=0,"A pagar","Parcial")))))))</f>
        <v/>
      </c>
      <c r="J426" s="36" t="str">
        <f aca="false">IF(COUNTA(A426:C426,F426:H426)=0,"",IF(A426="","Falta o código",IF(A426&lt;&gt;TRIM(A426),"Confira o código",IF(COUNTIFS(GastoID,A426)&gt;1,"Código repetido",IF(NOT(ISNUMBER(B426)),"Confira a data",IF(OR(B426&lt;1,B426&gt;73415,INT(B426)&lt;&gt;B426),"Confira a data",IF(NOT(ISNUMBER(C426)),"Confira o valor",IF(C426&lt;=0,"Valor maior que zero",IF(COUNTIFS(Categorias,F426)&lt;&gt;1,"Escolha uma categoria",IF(G426="","Preencha a descrição","OK"))))))))))</f>
        <v/>
      </c>
      <c r="K426" s="34" t="n">
        <f aca="false">IF(J426="OK",C426,0)</f>
        <v>0</v>
      </c>
      <c r="L426" s="34" t="str">
        <f aca="false">IF(OR(J426&lt;&gt;"OK",FinMes=""),"",IF(B426&gt;=FinMes,0,MAX(0,ROUND(E426-C426,2))))</f>
        <v/>
      </c>
    </row>
    <row r="427" customFormat="false" ht="25" hidden="false" customHeight="true" outlineLevel="0" collapsed="false">
      <c r="A427" s="31"/>
      <c r="B427" s="32"/>
      <c r="C427" s="33"/>
      <c r="D427" s="34" t="str">
        <f aca="false">IF(OR(J427&lt;&gt;"OK",FinMes=""),"",IF(B427&gt;=FinMes,0,MAX(0,ROUND(C427-E427,2))))</f>
        <v/>
      </c>
      <c r="E427" s="34" t="str">
        <f aca="false">IF(OR(J427&lt;&gt;"OK",FinMes=""),"",IF(B427&gt;=FinMes,0,SUMIFS(PagoValido,PagoGasto,A427,PagoFecha,"&lt;"&amp;FinMes)))</f>
        <v/>
      </c>
      <c r="F427" s="35"/>
      <c r="G427" s="35"/>
      <c r="H427" s="35"/>
      <c r="I427" s="36" t="str">
        <f aca="false">IF(J427="","",IF(J427&lt;&gt;"OK","Confira os dados",IF(FinMes="","Escolha um período",IF(B427&gt;=FinMes,"Outro período",IF(L427&gt;0,"Pagamento excedente",IF(D427=0,"Pago",IF(E427=0,"A pagar","Parcial")))))))</f>
        <v/>
      </c>
      <c r="J427" s="36" t="str">
        <f aca="false">IF(COUNTA(A427:C427,F427:H427)=0,"",IF(A427="","Falta o código",IF(A427&lt;&gt;TRIM(A427),"Confira o código",IF(COUNTIFS(GastoID,A427)&gt;1,"Código repetido",IF(NOT(ISNUMBER(B427)),"Confira a data",IF(OR(B427&lt;1,B427&gt;73415,INT(B427)&lt;&gt;B427),"Confira a data",IF(NOT(ISNUMBER(C427)),"Confira o valor",IF(C427&lt;=0,"Valor maior que zero",IF(COUNTIFS(Categorias,F427)&lt;&gt;1,"Escolha uma categoria",IF(G427="","Preencha a descrição","OK"))))))))))</f>
        <v/>
      </c>
      <c r="K427" s="34" t="n">
        <f aca="false">IF(J427="OK",C427,0)</f>
        <v>0</v>
      </c>
      <c r="L427" s="34" t="str">
        <f aca="false">IF(OR(J427&lt;&gt;"OK",FinMes=""),"",IF(B427&gt;=FinMes,0,MAX(0,ROUND(E427-C427,2))))</f>
        <v/>
      </c>
    </row>
    <row r="428" customFormat="false" ht="25" hidden="false" customHeight="true" outlineLevel="0" collapsed="false">
      <c r="A428" s="31"/>
      <c r="B428" s="32"/>
      <c r="C428" s="33"/>
      <c r="D428" s="34" t="str">
        <f aca="false">IF(OR(J428&lt;&gt;"OK",FinMes=""),"",IF(B428&gt;=FinMes,0,MAX(0,ROUND(C428-E428,2))))</f>
        <v/>
      </c>
      <c r="E428" s="34" t="str">
        <f aca="false">IF(OR(J428&lt;&gt;"OK",FinMes=""),"",IF(B428&gt;=FinMes,0,SUMIFS(PagoValido,PagoGasto,A428,PagoFecha,"&lt;"&amp;FinMes)))</f>
        <v/>
      </c>
      <c r="F428" s="35"/>
      <c r="G428" s="35"/>
      <c r="H428" s="35"/>
      <c r="I428" s="36" t="str">
        <f aca="false">IF(J428="","",IF(J428&lt;&gt;"OK","Confira os dados",IF(FinMes="","Escolha um período",IF(B428&gt;=FinMes,"Outro período",IF(L428&gt;0,"Pagamento excedente",IF(D428=0,"Pago",IF(E428=0,"A pagar","Parcial")))))))</f>
        <v/>
      </c>
      <c r="J428" s="36" t="str">
        <f aca="false">IF(COUNTA(A428:C428,F428:H428)=0,"",IF(A428="","Falta o código",IF(A428&lt;&gt;TRIM(A428),"Confira o código",IF(COUNTIFS(GastoID,A428)&gt;1,"Código repetido",IF(NOT(ISNUMBER(B428)),"Confira a data",IF(OR(B428&lt;1,B428&gt;73415,INT(B428)&lt;&gt;B428),"Confira a data",IF(NOT(ISNUMBER(C428)),"Confira o valor",IF(C428&lt;=0,"Valor maior que zero",IF(COUNTIFS(Categorias,F428)&lt;&gt;1,"Escolha uma categoria",IF(G428="","Preencha a descrição","OK"))))))))))</f>
        <v/>
      </c>
      <c r="K428" s="34" t="n">
        <f aca="false">IF(J428="OK",C428,0)</f>
        <v>0</v>
      </c>
      <c r="L428" s="34" t="str">
        <f aca="false">IF(OR(J428&lt;&gt;"OK",FinMes=""),"",IF(B428&gt;=FinMes,0,MAX(0,ROUND(E428-C428,2))))</f>
        <v/>
      </c>
    </row>
    <row r="429" customFormat="false" ht="25" hidden="false" customHeight="true" outlineLevel="0" collapsed="false">
      <c r="A429" s="31"/>
      <c r="B429" s="32"/>
      <c r="C429" s="33"/>
      <c r="D429" s="34" t="str">
        <f aca="false">IF(OR(J429&lt;&gt;"OK",FinMes=""),"",IF(B429&gt;=FinMes,0,MAX(0,ROUND(C429-E429,2))))</f>
        <v/>
      </c>
      <c r="E429" s="34" t="str">
        <f aca="false">IF(OR(J429&lt;&gt;"OK",FinMes=""),"",IF(B429&gt;=FinMes,0,SUMIFS(PagoValido,PagoGasto,A429,PagoFecha,"&lt;"&amp;FinMes)))</f>
        <v/>
      </c>
      <c r="F429" s="35"/>
      <c r="G429" s="35"/>
      <c r="H429" s="35"/>
      <c r="I429" s="36" t="str">
        <f aca="false">IF(J429="","",IF(J429&lt;&gt;"OK","Confira os dados",IF(FinMes="","Escolha um período",IF(B429&gt;=FinMes,"Outro período",IF(L429&gt;0,"Pagamento excedente",IF(D429=0,"Pago",IF(E429=0,"A pagar","Parcial")))))))</f>
        <v/>
      </c>
      <c r="J429" s="36" t="str">
        <f aca="false">IF(COUNTA(A429:C429,F429:H429)=0,"",IF(A429="","Falta o código",IF(A429&lt;&gt;TRIM(A429),"Confira o código",IF(COUNTIFS(GastoID,A429)&gt;1,"Código repetido",IF(NOT(ISNUMBER(B429)),"Confira a data",IF(OR(B429&lt;1,B429&gt;73415,INT(B429)&lt;&gt;B429),"Confira a data",IF(NOT(ISNUMBER(C429)),"Confira o valor",IF(C429&lt;=0,"Valor maior que zero",IF(COUNTIFS(Categorias,F429)&lt;&gt;1,"Escolha uma categoria",IF(G429="","Preencha a descrição","OK"))))))))))</f>
        <v/>
      </c>
      <c r="K429" s="34" t="n">
        <f aca="false">IF(J429="OK",C429,0)</f>
        <v>0</v>
      </c>
      <c r="L429" s="34" t="str">
        <f aca="false">IF(OR(J429&lt;&gt;"OK",FinMes=""),"",IF(B429&gt;=FinMes,0,MAX(0,ROUND(E429-C429,2))))</f>
        <v/>
      </c>
    </row>
    <row r="430" customFormat="false" ht="25" hidden="false" customHeight="true" outlineLevel="0" collapsed="false">
      <c r="A430" s="31"/>
      <c r="B430" s="32"/>
      <c r="C430" s="33"/>
      <c r="D430" s="34" t="str">
        <f aca="false">IF(OR(J430&lt;&gt;"OK",FinMes=""),"",IF(B430&gt;=FinMes,0,MAX(0,ROUND(C430-E430,2))))</f>
        <v/>
      </c>
      <c r="E430" s="34" t="str">
        <f aca="false">IF(OR(J430&lt;&gt;"OK",FinMes=""),"",IF(B430&gt;=FinMes,0,SUMIFS(PagoValido,PagoGasto,A430,PagoFecha,"&lt;"&amp;FinMes)))</f>
        <v/>
      </c>
      <c r="F430" s="35"/>
      <c r="G430" s="35"/>
      <c r="H430" s="35"/>
      <c r="I430" s="36" t="str">
        <f aca="false">IF(J430="","",IF(J430&lt;&gt;"OK","Confira os dados",IF(FinMes="","Escolha um período",IF(B430&gt;=FinMes,"Outro período",IF(L430&gt;0,"Pagamento excedente",IF(D430=0,"Pago",IF(E430=0,"A pagar","Parcial")))))))</f>
        <v/>
      </c>
      <c r="J430" s="36" t="str">
        <f aca="false">IF(COUNTA(A430:C430,F430:H430)=0,"",IF(A430="","Falta o código",IF(A430&lt;&gt;TRIM(A430),"Confira o código",IF(COUNTIFS(GastoID,A430)&gt;1,"Código repetido",IF(NOT(ISNUMBER(B430)),"Confira a data",IF(OR(B430&lt;1,B430&gt;73415,INT(B430)&lt;&gt;B430),"Confira a data",IF(NOT(ISNUMBER(C430)),"Confira o valor",IF(C430&lt;=0,"Valor maior que zero",IF(COUNTIFS(Categorias,F430)&lt;&gt;1,"Escolha uma categoria",IF(G430="","Preencha a descrição","OK"))))))))))</f>
        <v/>
      </c>
      <c r="K430" s="34" t="n">
        <f aca="false">IF(J430="OK",C430,0)</f>
        <v>0</v>
      </c>
      <c r="L430" s="34" t="str">
        <f aca="false">IF(OR(J430&lt;&gt;"OK",FinMes=""),"",IF(B430&gt;=FinMes,0,MAX(0,ROUND(E430-C430,2))))</f>
        <v/>
      </c>
    </row>
    <row r="431" customFormat="false" ht="25" hidden="false" customHeight="true" outlineLevel="0" collapsed="false">
      <c r="A431" s="31"/>
      <c r="B431" s="32"/>
      <c r="C431" s="33"/>
      <c r="D431" s="34" t="str">
        <f aca="false">IF(OR(J431&lt;&gt;"OK",FinMes=""),"",IF(B431&gt;=FinMes,0,MAX(0,ROUND(C431-E431,2))))</f>
        <v/>
      </c>
      <c r="E431" s="34" t="str">
        <f aca="false">IF(OR(J431&lt;&gt;"OK",FinMes=""),"",IF(B431&gt;=FinMes,0,SUMIFS(PagoValido,PagoGasto,A431,PagoFecha,"&lt;"&amp;FinMes)))</f>
        <v/>
      </c>
      <c r="F431" s="35"/>
      <c r="G431" s="35"/>
      <c r="H431" s="35"/>
      <c r="I431" s="36" t="str">
        <f aca="false">IF(J431="","",IF(J431&lt;&gt;"OK","Confira os dados",IF(FinMes="","Escolha um período",IF(B431&gt;=FinMes,"Outro período",IF(L431&gt;0,"Pagamento excedente",IF(D431=0,"Pago",IF(E431=0,"A pagar","Parcial")))))))</f>
        <v/>
      </c>
      <c r="J431" s="36" t="str">
        <f aca="false">IF(COUNTA(A431:C431,F431:H431)=0,"",IF(A431="","Falta o código",IF(A431&lt;&gt;TRIM(A431),"Confira o código",IF(COUNTIFS(GastoID,A431)&gt;1,"Código repetido",IF(NOT(ISNUMBER(B431)),"Confira a data",IF(OR(B431&lt;1,B431&gt;73415,INT(B431)&lt;&gt;B431),"Confira a data",IF(NOT(ISNUMBER(C431)),"Confira o valor",IF(C431&lt;=0,"Valor maior que zero",IF(COUNTIFS(Categorias,F431)&lt;&gt;1,"Escolha uma categoria",IF(G431="","Preencha a descrição","OK"))))))))))</f>
        <v/>
      </c>
      <c r="K431" s="34" t="n">
        <f aca="false">IF(J431="OK",C431,0)</f>
        <v>0</v>
      </c>
      <c r="L431" s="34" t="str">
        <f aca="false">IF(OR(J431&lt;&gt;"OK",FinMes=""),"",IF(B431&gt;=FinMes,0,MAX(0,ROUND(E431-C431,2))))</f>
        <v/>
      </c>
    </row>
    <row r="432" customFormat="false" ht="25" hidden="false" customHeight="true" outlineLevel="0" collapsed="false">
      <c r="A432" s="31"/>
      <c r="B432" s="32"/>
      <c r="C432" s="33"/>
      <c r="D432" s="34" t="str">
        <f aca="false">IF(OR(J432&lt;&gt;"OK",FinMes=""),"",IF(B432&gt;=FinMes,0,MAX(0,ROUND(C432-E432,2))))</f>
        <v/>
      </c>
      <c r="E432" s="34" t="str">
        <f aca="false">IF(OR(J432&lt;&gt;"OK",FinMes=""),"",IF(B432&gt;=FinMes,0,SUMIFS(PagoValido,PagoGasto,A432,PagoFecha,"&lt;"&amp;FinMes)))</f>
        <v/>
      </c>
      <c r="F432" s="35"/>
      <c r="G432" s="35"/>
      <c r="H432" s="35"/>
      <c r="I432" s="36" t="str">
        <f aca="false">IF(J432="","",IF(J432&lt;&gt;"OK","Confira os dados",IF(FinMes="","Escolha um período",IF(B432&gt;=FinMes,"Outro período",IF(L432&gt;0,"Pagamento excedente",IF(D432=0,"Pago",IF(E432=0,"A pagar","Parcial")))))))</f>
        <v/>
      </c>
      <c r="J432" s="36" t="str">
        <f aca="false">IF(COUNTA(A432:C432,F432:H432)=0,"",IF(A432="","Falta o código",IF(A432&lt;&gt;TRIM(A432),"Confira o código",IF(COUNTIFS(GastoID,A432)&gt;1,"Código repetido",IF(NOT(ISNUMBER(B432)),"Confira a data",IF(OR(B432&lt;1,B432&gt;73415,INT(B432)&lt;&gt;B432),"Confira a data",IF(NOT(ISNUMBER(C432)),"Confira o valor",IF(C432&lt;=0,"Valor maior que zero",IF(COUNTIFS(Categorias,F432)&lt;&gt;1,"Escolha uma categoria",IF(G432="","Preencha a descrição","OK"))))))))))</f>
        <v/>
      </c>
      <c r="K432" s="34" t="n">
        <f aca="false">IF(J432="OK",C432,0)</f>
        <v>0</v>
      </c>
      <c r="L432" s="34" t="str">
        <f aca="false">IF(OR(J432&lt;&gt;"OK",FinMes=""),"",IF(B432&gt;=FinMes,0,MAX(0,ROUND(E432-C432,2))))</f>
        <v/>
      </c>
    </row>
    <row r="433" customFormat="false" ht="25" hidden="false" customHeight="true" outlineLevel="0" collapsed="false">
      <c r="A433" s="31"/>
      <c r="B433" s="32"/>
      <c r="C433" s="33"/>
      <c r="D433" s="34" t="str">
        <f aca="false">IF(OR(J433&lt;&gt;"OK",FinMes=""),"",IF(B433&gt;=FinMes,0,MAX(0,ROUND(C433-E433,2))))</f>
        <v/>
      </c>
      <c r="E433" s="34" t="str">
        <f aca="false">IF(OR(J433&lt;&gt;"OK",FinMes=""),"",IF(B433&gt;=FinMes,0,SUMIFS(PagoValido,PagoGasto,A433,PagoFecha,"&lt;"&amp;FinMes)))</f>
        <v/>
      </c>
      <c r="F433" s="35"/>
      <c r="G433" s="35"/>
      <c r="H433" s="35"/>
      <c r="I433" s="36" t="str">
        <f aca="false">IF(J433="","",IF(J433&lt;&gt;"OK","Confira os dados",IF(FinMes="","Escolha um período",IF(B433&gt;=FinMes,"Outro período",IF(L433&gt;0,"Pagamento excedente",IF(D433=0,"Pago",IF(E433=0,"A pagar","Parcial")))))))</f>
        <v/>
      </c>
      <c r="J433" s="36" t="str">
        <f aca="false">IF(COUNTA(A433:C433,F433:H433)=0,"",IF(A433="","Falta o código",IF(A433&lt;&gt;TRIM(A433),"Confira o código",IF(COUNTIFS(GastoID,A433)&gt;1,"Código repetido",IF(NOT(ISNUMBER(B433)),"Confira a data",IF(OR(B433&lt;1,B433&gt;73415,INT(B433)&lt;&gt;B433),"Confira a data",IF(NOT(ISNUMBER(C433)),"Confira o valor",IF(C433&lt;=0,"Valor maior que zero",IF(COUNTIFS(Categorias,F433)&lt;&gt;1,"Escolha uma categoria",IF(G433="","Preencha a descrição","OK"))))))))))</f>
        <v/>
      </c>
      <c r="K433" s="34" t="n">
        <f aca="false">IF(J433="OK",C433,0)</f>
        <v>0</v>
      </c>
      <c r="L433" s="34" t="str">
        <f aca="false">IF(OR(J433&lt;&gt;"OK",FinMes=""),"",IF(B433&gt;=FinMes,0,MAX(0,ROUND(E433-C433,2))))</f>
        <v/>
      </c>
    </row>
    <row r="434" customFormat="false" ht="25" hidden="false" customHeight="true" outlineLevel="0" collapsed="false">
      <c r="A434" s="31"/>
      <c r="B434" s="32"/>
      <c r="C434" s="33"/>
      <c r="D434" s="34" t="str">
        <f aca="false">IF(OR(J434&lt;&gt;"OK",FinMes=""),"",IF(B434&gt;=FinMes,0,MAX(0,ROUND(C434-E434,2))))</f>
        <v/>
      </c>
      <c r="E434" s="34" t="str">
        <f aca="false">IF(OR(J434&lt;&gt;"OK",FinMes=""),"",IF(B434&gt;=FinMes,0,SUMIFS(PagoValido,PagoGasto,A434,PagoFecha,"&lt;"&amp;FinMes)))</f>
        <v/>
      </c>
      <c r="F434" s="35"/>
      <c r="G434" s="35"/>
      <c r="H434" s="35"/>
      <c r="I434" s="36" t="str">
        <f aca="false">IF(J434="","",IF(J434&lt;&gt;"OK","Confira os dados",IF(FinMes="","Escolha um período",IF(B434&gt;=FinMes,"Outro período",IF(L434&gt;0,"Pagamento excedente",IF(D434=0,"Pago",IF(E434=0,"A pagar","Parcial")))))))</f>
        <v/>
      </c>
      <c r="J434" s="36" t="str">
        <f aca="false">IF(COUNTA(A434:C434,F434:H434)=0,"",IF(A434="","Falta o código",IF(A434&lt;&gt;TRIM(A434),"Confira o código",IF(COUNTIFS(GastoID,A434)&gt;1,"Código repetido",IF(NOT(ISNUMBER(B434)),"Confira a data",IF(OR(B434&lt;1,B434&gt;73415,INT(B434)&lt;&gt;B434),"Confira a data",IF(NOT(ISNUMBER(C434)),"Confira o valor",IF(C434&lt;=0,"Valor maior que zero",IF(COUNTIFS(Categorias,F434)&lt;&gt;1,"Escolha uma categoria",IF(G434="","Preencha a descrição","OK"))))))))))</f>
        <v/>
      </c>
      <c r="K434" s="34" t="n">
        <f aca="false">IF(J434="OK",C434,0)</f>
        <v>0</v>
      </c>
      <c r="L434" s="34" t="str">
        <f aca="false">IF(OR(J434&lt;&gt;"OK",FinMes=""),"",IF(B434&gt;=FinMes,0,MAX(0,ROUND(E434-C434,2))))</f>
        <v/>
      </c>
    </row>
    <row r="435" customFormat="false" ht="25" hidden="false" customHeight="true" outlineLevel="0" collapsed="false">
      <c r="A435" s="31"/>
      <c r="B435" s="32"/>
      <c r="C435" s="33"/>
      <c r="D435" s="34" t="str">
        <f aca="false">IF(OR(J435&lt;&gt;"OK",FinMes=""),"",IF(B435&gt;=FinMes,0,MAX(0,ROUND(C435-E435,2))))</f>
        <v/>
      </c>
      <c r="E435" s="34" t="str">
        <f aca="false">IF(OR(J435&lt;&gt;"OK",FinMes=""),"",IF(B435&gt;=FinMes,0,SUMIFS(PagoValido,PagoGasto,A435,PagoFecha,"&lt;"&amp;FinMes)))</f>
        <v/>
      </c>
      <c r="F435" s="35"/>
      <c r="G435" s="35"/>
      <c r="H435" s="35"/>
      <c r="I435" s="36" t="str">
        <f aca="false">IF(J435="","",IF(J435&lt;&gt;"OK","Confira os dados",IF(FinMes="","Escolha um período",IF(B435&gt;=FinMes,"Outro período",IF(L435&gt;0,"Pagamento excedente",IF(D435=0,"Pago",IF(E435=0,"A pagar","Parcial")))))))</f>
        <v/>
      </c>
      <c r="J435" s="36" t="str">
        <f aca="false">IF(COUNTA(A435:C435,F435:H435)=0,"",IF(A435="","Falta o código",IF(A435&lt;&gt;TRIM(A435),"Confira o código",IF(COUNTIFS(GastoID,A435)&gt;1,"Código repetido",IF(NOT(ISNUMBER(B435)),"Confira a data",IF(OR(B435&lt;1,B435&gt;73415,INT(B435)&lt;&gt;B435),"Confira a data",IF(NOT(ISNUMBER(C435)),"Confira o valor",IF(C435&lt;=0,"Valor maior que zero",IF(COUNTIFS(Categorias,F435)&lt;&gt;1,"Escolha uma categoria",IF(G435="","Preencha a descrição","OK"))))))))))</f>
        <v/>
      </c>
      <c r="K435" s="34" t="n">
        <f aca="false">IF(J435="OK",C435,0)</f>
        <v>0</v>
      </c>
      <c r="L435" s="34" t="str">
        <f aca="false">IF(OR(J435&lt;&gt;"OK",FinMes=""),"",IF(B435&gt;=FinMes,0,MAX(0,ROUND(E435-C435,2))))</f>
        <v/>
      </c>
    </row>
    <row r="436" customFormat="false" ht="25" hidden="false" customHeight="true" outlineLevel="0" collapsed="false">
      <c r="A436" s="31"/>
      <c r="B436" s="32"/>
      <c r="C436" s="33"/>
      <c r="D436" s="34" t="str">
        <f aca="false">IF(OR(J436&lt;&gt;"OK",FinMes=""),"",IF(B436&gt;=FinMes,0,MAX(0,ROUND(C436-E436,2))))</f>
        <v/>
      </c>
      <c r="E436" s="34" t="str">
        <f aca="false">IF(OR(J436&lt;&gt;"OK",FinMes=""),"",IF(B436&gt;=FinMes,0,SUMIFS(PagoValido,PagoGasto,A436,PagoFecha,"&lt;"&amp;FinMes)))</f>
        <v/>
      </c>
      <c r="F436" s="35"/>
      <c r="G436" s="35"/>
      <c r="H436" s="35"/>
      <c r="I436" s="36" t="str">
        <f aca="false">IF(J436="","",IF(J436&lt;&gt;"OK","Confira os dados",IF(FinMes="","Escolha um período",IF(B436&gt;=FinMes,"Outro período",IF(L436&gt;0,"Pagamento excedente",IF(D436=0,"Pago",IF(E436=0,"A pagar","Parcial")))))))</f>
        <v/>
      </c>
      <c r="J436" s="36" t="str">
        <f aca="false">IF(COUNTA(A436:C436,F436:H436)=0,"",IF(A436="","Falta o código",IF(A436&lt;&gt;TRIM(A436),"Confira o código",IF(COUNTIFS(GastoID,A436)&gt;1,"Código repetido",IF(NOT(ISNUMBER(B436)),"Confira a data",IF(OR(B436&lt;1,B436&gt;73415,INT(B436)&lt;&gt;B436),"Confira a data",IF(NOT(ISNUMBER(C436)),"Confira o valor",IF(C436&lt;=0,"Valor maior que zero",IF(COUNTIFS(Categorias,F436)&lt;&gt;1,"Escolha uma categoria",IF(G436="","Preencha a descrição","OK"))))))))))</f>
        <v/>
      </c>
      <c r="K436" s="34" t="n">
        <f aca="false">IF(J436="OK",C436,0)</f>
        <v>0</v>
      </c>
      <c r="L436" s="34" t="str">
        <f aca="false">IF(OR(J436&lt;&gt;"OK",FinMes=""),"",IF(B436&gt;=FinMes,0,MAX(0,ROUND(E436-C436,2))))</f>
        <v/>
      </c>
    </row>
    <row r="437" customFormat="false" ht="25" hidden="false" customHeight="true" outlineLevel="0" collapsed="false">
      <c r="A437" s="31"/>
      <c r="B437" s="32"/>
      <c r="C437" s="33"/>
      <c r="D437" s="34" t="str">
        <f aca="false">IF(OR(J437&lt;&gt;"OK",FinMes=""),"",IF(B437&gt;=FinMes,0,MAX(0,ROUND(C437-E437,2))))</f>
        <v/>
      </c>
      <c r="E437" s="34" t="str">
        <f aca="false">IF(OR(J437&lt;&gt;"OK",FinMes=""),"",IF(B437&gt;=FinMes,0,SUMIFS(PagoValido,PagoGasto,A437,PagoFecha,"&lt;"&amp;FinMes)))</f>
        <v/>
      </c>
      <c r="F437" s="35"/>
      <c r="G437" s="35"/>
      <c r="H437" s="35"/>
      <c r="I437" s="36" t="str">
        <f aca="false">IF(J437="","",IF(J437&lt;&gt;"OK","Confira os dados",IF(FinMes="","Escolha um período",IF(B437&gt;=FinMes,"Outro período",IF(L437&gt;0,"Pagamento excedente",IF(D437=0,"Pago",IF(E437=0,"A pagar","Parcial")))))))</f>
        <v/>
      </c>
      <c r="J437" s="36" t="str">
        <f aca="false">IF(COUNTA(A437:C437,F437:H437)=0,"",IF(A437="","Falta o código",IF(A437&lt;&gt;TRIM(A437),"Confira o código",IF(COUNTIFS(GastoID,A437)&gt;1,"Código repetido",IF(NOT(ISNUMBER(B437)),"Confira a data",IF(OR(B437&lt;1,B437&gt;73415,INT(B437)&lt;&gt;B437),"Confira a data",IF(NOT(ISNUMBER(C437)),"Confira o valor",IF(C437&lt;=0,"Valor maior que zero",IF(COUNTIFS(Categorias,F437)&lt;&gt;1,"Escolha uma categoria",IF(G437="","Preencha a descrição","OK"))))))))))</f>
        <v/>
      </c>
      <c r="K437" s="34" t="n">
        <f aca="false">IF(J437="OK",C437,0)</f>
        <v>0</v>
      </c>
      <c r="L437" s="34" t="str">
        <f aca="false">IF(OR(J437&lt;&gt;"OK",FinMes=""),"",IF(B437&gt;=FinMes,0,MAX(0,ROUND(E437-C437,2))))</f>
        <v/>
      </c>
    </row>
    <row r="438" customFormat="false" ht="25" hidden="false" customHeight="true" outlineLevel="0" collapsed="false">
      <c r="A438" s="31"/>
      <c r="B438" s="32"/>
      <c r="C438" s="33"/>
      <c r="D438" s="34" t="str">
        <f aca="false">IF(OR(J438&lt;&gt;"OK",FinMes=""),"",IF(B438&gt;=FinMes,0,MAX(0,ROUND(C438-E438,2))))</f>
        <v/>
      </c>
      <c r="E438" s="34" t="str">
        <f aca="false">IF(OR(J438&lt;&gt;"OK",FinMes=""),"",IF(B438&gt;=FinMes,0,SUMIFS(PagoValido,PagoGasto,A438,PagoFecha,"&lt;"&amp;FinMes)))</f>
        <v/>
      </c>
      <c r="F438" s="35"/>
      <c r="G438" s="35"/>
      <c r="H438" s="35"/>
      <c r="I438" s="36" t="str">
        <f aca="false">IF(J438="","",IF(J438&lt;&gt;"OK","Confira os dados",IF(FinMes="","Escolha um período",IF(B438&gt;=FinMes,"Outro período",IF(L438&gt;0,"Pagamento excedente",IF(D438=0,"Pago",IF(E438=0,"A pagar","Parcial")))))))</f>
        <v/>
      </c>
      <c r="J438" s="36" t="str">
        <f aca="false">IF(COUNTA(A438:C438,F438:H438)=0,"",IF(A438="","Falta o código",IF(A438&lt;&gt;TRIM(A438),"Confira o código",IF(COUNTIFS(GastoID,A438)&gt;1,"Código repetido",IF(NOT(ISNUMBER(B438)),"Confira a data",IF(OR(B438&lt;1,B438&gt;73415,INT(B438)&lt;&gt;B438),"Confira a data",IF(NOT(ISNUMBER(C438)),"Confira o valor",IF(C438&lt;=0,"Valor maior que zero",IF(COUNTIFS(Categorias,F438)&lt;&gt;1,"Escolha uma categoria",IF(G438="","Preencha a descrição","OK"))))))))))</f>
        <v/>
      </c>
      <c r="K438" s="34" t="n">
        <f aca="false">IF(J438="OK",C438,0)</f>
        <v>0</v>
      </c>
      <c r="L438" s="34" t="str">
        <f aca="false">IF(OR(J438&lt;&gt;"OK",FinMes=""),"",IF(B438&gt;=FinMes,0,MAX(0,ROUND(E438-C438,2))))</f>
        <v/>
      </c>
    </row>
    <row r="439" customFormat="false" ht="25" hidden="false" customHeight="true" outlineLevel="0" collapsed="false">
      <c r="A439" s="31"/>
      <c r="B439" s="32"/>
      <c r="C439" s="33"/>
      <c r="D439" s="34" t="str">
        <f aca="false">IF(OR(J439&lt;&gt;"OK",FinMes=""),"",IF(B439&gt;=FinMes,0,MAX(0,ROUND(C439-E439,2))))</f>
        <v/>
      </c>
      <c r="E439" s="34" t="str">
        <f aca="false">IF(OR(J439&lt;&gt;"OK",FinMes=""),"",IF(B439&gt;=FinMes,0,SUMIFS(PagoValido,PagoGasto,A439,PagoFecha,"&lt;"&amp;FinMes)))</f>
        <v/>
      </c>
      <c r="F439" s="35"/>
      <c r="G439" s="35"/>
      <c r="H439" s="35"/>
      <c r="I439" s="36" t="str">
        <f aca="false">IF(J439="","",IF(J439&lt;&gt;"OK","Confira os dados",IF(FinMes="","Escolha um período",IF(B439&gt;=FinMes,"Outro período",IF(L439&gt;0,"Pagamento excedente",IF(D439=0,"Pago",IF(E439=0,"A pagar","Parcial")))))))</f>
        <v/>
      </c>
      <c r="J439" s="36" t="str">
        <f aca="false">IF(COUNTA(A439:C439,F439:H439)=0,"",IF(A439="","Falta o código",IF(A439&lt;&gt;TRIM(A439),"Confira o código",IF(COUNTIFS(GastoID,A439)&gt;1,"Código repetido",IF(NOT(ISNUMBER(B439)),"Confira a data",IF(OR(B439&lt;1,B439&gt;73415,INT(B439)&lt;&gt;B439),"Confira a data",IF(NOT(ISNUMBER(C439)),"Confira o valor",IF(C439&lt;=0,"Valor maior que zero",IF(COUNTIFS(Categorias,F439)&lt;&gt;1,"Escolha uma categoria",IF(G439="","Preencha a descrição","OK"))))))))))</f>
        <v/>
      </c>
      <c r="K439" s="34" t="n">
        <f aca="false">IF(J439="OK",C439,0)</f>
        <v>0</v>
      </c>
      <c r="L439" s="34" t="str">
        <f aca="false">IF(OR(J439&lt;&gt;"OK",FinMes=""),"",IF(B439&gt;=FinMes,0,MAX(0,ROUND(E439-C439,2))))</f>
        <v/>
      </c>
    </row>
    <row r="440" customFormat="false" ht="25" hidden="false" customHeight="true" outlineLevel="0" collapsed="false">
      <c r="A440" s="31"/>
      <c r="B440" s="32"/>
      <c r="C440" s="33"/>
      <c r="D440" s="34" t="str">
        <f aca="false">IF(OR(J440&lt;&gt;"OK",FinMes=""),"",IF(B440&gt;=FinMes,0,MAX(0,ROUND(C440-E440,2))))</f>
        <v/>
      </c>
      <c r="E440" s="34" t="str">
        <f aca="false">IF(OR(J440&lt;&gt;"OK",FinMes=""),"",IF(B440&gt;=FinMes,0,SUMIFS(PagoValido,PagoGasto,A440,PagoFecha,"&lt;"&amp;FinMes)))</f>
        <v/>
      </c>
      <c r="F440" s="35"/>
      <c r="G440" s="35"/>
      <c r="H440" s="35"/>
      <c r="I440" s="36" t="str">
        <f aca="false">IF(J440="","",IF(J440&lt;&gt;"OK","Confira os dados",IF(FinMes="","Escolha um período",IF(B440&gt;=FinMes,"Outro período",IF(L440&gt;0,"Pagamento excedente",IF(D440=0,"Pago",IF(E440=0,"A pagar","Parcial")))))))</f>
        <v/>
      </c>
      <c r="J440" s="36" t="str">
        <f aca="false">IF(COUNTA(A440:C440,F440:H440)=0,"",IF(A440="","Falta o código",IF(A440&lt;&gt;TRIM(A440),"Confira o código",IF(COUNTIFS(GastoID,A440)&gt;1,"Código repetido",IF(NOT(ISNUMBER(B440)),"Confira a data",IF(OR(B440&lt;1,B440&gt;73415,INT(B440)&lt;&gt;B440),"Confira a data",IF(NOT(ISNUMBER(C440)),"Confira o valor",IF(C440&lt;=0,"Valor maior que zero",IF(COUNTIFS(Categorias,F440)&lt;&gt;1,"Escolha uma categoria",IF(G440="","Preencha a descrição","OK"))))))))))</f>
        <v/>
      </c>
      <c r="K440" s="34" t="n">
        <f aca="false">IF(J440="OK",C440,0)</f>
        <v>0</v>
      </c>
      <c r="L440" s="34" t="str">
        <f aca="false">IF(OR(J440&lt;&gt;"OK",FinMes=""),"",IF(B440&gt;=FinMes,0,MAX(0,ROUND(E440-C440,2))))</f>
        <v/>
      </c>
    </row>
    <row r="441" customFormat="false" ht="25" hidden="false" customHeight="true" outlineLevel="0" collapsed="false">
      <c r="A441" s="31"/>
      <c r="B441" s="32"/>
      <c r="C441" s="33"/>
      <c r="D441" s="34" t="str">
        <f aca="false">IF(OR(J441&lt;&gt;"OK",FinMes=""),"",IF(B441&gt;=FinMes,0,MAX(0,ROUND(C441-E441,2))))</f>
        <v/>
      </c>
      <c r="E441" s="34" t="str">
        <f aca="false">IF(OR(J441&lt;&gt;"OK",FinMes=""),"",IF(B441&gt;=FinMes,0,SUMIFS(PagoValido,PagoGasto,A441,PagoFecha,"&lt;"&amp;FinMes)))</f>
        <v/>
      </c>
      <c r="F441" s="35"/>
      <c r="G441" s="35"/>
      <c r="H441" s="35"/>
      <c r="I441" s="36" t="str">
        <f aca="false">IF(J441="","",IF(J441&lt;&gt;"OK","Confira os dados",IF(FinMes="","Escolha um período",IF(B441&gt;=FinMes,"Outro período",IF(L441&gt;0,"Pagamento excedente",IF(D441=0,"Pago",IF(E441=0,"A pagar","Parcial")))))))</f>
        <v/>
      </c>
      <c r="J441" s="36" t="str">
        <f aca="false">IF(COUNTA(A441:C441,F441:H441)=0,"",IF(A441="","Falta o código",IF(A441&lt;&gt;TRIM(A441),"Confira o código",IF(COUNTIFS(GastoID,A441)&gt;1,"Código repetido",IF(NOT(ISNUMBER(B441)),"Confira a data",IF(OR(B441&lt;1,B441&gt;73415,INT(B441)&lt;&gt;B441),"Confira a data",IF(NOT(ISNUMBER(C441)),"Confira o valor",IF(C441&lt;=0,"Valor maior que zero",IF(COUNTIFS(Categorias,F441)&lt;&gt;1,"Escolha uma categoria",IF(G441="","Preencha a descrição","OK"))))))))))</f>
        <v/>
      </c>
      <c r="K441" s="34" t="n">
        <f aca="false">IF(J441="OK",C441,0)</f>
        <v>0</v>
      </c>
      <c r="L441" s="34" t="str">
        <f aca="false">IF(OR(J441&lt;&gt;"OK",FinMes=""),"",IF(B441&gt;=FinMes,0,MAX(0,ROUND(E441-C441,2))))</f>
        <v/>
      </c>
    </row>
    <row r="442" customFormat="false" ht="25" hidden="false" customHeight="true" outlineLevel="0" collapsed="false">
      <c r="A442" s="31"/>
      <c r="B442" s="32"/>
      <c r="C442" s="33"/>
      <c r="D442" s="34" t="str">
        <f aca="false">IF(OR(J442&lt;&gt;"OK",FinMes=""),"",IF(B442&gt;=FinMes,0,MAX(0,ROUND(C442-E442,2))))</f>
        <v/>
      </c>
      <c r="E442" s="34" t="str">
        <f aca="false">IF(OR(J442&lt;&gt;"OK",FinMes=""),"",IF(B442&gt;=FinMes,0,SUMIFS(PagoValido,PagoGasto,A442,PagoFecha,"&lt;"&amp;FinMes)))</f>
        <v/>
      </c>
      <c r="F442" s="35"/>
      <c r="G442" s="35"/>
      <c r="H442" s="35"/>
      <c r="I442" s="36" t="str">
        <f aca="false">IF(J442="","",IF(J442&lt;&gt;"OK","Confira os dados",IF(FinMes="","Escolha um período",IF(B442&gt;=FinMes,"Outro período",IF(L442&gt;0,"Pagamento excedente",IF(D442=0,"Pago",IF(E442=0,"A pagar","Parcial")))))))</f>
        <v/>
      </c>
      <c r="J442" s="36" t="str">
        <f aca="false">IF(COUNTA(A442:C442,F442:H442)=0,"",IF(A442="","Falta o código",IF(A442&lt;&gt;TRIM(A442),"Confira o código",IF(COUNTIFS(GastoID,A442)&gt;1,"Código repetido",IF(NOT(ISNUMBER(B442)),"Confira a data",IF(OR(B442&lt;1,B442&gt;73415,INT(B442)&lt;&gt;B442),"Confira a data",IF(NOT(ISNUMBER(C442)),"Confira o valor",IF(C442&lt;=0,"Valor maior que zero",IF(COUNTIFS(Categorias,F442)&lt;&gt;1,"Escolha uma categoria",IF(G442="","Preencha a descrição","OK"))))))))))</f>
        <v/>
      </c>
      <c r="K442" s="34" t="n">
        <f aca="false">IF(J442="OK",C442,0)</f>
        <v>0</v>
      </c>
      <c r="L442" s="34" t="str">
        <f aca="false">IF(OR(J442&lt;&gt;"OK",FinMes=""),"",IF(B442&gt;=FinMes,0,MAX(0,ROUND(E442-C442,2))))</f>
        <v/>
      </c>
    </row>
    <row r="443" customFormat="false" ht="25" hidden="false" customHeight="true" outlineLevel="0" collapsed="false">
      <c r="A443" s="31"/>
      <c r="B443" s="32"/>
      <c r="C443" s="33"/>
      <c r="D443" s="34" t="str">
        <f aca="false">IF(OR(J443&lt;&gt;"OK",FinMes=""),"",IF(B443&gt;=FinMes,0,MAX(0,ROUND(C443-E443,2))))</f>
        <v/>
      </c>
      <c r="E443" s="34" t="str">
        <f aca="false">IF(OR(J443&lt;&gt;"OK",FinMes=""),"",IF(B443&gt;=FinMes,0,SUMIFS(PagoValido,PagoGasto,A443,PagoFecha,"&lt;"&amp;FinMes)))</f>
        <v/>
      </c>
      <c r="F443" s="35"/>
      <c r="G443" s="35"/>
      <c r="H443" s="35"/>
      <c r="I443" s="36" t="str">
        <f aca="false">IF(J443="","",IF(J443&lt;&gt;"OK","Confira os dados",IF(FinMes="","Escolha um período",IF(B443&gt;=FinMes,"Outro período",IF(L443&gt;0,"Pagamento excedente",IF(D443=0,"Pago",IF(E443=0,"A pagar","Parcial")))))))</f>
        <v/>
      </c>
      <c r="J443" s="36" t="str">
        <f aca="false">IF(COUNTA(A443:C443,F443:H443)=0,"",IF(A443="","Falta o código",IF(A443&lt;&gt;TRIM(A443),"Confira o código",IF(COUNTIFS(GastoID,A443)&gt;1,"Código repetido",IF(NOT(ISNUMBER(B443)),"Confira a data",IF(OR(B443&lt;1,B443&gt;73415,INT(B443)&lt;&gt;B443),"Confira a data",IF(NOT(ISNUMBER(C443)),"Confira o valor",IF(C443&lt;=0,"Valor maior que zero",IF(COUNTIFS(Categorias,F443)&lt;&gt;1,"Escolha uma categoria",IF(G443="","Preencha a descrição","OK"))))))))))</f>
        <v/>
      </c>
      <c r="K443" s="34" t="n">
        <f aca="false">IF(J443="OK",C443,0)</f>
        <v>0</v>
      </c>
      <c r="L443" s="34" t="str">
        <f aca="false">IF(OR(J443&lt;&gt;"OK",FinMes=""),"",IF(B443&gt;=FinMes,0,MAX(0,ROUND(E443-C443,2))))</f>
        <v/>
      </c>
    </row>
    <row r="444" customFormat="false" ht="25" hidden="false" customHeight="true" outlineLevel="0" collapsed="false">
      <c r="A444" s="31"/>
      <c r="B444" s="32"/>
      <c r="C444" s="33"/>
      <c r="D444" s="34" t="str">
        <f aca="false">IF(OR(J444&lt;&gt;"OK",FinMes=""),"",IF(B444&gt;=FinMes,0,MAX(0,ROUND(C444-E444,2))))</f>
        <v/>
      </c>
      <c r="E444" s="34" t="str">
        <f aca="false">IF(OR(J444&lt;&gt;"OK",FinMes=""),"",IF(B444&gt;=FinMes,0,SUMIFS(PagoValido,PagoGasto,A444,PagoFecha,"&lt;"&amp;FinMes)))</f>
        <v/>
      </c>
      <c r="F444" s="35"/>
      <c r="G444" s="35"/>
      <c r="H444" s="35"/>
      <c r="I444" s="36" t="str">
        <f aca="false">IF(J444="","",IF(J444&lt;&gt;"OK","Confira os dados",IF(FinMes="","Escolha um período",IF(B444&gt;=FinMes,"Outro período",IF(L444&gt;0,"Pagamento excedente",IF(D444=0,"Pago",IF(E444=0,"A pagar","Parcial")))))))</f>
        <v/>
      </c>
      <c r="J444" s="36" t="str">
        <f aca="false">IF(COUNTA(A444:C444,F444:H444)=0,"",IF(A444="","Falta o código",IF(A444&lt;&gt;TRIM(A444),"Confira o código",IF(COUNTIFS(GastoID,A444)&gt;1,"Código repetido",IF(NOT(ISNUMBER(B444)),"Confira a data",IF(OR(B444&lt;1,B444&gt;73415,INT(B444)&lt;&gt;B444),"Confira a data",IF(NOT(ISNUMBER(C444)),"Confira o valor",IF(C444&lt;=0,"Valor maior que zero",IF(COUNTIFS(Categorias,F444)&lt;&gt;1,"Escolha uma categoria",IF(G444="","Preencha a descrição","OK"))))))))))</f>
        <v/>
      </c>
      <c r="K444" s="34" t="n">
        <f aca="false">IF(J444="OK",C444,0)</f>
        <v>0</v>
      </c>
      <c r="L444" s="34" t="str">
        <f aca="false">IF(OR(J444&lt;&gt;"OK",FinMes=""),"",IF(B444&gt;=FinMes,0,MAX(0,ROUND(E444-C444,2))))</f>
        <v/>
      </c>
    </row>
    <row r="445" customFormat="false" ht="25" hidden="false" customHeight="true" outlineLevel="0" collapsed="false">
      <c r="A445" s="31"/>
      <c r="B445" s="32"/>
      <c r="C445" s="33"/>
      <c r="D445" s="34" t="str">
        <f aca="false">IF(OR(J445&lt;&gt;"OK",FinMes=""),"",IF(B445&gt;=FinMes,0,MAX(0,ROUND(C445-E445,2))))</f>
        <v/>
      </c>
      <c r="E445" s="34" t="str">
        <f aca="false">IF(OR(J445&lt;&gt;"OK",FinMes=""),"",IF(B445&gt;=FinMes,0,SUMIFS(PagoValido,PagoGasto,A445,PagoFecha,"&lt;"&amp;FinMes)))</f>
        <v/>
      </c>
      <c r="F445" s="35"/>
      <c r="G445" s="35"/>
      <c r="H445" s="35"/>
      <c r="I445" s="36" t="str">
        <f aca="false">IF(J445="","",IF(J445&lt;&gt;"OK","Confira os dados",IF(FinMes="","Escolha um período",IF(B445&gt;=FinMes,"Outro período",IF(L445&gt;0,"Pagamento excedente",IF(D445=0,"Pago",IF(E445=0,"A pagar","Parcial")))))))</f>
        <v/>
      </c>
      <c r="J445" s="36" t="str">
        <f aca="false">IF(COUNTA(A445:C445,F445:H445)=0,"",IF(A445="","Falta o código",IF(A445&lt;&gt;TRIM(A445),"Confira o código",IF(COUNTIFS(GastoID,A445)&gt;1,"Código repetido",IF(NOT(ISNUMBER(B445)),"Confira a data",IF(OR(B445&lt;1,B445&gt;73415,INT(B445)&lt;&gt;B445),"Confira a data",IF(NOT(ISNUMBER(C445)),"Confira o valor",IF(C445&lt;=0,"Valor maior que zero",IF(COUNTIFS(Categorias,F445)&lt;&gt;1,"Escolha uma categoria",IF(G445="","Preencha a descrição","OK"))))))))))</f>
        <v/>
      </c>
      <c r="K445" s="34" t="n">
        <f aca="false">IF(J445="OK",C445,0)</f>
        <v>0</v>
      </c>
      <c r="L445" s="34" t="str">
        <f aca="false">IF(OR(J445&lt;&gt;"OK",FinMes=""),"",IF(B445&gt;=FinMes,0,MAX(0,ROUND(E445-C445,2))))</f>
        <v/>
      </c>
    </row>
    <row r="446" customFormat="false" ht="25" hidden="false" customHeight="true" outlineLevel="0" collapsed="false">
      <c r="A446" s="31"/>
      <c r="B446" s="32"/>
      <c r="C446" s="33"/>
      <c r="D446" s="34" t="str">
        <f aca="false">IF(OR(J446&lt;&gt;"OK",FinMes=""),"",IF(B446&gt;=FinMes,0,MAX(0,ROUND(C446-E446,2))))</f>
        <v/>
      </c>
      <c r="E446" s="34" t="str">
        <f aca="false">IF(OR(J446&lt;&gt;"OK",FinMes=""),"",IF(B446&gt;=FinMes,0,SUMIFS(PagoValido,PagoGasto,A446,PagoFecha,"&lt;"&amp;FinMes)))</f>
        <v/>
      </c>
      <c r="F446" s="35"/>
      <c r="G446" s="35"/>
      <c r="H446" s="35"/>
      <c r="I446" s="36" t="str">
        <f aca="false">IF(J446="","",IF(J446&lt;&gt;"OK","Confira os dados",IF(FinMes="","Escolha um período",IF(B446&gt;=FinMes,"Outro período",IF(L446&gt;0,"Pagamento excedente",IF(D446=0,"Pago",IF(E446=0,"A pagar","Parcial")))))))</f>
        <v/>
      </c>
      <c r="J446" s="36" t="str">
        <f aca="false">IF(COUNTA(A446:C446,F446:H446)=0,"",IF(A446="","Falta o código",IF(A446&lt;&gt;TRIM(A446),"Confira o código",IF(COUNTIFS(GastoID,A446)&gt;1,"Código repetido",IF(NOT(ISNUMBER(B446)),"Confira a data",IF(OR(B446&lt;1,B446&gt;73415,INT(B446)&lt;&gt;B446),"Confira a data",IF(NOT(ISNUMBER(C446)),"Confira o valor",IF(C446&lt;=0,"Valor maior que zero",IF(COUNTIFS(Categorias,F446)&lt;&gt;1,"Escolha uma categoria",IF(G446="","Preencha a descrição","OK"))))))))))</f>
        <v/>
      </c>
      <c r="K446" s="34" t="n">
        <f aca="false">IF(J446="OK",C446,0)</f>
        <v>0</v>
      </c>
      <c r="L446" s="34" t="str">
        <f aca="false">IF(OR(J446&lt;&gt;"OK",FinMes=""),"",IF(B446&gt;=FinMes,0,MAX(0,ROUND(E446-C446,2))))</f>
        <v/>
      </c>
    </row>
    <row r="447" customFormat="false" ht="25" hidden="false" customHeight="true" outlineLevel="0" collapsed="false">
      <c r="A447" s="31"/>
      <c r="B447" s="32"/>
      <c r="C447" s="33"/>
      <c r="D447" s="34" t="str">
        <f aca="false">IF(OR(J447&lt;&gt;"OK",FinMes=""),"",IF(B447&gt;=FinMes,0,MAX(0,ROUND(C447-E447,2))))</f>
        <v/>
      </c>
      <c r="E447" s="34" t="str">
        <f aca="false">IF(OR(J447&lt;&gt;"OK",FinMes=""),"",IF(B447&gt;=FinMes,0,SUMIFS(PagoValido,PagoGasto,A447,PagoFecha,"&lt;"&amp;FinMes)))</f>
        <v/>
      </c>
      <c r="F447" s="35"/>
      <c r="G447" s="35"/>
      <c r="H447" s="35"/>
      <c r="I447" s="36" t="str">
        <f aca="false">IF(J447="","",IF(J447&lt;&gt;"OK","Confira os dados",IF(FinMes="","Escolha um período",IF(B447&gt;=FinMes,"Outro período",IF(L447&gt;0,"Pagamento excedente",IF(D447=0,"Pago",IF(E447=0,"A pagar","Parcial")))))))</f>
        <v/>
      </c>
      <c r="J447" s="36" t="str">
        <f aca="false">IF(COUNTA(A447:C447,F447:H447)=0,"",IF(A447="","Falta o código",IF(A447&lt;&gt;TRIM(A447),"Confira o código",IF(COUNTIFS(GastoID,A447)&gt;1,"Código repetido",IF(NOT(ISNUMBER(B447)),"Confira a data",IF(OR(B447&lt;1,B447&gt;73415,INT(B447)&lt;&gt;B447),"Confira a data",IF(NOT(ISNUMBER(C447)),"Confira o valor",IF(C447&lt;=0,"Valor maior que zero",IF(COUNTIFS(Categorias,F447)&lt;&gt;1,"Escolha uma categoria",IF(G447="","Preencha a descrição","OK"))))))))))</f>
        <v/>
      </c>
      <c r="K447" s="34" t="n">
        <f aca="false">IF(J447="OK",C447,0)</f>
        <v>0</v>
      </c>
      <c r="L447" s="34" t="str">
        <f aca="false">IF(OR(J447&lt;&gt;"OK",FinMes=""),"",IF(B447&gt;=FinMes,0,MAX(0,ROUND(E447-C447,2))))</f>
        <v/>
      </c>
    </row>
    <row r="448" customFormat="false" ht="25" hidden="false" customHeight="true" outlineLevel="0" collapsed="false">
      <c r="A448" s="31"/>
      <c r="B448" s="32"/>
      <c r="C448" s="33"/>
      <c r="D448" s="34" t="str">
        <f aca="false">IF(OR(J448&lt;&gt;"OK",FinMes=""),"",IF(B448&gt;=FinMes,0,MAX(0,ROUND(C448-E448,2))))</f>
        <v/>
      </c>
      <c r="E448" s="34" t="str">
        <f aca="false">IF(OR(J448&lt;&gt;"OK",FinMes=""),"",IF(B448&gt;=FinMes,0,SUMIFS(PagoValido,PagoGasto,A448,PagoFecha,"&lt;"&amp;FinMes)))</f>
        <v/>
      </c>
      <c r="F448" s="35"/>
      <c r="G448" s="35"/>
      <c r="H448" s="35"/>
      <c r="I448" s="36" t="str">
        <f aca="false">IF(J448="","",IF(J448&lt;&gt;"OK","Confira os dados",IF(FinMes="","Escolha um período",IF(B448&gt;=FinMes,"Outro período",IF(L448&gt;0,"Pagamento excedente",IF(D448=0,"Pago",IF(E448=0,"A pagar","Parcial")))))))</f>
        <v/>
      </c>
      <c r="J448" s="36" t="str">
        <f aca="false">IF(COUNTA(A448:C448,F448:H448)=0,"",IF(A448="","Falta o código",IF(A448&lt;&gt;TRIM(A448),"Confira o código",IF(COUNTIFS(GastoID,A448)&gt;1,"Código repetido",IF(NOT(ISNUMBER(B448)),"Confira a data",IF(OR(B448&lt;1,B448&gt;73415,INT(B448)&lt;&gt;B448),"Confira a data",IF(NOT(ISNUMBER(C448)),"Confira o valor",IF(C448&lt;=0,"Valor maior que zero",IF(COUNTIFS(Categorias,F448)&lt;&gt;1,"Escolha uma categoria",IF(G448="","Preencha a descrição","OK"))))))))))</f>
        <v/>
      </c>
      <c r="K448" s="34" t="n">
        <f aca="false">IF(J448="OK",C448,0)</f>
        <v>0</v>
      </c>
      <c r="L448" s="34" t="str">
        <f aca="false">IF(OR(J448&lt;&gt;"OK",FinMes=""),"",IF(B448&gt;=FinMes,0,MAX(0,ROUND(E448-C448,2))))</f>
        <v/>
      </c>
    </row>
    <row r="449" customFormat="false" ht="25" hidden="false" customHeight="true" outlineLevel="0" collapsed="false">
      <c r="A449" s="31"/>
      <c r="B449" s="32"/>
      <c r="C449" s="33"/>
      <c r="D449" s="34" t="str">
        <f aca="false">IF(OR(J449&lt;&gt;"OK",FinMes=""),"",IF(B449&gt;=FinMes,0,MAX(0,ROUND(C449-E449,2))))</f>
        <v/>
      </c>
      <c r="E449" s="34" t="str">
        <f aca="false">IF(OR(J449&lt;&gt;"OK",FinMes=""),"",IF(B449&gt;=FinMes,0,SUMIFS(PagoValido,PagoGasto,A449,PagoFecha,"&lt;"&amp;FinMes)))</f>
        <v/>
      </c>
      <c r="F449" s="35"/>
      <c r="G449" s="35"/>
      <c r="H449" s="35"/>
      <c r="I449" s="36" t="str">
        <f aca="false">IF(J449="","",IF(J449&lt;&gt;"OK","Confira os dados",IF(FinMes="","Escolha um período",IF(B449&gt;=FinMes,"Outro período",IF(L449&gt;0,"Pagamento excedente",IF(D449=0,"Pago",IF(E449=0,"A pagar","Parcial")))))))</f>
        <v/>
      </c>
      <c r="J449" s="36" t="str">
        <f aca="false">IF(COUNTA(A449:C449,F449:H449)=0,"",IF(A449="","Falta o código",IF(A449&lt;&gt;TRIM(A449),"Confira o código",IF(COUNTIFS(GastoID,A449)&gt;1,"Código repetido",IF(NOT(ISNUMBER(B449)),"Confira a data",IF(OR(B449&lt;1,B449&gt;73415,INT(B449)&lt;&gt;B449),"Confira a data",IF(NOT(ISNUMBER(C449)),"Confira o valor",IF(C449&lt;=0,"Valor maior que zero",IF(COUNTIFS(Categorias,F449)&lt;&gt;1,"Escolha uma categoria",IF(G449="","Preencha a descrição","OK"))))))))))</f>
        <v/>
      </c>
      <c r="K449" s="34" t="n">
        <f aca="false">IF(J449="OK",C449,0)</f>
        <v>0</v>
      </c>
      <c r="L449" s="34" t="str">
        <f aca="false">IF(OR(J449&lt;&gt;"OK",FinMes=""),"",IF(B449&gt;=FinMes,0,MAX(0,ROUND(E449-C449,2))))</f>
        <v/>
      </c>
    </row>
    <row r="450" customFormat="false" ht="25" hidden="false" customHeight="true" outlineLevel="0" collapsed="false">
      <c r="A450" s="31"/>
      <c r="B450" s="32"/>
      <c r="C450" s="33"/>
      <c r="D450" s="34" t="str">
        <f aca="false">IF(OR(J450&lt;&gt;"OK",FinMes=""),"",IF(B450&gt;=FinMes,0,MAX(0,ROUND(C450-E450,2))))</f>
        <v/>
      </c>
      <c r="E450" s="34" t="str">
        <f aca="false">IF(OR(J450&lt;&gt;"OK",FinMes=""),"",IF(B450&gt;=FinMes,0,SUMIFS(PagoValido,PagoGasto,A450,PagoFecha,"&lt;"&amp;FinMes)))</f>
        <v/>
      </c>
      <c r="F450" s="35"/>
      <c r="G450" s="35"/>
      <c r="H450" s="35"/>
      <c r="I450" s="36" t="str">
        <f aca="false">IF(J450="","",IF(J450&lt;&gt;"OK","Confira os dados",IF(FinMes="","Escolha um período",IF(B450&gt;=FinMes,"Outro período",IF(L450&gt;0,"Pagamento excedente",IF(D450=0,"Pago",IF(E450=0,"A pagar","Parcial")))))))</f>
        <v/>
      </c>
      <c r="J450" s="36" t="str">
        <f aca="false">IF(COUNTA(A450:C450,F450:H450)=0,"",IF(A450="","Falta o código",IF(A450&lt;&gt;TRIM(A450),"Confira o código",IF(COUNTIFS(GastoID,A450)&gt;1,"Código repetido",IF(NOT(ISNUMBER(B450)),"Confira a data",IF(OR(B450&lt;1,B450&gt;73415,INT(B450)&lt;&gt;B450),"Confira a data",IF(NOT(ISNUMBER(C450)),"Confira o valor",IF(C450&lt;=0,"Valor maior que zero",IF(COUNTIFS(Categorias,F450)&lt;&gt;1,"Escolha uma categoria",IF(G450="","Preencha a descrição","OK"))))))))))</f>
        <v/>
      </c>
      <c r="K450" s="34" t="n">
        <f aca="false">IF(J450="OK",C450,0)</f>
        <v>0</v>
      </c>
      <c r="L450" s="34" t="str">
        <f aca="false">IF(OR(J450&lt;&gt;"OK",FinMes=""),"",IF(B450&gt;=FinMes,0,MAX(0,ROUND(E450-C450,2))))</f>
        <v/>
      </c>
    </row>
    <row r="451" customFormat="false" ht="25" hidden="false" customHeight="true" outlineLevel="0" collapsed="false">
      <c r="A451" s="31"/>
      <c r="B451" s="32"/>
      <c r="C451" s="33"/>
      <c r="D451" s="34" t="str">
        <f aca="false">IF(OR(J451&lt;&gt;"OK",FinMes=""),"",IF(B451&gt;=FinMes,0,MAX(0,ROUND(C451-E451,2))))</f>
        <v/>
      </c>
      <c r="E451" s="34" t="str">
        <f aca="false">IF(OR(J451&lt;&gt;"OK",FinMes=""),"",IF(B451&gt;=FinMes,0,SUMIFS(PagoValido,PagoGasto,A451,PagoFecha,"&lt;"&amp;FinMes)))</f>
        <v/>
      </c>
      <c r="F451" s="35"/>
      <c r="G451" s="35"/>
      <c r="H451" s="35"/>
      <c r="I451" s="36" t="str">
        <f aca="false">IF(J451="","",IF(J451&lt;&gt;"OK","Confira os dados",IF(FinMes="","Escolha um período",IF(B451&gt;=FinMes,"Outro período",IF(L451&gt;0,"Pagamento excedente",IF(D451=0,"Pago",IF(E451=0,"A pagar","Parcial")))))))</f>
        <v/>
      </c>
      <c r="J451" s="36" t="str">
        <f aca="false">IF(COUNTA(A451:C451,F451:H451)=0,"",IF(A451="","Falta o código",IF(A451&lt;&gt;TRIM(A451),"Confira o código",IF(COUNTIFS(GastoID,A451)&gt;1,"Código repetido",IF(NOT(ISNUMBER(B451)),"Confira a data",IF(OR(B451&lt;1,B451&gt;73415,INT(B451)&lt;&gt;B451),"Confira a data",IF(NOT(ISNUMBER(C451)),"Confira o valor",IF(C451&lt;=0,"Valor maior que zero",IF(COUNTIFS(Categorias,F451)&lt;&gt;1,"Escolha uma categoria",IF(G451="","Preencha a descrição","OK"))))))))))</f>
        <v/>
      </c>
      <c r="K451" s="34" t="n">
        <f aca="false">IF(J451="OK",C451,0)</f>
        <v>0</v>
      </c>
      <c r="L451" s="34" t="str">
        <f aca="false">IF(OR(J451&lt;&gt;"OK",FinMes=""),"",IF(B451&gt;=FinMes,0,MAX(0,ROUND(E451-C451,2))))</f>
        <v/>
      </c>
    </row>
    <row r="452" customFormat="false" ht="25" hidden="false" customHeight="true" outlineLevel="0" collapsed="false">
      <c r="A452" s="31"/>
      <c r="B452" s="32"/>
      <c r="C452" s="33"/>
      <c r="D452" s="34" t="str">
        <f aca="false">IF(OR(J452&lt;&gt;"OK",FinMes=""),"",IF(B452&gt;=FinMes,0,MAX(0,ROUND(C452-E452,2))))</f>
        <v/>
      </c>
      <c r="E452" s="34" t="str">
        <f aca="false">IF(OR(J452&lt;&gt;"OK",FinMes=""),"",IF(B452&gt;=FinMes,0,SUMIFS(PagoValido,PagoGasto,A452,PagoFecha,"&lt;"&amp;FinMes)))</f>
        <v/>
      </c>
      <c r="F452" s="35"/>
      <c r="G452" s="35"/>
      <c r="H452" s="35"/>
      <c r="I452" s="36" t="str">
        <f aca="false">IF(J452="","",IF(J452&lt;&gt;"OK","Confira os dados",IF(FinMes="","Escolha um período",IF(B452&gt;=FinMes,"Outro período",IF(L452&gt;0,"Pagamento excedente",IF(D452=0,"Pago",IF(E452=0,"A pagar","Parcial")))))))</f>
        <v/>
      </c>
      <c r="J452" s="36" t="str">
        <f aca="false">IF(COUNTA(A452:C452,F452:H452)=0,"",IF(A452="","Falta o código",IF(A452&lt;&gt;TRIM(A452),"Confira o código",IF(COUNTIFS(GastoID,A452)&gt;1,"Código repetido",IF(NOT(ISNUMBER(B452)),"Confira a data",IF(OR(B452&lt;1,B452&gt;73415,INT(B452)&lt;&gt;B452),"Confira a data",IF(NOT(ISNUMBER(C452)),"Confira o valor",IF(C452&lt;=0,"Valor maior que zero",IF(COUNTIFS(Categorias,F452)&lt;&gt;1,"Escolha uma categoria",IF(G452="","Preencha a descrição","OK"))))))))))</f>
        <v/>
      </c>
      <c r="K452" s="34" t="n">
        <f aca="false">IF(J452="OK",C452,0)</f>
        <v>0</v>
      </c>
      <c r="L452" s="34" t="str">
        <f aca="false">IF(OR(J452&lt;&gt;"OK",FinMes=""),"",IF(B452&gt;=FinMes,0,MAX(0,ROUND(E452-C452,2))))</f>
        <v/>
      </c>
    </row>
    <row r="453" customFormat="false" ht="25" hidden="false" customHeight="true" outlineLevel="0" collapsed="false">
      <c r="A453" s="31"/>
      <c r="B453" s="32"/>
      <c r="C453" s="33"/>
      <c r="D453" s="34" t="str">
        <f aca="false">IF(OR(J453&lt;&gt;"OK",FinMes=""),"",IF(B453&gt;=FinMes,0,MAX(0,ROUND(C453-E453,2))))</f>
        <v/>
      </c>
      <c r="E453" s="34" t="str">
        <f aca="false">IF(OR(J453&lt;&gt;"OK",FinMes=""),"",IF(B453&gt;=FinMes,0,SUMIFS(PagoValido,PagoGasto,A453,PagoFecha,"&lt;"&amp;FinMes)))</f>
        <v/>
      </c>
      <c r="F453" s="35"/>
      <c r="G453" s="35"/>
      <c r="H453" s="35"/>
      <c r="I453" s="36" t="str">
        <f aca="false">IF(J453="","",IF(J453&lt;&gt;"OK","Confira os dados",IF(FinMes="","Escolha um período",IF(B453&gt;=FinMes,"Outro período",IF(L453&gt;0,"Pagamento excedente",IF(D453=0,"Pago",IF(E453=0,"A pagar","Parcial")))))))</f>
        <v/>
      </c>
      <c r="J453" s="36" t="str">
        <f aca="false">IF(COUNTA(A453:C453,F453:H453)=0,"",IF(A453="","Falta o código",IF(A453&lt;&gt;TRIM(A453),"Confira o código",IF(COUNTIFS(GastoID,A453)&gt;1,"Código repetido",IF(NOT(ISNUMBER(B453)),"Confira a data",IF(OR(B453&lt;1,B453&gt;73415,INT(B453)&lt;&gt;B453),"Confira a data",IF(NOT(ISNUMBER(C453)),"Confira o valor",IF(C453&lt;=0,"Valor maior que zero",IF(COUNTIFS(Categorias,F453)&lt;&gt;1,"Escolha uma categoria",IF(G453="","Preencha a descrição","OK"))))))))))</f>
        <v/>
      </c>
      <c r="K453" s="34" t="n">
        <f aca="false">IF(J453="OK",C453,0)</f>
        <v>0</v>
      </c>
      <c r="L453" s="34" t="str">
        <f aca="false">IF(OR(J453&lt;&gt;"OK",FinMes=""),"",IF(B453&gt;=FinMes,0,MAX(0,ROUND(E453-C453,2))))</f>
        <v/>
      </c>
    </row>
    <row r="454" customFormat="false" ht="25" hidden="false" customHeight="true" outlineLevel="0" collapsed="false">
      <c r="A454" s="31"/>
      <c r="B454" s="32"/>
      <c r="C454" s="33"/>
      <c r="D454" s="34" t="str">
        <f aca="false">IF(OR(J454&lt;&gt;"OK",FinMes=""),"",IF(B454&gt;=FinMes,0,MAX(0,ROUND(C454-E454,2))))</f>
        <v/>
      </c>
      <c r="E454" s="34" t="str">
        <f aca="false">IF(OR(J454&lt;&gt;"OK",FinMes=""),"",IF(B454&gt;=FinMes,0,SUMIFS(PagoValido,PagoGasto,A454,PagoFecha,"&lt;"&amp;FinMes)))</f>
        <v/>
      </c>
      <c r="F454" s="35"/>
      <c r="G454" s="35"/>
      <c r="H454" s="35"/>
      <c r="I454" s="36" t="str">
        <f aca="false">IF(J454="","",IF(J454&lt;&gt;"OK","Confira os dados",IF(FinMes="","Escolha um período",IF(B454&gt;=FinMes,"Outro período",IF(L454&gt;0,"Pagamento excedente",IF(D454=0,"Pago",IF(E454=0,"A pagar","Parcial")))))))</f>
        <v/>
      </c>
      <c r="J454" s="36" t="str">
        <f aca="false">IF(COUNTA(A454:C454,F454:H454)=0,"",IF(A454="","Falta o código",IF(A454&lt;&gt;TRIM(A454),"Confira o código",IF(COUNTIFS(GastoID,A454)&gt;1,"Código repetido",IF(NOT(ISNUMBER(B454)),"Confira a data",IF(OR(B454&lt;1,B454&gt;73415,INT(B454)&lt;&gt;B454),"Confira a data",IF(NOT(ISNUMBER(C454)),"Confira o valor",IF(C454&lt;=0,"Valor maior que zero",IF(COUNTIFS(Categorias,F454)&lt;&gt;1,"Escolha uma categoria",IF(G454="","Preencha a descrição","OK"))))))))))</f>
        <v/>
      </c>
      <c r="K454" s="34" t="n">
        <f aca="false">IF(J454="OK",C454,0)</f>
        <v>0</v>
      </c>
      <c r="L454" s="34" t="str">
        <f aca="false">IF(OR(J454&lt;&gt;"OK",FinMes=""),"",IF(B454&gt;=FinMes,0,MAX(0,ROUND(E454-C454,2))))</f>
        <v/>
      </c>
    </row>
    <row r="455" customFormat="false" ht="25" hidden="false" customHeight="true" outlineLevel="0" collapsed="false">
      <c r="A455" s="31"/>
      <c r="B455" s="32"/>
      <c r="C455" s="33"/>
      <c r="D455" s="34" t="str">
        <f aca="false">IF(OR(J455&lt;&gt;"OK",FinMes=""),"",IF(B455&gt;=FinMes,0,MAX(0,ROUND(C455-E455,2))))</f>
        <v/>
      </c>
      <c r="E455" s="34" t="str">
        <f aca="false">IF(OR(J455&lt;&gt;"OK",FinMes=""),"",IF(B455&gt;=FinMes,0,SUMIFS(PagoValido,PagoGasto,A455,PagoFecha,"&lt;"&amp;FinMes)))</f>
        <v/>
      </c>
      <c r="F455" s="35"/>
      <c r="G455" s="35"/>
      <c r="H455" s="35"/>
      <c r="I455" s="36" t="str">
        <f aca="false">IF(J455="","",IF(J455&lt;&gt;"OK","Confira os dados",IF(FinMes="","Escolha um período",IF(B455&gt;=FinMes,"Outro período",IF(L455&gt;0,"Pagamento excedente",IF(D455=0,"Pago",IF(E455=0,"A pagar","Parcial")))))))</f>
        <v/>
      </c>
      <c r="J455" s="36" t="str">
        <f aca="false">IF(COUNTA(A455:C455,F455:H455)=0,"",IF(A455="","Falta o código",IF(A455&lt;&gt;TRIM(A455),"Confira o código",IF(COUNTIFS(GastoID,A455)&gt;1,"Código repetido",IF(NOT(ISNUMBER(B455)),"Confira a data",IF(OR(B455&lt;1,B455&gt;73415,INT(B455)&lt;&gt;B455),"Confira a data",IF(NOT(ISNUMBER(C455)),"Confira o valor",IF(C455&lt;=0,"Valor maior que zero",IF(COUNTIFS(Categorias,F455)&lt;&gt;1,"Escolha uma categoria",IF(G455="","Preencha a descrição","OK"))))))))))</f>
        <v/>
      </c>
      <c r="K455" s="34" t="n">
        <f aca="false">IF(J455="OK",C455,0)</f>
        <v>0</v>
      </c>
      <c r="L455" s="34" t="str">
        <f aca="false">IF(OR(J455&lt;&gt;"OK",FinMes=""),"",IF(B455&gt;=FinMes,0,MAX(0,ROUND(E455-C455,2))))</f>
        <v/>
      </c>
    </row>
    <row r="456" customFormat="false" ht="25" hidden="false" customHeight="true" outlineLevel="0" collapsed="false">
      <c r="A456" s="31"/>
      <c r="B456" s="32"/>
      <c r="C456" s="33"/>
      <c r="D456" s="34" t="str">
        <f aca="false">IF(OR(J456&lt;&gt;"OK",FinMes=""),"",IF(B456&gt;=FinMes,0,MAX(0,ROUND(C456-E456,2))))</f>
        <v/>
      </c>
      <c r="E456" s="34" t="str">
        <f aca="false">IF(OR(J456&lt;&gt;"OK",FinMes=""),"",IF(B456&gt;=FinMes,0,SUMIFS(PagoValido,PagoGasto,A456,PagoFecha,"&lt;"&amp;FinMes)))</f>
        <v/>
      </c>
      <c r="F456" s="35"/>
      <c r="G456" s="35"/>
      <c r="H456" s="35"/>
      <c r="I456" s="36" t="str">
        <f aca="false">IF(J456="","",IF(J456&lt;&gt;"OK","Confira os dados",IF(FinMes="","Escolha um período",IF(B456&gt;=FinMes,"Outro período",IF(L456&gt;0,"Pagamento excedente",IF(D456=0,"Pago",IF(E456=0,"A pagar","Parcial")))))))</f>
        <v/>
      </c>
      <c r="J456" s="36" t="str">
        <f aca="false">IF(COUNTA(A456:C456,F456:H456)=0,"",IF(A456="","Falta o código",IF(A456&lt;&gt;TRIM(A456),"Confira o código",IF(COUNTIFS(GastoID,A456)&gt;1,"Código repetido",IF(NOT(ISNUMBER(B456)),"Confira a data",IF(OR(B456&lt;1,B456&gt;73415,INT(B456)&lt;&gt;B456),"Confira a data",IF(NOT(ISNUMBER(C456)),"Confira o valor",IF(C456&lt;=0,"Valor maior que zero",IF(COUNTIFS(Categorias,F456)&lt;&gt;1,"Escolha uma categoria",IF(G456="","Preencha a descrição","OK"))))))))))</f>
        <v/>
      </c>
      <c r="K456" s="34" t="n">
        <f aca="false">IF(J456="OK",C456,0)</f>
        <v>0</v>
      </c>
      <c r="L456" s="34" t="str">
        <f aca="false">IF(OR(J456&lt;&gt;"OK",FinMes=""),"",IF(B456&gt;=FinMes,0,MAX(0,ROUND(E456-C456,2))))</f>
        <v/>
      </c>
    </row>
    <row r="457" customFormat="false" ht="25" hidden="false" customHeight="true" outlineLevel="0" collapsed="false">
      <c r="A457" s="31"/>
      <c r="B457" s="32"/>
      <c r="C457" s="33"/>
      <c r="D457" s="34" t="str">
        <f aca="false">IF(OR(J457&lt;&gt;"OK",FinMes=""),"",IF(B457&gt;=FinMes,0,MAX(0,ROUND(C457-E457,2))))</f>
        <v/>
      </c>
      <c r="E457" s="34" t="str">
        <f aca="false">IF(OR(J457&lt;&gt;"OK",FinMes=""),"",IF(B457&gt;=FinMes,0,SUMIFS(PagoValido,PagoGasto,A457,PagoFecha,"&lt;"&amp;FinMes)))</f>
        <v/>
      </c>
      <c r="F457" s="35"/>
      <c r="G457" s="35"/>
      <c r="H457" s="35"/>
      <c r="I457" s="36" t="str">
        <f aca="false">IF(J457="","",IF(J457&lt;&gt;"OK","Confira os dados",IF(FinMes="","Escolha um período",IF(B457&gt;=FinMes,"Outro período",IF(L457&gt;0,"Pagamento excedente",IF(D457=0,"Pago",IF(E457=0,"A pagar","Parcial")))))))</f>
        <v/>
      </c>
      <c r="J457" s="36" t="str">
        <f aca="false">IF(COUNTA(A457:C457,F457:H457)=0,"",IF(A457="","Falta o código",IF(A457&lt;&gt;TRIM(A457),"Confira o código",IF(COUNTIFS(GastoID,A457)&gt;1,"Código repetido",IF(NOT(ISNUMBER(B457)),"Confira a data",IF(OR(B457&lt;1,B457&gt;73415,INT(B457)&lt;&gt;B457),"Confira a data",IF(NOT(ISNUMBER(C457)),"Confira o valor",IF(C457&lt;=0,"Valor maior que zero",IF(COUNTIFS(Categorias,F457)&lt;&gt;1,"Escolha uma categoria",IF(G457="","Preencha a descrição","OK"))))))))))</f>
        <v/>
      </c>
      <c r="K457" s="34" t="n">
        <f aca="false">IF(J457="OK",C457,0)</f>
        <v>0</v>
      </c>
      <c r="L457" s="34" t="str">
        <f aca="false">IF(OR(J457&lt;&gt;"OK",FinMes=""),"",IF(B457&gt;=FinMes,0,MAX(0,ROUND(E457-C457,2))))</f>
        <v/>
      </c>
    </row>
    <row r="458" customFormat="false" ht="25" hidden="false" customHeight="true" outlineLevel="0" collapsed="false">
      <c r="A458" s="31"/>
      <c r="B458" s="32"/>
      <c r="C458" s="33"/>
      <c r="D458" s="34" t="str">
        <f aca="false">IF(OR(J458&lt;&gt;"OK",FinMes=""),"",IF(B458&gt;=FinMes,0,MAX(0,ROUND(C458-E458,2))))</f>
        <v/>
      </c>
      <c r="E458" s="34" t="str">
        <f aca="false">IF(OR(J458&lt;&gt;"OK",FinMes=""),"",IF(B458&gt;=FinMes,0,SUMIFS(PagoValido,PagoGasto,A458,PagoFecha,"&lt;"&amp;FinMes)))</f>
        <v/>
      </c>
      <c r="F458" s="35"/>
      <c r="G458" s="35"/>
      <c r="H458" s="35"/>
      <c r="I458" s="36" t="str">
        <f aca="false">IF(J458="","",IF(J458&lt;&gt;"OK","Confira os dados",IF(FinMes="","Escolha um período",IF(B458&gt;=FinMes,"Outro período",IF(L458&gt;0,"Pagamento excedente",IF(D458=0,"Pago",IF(E458=0,"A pagar","Parcial")))))))</f>
        <v/>
      </c>
      <c r="J458" s="36" t="str">
        <f aca="false">IF(COUNTA(A458:C458,F458:H458)=0,"",IF(A458="","Falta o código",IF(A458&lt;&gt;TRIM(A458),"Confira o código",IF(COUNTIFS(GastoID,A458)&gt;1,"Código repetido",IF(NOT(ISNUMBER(B458)),"Confira a data",IF(OR(B458&lt;1,B458&gt;73415,INT(B458)&lt;&gt;B458),"Confira a data",IF(NOT(ISNUMBER(C458)),"Confira o valor",IF(C458&lt;=0,"Valor maior que zero",IF(COUNTIFS(Categorias,F458)&lt;&gt;1,"Escolha uma categoria",IF(G458="","Preencha a descrição","OK"))))))))))</f>
        <v/>
      </c>
      <c r="K458" s="34" t="n">
        <f aca="false">IF(J458="OK",C458,0)</f>
        <v>0</v>
      </c>
      <c r="L458" s="34" t="str">
        <f aca="false">IF(OR(J458&lt;&gt;"OK",FinMes=""),"",IF(B458&gt;=FinMes,0,MAX(0,ROUND(E458-C458,2))))</f>
        <v/>
      </c>
    </row>
    <row r="459" customFormat="false" ht="25" hidden="false" customHeight="true" outlineLevel="0" collapsed="false">
      <c r="A459" s="31"/>
      <c r="B459" s="32"/>
      <c r="C459" s="33"/>
      <c r="D459" s="34" t="str">
        <f aca="false">IF(OR(J459&lt;&gt;"OK",FinMes=""),"",IF(B459&gt;=FinMes,0,MAX(0,ROUND(C459-E459,2))))</f>
        <v/>
      </c>
      <c r="E459" s="34" t="str">
        <f aca="false">IF(OR(J459&lt;&gt;"OK",FinMes=""),"",IF(B459&gt;=FinMes,0,SUMIFS(PagoValido,PagoGasto,A459,PagoFecha,"&lt;"&amp;FinMes)))</f>
        <v/>
      </c>
      <c r="F459" s="35"/>
      <c r="G459" s="35"/>
      <c r="H459" s="35"/>
      <c r="I459" s="36" t="str">
        <f aca="false">IF(J459="","",IF(J459&lt;&gt;"OK","Confira os dados",IF(FinMes="","Escolha um período",IF(B459&gt;=FinMes,"Outro período",IF(L459&gt;0,"Pagamento excedente",IF(D459=0,"Pago",IF(E459=0,"A pagar","Parcial")))))))</f>
        <v/>
      </c>
      <c r="J459" s="36" t="str">
        <f aca="false">IF(COUNTA(A459:C459,F459:H459)=0,"",IF(A459="","Falta o código",IF(A459&lt;&gt;TRIM(A459),"Confira o código",IF(COUNTIFS(GastoID,A459)&gt;1,"Código repetido",IF(NOT(ISNUMBER(B459)),"Confira a data",IF(OR(B459&lt;1,B459&gt;73415,INT(B459)&lt;&gt;B459),"Confira a data",IF(NOT(ISNUMBER(C459)),"Confira o valor",IF(C459&lt;=0,"Valor maior que zero",IF(COUNTIFS(Categorias,F459)&lt;&gt;1,"Escolha uma categoria",IF(G459="","Preencha a descrição","OK"))))))))))</f>
        <v/>
      </c>
      <c r="K459" s="34" t="n">
        <f aca="false">IF(J459="OK",C459,0)</f>
        <v>0</v>
      </c>
      <c r="L459" s="34" t="str">
        <f aca="false">IF(OR(J459&lt;&gt;"OK",FinMes=""),"",IF(B459&gt;=FinMes,0,MAX(0,ROUND(E459-C459,2))))</f>
        <v/>
      </c>
    </row>
    <row r="460" customFormat="false" ht="25" hidden="false" customHeight="true" outlineLevel="0" collapsed="false">
      <c r="A460" s="31"/>
      <c r="B460" s="32"/>
      <c r="C460" s="33"/>
      <c r="D460" s="34" t="str">
        <f aca="false">IF(OR(J460&lt;&gt;"OK",FinMes=""),"",IF(B460&gt;=FinMes,0,MAX(0,ROUND(C460-E460,2))))</f>
        <v/>
      </c>
      <c r="E460" s="34" t="str">
        <f aca="false">IF(OR(J460&lt;&gt;"OK",FinMes=""),"",IF(B460&gt;=FinMes,0,SUMIFS(PagoValido,PagoGasto,A460,PagoFecha,"&lt;"&amp;FinMes)))</f>
        <v/>
      </c>
      <c r="F460" s="35"/>
      <c r="G460" s="35"/>
      <c r="H460" s="35"/>
      <c r="I460" s="36" t="str">
        <f aca="false">IF(J460="","",IF(J460&lt;&gt;"OK","Confira os dados",IF(FinMes="","Escolha um período",IF(B460&gt;=FinMes,"Outro período",IF(L460&gt;0,"Pagamento excedente",IF(D460=0,"Pago",IF(E460=0,"A pagar","Parcial")))))))</f>
        <v/>
      </c>
      <c r="J460" s="36" t="str">
        <f aca="false">IF(COUNTA(A460:C460,F460:H460)=0,"",IF(A460="","Falta o código",IF(A460&lt;&gt;TRIM(A460),"Confira o código",IF(COUNTIFS(GastoID,A460)&gt;1,"Código repetido",IF(NOT(ISNUMBER(B460)),"Confira a data",IF(OR(B460&lt;1,B460&gt;73415,INT(B460)&lt;&gt;B460),"Confira a data",IF(NOT(ISNUMBER(C460)),"Confira o valor",IF(C460&lt;=0,"Valor maior que zero",IF(COUNTIFS(Categorias,F460)&lt;&gt;1,"Escolha uma categoria",IF(G460="","Preencha a descrição","OK"))))))))))</f>
        <v/>
      </c>
      <c r="K460" s="34" t="n">
        <f aca="false">IF(J460="OK",C460,0)</f>
        <v>0</v>
      </c>
      <c r="L460" s="34" t="str">
        <f aca="false">IF(OR(J460&lt;&gt;"OK",FinMes=""),"",IF(B460&gt;=FinMes,0,MAX(0,ROUND(E460-C460,2))))</f>
        <v/>
      </c>
    </row>
    <row r="461" customFormat="false" ht="25" hidden="false" customHeight="true" outlineLevel="0" collapsed="false">
      <c r="A461" s="31"/>
      <c r="B461" s="32"/>
      <c r="C461" s="33"/>
      <c r="D461" s="34" t="str">
        <f aca="false">IF(OR(J461&lt;&gt;"OK",FinMes=""),"",IF(B461&gt;=FinMes,0,MAX(0,ROUND(C461-E461,2))))</f>
        <v/>
      </c>
      <c r="E461" s="34" t="str">
        <f aca="false">IF(OR(J461&lt;&gt;"OK",FinMes=""),"",IF(B461&gt;=FinMes,0,SUMIFS(PagoValido,PagoGasto,A461,PagoFecha,"&lt;"&amp;FinMes)))</f>
        <v/>
      </c>
      <c r="F461" s="35"/>
      <c r="G461" s="35"/>
      <c r="H461" s="35"/>
      <c r="I461" s="36" t="str">
        <f aca="false">IF(J461="","",IF(J461&lt;&gt;"OK","Confira os dados",IF(FinMes="","Escolha um período",IF(B461&gt;=FinMes,"Outro período",IF(L461&gt;0,"Pagamento excedente",IF(D461=0,"Pago",IF(E461=0,"A pagar","Parcial")))))))</f>
        <v/>
      </c>
      <c r="J461" s="36" t="str">
        <f aca="false">IF(COUNTA(A461:C461,F461:H461)=0,"",IF(A461="","Falta o código",IF(A461&lt;&gt;TRIM(A461),"Confira o código",IF(COUNTIFS(GastoID,A461)&gt;1,"Código repetido",IF(NOT(ISNUMBER(B461)),"Confira a data",IF(OR(B461&lt;1,B461&gt;73415,INT(B461)&lt;&gt;B461),"Confira a data",IF(NOT(ISNUMBER(C461)),"Confira o valor",IF(C461&lt;=0,"Valor maior que zero",IF(COUNTIFS(Categorias,F461)&lt;&gt;1,"Escolha uma categoria",IF(G461="","Preencha a descrição","OK"))))))))))</f>
        <v/>
      </c>
      <c r="K461" s="34" t="n">
        <f aca="false">IF(J461="OK",C461,0)</f>
        <v>0</v>
      </c>
      <c r="L461" s="34" t="str">
        <f aca="false">IF(OR(J461&lt;&gt;"OK",FinMes=""),"",IF(B461&gt;=FinMes,0,MAX(0,ROUND(E461-C461,2))))</f>
        <v/>
      </c>
    </row>
    <row r="462" customFormat="false" ht="25" hidden="false" customHeight="true" outlineLevel="0" collapsed="false">
      <c r="A462" s="31"/>
      <c r="B462" s="32"/>
      <c r="C462" s="33"/>
      <c r="D462" s="34" t="str">
        <f aca="false">IF(OR(J462&lt;&gt;"OK",FinMes=""),"",IF(B462&gt;=FinMes,0,MAX(0,ROUND(C462-E462,2))))</f>
        <v/>
      </c>
      <c r="E462" s="34" t="str">
        <f aca="false">IF(OR(J462&lt;&gt;"OK",FinMes=""),"",IF(B462&gt;=FinMes,0,SUMIFS(PagoValido,PagoGasto,A462,PagoFecha,"&lt;"&amp;FinMes)))</f>
        <v/>
      </c>
      <c r="F462" s="35"/>
      <c r="G462" s="35"/>
      <c r="H462" s="35"/>
      <c r="I462" s="36" t="str">
        <f aca="false">IF(J462="","",IF(J462&lt;&gt;"OK","Confira os dados",IF(FinMes="","Escolha um período",IF(B462&gt;=FinMes,"Outro período",IF(L462&gt;0,"Pagamento excedente",IF(D462=0,"Pago",IF(E462=0,"A pagar","Parcial")))))))</f>
        <v/>
      </c>
      <c r="J462" s="36" t="str">
        <f aca="false">IF(COUNTA(A462:C462,F462:H462)=0,"",IF(A462="","Falta o código",IF(A462&lt;&gt;TRIM(A462),"Confira o código",IF(COUNTIFS(GastoID,A462)&gt;1,"Código repetido",IF(NOT(ISNUMBER(B462)),"Confira a data",IF(OR(B462&lt;1,B462&gt;73415,INT(B462)&lt;&gt;B462),"Confira a data",IF(NOT(ISNUMBER(C462)),"Confira o valor",IF(C462&lt;=0,"Valor maior que zero",IF(COUNTIFS(Categorias,F462)&lt;&gt;1,"Escolha uma categoria",IF(G462="","Preencha a descrição","OK"))))))))))</f>
        <v/>
      </c>
      <c r="K462" s="34" t="n">
        <f aca="false">IF(J462="OK",C462,0)</f>
        <v>0</v>
      </c>
      <c r="L462" s="34" t="str">
        <f aca="false">IF(OR(J462&lt;&gt;"OK",FinMes=""),"",IF(B462&gt;=FinMes,0,MAX(0,ROUND(E462-C462,2))))</f>
        <v/>
      </c>
    </row>
    <row r="463" customFormat="false" ht="25" hidden="false" customHeight="true" outlineLevel="0" collapsed="false">
      <c r="A463" s="31"/>
      <c r="B463" s="32"/>
      <c r="C463" s="33"/>
      <c r="D463" s="34" t="str">
        <f aca="false">IF(OR(J463&lt;&gt;"OK",FinMes=""),"",IF(B463&gt;=FinMes,0,MAX(0,ROUND(C463-E463,2))))</f>
        <v/>
      </c>
      <c r="E463" s="34" t="str">
        <f aca="false">IF(OR(J463&lt;&gt;"OK",FinMes=""),"",IF(B463&gt;=FinMes,0,SUMIFS(PagoValido,PagoGasto,A463,PagoFecha,"&lt;"&amp;FinMes)))</f>
        <v/>
      </c>
      <c r="F463" s="35"/>
      <c r="G463" s="35"/>
      <c r="H463" s="35"/>
      <c r="I463" s="36" t="str">
        <f aca="false">IF(J463="","",IF(J463&lt;&gt;"OK","Confira os dados",IF(FinMes="","Escolha um período",IF(B463&gt;=FinMes,"Outro período",IF(L463&gt;0,"Pagamento excedente",IF(D463=0,"Pago",IF(E463=0,"A pagar","Parcial")))))))</f>
        <v/>
      </c>
      <c r="J463" s="36" t="str">
        <f aca="false">IF(COUNTA(A463:C463,F463:H463)=0,"",IF(A463="","Falta o código",IF(A463&lt;&gt;TRIM(A463),"Confira o código",IF(COUNTIFS(GastoID,A463)&gt;1,"Código repetido",IF(NOT(ISNUMBER(B463)),"Confira a data",IF(OR(B463&lt;1,B463&gt;73415,INT(B463)&lt;&gt;B463),"Confira a data",IF(NOT(ISNUMBER(C463)),"Confira o valor",IF(C463&lt;=0,"Valor maior que zero",IF(COUNTIFS(Categorias,F463)&lt;&gt;1,"Escolha uma categoria",IF(G463="","Preencha a descrição","OK"))))))))))</f>
        <v/>
      </c>
      <c r="K463" s="34" t="n">
        <f aca="false">IF(J463="OK",C463,0)</f>
        <v>0</v>
      </c>
      <c r="L463" s="34" t="str">
        <f aca="false">IF(OR(J463&lt;&gt;"OK",FinMes=""),"",IF(B463&gt;=FinMes,0,MAX(0,ROUND(E463-C463,2))))</f>
        <v/>
      </c>
    </row>
    <row r="464" customFormat="false" ht="25" hidden="false" customHeight="true" outlineLevel="0" collapsed="false">
      <c r="A464" s="31"/>
      <c r="B464" s="32"/>
      <c r="C464" s="33"/>
      <c r="D464" s="34" t="str">
        <f aca="false">IF(OR(J464&lt;&gt;"OK",FinMes=""),"",IF(B464&gt;=FinMes,0,MAX(0,ROUND(C464-E464,2))))</f>
        <v/>
      </c>
      <c r="E464" s="34" t="str">
        <f aca="false">IF(OR(J464&lt;&gt;"OK",FinMes=""),"",IF(B464&gt;=FinMes,0,SUMIFS(PagoValido,PagoGasto,A464,PagoFecha,"&lt;"&amp;FinMes)))</f>
        <v/>
      </c>
      <c r="F464" s="35"/>
      <c r="G464" s="35"/>
      <c r="H464" s="35"/>
      <c r="I464" s="36" t="str">
        <f aca="false">IF(J464="","",IF(J464&lt;&gt;"OK","Confira os dados",IF(FinMes="","Escolha um período",IF(B464&gt;=FinMes,"Outro período",IF(L464&gt;0,"Pagamento excedente",IF(D464=0,"Pago",IF(E464=0,"A pagar","Parcial")))))))</f>
        <v/>
      </c>
      <c r="J464" s="36" t="str">
        <f aca="false">IF(COUNTA(A464:C464,F464:H464)=0,"",IF(A464="","Falta o código",IF(A464&lt;&gt;TRIM(A464),"Confira o código",IF(COUNTIFS(GastoID,A464)&gt;1,"Código repetido",IF(NOT(ISNUMBER(B464)),"Confira a data",IF(OR(B464&lt;1,B464&gt;73415,INT(B464)&lt;&gt;B464),"Confira a data",IF(NOT(ISNUMBER(C464)),"Confira o valor",IF(C464&lt;=0,"Valor maior que zero",IF(COUNTIFS(Categorias,F464)&lt;&gt;1,"Escolha uma categoria",IF(G464="","Preencha a descrição","OK"))))))))))</f>
        <v/>
      </c>
      <c r="K464" s="34" t="n">
        <f aca="false">IF(J464="OK",C464,0)</f>
        <v>0</v>
      </c>
      <c r="L464" s="34" t="str">
        <f aca="false">IF(OR(J464&lt;&gt;"OK",FinMes=""),"",IF(B464&gt;=FinMes,0,MAX(0,ROUND(E464-C464,2))))</f>
        <v/>
      </c>
    </row>
    <row r="465" customFormat="false" ht="25" hidden="false" customHeight="true" outlineLevel="0" collapsed="false">
      <c r="A465" s="31"/>
      <c r="B465" s="32"/>
      <c r="C465" s="33"/>
      <c r="D465" s="34" t="str">
        <f aca="false">IF(OR(J465&lt;&gt;"OK",FinMes=""),"",IF(B465&gt;=FinMes,0,MAX(0,ROUND(C465-E465,2))))</f>
        <v/>
      </c>
      <c r="E465" s="34" t="str">
        <f aca="false">IF(OR(J465&lt;&gt;"OK",FinMes=""),"",IF(B465&gt;=FinMes,0,SUMIFS(PagoValido,PagoGasto,A465,PagoFecha,"&lt;"&amp;FinMes)))</f>
        <v/>
      </c>
      <c r="F465" s="35"/>
      <c r="G465" s="35"/>
      <c r="H465" s="35"/>
      <c r="I465" s="36" t="str">
        <f aca="false">IF(J465="","",IF(J465&lt;&gt;"OK","Confira os dados",IF(FinMes="","Escolha um período",IF(B465&gt;=FinMes,"Outro período",IF(L465&gt;0,"Pagamento excedente",IF(D465=0,"Pago",IF(E465=0,"A pagar","Parcial")))))))</f>
        <v/>
      </c>
      <c r="J465" s="36" t="str">
        <f aca="false">IF(COUNTA(A465:C465,F465:H465)=0,"",IF(A465="","Falta o código",IF(A465&lt;&gt;TRIM(A465),"Confira o código",IF(COUNTIFS(GastoID,A465)&gt;1,"Código repetido",IF(NOT(ISNUMBER(B465)),"Confira a data",IF(OR(B465&lt;1,B465&gt;73415,INT(B465)&lt;&gt;B465),"Confira a data",IF(NOT(ISNUMBER(C465)),"Confira o valor",IF(C465&lt;=0,"Valor maior que zero",IF(COUNTIFS(Categorias,F465)&lt;&gt;1,"Escolha uma categoria",IF(G465="","Preencha a descrição","OK"))))))))))</f>
        <v/>
      </c>
      <c r="K465" s="34" t="n">
        <f aca="false">IF(J465="OK",C465,0)</f>
        <v>0</v>
      </c>
      <c r="L465" s="34" t="str">
        <f aca="false">IF(OR(J465&lt;&gt;"OK",FinMes=""),"",IF(B465&gt;=FinMes,0,MAX(0,ROUND(E465-C465,2))))</f>
        <v/>
      </c>
    </row>
    <row r="466" customFormat="false" ht="25" hidden="false" customHeight="true" outlineLevel="0" collapsed="false">
      <c r="A466" s="31"/>
      <c r="B466" s="32"/>
      <c r="C466" s="33"/>
      <c r="D466" s="34" t="str">
        <f aca="false">IF(OR(J466&lt;&gt;"OK",FinMes=""),"",IF(B466&gt;=FinMes,0,MAX(0,ROUND(C466-E466,2))))</f>
        <v/>
      </c>
      <c r="E466" s="34" t="str">
        <f aca="false">IF(OR(J466&lt;&gt;"OK",FinMes=""),"",IF(B466&gt;=FinMes,0,SUMIFS(PagoValido,PagoGasto,A466,PagoFecha,"&lt;"&amp;FinMes)))</f>
        <v/>
      </c>
      <c r="F466" s="35"/>
      <c r="G466" s="35"/>
      <c r="H466" s="35"/>
      <c r="I466" s="36" t="str">
        <f aca="false">IF(J466="","",IF(J466&lt;&gt;"OK","Confira os dados",IF(FinMes="","Escolha um período",IF(B466&gt;=FinMes,"Outro período",IF(L466&gt;0,"Pagamento excedente",IF(D466=0,"Pago",IF(E466=0,"A pagar","Parcial")))))))</f>
        <v/>
      </c>
      <c r="J466" s="36" t="str">
        <f aca="false">IF(COUNTA(A466:C466,F466:H466)=0,"",IF(A466="","Falta o código",IF(A466&lt;&gt;TRIM(A466),"Confira o código",IF(COUNTIFS(GastoID,A466)&gt;1,"Código repetido",IF(NOT(ISNUMBER(B466)),"Confira a data",IF(OR(B466&lt;1,B466&gt;73415,INT(B466)&lt;&gt;B466),"Confira a data",IF(NOT(ISNUMBER(C466)),"Confira o valor",IF(C466&lt;=0,"Valor maior que zero",IF(COUNTIFS(Categorias,F466)&lt;&gt;1,"Escolha uma categoria",IF(G466="","Preencha a descrição","OK"))))))))))</f>
        <v/>
      </c>
      <c r="K466" s="34" t="n">
        <f aca="false">IF(J466="OK",C466,0)</f>
        <v>0</v>
      </c>
      <c r="L466" s="34" t="str">
        <f aca="false">IF(OR(J466&lt;&gt;"OK",FinMes=""),"",IF(B466&gt;=FinMes,0,MAX(0,ROUND(E466-C466,2))))</f>
        <v/>
      </c>
    </row>
    <row r="467" customFormat="false" ht="25" hidden="false" customHeight="true" outlineLevel="0" collapsed="false">
      <c r="A467" s="31"/>
      <c r="B467" s="32"/>
      <c r="C467" s="33"/>
      <c r="D467" s="34" t="str">
        <f aca="false">IF(OR(J467&lt;&gt;"OK",FinMes=""),"",IF(B467&gt;=FinMes,0,MAX(0,ROUND(C467-E467,2))))</f>
        <v/>
      </c>
      <c r="E467" s="34" t="str">
        <f aca="false">IF(OR(J467&lt;&gt;"OK",FinMes=""),"",IF(B467&gt;=FinMes,0,SUMIFS(PagoValido,PagoGasto,A467,PagoFecha,"&lt;"&amp;FinMes)))</f>
        <v/>
      </c>
      <c r="F467" s="35"/>
      <c r="G467" s="35"/>
      <c r="H467" s="35"/>
      <c r="I467" s="36" t="str">
        <f aca="false">IF(J467="","",IF(J467&lt;&gt;"OK","Confira os dados",IF(FinMes="","Escolha um período",IF(B467&gt;=FinMes,"Outro período",IF(L467&gt;0,"Pagamento excedente",IF(D467=0,"Pago",IF(E467=0,"A pagar","Parcial")))))))</f>
        <v/>
      </c>
      <c r="J467" s="36" t="str">
        <f aca="false">IF(COUNTA(A467:C467,F467:H467)=0,"",IF(A467="","Falta o código",IF(A467&lt;&gt;TRIM(A467),"Confira o código",IF(COUNTIFS(GastoID,A467)&gt;1,"Código repetido",IF(NOT(ISNUMBER(B467)),"Confira a data",IF(OR(B467&lt;1,B467&gt;73415,INT(B467)&lt;&gt;B467),"Confira a data",IF(NOT(ISNUMBER(C467)),"Confira o valor",IF(C467&lt;=0,"Valor maior que zero",IF(COUNTIFS(Categorias,F467)&lt;&gt;1,"Escolha uma categoria",IF(G467="","Preencha a descrição","OK"))))))))))</f>
        <v/>
      </c>
      <c r="K467" s="34" t="n">
        <f aca="false">IF(J467="OK",C467,0)</f>
        <v>0</v>
      </c>
      <c r="L467" s="34" t="str">
        <f aca="false">IF(OR(J467&lt;&gt;"OK",FinMes=""),"",IF(B467&gt;=FinMes,0,MAX(0,ROUND(E467-C467,2))))</f>
        <v/>
      </c>
    </row>
    <row r="468" customFormat="false" ht="25" hidden="false" customHeight="true" outlineLevel="0" collapsed="false">
      <c r="A468" s="31"/>
      <c r="B468" s="32"/>
      <c r="C468" s="33"/>
      <c r="D468" s="34" t="str">
        <f aca="false">IF(OR(J468&lt;&gt;"OK",FinMes=""),"",IF(B468&gt;=FinMes,0,MAX(0,ROUND(C468-E468,2))))</f>
        <v/>
      </c>
      <c r="E468" s="34" t="str">
        <f aca="false">IF(OR(J468&lt;&gt;"OK",FinMes=""),"",IF(B468&gt;=FinMes,0,SUMIFS(PagoValido,PagoGasto,A468,PagoFecha,"&lt;"&amp;FinMes)))</f>
        <v/>
      </c>
      <c r="F468" s="35"/>
      <c r="G468" s="35"/>
      <c r="H468" s="35"/>
      <c r="I468" s="36" t="str">
        <f aca="false">IF(J468="","",IF(J468&lt;&gt;"OK","Confira os dados",IF(FinMes="","Escolha um período",IF(B468&gt;=FinMes,"Outro período",IF(L468&gt;0,"Pagamento excedente",IF(D468=0,"Pago",IF(E468=0,"A pagar","Parcial")))))))</f>
        <v/>
      </c>
      <c r="J468" s="36" t="str">
        <f aca="false">IF(COUNTA(A468:C468,F468:H468)=0,"",IF(A468="","Falta o código",IF(A468&lt;&gt;TRIM(A468),"Confira o código",IF(COUNTIFS(GastoID,A468)&gt;1,"Código repetido",IF(NOT(ISNUMBER(B468)),"Confira a data",IF(OR(B468&lt;1,B468&gt;73415,INT(B468)&lt;&gt;B468),"Confira a data",IF(NOT(ISNUMBER(C468)),"Confira o valor",IF(C468&lt;=0,"Valor maior que zero",IF(COUNTIFS(Categorias,F468)&lt;&gt;1,"Escolha uma categoria",IF(G468="","Preencha a descrição","OK"))))))))))</f>
        <v/>
      </c>
      <c r="K468" s="34" t="n">
        <f aca="false">IF(J468="OK",C468,0)</f>
        <v>0</v>
      </c>
      <c r="L468" s="34" t="str">
        <f aca="false">IF(OR(J468&lt;&gt;"OK",FinMes=""),"",IF(B468&gt;=FinMes,0,MAX(0,ROUND(E468-C468,2))))</f>
        <v/>
      </c>
    </row>
    <row r="469" customFormat="false" ht="25" hidden="false" customHeight="true" outlineLevel="0" collapsed="false">
      <c r="A469" s="31"/>
      <c r="B469" s="32"/>
      <c r="C469" s="33"/>
      <c r="D469" s="34" t="str">
        <f aca="false">IF(OR(J469&lt;&gt;"OK",FinMes=""),"",IF(B469&gt;=FinMes,0,MAX(0,ROUND(C469-E469,2))))</f>
        <v/>
      </c>
      <c r="E469" s="34" t="str">
        <f aca="false">IF(OR(J469&lt;&gt;"OK",FinMes=""),"",IF(B469&gt;=FinMes,0,SUMIFS(PagoValido,PagoGasto,A469,PagoFecha,"&lt;"&amp;FinMes)))</f>
        <v/>
      </c>
      <c r="F469" s="35"/>
      <c r="G469" s="35"/>
      <c r="H469" s="35"/>
      <c r="I469" s="36" t="str">
        <f aca="false">IF(J469="","",IF(J469&lt;&gt;"OK","Confira os dados",IF(FinMes="","Escolha um período",IF(B469&gt;=FinMes,"Outro período",IF(L469&gt;0,"Pagamento excedente",IF(D469=0,"Pago",IF(E469=0,"A pagar","Parcial")))))))</f>
        <v/>
      </c>
      <c r="J469" s="36" t="str">
        <f aca="false">IF(COUNTA(A469:C469,F469:H469)=0,"",IF(A469="","Falta o código",IF(A469&lt;&gt;TRIM(A469),"Confira o código",IF(COUNTIFS(GastoID,A469)&gt;1,"Código repetido",IF(NOT(ISNUMBER(B469)),"Confira a data",IF(OR(B469&lt;1,B469&gt;73415,INT(B469)&lt;&gt;B469),"Confira a data",IF(NOT(ISNUMBER(C469)),"Confira o valor",IF(C469&lt;=0,"Valor maior que zero",IF(COUNTIFS(Categorias,F469)&lt;&gt;1,"Escolha uma categoria",IF(G469="","Preencha a descrição","OK"))))))))))</f>
        <v/>
      </c>
      <c r="K469" s="34" t="n">
        <f aca="false">IF(J469="OK",C469,0)</f>
        <v>0</v>
      </c>
      <c r="L469" s="34" t="str">
        <f aca="false">IF(OR(J469&lt;&gt;"OK",FinMes=""),"",IF(B469&gt;=FinMes,0,MAX(0,ROUND(E469-C469,2))))</f>
        <v/>
      </c>
    </row>
    <row r="470" customFormat="false" ht="25" hidden="false" customHeight="true" outlineLevel="0" collapsed="false">
      <c r="A470" s="31"/>
      <c r="B470" s="32"/>
      <c r="C470" s="33"/>
      <c r="D470" s="34" t="str">
        <f aca="false">IF(OR(J470&lt;&gt;"OK",FinMes=""),"",IF(B470&gt;=FinMes,0,MAX(0,ROUND(C470-E470,2))))</f>
        <v/>
      </c>
      <c r="E470" s="34" t="str">
        <f aca="false">IF(OR(J470&lt;&gt;"OK",FinMes=""),"",IF(B470&gt;=FinMes,0,SUMIFS(PagoValido,PagoGasto,A470,PagoFecha,"&lt;"&amp;FinMes)))</f>
        <v/>
      </c>
      <c r="F470" s="35"/>
      <c r="G470" s="35"/>
      <c r="H470" s="35"/>
      <c r="I470" s="36" t="str">
        <f aca="false">IF(J470="","",IF(J470&lt;&gt;"OK","Confira os dados",IF(FinMes="","Escolha um período",IF(B470&gt;=FinMes,"Outro período",IF(L470&gt;0,"Pagamento excedente",IF(D470=0,"Pago",IF(E470=0,"A pagar","Parcial")))))))</f>
        <v/>
      </c>
      <c r="J470" s="36" t="str">
        <f aca="false">IF(COUNTA(A470:C470,F470:H470)=0,"",IF(A470="","Falta o código",IF(A470&lt;&gt;TRIM(A470),"Confira o código",IF(COUNTIFS(GastoID,A470)&gt;1,"Código repetido",IF(NOT(ISNUMBER(B470)),"Confira a data",IF(OR(B470&lt;1,B470&gt;73415,INT(B470)&lt;&gt;B470),"Confira a data",IF(NOT(ISNUMBER(C470)),"Confira o valor",IF(C470&lt;=0,"Valor maior que zero",IF(COUNTIFS(Categorias,F470)&lt;&gt;1,"Escolha uma categoria",IF(G470="","Preencha a descrição","OK"))))))))))</f>
        <v/>
      </c>
      <c r="K470" s="34" t="n">
        <f aca="false">IF(J470="OK",C470,0)</f>
        <v>0</v>
      </c>
      <c r="L470" s="34" t="str">
        <f aca="false">IF(OR(J470&lt;&gt;"OK",FinMes=""),"",IF(B470&gt;=FinMes,0,MAX(0,ROUND(E470-C470,2))))</f>
        <v/>
      </c>
    </row>
    <row r="471" customFormat="false" ht="25" hidden="false" customHeight="true" outlineLevel="0" collapsed="false">
      <c r="A471" s="31"/>
      <c r="B471" s="32"/>
      <c r="C471" s="33"/>
      <c r="D471" s="34" t="str">
        <f aca="false">IF(OR(J471&lt;&gt;"OK",FinMes=""),"",IF(B471&gt;=FinMes,0,MAX(0,ROUND(C471-E471,2))))</f>
        <v/>
      </c>
      <c r="E471" s="34" t="str">
        <f aca="false">IF(OR(J471&lt;&gt;"OK",FinMes=""),"",IF(B471&gt;=FinMes,0,SUMIFS(PagoValido,PagoGasto,A471,PagoFecha,"&lt;"&amp;FinMes)))</f>
        <v/>
      </c>
      <c r="F471" s="35"/>
      <c r="G471" s="35"/>
      <c r="H471" s="35"/>
      <c r="I471" s="36" t="str">
        <f aca="false">IF(J471="","",IF(J471&lt;&gt;"OK","Confira os dados",IF(FinMes="","Escolha um período",IF(B471&gt;=FinMes,"Outro período",IF(L471&gt;0,"Pagamento excedente",IF(D471=0,"Pago",IF(E471=0,"A pagar","Parcial")))))))</f>
        <v/>
      </c>
      <c r="J471" s="36" t="str">
        <f aca="false">IF(COUNTA(A471:C471,F471:H471)=0,"",IF(A471="","Falta o código",IF(A471&lt;&gt;TRIM(A471),"Confira o código",IF(COUNTIFS(GastoID,A471)&gt;1,"Código repetido",IF(NOT(ISNUMBER(B471)),"Confira a data",IF(OR(B471&lt;1,B471&gt;73415,INT(B471)&lt;&gt;B471),"Confira a data",IF(NOT(ISNUMBER(C471)),"Confira o valor",IF(C471&lt;=0,"Valor maior que zero",IF(COUNTIFS(Categorias,F471)&lt;&gt;1,"Escolha uma categoria",IF(G471="","Preencha a descrição","OK"))))))))))</f>
        <v/>
      </c>
      <c r="K471" s="34" t="n">
        <f aca="false">IF(J471="OK",C471,0)</f>
        <v>0</v>
      </c>
      <c r="L471" s="34" t="str">
        <f aca="false">IF(OR(J471&lt;&gt;"OK",FinMes=""),"",IF(B471&gt;=FinMes,0,MAX(0,ROUND(E471-C471,2))))</f>
        <v/>
      </c>
    </row>
    <row r="472" customFormat="false" ht="25" hidden="false" customHeight="true" outlineLevel="0" collapsed="false">
      <c r="A472" s="31"/>
      <c r="B472" s="32"/>
      <c r="C472" s="33"/>
      <c r="D472" s="34" t="str">
        <f aca="false">IF(OR(J472&lt;&gt;"OK",FinMes=""),"",IF(B472&gt;=FinMes,0,MAX(0,ROUND(C472-E472,2))))</f>
        <v/>
      </c>
      <c r="E472" s="34" t="str">
        <f aca="false">IF(OR(J472&lt;&gt;"OK",FinMes=""),"",IF(B472&gt;=FinMes,0,SUMIFS(PagoValido,PagoGasto,A472,PagoFecha,"&lt;"&amp;FinMes)))</f>
        <v/>
      </c>
      <c r="F472" s="35"/>
      <c r="G472" s="35"/>
      <c r="H472" s="35"/>
      <c r="I472" s="36" t="str">
        <f aca="false">IF(J472="","",IF(J472&lt;&gt;"OK","Confira os dados",IF(FinMes="","Escolha um período",IF(B472&gt;=FinMes,"Outro período",IF(L472&gt;0,"Pagamento excedente",IF(D472=0,"Pago",IF(E472=0,"A pagar","Parcial")))))))</f>
        <v/>
      </c>
      <c r="J472" s="36" t="str">
        <f aca="false">IF(COUNTA(A472:C472,F472:H472)=0,"",IF(A472="","Falta o código",IF(A472&lt;&gt;TRIM(A472),"Confira o código",IF(COUNTIFS(GastoID,A472)&gt;1,"Código repetido",IF(NOT(ISNUMBER(B472)),"Confira a data",IF(OR(B472&lt;1,B472&gt;73415,INT(B472)&lt;&gt;B472),"Confira a data",IF(NOT(ISNUMBER(C472)),"Confira o valor",IF(C472&lt;=0,"Valor maior que zero",IF(COUNTIFS(Categorias,F472)&lt;&gt;1,"Escolha uma categoria",IF(G472="","Preencha a descrição","OK"))))))))))</f>
        <v/>
      </c>
      <c r="K472" s="34" t="n">
        <f aca="false">IF(J472="OK",C472,0)</f>
        <v>0</v>
      </c>
      <c r="L472" s="34" t="str">
        <f aca="false">IF(OR(J472&lt;&gt;"OK",FinMes=""),"",IF(B472&gt;=FinMes,0,MAX(0,ROUND(E472-C472,2))))</f>
        <v/>
      </c>
    </row>
    <row r="473" customFormat="false" ht="25" hidden="false" customHeight="true" outlineLevel="0" collapsed="false">
      <c r="A473" s="31"/>
      <c r="B473" s="32"/>
      <c r="C473" s="33"/>
      <c r="D473" s="34" t="str">
        <f aca="false">IF(OR(J473&lt;&gt;"OK",FinMes=""),"",IF(B473&gt;=FinMes,0,MAX(0,ROUND(C473-E473,2))))</f>
        <v/>
      </c>
      <c r="E473" s="34" t="str">
        <f aca="false">IF(OR(J473&lt;&gt;"OK",FinMes=""),"",IF(B473&gt;=FinMes,0,SUMIFS(PagoValido,PagoGasto,A473,PagoFecha,"&lt;"&amp;FinMes)))</f>
        <v/>
      </c>
      <c r="F473" s="35"/>
      <c r="G473" s="35"/>
      <c r="H473" s="35"/>
      <c r="I473" s="36" t="str">
        <f aca="false">IF(J473="","",IF(J473&lt;&gt;"OK","Confira os dados",IF(FinMes="","Escolha um período",IF(B473&gt;=FinMes,"Outro período",IF(L473&gt;0,"Pagamento excedente",IF(D473=0,"Pago",IF(E473=0,"A pagar","Parcial")))))))</f>
        <v/>
      </c>
      <c r="J473" s="36" t="str">
        <f aca="false">IF(COUNTA(A473:C473,F473:H473)=0,"",IF(A473="","Falta o código",IF(A473&lt;&gt;TRIM(A473),"Confira o código",IF(COUNTIFS(GastoID,A473)&gt;1,"Código repetido",IF(NOT(ISNUMBER(B473)),"Confira a data",IF(OR(B473&lt;1,B473&gt;73415,INT(B473)&lt;&gt;B473),"Confira a data",IF(NOT(ISNUMBER(C473)),"Confira o valor",IF(C473&lt;=0,"Valor maior que zero",IF(COUNTIFS(Categorias,F473)&lt;&gt;1,"Escolha uma categoria",IF(G473="","Preencha a descrição","OK"))))))))))</f>
        <v/>
      </c>
      <c r="K473" s="34" t="n">
        <f aca="false">IF(J473="OK",C473,0)</f>
        <v>0</v>
      </c>
      <c r="L473" s="34" t="str">
        <f aca="false">IF(OR(J473&lt;&gt;"OK",FinMes=""),"",IF(B473&gt;=FinMes,0,MAX(0,ROUND(E473-C473,2))))</f>
        <v/>
      </c>
    </row>
    <row r="474" customFormat="false" ht="25" hidden="false" customHeight="true" outlineLevel="0" collapsed="false">
      <c r="A474" s="31"/>
      <c r="B474" s="32"/>
      <c r="C474" s="33"/>
      <c r="D474" s="34" t="str">
        <f aca="false">IF(OR(J474&lt;&gt;"OK",FinMes=""),"",IF(B474&gt;=FinMes,0,MAX(0,ROUND(C474-E474,2))))</f>
        <v/>
      </c>
      <c r="E474" s="34" t="str">
        <f aca="false">IF(OR(J474&lt;&gt;"OK",FinMes=""),"",IF(B474&gt;=FinMes,0,SUMIFS(PagoValido,PagoGasto,A474,PagoFecha,"&lt;"&amp;FinMes)))</f>
        <v/>
      </c>
      <c r="F474" s="35"/>
      <c r="G474" s="35"/>
      <c r="H474" s="35"/>
      <c r="I474" s="36" t="str">
        <f aca="false">IF(J474="","",IF(J474&lt;&gt;"OK","Confira os dados",IF(FinMes="","Escolha um período",IF(B474&gt;=FinMes,"Outro período",IF(L474&gt;0,"Pagamento excedente",IF(D474=0,"Pago",IF(E474=0,"A pagar","Parcial")))))))</f>
        <v/>
      </c>
      <c r="J474" s="36" t="str">
        <f aca="false">IF(COUNTA(A474:C474,F474:H474)=0,"",IF(A474="","Falta o código",IF(A474&lt;&gt;TRIM(A474),"Confira o código",IF(COUNTIFS(GastoID,A474)&gt;1,"Código repetido",IF(NOT(ISNUMBER(B474)),"Confira a data",IF(OR(B474&lt;1,B474&gt;73415,INT(B474)&lt;&gt;B474),"Confira a data",IF(NOT(ISNUMBER(C474)),"Confira o valor",IF(C474&lt;=0,"Valor maior que zero",IF(COUNTIFS(Categorias,F474)&lt;&gt;1,"Escolha uma categoria",IF(G474="","Preencha a descrição","OK"))))))))))</f>
        <v/>
      </c>
      <c r="K474" s="34" t="n">
        <f aca="false">IF(J474="OK",C474,0)</f>
        <v>0</v>
      </c>
      <c r="L474" s="34" t="str">
        <f aca="false">IF(OR(J474&lt;&gt;"OK",FinMes=""),"",IF(B474&gt;=FinMes,0,MAX(0,ROUND(E474-C474,2))))</f>
        <v/>
      </c>
    </row>
    <row r="475" customFormat="false" ht="25" hidden="false" customHeight="true" outlineLevel="0" collapsed="false">
      <c r="A475" s="31"/>
      <c r="B475" s="32"/>
      <c r="C475" s="33"/>
      <c r="D475" s="34" t="str">
        <f aca="false">IF(OR(J475&lt;&gt;"OK",FinMes=""),"",IF(B475&gt;=FinMes,0,MAX(0,ROUND(C475-E475,2))))</f>
        <v/>
      </c>
      <c r="E475" s="34" t="str">
        <f aca="false">IF(OR(J475&lt;&gt;"OK",FinMes=""),"",IF(B475&gt;=FinMes,0,SUMIFS(PagoValido,PagoGasto,A475,PagoFecha,"&lt;"&amp;FinMes)))</f>
        <v/>
      </c>
      <c r="F475" s="35"/>
      <c r="G475" s="35"/>
      <c r="H475" s="35"/>
      <c r="I475" s="36" t="str">
        <f aca="false">IF(J475="","",IF(J475&lt;&gt;"OK","Confira os dados",IF(FinMes="","Escolha um período",IF(B475&gt;=FinMes,"Outro período",IF(L475&gt;0,"Pagamento excedente",IF(D475=0,"Pago",IF(E475=0,"A pagar","Parcial")))))))</f>
        <v/>
      </c>
      <c r="J475" s="36" t="str">
        <f aca="false">IF(COUNTA(A475:C475,F475:H475)=0,"",IF(A475="","Falta o código",IF(A475&lt;&gt;TRIM(A475),"Confira o código",IF(COUNTIFS(GastoID,A475)&gt;1,"Código repetido",IF(NOT(ISNUMBER(B475)),"Confira a data",IF(OR(B475&lt;1,B475&gt;73415,INT(B475)&lt;&gt;B475),"Confira a data",IF(NOT(ISNUMBER(C475)),"Confira o valor",IF(C475&lt;=0,"Valor maior que zero",IF(COUNTIFS(Categorias,F475)&lt;&gt;1,"Escolha uma categoria",IF(G475="","Preencha a descrição","OK"))))))))))</f>
        <v/>
      </c>
      <c r="K475" s="34" t="n">
        <f aca="false">IF(J475="OK",C475,0)</f>
        <v>0</v>
      </c>
      <c r="L475" s="34" t="str">
        <f aca="false">IF(OR(J475&lt;&gt;"OK",FinMes=""),"",IF(B475&gt;=FinMes,0,MAX(0,ROUND(E475-C475,2))))</f>
        <v/>
      </c>
    </row>
    <row r="476" customFormat="false" ht="25" hidden="false" customHeight="true" outlineLevel="0" collapsed="false">
      <c r="A476" s="31"/>
      <c r="B476" s="32"/>
      <c r="C476" s="33"/>
      <c r="D476" s="34" t="str">
        <f aca="false">IF(OR(J476&lt;&gt;"OK",FinMes=""),"",IF(B476&gt;=FinMes,0,MAX(0,ROUND(C476-E476,2))))</f>
        <v/>
      </c>
      <c r="E476" s="34" t="str">
        <f aca="false">IF(OR(J476&lt;&gt;"OK",FinMes=""),"",IF(B476&gt;=FinMes,0,SUMIFS(PagoValido,PagoGasto,A476,PagoFecha,"&lt;"&amp;FinMes)))</f>
        <v/>
      </c>
      <c r="F476" s="35"/>
      <c r="G476" s="35"/>
      <c r="H476" s="35"/>
      <c r="I476" s="36" t="str">
        <f aca="false">IF(J476="","",IF(J476&lt;&gt;"OK","Confira os dados",IF(FinMes="","Escolha um período",IF(B476&gt;=FinMes,"Outro período",IF(L476&gt;0,"Pagamento excedente",IF(D476=0,"Pago",IF(E476=0,"A pagar","Parcial")))))))</f>
        <v/>
      </c>
      <c r="J476" s="36" t="str">
        <f aca="false">IF(COUNTA(A476:C476,F476:H476)=0,"",IF(A476="","Falta o código",IF(A476&lt;&gt;TRIM(A476),"Confira o código",IF(COUNTIFS(GastoID,A476)&gt;1,"Código repetido",IF(NOT(ISNUMBER(B476)),"Confira a data",IF(OR(B476&lt;1,B476&gt;73415,INT(B476)&lt;&gt;B476),"Confira a data",IF(NOT(ISNUMBER(C476)),"Confira o valor",IF(C476&lt;=0,"Valor maior que zero",IF(COUNTIFS(Categorias,F476)&lt;&gt;1,"Escolha uma categoria",IF(G476="","Preencha a descrição","OK"))))))))))</f>
        <v/>
      </c>
      <c r="K476" s="34" t="n">
        <f aca="false">IF(J476="OK",C476,0)</f>
        <v>0</v>
      </c>
      <c r="L476" s="34" t="str">
        <f aca="false">IF(OR(J476&lt;&gt;"OK",FinMes=""),"",IF(B476&gt;=FinMes,0,MAX(0,ROUND(E476-C476,2))))</f>
        <v/>
      </c>
    </row>
    <row r="477" customFormat="false" ht="25" hidden="false" customHeight="true" outlineLevel="0" collapsed="false">
      <c r="A477" s="31"/>
      <c r="B477" s="32"/>
      <c r="C477" s="33"/>
      <c r="D477" s="34" t="str">
        <f aca="false">IF(OR(J477&lt;&gt;"OK",FinMes=""),"",IF(B477&gt;=FinMes,0,MAX(0,ROUND(C477-E477,2))))</f>
        <v/>
      </c>
      <c r="E477" s="34" t="str">
        <f aca="false">IF(OR(J477&lt;&gt;"OK",FinMes=""),"",IF(B477&gt;=FinMes,0,SUMIFS(PagoValido,PagoGasto,A477,PagoFecha,"&lt;"&amp;FinMes)))</f>
        <v/>
      </c>
      <c r="F477" s="35"/>
      <c r="G477" s="35"/>
      <c r="H477" s="35"/>
      <c r="I477" s="36" t="str">
        <f aca="false">IF(J477="","",IF(J477&lt;&gt;"OK","Confira os dados",IF(FinMes="","Escolha um período",IF(B477&gt;=FinMes,"Outro período",IF(L477&gt;0,"Pagamento excedente",IF(D477=0,"Pago",IF(E477=0,"A pagar","Parcial")))))))</f>
        <v/>
      </c>
      <c r="J477" s="36" t="str">
        <f aca="false">IF(COUNTA(A477:C477,F477:H477)=0,"",IF(A477="","Falta o código",IF(A477&lt;&gt;TRIM(A477),"Confira o código",IF(COUNTIFS(GastoID,A477)&gt;1,"Código repetido",IF(NOT(ISNUMBER(B477)),"Confira a data",IF(OR(B477&lt;1,B477&gt;73415,INT(B477)&lt;&gt;B477),"Confira a data",IF(NOT(ISNUMBER(C477)),"Confira o valor",IF(C477&lt;=0,"Valor maior que zero",IF(COUNTIFS(Categorias,F477)&lt;&gt;1,"Escolha uma categoria",IF(G477="","Preencha a descrição","OK"))))))))))</f>
        <v/>
      </c>
      <c r="K477" s="34" t="n">
        <f aca="false">IF(J477="OK",C477,0)</f>
        <v>0</v>
      </c>
      <c r="L477" s="34" t="str">
        <f aca="false">IF(OR(J477&lt;&gt;"OK",FinMes=""),"",IF(B477&gt;=FinMes,0,MAX(0,ROUND(E477-C477,2))))</f>
        <v/>
      </c>
    </row>
    <row r="478" customFormat="false" ht="25" hidden="false" customHeight="true" outlineLevel="0" collapsed="false">
      <c r="A478" s="31"/>
      <c r="B478" s="32"/>
      <c r="C478" s="33"/>
      <c r="D478" s="34" t="str">
        <f aca="false">IF(OR(J478&lt;&gt;"OK",FinMes=""),"",IF(B478&gt;=FinMes,0,MAX(0,ROUND(C478-E478,2))))</f>
        <v/>
      </c>
      <c r="E478" s="34" t="str">
        <f aca="false">IF(OR(J478&lt;&gt;"OK",FinMes=""),"",IF(B478&gt;=FinMes,0,SUMIFS(PagoValido,PagoGasto,A478,PagoFecha,"&lt;"&amp;FinMes)))</f>
        <v/>
      </c>
      <c r="F478" s="35"/>
      <c r="G478" s="35"/>
      <c r="H478" s="35"/>
      <c r="I478" s="36" t="str">
        <f aca="false">IF(J478="","",IF(J478&lt;&gt;"OK","Confira os dados",IF(FinMes="","Escolha um período",IF(B478&gt;=FinMes,"Outro período",IF(L478&gt;0,"Pagamento excedente",IF(D478=0,"Pago",IF(E478=0,"A pagar","Parcial")))))))</f>
        <v/>
      </c>
      <c r="J478" s="36" t="str">
        <f aca="false">IF(COUNTA(A478:C478,F478:H478)=0,"",IF(A478="","Falta o código",IF(A478&lt;&gt;TRIM(A478),"Confira o código",IF(COUNTIFS(GastoID,A478)&gt;1,"Código repetido",IF(NOT(ISNUMBER(B478)),"Confira a data",IF(OR(B478&lt;1,B478&gt;73415,INT(B478)&lt;&gt;B478),"Confira a data",IF(NOT(ISNUMBER(C478)),"Confira o valor",IF(C478&lt;=0,"Valor maior que zero",IF(COUNTIFS(Categorias,F478)&lt;&gt;1,"Escolha uma categoria",IF(G478="","Preencha a descrição","OK"))))))))))</f>
        <v/>
      </c>
      <c r="K478" s="34" t="n">
        <f aca="false">IF(J478="OK",C478,0)</f>
        <v>0</v>
      </c>
      <c r="L478" s="34" t="str">
        <f aca="false">IF(OR(J478&lt;&gt;"OK",FinMes=""),"",IF(B478&gt;=FinMes,0,MAX(0,ROUND(E478-C478,2))))</f>
        <v/>
      </c>
    </row>
    <row r="479" customFormat="false" ht="25" hidden="false" customHeight="true" outlineLevel="0" collapsed="false">
      <c r="A479" s="31"/>
      <c r="B479" s="32"/>
      <c r="C479" s="33"/>
      <c r="D479" s="34" t="str">
        <f aca="false">IF(OR(J479&lt;&gt;"OK",FinMes=""),"",IF(B479&gt;=FinMes,0,MAX(0,ROUND(C479-E479,2))))</f>
        <v/>
      </c>
      <c r="E479" s="34" t="str">
        <f aca="false">IF(OR(J479&lt;&gt;"OK",FinMes=""),"",IF(B479&gt;=FinMes,0,SUMIFS(PagoValido,PagoGasto,A479,PagoFecha,"&lt;"&amp;FinMes)))</f>
        <v/>
      </c>
      <c r="F479" s="35"/>
      <c r="G479" s="35"/>
      <c r="H479" s="35"/>
      <c r="I479" s="36" t="str">
        <f aca="false">IF(J479="","",IF(J479&lt;&gt;"OK","Confira os dados",IF(FinMes="","Escolha um período",IF(B479&gt;=FinMes,"Outro período",IF(L479&gt;0,"Pagamento excedente",IF(D479=0,"Pago",IF(E479=0,"A pagar","Parcial")))))))</f>
        <v/>
      </c>
      <c r="J479" s="36" t="str">
        <f aca="false">IF(COUNTA(A479:C479,F479:H479)=0,"",IF(A479="","Falta o código",IF(A479&lt;&gt;TRIM(A479),"Confira o código",IF(COUNTIFS(GastoID,A479)&gt;1,"Código repetido",IF(NOT(ISNUMBER(B479)),"Confira a data",IF(OR(B479&lt;1,B479&gt;73415,INT(B479)&lt;&gt;B479),"Confira a data",IF(NOT(ISNUMBER(C479)),"Confira o valor",IF(C479&lt;=0,"Valor maior que zero",IF(COUNTIFS(Categorias,F479)&lt;&gt;1,"Escolha uma categoria",IF(G479="","Preencha a descrição","OK"))))))))))</f>
        <v/>
      </c>
      <c r="K479" s="34" t="n">
        <f aca="false">IF(J479="OK",C479,0)</f>
        <v>0</v>
      </c>
      <c r="L479" s="34" t="str">
        <f aca="false">IF(OR(J479&lt;&gt;"OK",FinMes=""),"",IF(B479&gt;=FinMes,0,MAX(0,ROUND(E479-C479,2))))</f>
        <v/>
      </c>
    </row>
    <row r="480" customFormat="false" ht="25" hidden="false" customHeight="true" outlineLevel="0" collapsed="false">
      <c r="A480" s="31"/>
      <c r="B480" s="32"/>
      <c r="C480" s="33"/>
      <c r="D480" s="34" t="str">
        <f aca="false">IF(OR(J480&lt;&gt;"OK",FinMes=""),"",IF(B480&gt;=FinMes,0,MAX(0,ROUND(C480-E480,2))))</f>
        <v/>
      </c>
      <c r="E480" s="34" t="str">
        <f aca="false">IF(OR(J480&lt;&gt;"OK",FinMes=""),"",IF(B480&gt;=FinMes,0,SUMIFS(PagoValido,PagoGasto,A480,PagoFecha,"&lt;"&amp;FinMes)))</f>
        <v/>
      </c>
      <c r="F480" s="35"/>
      <c r="G480" s="35"/>
      <c r="H480" s="35"/>
      <c r="I480" s="36" t="str">
        <f aca="false">IF(J480="","",IF(J480&lt;&gt;"OK","Confira os dados",IF(FinMes="","Escolha um período",IF(B480&gt;=FinMes,"Outro período",IF(L480&gt;0,"Pagamento excedente",IF(D480=0,"Pago",IF(E480=0,"A pagar","Parcial")))))))</f>
        <v/>
      </c>
      <c r="J480" s="36" t="str">
        <f aca="false">IF(COUNTA(A480:C480,F480:H480)=0,"",IF(A480="","Falta o código",IF(A480&lt;&gt;TRIM(A480),"Confira o código",IF(COUNTIFS(GastoID,A480)&gt;1,"Código repetido",IF(NOT(ISNUMBER(B480)),"Confira a data",IF(OR(B480&lt;1,B480&gt;73415,INT(B480)&lt;&gt;B480),"Confira a data",IF(NOT(ISNUMBER(C480)),"Confira o valor",IF(C480&lt;=0,"Valor maior que zero",IF(COUNTIFS(Categorias,F480)&lt;&gt;1,"Escolha uma categoria",IF(G480="","Preencha a descrição","OK"))))))))))</f>
        <v/>
      </c>
      <c r="K480" s="34" t="n">
        <f aca="false">IF(J480="OK",C480,0)</f>
        <v>0</v>
      </c>
      <c r="L480" s="34" t="str">
        <f aca="false">IF(OR(J480&lt;&gt;"OK",FinMes=""),"",IF(B480&gt;=FinMes,0,MAX(0,ROUND(E480-C480,2))))</f>
        <v/>
      </c>
    </row>
    <row r="481" customFormat="false" ht="25" hidden="false" customHeight="true" outlineLevel="0" collapsed="false">
      <c r="A481" s="31"/>
      <c r="B481" s="32"/>
      <c r="C481" s="33"/>
      <c r="D481" s="34" t="str">
        <f aca="false">IF(OR(J481&lt;&gt;"OK",FinMes=""),"",IF(B481&gt;=FinMes,0,MAX(0,ROUND(C481-E481,2))))</f>
        <v/>
      </c>
      <c r="E481" s="34" t="str">
        <f aca="false">IF(OR(J481&lt;&gt;"OK",FinMes=""),"",IF(B481&gt;=FinMes,0,SUMIFS(PagoValido,PagoGasto,A481,PagoFecha,"&lt;"&amp;FinMes)))</f>
        <v/>
      </c>
      <c r="F481" s="35"/>
      <c r="G481" s="35"/>
      <c r="H481" s="35"/>
      <c r="I481" s="36" t="str">
        <f aca="false">IF(J481="","",IF(J481&lt;&gt;"OK","Confira os dados",IF(FinMes="","Escolha um período",IF(B481&gt;=FinMes,"Outro período",IF(L481&gt;0,"Pagamento excedente",IF(D481=0,"Pago",IF(E481=0,"A pagar","Parcial")))))))</f>
        <v/>
      </c>
      <c r="J481" s="36" t="str">
        <f aca="false">IF(COUNTA(A481:C481,F481:H481)=0,"",IF(A481="","Falta o código",IF(A481&lt;&gt;TRIM(A481),"Confira o código",IF(COUNTIFS(GastoID,A481)&gt;1,"Código repetido",IF(NOT(ISNUMBER(B481)),"Confira a data",IF(OR(B481&lt;1,B481&gt;73415,INT(B481)&lt;&gt;B481),"Confira a data",IF(NOT(ISNUMBER(C481)),"Confira o valor",IF(C481&lt;=0,"Valor maior que zero",IF(COUNTIFS(Categorias,F481)&lt;&gt;1,"Escolha uma categoria",IF(G481="","Preencha a descrição","OK"))))))))))</f>
        <v/>
      </c>
      <c r="K481" s="34" t="n">
        <f aca="false">IF(J481="OK",C481,0)</f>
        <v>0</v>
      </c>
      <c r="L481" s="34" t="str">
        <f aca="false">IF(OR(J481&lt;&gt;"OK",FinMes=""),"",IF(B481&gt;=FinMes,0,MAX(0,ROUND(E481-C481,2))))</f>
        <v/>
      </c>
    </row>
    <row r="482" customFormat="false" ht="25" hidden="false" customHeight="true" outlineLevel="0" collapsed="false">
      <c r="A482" s="31"/>
      <c r="B482" s="32"/>
      <c r="C482" s="33"/>
      <c r="D482" s="34" t="str">
        <f aca="false">IF(OR(J482&lt;&gt;"OK",FinMes=""),"",IF(B482&gt;=FinMes,0,MAX(0,ROUND(C482-E482,2))))</f>
        <v/>
      </c>
      <c r="E482" s="34" t="str">
        <f aca="false">IF(OR(J482&lt;&gt;"OK",FinMes=""),"",IF(B482&gt;=FinMes,0,SUMIFS(PagoValido,PagoGasto,A482,PagoFecha,"&lt;"&amp;FinMes)))</f>
        <v/>
      </c>
      <c r="F482" s="35"/>
      <c r="G482" s="35"/>
      <c r="H482" s="35"/>
      <c r="I482" s="36" t="str">
        <f aca="false">IF(J482="","",IF(J482&lt;&gt;"OK","Confira os dados",IF(FinMes="","Escolha um período",IF(B482&gt;=FinMes,"Outro período",IF(L482&gt;0,"Pagamento excedente",IF(D482=0,"Pago",IF(E482=0,"A pagar","Parcial")))))))</f>
        <v/>
      </c>
      <c r="J482" s="36" t="str">
        <f aca="false">IF(COUNTA(A482:C482,F482:H482)=0,"",IF(A482="","Falta o código",IF(A482&lt;&gt;TRIM(A482),"Confira o código",IF(COUNTIFS(GastoID,A482)&gt;1,"Código repetido",IF(NOT(ISNUMBER(B482)),"Confira a data",IF(OR(B482&lt;1,B482&gt;73415,INT(B482)&lt;&gt;B482),"Confira a data",IF(NOT(ISNUMBER(C482)),"Confira o valor",IF(C482&lt;=0,"Valor maior que zero",IF(COUNTIFS(Categorias,F482)&lt;&gt;1,"Escolha uma categoria",IF(G482="","Preencha a descrição","OK"))))))))))</f>
        <v/>
      </c>
      <c r="K482" s="34" t="n">
        <f aca="false">IF(J482="OK",C482,0)</f>
        <v>0</v>
      </c>
      <c r="L482" s="34" t="str">
        <f aca="false">IF(OR(J482&lt;&gt;"OK",FinMes=""),"",IF(B482&gt;=FinMes,0,MAX(0,ROUND(E482-C482,2))))</f>
        <v/>
      </c>
    </row>
    <row r="483" customFormat="false" ht="25" hidden="false" customHeight="true" outlineLevel="0" collapsed="false">
      <c r="A483" s="31"/>
      <c r="B483" s="32"/>
      <c r="C483" s="33"/>
      <c r="D483" s="34" t="str">
        <f aca="false">IF(OR(J483&lt;&gt;"OK",FinMes=""),"",IF(B483&gt;=FinMes,0,MAX(0,ROUND(C483-E483,2))))</f>
        <v/>
      </c>
      <c r="E483" s="34" t="str">
        <f aca="false">IF(OR(J483&lt;&gt;"OK",FinMes=""),"",IF(B483&gt;=FinMes,0,SUMIFS(PagoValido,PagoGasto,A483,PagoFecha,"&lt;"&amp;FinMes)))</f>
        <v/>
      </c>
      <c r="F483" s="35"/>
      <c r="G483" s="35"/>
      <c r="H483" s="35"/>
      <c r="I483" s="36" t="str">
        <f aca="false">IF(J483="","",IF(J483&lt;&gt;"OK","Confira os dados",IF(FinMes="","Escolha um período",IF(B483&gt;=FinMes,"Outro período",IF(L483&gt;0,"Pagamento excedente",IF(D483=0,"Pago",IF(E483=0,"A pagar","Parcial")))))))</f>
        <v/>
      </c>
      <c r="J483" s="36" t="str">
        <f aca="false">IF(COUNTA(A483:C483,F483:H483)=0,"",IF(A483="","Falta o código",IF(A483&lt;&gt;TRIM(A483),"Confira o código",IF(COUNTIFS(GastoID,A483)&gt;1,"Código repetido",IF(NOT(ISNUMBER(B483)),"Confira a data",IF(OR(B483&lt;1,B483&gt;73415,INT(B483)&lt;&gt;B483),"Confira a data",IF(NOT(ISNUMBER(C483)),"Confira o valor",IF(C483&lt;=0,"Valor maior que zero",IF(COUNTIFS(Categorias,F483)&lt;&gt;1,"Escolha uma categoria",IF(G483="","Preencha a descrição","OK"))))))))))</f>
        <v/>
      </c>
      <c r="K483" s="34" t="n">
        <f aca="false">IF(J483="OK",C483,0)</f>
        <v>0</v>
      </c>
      <c r="L483" s="34" t="str">
        <f aca="false">IF(OR(J483&lt;&gt;"OK",FinMes=""),"",IF(B483&gt;=FinMes,0,MAX(0,ROUND(E483-C483,2))))</f>
        <v/>
      </c>
    </row>
    <row r="484" customFormat="false" ht="25" hidden="false" customHeight="true" outlineLevel="0" collapsed="false">
      <c r="A484" s="31"/>
      <c r="B484" s="32"/>
      <c r="C484" s="33"/>
      <c r="D484" s="34" t="str">
        <f aca="false">IF(OR(J484&lt;&gt;"OK",FinMes=""),"",IF(B484&gt;=FinMes,0,MAX(0,ROUND(C484-E484,2))))</f>
        <v/>
      </c>
      <c r="E484" s="34" t="str">
        <f aca="false">IF(OR(J484&lt;&gt;"OK",FinMes=""),"",IF(B484&gt;=FinMes,0,SUMIFS(PagoValido,PagoGasto,A484,PagoFecha,"&lt;"&amp;FinMes)))</f>
        <v/>
      </c>
      <c r="F484" s="35"/>
      <c r="G484" s="35"/>
      <c r="H484" s="35"/>
      <c r="I484" s="36" t="str">
        <f aca="false">IF(J484="","",IF(J484&lt;&gt;"OK","Confira os dados",IF(FinMes="","Escolha um período",IF(B484&gt;=FinMes,"Outro período",IF(L484&gt;0,"Pagamento excedente",IF(D484=0,"Pago",IF(E484=0,"A pagar","Parcial")))))))</f>
        <v/>
      </c>
      <c r="J484" s="36" t="str">
        <f aca="false">IF(COUNTA(A484:C484,F484:H484)=0,"",IF(A484="","Falta o código",IF(A484&lt;&gt;TRIM(A484),"Confira o código",IF(COUNTIFS(GastoID,A484)&gt;1,"Código repetido",IF(NOT(ISNUMBER(B484)),"Confira a data",IF(OR(B484&lt;1,B484&gt;73415,INT(B484)&lt;&gt;B484),"Confira a data",IF(NOT(ISNUMBER(C484)),"Confira o valor",IF(C484&lt;=0,"Valor maior que zero",IF(COUNTIFS(Categorias,F484)&lt;&gt;1,"Escolha uma categoria",IF(G484="","Preencha a descrição","OK"))))))))))</f>
        <v/>
      </c>
      <c r="K484" s="34" t="n">
        <f aca="false">IF(J484="OK",C484,0)</f>
        <v>0</v>
      </c>
      <c r="L484" s="34" t="str">
        <f aca="false">IF(OR(J484&lt;&gt;"OK",FinMes=""),"",IF(B484&gt;=FinMes,0,MAX(0,ROUND(E484-C484,2))))</f>
        <v/>
      </c>
    </row>
    <row r="485" customFormat="false" ht="25" hidden="false" customHeight="true" outlineLevel="0" collapsed="false">
      <c r="A485" s="31"/>
      <c r="B485" s="32"/>
      <c r="C485" s="33"/>
      <c r="D485" s="34" t="str">
        <f aca="false">IF(OR(J485&lt;&gt;"OK",FinMes=""),"",IF(B485&gt;=FinMes,0,MAX(0,ROUND(C485-E485,2))))</f>
        <v/>
      </c>
      <c r="E485" s="34" t="str">
        <f aca="false">IF(OR(J485&lt;&gt;"OK",FinMes=""),"",IF(B485&gt;=FinMes,0,SUMIFS(PagoValido,PagoGasto,A485,PagoFecha,"&lt;"&amp;FinMes)))</f>
        <v/>
      </c>
      <c r="F485" s="35"/>
      <c r="G485" s="35"/>
      <c r="H485" s="35"/>
      <c r="I485" s="36" t="str">
        <f aca="false">IF(J485="","",IF(J485&lt;&gt;"OK","Confira os dados",IF(FinMes="","Escolha um período",IF(B485&gt;=FinMes,"Outro período",IF(L485&gt;0,"Pagamento excedente",IF(D485=0,"Pago",IF(E485=0,"A pagar","Parcial")))))))</f>
        <v/>
      </c>
      <c r="J485" s="36" t="str">
        <f aca="false">IF(COUNTA(A485:C485,F485:H485)=0,"",IF(A485="","Falta o código",IF(A485&lt;&gt;TRIM(A485),"Confira o código",IF(COUNTIFS(GastoID,A485)&gt;1,"Código repetido",IF(NOT(ISNUMBER(B485)),"Confira a data",IF(OR(B485&lt;1,B485&gt;73415,INT(B485)&lt;&gt;B485),"Confira a data",IF(NOT(ISNUMBER(C485)),"Confira o valor",IF(C485&lt;=0,"Valor maior que zero",IF(COUNTIFS(Categorias,F485)&lt;&gt;1,"Escolha uma categoria",IF(G485="","Preencha a descrição","OK"))))))))))</f>
        <v/>
      </c>
      <c r="K485" s="34" t="n">
        <f aca="false">IF(J485="OK",C485,0)</f>
        <v>0</v>
      </c>
      <c r="L485" s="34" t="str">
        <f aca="false">IF(OR(J485&lt;&gt;"OK",FinMes=""),"",IF(B485&gt;=FinMes,0,MAX(0,ROUND(E485-C485,2))))</f>
        <v/>
      </c>
    </row>
    <row r="486" customFormat="false" ht="25" hidden="false" customHeight="true" outlineLevel="0" collapsed="false">
      <c r="A486" s="31"/>
      <c r="B486" s="32"/>
      <c r="C486" s="33"/>
      <c r="D486" s="34" t="str">
        <f aca="false">IF(OR(J486&lt;&gt;"OK",FinMes=""),"",IF(B486&gt;=FinMes,0,MAX(0,ROUND(C486-E486,2))))</f>
        <v/>
      </c>
      <c r="E486" s="34" t="str">
        <f aca="false">IF(OR(J486&lt;&gt;"OK",FinMes=""),"",IF(B486&gt;=FinMes,0,SUMIFS(PagoValido,PagoGasto,A486,PagoFecha,"&lt;"&amp;FinMes)))</f>
        <v/>
      </c>
      <c r="F486" s="35"/>
      <c r="G486" s="35"/>
      <c r="H486" s="35"/>
      <c r="I486" s="36" t="str">
        <f aca="false">IF(J486="","",IF(J486&lt;&gt;"OK","Confira os dados",IF(FinMes="","Escolha um período",IF(B486&gt;=FinMes,"Outro período",IF(L486&gt;0,"Pagamento excedente",IF(D486=0,"Pago",IF(E486=0,"A pagar","Parcial")))))))</f>
        <v/>
      </c>
      <c r="J486" s="36" t="str">
        <f aca="false">IF(COUNTA(A486:C486,F486:H486)=0,"",IF(A486="","Falta o código",IF(A486&lt;&gt;TRIM(A486),"Confira o código",IF(COUNTIFS(GastoID,A486)&gt;1,"Código repetido",IF(NOT(ISNUMBER(B486)),"Confira a data",IF(OR(B486&lt;1,B486&gt;73415,INT(B486)&lt;&gt;B486),"Confira a data",IF(NOT(ISNUMBER(C486)),"Confira o valor",IF(C486&lt;=0,"Valor maior que zero",IF(COUNTIFS(Categorias,F486)&lt;&gt;1,"Escolha uma categoria",IF(G486="","Preencha a descrição","OK"))))))))))</f>
        <v/>
      </c>
      <c r="K486" s="34" t="n">
        <f aca="false">IF(J486="OK",C486,0)</f>
        <v>0</v>
      </c>
      <c r="L486" s="34" t="str">
        <f aca="false">IF(OR(J486&lt;&gt;"OK",FinMes=""),"",IF(B486&gt;=FinMes,0,MAX(0,ROUND(E486-C486,2))))</f>
        <v/>
      </c>
    </row>
    <row r="487" customFormat="false" ht="25" hidden="false" customHeight="true" outlineLevel="0" collapsed="false">
      <c r="A487" s="31"/>
      <c r="B487" s="32"/>
      <c r="C487" s="33"/>
      <c r="D487" s="34" t="str">
        <f aca="false">IF(OR(J487&lt;&gt;"OK",FinMes=""),"",IF(B487&gt;=FinMes,0,MAX(0,ROUND(C487-E487,2))))</f>
        <v/>
      </c>
      <c r="E487" s="34" t="str">
        <f aca="false">IF(OR(J487&lt;&gt;"OK",FinMes=""),"",IF(B487&gt;=FinMes,0,SUMIFS(PagoValido,PagoGasto,A487,PagoFecha,"&lt;"&amp;FinMes)))</f>
        <v/>
      </c>
      <c r="F487" s="35"/>
      <c r="G487" s="35"/>
      <c r="H487" s="35"/>
      <c r="I487" s="36" t="str">
        <f aca="false">IF(J487="","",IF(J487&lt;&gt;"OK","Confira os dados",IF(FinMes="","Escolha um período",IF(B487&gt;=FinMes,"Outro período",IF(L487&gt;0,"Pagamento excedente",IF(D487=0,"Pago",IF(E487=0,"A pagar","Parcial")))))))</f>
        <v/>
      </c>
      <c r="J487" s="36" t="str">
        <f aca="false">IF(COUNTA(A487:C487,F487:H487)=0,"",IF(A487="","Falta o código",IF(A487&lt;&gt;TRIM(A487),"Confira o código",IF(COUNTIFS(GastoID,A487)&gt;1,"Código repetido",IF(NOT(ISNUMBER(B487)),"Confira a data",IF(OR(B487&lt;1,B487&gt;73415,INT(B487)&lt;&gt;B487),"Confira a data",IF(NOT(ISNUMBER(C487)),"Confira o valor",IF(C487&lt;=0,"Valor maior que zero",IF(COUNTIFS(Categorias,F487)&lt;&gt;1,"Escolha uma categoria",IF(G487="","Preencha a descrição","OK"))))))))))</f>
        <v/>
      </c>
      <c r="K487" s="34" t="n">
        <f aca="false">IF(J487="OK",C487,0)</f>
        <v>0</v>
      </c>
      <c r="L487" s="34" t="str">
        <f aca="false">IF(OR(J487&lt;&gt;"OK",FinMes=""),"",IF(B487&gt;=FinMes,0,MAX(0,ROUND(E487-C487,2))))</f>
        <v/>
      </c>
    </row>
    <row r="488" customFormat="false" ht="25" hidden="false" customHeight="true" outlineLevel="0" collapsed="false">
      <c r="A488" s="31"/>
      <c r="B488" s="32"/>
      <c r="C488" s="33"/>
      <c r="D488" s="34" t="str">
        <f aca="false">IF(OR(J488&lt;&gt;"OK",FinMes=""),"",IF(B488&gt;=FinMes,0,MAX(0,ROUND(C488-E488,2))))</f>
        <v/>
      </c>
      <c r="E488" s="34" t="str">
        <f aca="false">IF(OR(J488&lt;&gt;"OK",FinMes=""),"",IF(B488&gt;=FinMes,0,SUMIFS(PagoValido,PagoGasto,A488,PagoFecha,"&lt;"&amp;FinMes)))</f>
        <v/>
      </c>
      <c r="F488" s="35"/>
      <c r="G488" s="35"/>
      <c r="H488" s="35"/>
      <c r="I488" s="36" t="str">
        <f aca="false">IF(J488="","",IF(J488&lt;&gt;"OK","Confira os dados",IF(FinMes="","Escolha um período",IF(B488&gt;=FinMes,"Outro período",IF(L488&gt;0,"Pagamento excedente",IF(D488=0,"Pago",IF(E488=0,"A pagar","Parcial")))))))</f>
        <v/>
      </c>
      <c r="J488" s="36" t="str">
        <f aca="false">IF(COUNTA(A488:C488,F488:H488)=0,"",IF(A488="","Falta o código",IF(A488&lt;&gt;TRIM(A488),"Confira o código",IF(COUNTIFS(GastoID,A488)&gt;1,"Código repetido",IF(NOT(ISNUMBER(B488)),"Confira a data",IF(OR(B488&lt;1,B488&gt;73415,INT(B488)&lt;&gt;B488),"Confira a data",IF(NOT(ISNUMBER(C488)),"Confira o valor",IF(C488&lt;=0,"Valor maior que zero",IF(COUNTIFS(Categorias,F488)&lt;&gt;1,"Escolha uma categoria",IF(G488="","Preencha a descrição","OK"))))))))))</f>
        <v/>
      </c>
      <c r="K488" s="34" t="n">
        <f aca="false">IF(J488="OK",C488,0)</f>
        <v>0</v>
      </c>
      <c r="L488" s="34" t="str">
        <f aca="false">IF(OR(J488&lt;&gt;"OK",FinMes=""),"",IF(B488&gt;=FinMes,0,MAX(0,ROUND(E488-C488,2))))</f>
        <v/>
      </c>
    </row>
    <row r="489" customFormat="false" ht="25" hidden="false" customHeight="true" outlineLevel="0" collapsed="false">
      <c r="A489" s="31"/>
      <c r="B489" s="32"/>
      <c r="C489" s="33"/>
      <c r="D489" s="34" t="str">
        <f aca="false">IF(OR(J489&lt;&gt;"OK",FinMes=""),"",IF(B489&gt;=FinMes,0,MAX(0,ROUND(C489-E489,2))))</f>
        <v/>
      </c>
      <c r="E489" s="34" t="str">
        <f aca="false">IF(OR(J489&lt;&gt;"OK",FinMes=""),"",IF(B489&gt;=FinMes,0,SUMIFS(PagoValido,PagoGasto,A489,PagoFecha,"&lt;"&amp;FinMes)))</f>
        <v/>
      </c>
      <c r="F489" s="35"/>
      <c r="G489" s="35"/>
      <c r="H489" s="35"/>
      <c r="I489" s="36" t="str">
        <f aca="false">IF(J489="","",IF(J489&lt;&gt;"OK","Confira os dados",IF(FinMes="","Escolha um período",IF(B489&gt;=FinMes,"Outro período",IF(L489&gt;0,"Pagamento excedente",IF(D489=0,"Pago",IF(E489=0,"A pagar","Parcial")))))))</f>
        <v/>
      </c>
      <c r="J489" s="36" t="str">
        <f aca="false">IF(COUNTA(A489:C489,F489:H489)=0,"",IF(A489="","Falta o código",IF(A489&lt;&gt;TRIM(A489),"Confira o código",IF(COUNTIFS(GastoID,A489)&gt;1,"Código repetido",IF(NOT(ISNUMBER(B489)),"Confira a data",IF(OR(B489&lt;1,B489&gt;73415,INT(B489)&lt;&gt;B489),"Confira a data",IF(NOT(ISNUMBER(C489)),"Confira o valor",IF(C489&lt;=0,"Valor maior que zero",IF(COUNTIFS(Categorias,F489)&lt;&gt;1,"Escolha uma categoria",IF(G489="","Preencha a descrição","OK"))))))))))</f>
        <v/>
      </c>
      <c r="K489" s="34" t="n">
        <f aca="false">IF(J489="OK",C489,0)</f>
        <v>0</v>
      </c>
      <c r="L489" s="34" t="str">
        <f aca="false">IF(OR(J489&lt;&gt;"OK",FinMes=""),"",IF(B489&gt;=FinMes,0,MAX(0,ROUND(E489-C489,2))))</f>
        <v/>
      </c>
    </row>
    <row r="490" customFormat="false" ht="25" hidden="false" customHeight="true" outlineLevel="0" collapsed="false">
      <c r="A490" s="31"/>
      <c r="B490" s="32"/>
      <c r="C490" s="33"/>
      <c r="D490" s="34" t="str">
        <f aca="false">IF(OR(J490&lt;&gt;"OK",FinMes=""),"",IF(B490&gt;=FinMes,0,MAX(0,ROUND(C490-E490,2))))</f>
        <v/>
      </c>
      <c r="E490" s="34" t="str">
        <f aca="false">IF(OR(J490&lt;&gt;"OK",FinMes=""),"",IF(B490&gt;=FinMes,0,SUMIFS(PagoValido,PagoGasto,A490,PagoFecha,"&lt;"&amp;FinMes)))</f>
        <v/>
      </c>
      <c r="F490" s="35"/>
      <c r="G490" s="35"/>
      <c r="H490" s="35"/>
      <c r="I490" s="36" t="str">
        <f aca="false">IF(J490="","",IF(J490&lt;&gt;"OK","Confira os dados",IF(FinMes="","Escolha um período",IF(B490&gt;=FinMes,"Outro período",IF(L490&gt;0,"Pagamento excedente",IF(D490=0,"Pago",IF(E490=0,"A pagar","Parcial")))))))</f>
        <v/>
      </c>
      <c r="J490" s="36" t="str">
        <f aca="false">IF(COUNTA(A490:C490,F490:H490)=0,"",IF(A490="","Falta o código",IF(A490&lt;&gt;TRIM(A490),"Confira o código",IF(COUNTIFS(GastoID,A490)&gt;1,"Código repetido",IF(NOT(ISNUMBER(B490)),"Confira a data",IF(OR(B490&lt;1,B490&gt;73415,INT(B490)&lt;&gt;B490),"Confira a data",IF(NOT(ISNUMBER(C490)),"Confira o valor",IF(C490&lt;=0,"Valor maior que zero",IF(COUNTIFS(Categorias,F490)&lt;&gt;1,"Escolha uma categoria",IF(G490="","Preencha a descrição","OK"))))))))))</f>
        <v/>
      </c>
      <c r="K490" s="34" t="n">
        <f aca="false">IF(J490="OK",C490,0)</f>
        <v>0</v>
      </c>
      <c r="L490" s="34" t="str">
        <f aca="false">IF(OR(J490&lt;&gt;"OK",FinMes=""),"",IF(B490&gt;=FinMes,0,MAX(0,ROUND(E490-C490,2))))</f>
        <v/>
      </c>
    </row>
    <row r="491" customFormat="false" ht="25" hidden="false" customHeight="true" outlineLevel="0" collapsed="false">
      <c r="A491" s="31"/>
      <c r="B491" s="32"/>
      <c r="C491" s="33"/>
      <c r="D491" s="34" t="str">
        <f aca="false">IF(OR(J491&lt;&gt;"OK",FinMes=""),"",IF(B491&gt;=FinMes,0,MAX(0,ROUND(C491-E491,2))))</f>
        <v/>
      </c>
      <c r="E491" s="34" t="str">
        <f aca="false">IF(OR(J491&lt;&gt;"OK",FinMes=""),"",IF(B491&gt;=FinMes,0,SUMIFS(PagoValido,PagoGasto,A491,PagoFecha,"&lt;"&amp;FinMes)))</f>
        <v/>
      </c>
      <c r="F491" s="35"/>
      <c r="G491" s="35"/>
      <c r="H491" s="35"/>
      <c r="I491" s="36" t="str">
        <f aca="false">IF(J491="","",IF(J491&lt;&gt;"OK","Confira os dados",IF(FinMes="","Escolha um período",IF(B491&gt;=FinMes,"Outro período",IF(L491&gt;0,"Pagamento excedente",IF(D491=0,"Pago",IF(E491=0,"A pagar","Parcial")))))))</f>
        <v/>
      </c>
      <c r="J491" s="36" t="str">
        <f aca="false">IF(COUNTA(A491:C491,F491:H491)=0,"",IF(A491="","Falta o código",IF(A491&lt;&gt;TRIM(A491),"Confira o código",IF(COUNTIFS(GastoID,A491)&gt;1,"Código repetido",IF(NOT(ISNUMBER(B491)),"Confira a data",IF(OR(B491&lt;1,B491&gt;73415,INT(B491)&lt;&gt;B491),"Confira a data",IF(NOT(ISNUMBER(C491)),"Confira o valor",IF(C491&lt;=0,"Valor maior que zero",IF(COUNTIFS(Categorias,F491)&lt;&gt;1,"Escolha uma categoria",IF(G491="","Preencha a descrição","OK"))))))))))</f>
        <v/>
      </c>
      <c r="K491" s="34" t="n">
        <f aca="false">IF(J491="OK",C491,0)</f>
        <v>0</v>
      </c>
      <c r="L491" s="34" t="str">
        <f aca="false">IF(OR(J491&lt;&gt;"OK",FinMes=""),"",IF(B491&gt;=FinMes,0,MAX(0,ROUND(E491-C491,2))))</f>
        <v/>
      </c>
    </row>
    <row r="492" customFormat="false" ht="25" hidden="false" customHeight="true" outlineLevel="0" collapsed="false">
      <c r="A492" s="31"/>
      <c r="B492" s="32"/>
      <c r="C492" s="33"/>
      <c r="D492" s="34" t="str">
        <f aca="false">IF(OR(J492&lt;&gt;"OK",FinMes=""),"",IF(B492&gt;=FinMes,0,MAX(0,ROUND(C492-E492,2))))</f>
        <v/>
      </c>
      <c r="E492" s="34" t="str">
        <f aca="false">IF(OR(J492&lt;&gt;"OK",FinMes=""),"",IF(B492&gt;=FinMes,0,SUMIFS(PagoValido,PagoGasto,A492,PagoFecha,"&lt;"&amp;FinMes)))</f>
        <v/>
      </c>
      <c r="F492" s="35"/>
      <c r="G492" s="35"/>
      <c r="H492" s="35"/>
      <c r="I492" s="36" t="str">
        <f aca="false">IF(J492="","",IF(J492&lt;&gt;"OK","Confira os dados",IF(FinMes="","Escolha um período",IF(B492&gt;=FinMes,"Outro período",IF(L492&gt;0,"Pagamento excedente",IF(D492=0,"Pago",IF(E492=0,"A pagar","Parcial")))))))</f>
        <v/>
      </c>
      <c r="J492" s="36" t="str">
        <f aca="false">IF(COUNTA(A492:C492,F492:H492)=0,"",IF(A492="","Falta o código",IF(A492&lt;&gt;TRIM(A492),"Confira o código",IF(COUNTIFS(GastoID,A492)&gt;1,"Código repetido",IF(NOT(ISNUMBER(B492)),"Confira a data",IF(OR(B492&lt;1,B492&gt;73415,INT(B492)&lt;&gt;B492),"Confira a data",IF(NOT(ISNUMBER(C492)),"Confira o valor",IF(C492&lt;=0,"Valor maior que zero",IF(COUNTIFS(Categorias,F492)&lt;&gt;1,"Escolha uma categoria",IF(G492="","Preencha a descrição","OK"))))))))))</f>
        <v/>
      </c>
      <c r="K492" s="34" t="n">
        <f aca="false">IF(J492="OK",C492,0)</f>
        <v>0</v>
      </c>
      <c r="L492" s="34" t="str">
        <f aca="false">IF(OR(J492&lt;&gt;"OK",FinMes=""),"",IF(B492&gt;=FinMes,0,MAX(0,ROUND(E492-C492,2))))</f>
        <v/>
      </c>
    </row>
    <row r="493" customFormat="false" ht="25" hidden="false" customHeight="true" outlineLevel="0" collapsed="false">
      <c r="A493" s="31"/>
      <c r="B493" s="32"/>
      <c r="C493" s="33"/>
      <c r="D493" s="34" t="str">
        <f aca="false">IF(OR(J493&lt;&gt;"OK",FinMes=""),"",IF(B493&gt;=FinMes,0,MAX(0,ROUND(C493-E493,2))))</f>
        <v/>
      </c>
      <c r="E493" s="34" t="str">
        <f aca="false">IF(OR(J493&lt;&gt;"OK",FinMes=""),"",IF(B493&gt;=FinMes,0,SUMIFS(PagoValido,PagoGasto,A493,PagoFecha,"&lt;"&amp;FinMes)))</f>
        <v/>
      </c>
      <c r="F493" s="35"/>
      <c r="G493" s="35"/>
      <c r="H493" s="35"/>
      <c r="I493" s="36" t="str">
        <f aca="false">IF(J493="","",IF(J493&lt;&gt;"OK","Confira os dados",IF(FinMes="","Escolha um período",IF(B493&gt;=FinMes,"Outro período",IF(L493&gt;0,"Pagamento excedente",IF(D493=0,"Pago",IF(E493=0,"A pagar","Parcial")))))))</f>
        <v/>
      </c>
      <c r="J493" s="36" t="str">
        <f aca="false">IF(COUNTA(A493:C493,F493:H493)=0,"",IF(A493="","Falta o código",IF(A493&lt;&gt;TRIM(A493),"Confira o código",IF(COUNTIFS(GastoID,A493)&gt;1,"Código repetido",IF(NOT(ISNUMBER(B493)),"Confira a data",IF(OR(B493&lt;1,B493&gt;73415,INT(B493)&lt;&gt;B493),"Confira a data",IF(NOT(ISNUMBER(C493)),"Confira o valor",IF(C493&lt;=0,"Valor maior que zero",IF(COUNTIFS(Categorias,F493)&lt;&gt;1,"Escolha uma categoria",IF(G493="","Preencha a descrição","OK"))))))))))</f>
        <v/>
      </c>
      <c r="K493" s="34" t="n">
        <f aca="false">IF(J493="OK",C493,0)</f>
        <v>0</v>
      </c>
      <c r="L493" s="34" t="str">
        <f aca="false">IF(OR(J493&lt;&gt;"OK",FinMes=""),"",IF(B493&gt;=FinMes,0,MAX(0,ROUND(E493-C493,2))))</f>
        <v/>
      </c>
    </row>
    <row r="494" customFormat="false" ht="25" hidden="false" customHeight="true" outlineLevel="0" collapsed="false">
      <c r="A494" s="31"/>
      <c r="B494" s="32"/>
      <c r="C494" s="33"/>
      <c r="D494" s="34" t="str">
        <f aca="false">IF(OR(J494&lt;&gt;"OK",FinMes=""),"",IF(B494&gt;=FinMes,0,MAX(0,ROUND(C494-E494,2))))</f>
        <v/>
      </c>
      <c r="E494" s="34" t="str">
        <f aca="false">IF(OR(J494&lt;&gt;"OK",FinMes=""),"",IF(B494&gt;=FinMes,0,SUMIFS(PagoValido,PagoGasto,A494,PagoFecha,"&lt;"&amp;FinMes)))</f>
        <v/>
      </c>
      <c r="F494" s="35"/>
      <c r="G494" s="35"/>
      <c r="H494" s="35"/>
      <c r="I494" s="36" t="str">
        <f aca="false">IF(J494="","",IF(J494&lt;&gt;"OK","Confira os dados",IF(FinMes="","Escolha um período",IF(B494&gt;=FinMes,"Outro período",IF(L494&gt;0,"Pagamento excedente",IF(D494=0,"Pago",IF(E494=0,"A pagar","Parcial")))))))</f>
        <v/>
      </c>
      <c r="J494" s="36" t="str">
        <f aca="false">IF(COUNTA(A494:C494,F494:H494)=0,"",IF(A494="","Falta o código",IF(A494&lt;&gt;TRIM(A494),"Confira o código",IF(COUNTIFS(GastoID,A494)&gt;1,"Código repetido",IF(NOT(ISNUMBER(B494)),"Confira a data",IF(OR(B494&lt;1,B494&gt;73415,INT(B494)&lt;&gt;B494),"Confira a data",IF(NOT(ISNUMBER(C494)),"Confira o valor",IF(C494&lt;=0,"Valor maior que zero",IF(COUNTIFS(Categorias,F494)&lt;&gt;1,"Escolha uma categoria",IF(G494="","Preencha a descrição","OK"))))))))))</f>
        <v/>
      </c>
      <c r="K494" s="34" t="n">
        <f aca="false">IF(J494="OK",C494,0)</f>
        <v>0</v>
      </c>
      <c r="L494" s="34" t="str">
        <f aca="false">IF(OR(J494&lt;&gt;"OK",FinMes=""),"",IF(B494&gt;=FinMes,0,MAX(0,ROUND(E494-C494,2))))</f>
        <v/>
      </c>
    </row>
    <row r="495" customFormat="false" ht="25" hidden="false" customHeight="true" outlineLevel="0" collapsed="false">
      <c r="A495" s="31"/>
      <c r="B495" s="32"/>
      <c r="C495" s="33"/>
      <c r="D495" s="34" t="str">
        <f aca="false">IF(OR(J495&lt;&gt;"OK",FinMes=""),"",IF(B495&gt;=FinMes,0,MAX(0,ROUND(C495-E495,2))))</f>
        <v/>
      </c>
      <c r="E495" s="34" t="str">
        <f aca="false">IF(OR(J495&lt;&gt;"OK",FinMes=""),"",IF(B495&gt;=FinMes,0,SUMIFS(PagoValido,PagoGasto,A495,PagoFecha,"&lt;"&amp;FinMes)))</f>
        <v/>
      </c>
      <c r="F495" s="35"/>
      <c r="G495" s="35"/>
      <c r="H495" s="35"/>
      <c r="I495" s="36" t="str">
        <f aca="false">IF(J495="","",IF(J495&lt;&gt;"OK","Confira os dados",IF(FinMes="","Escolha um período",IF(B495&gt;=FinMes,"Outro período",IF(L495&gt;0,"Pagamento excedente",IF(D495=0,"Pago",IF(E495=0,"A pagar","Parcial")))))))</f>
        <v/>
      </c>
      <c r="J495" s="36" t="str">
        <f aca="false">IF(COUNTA(A495:C495,F495:H495)=0,"",IF(A495="","Falta o código",IF(A495&lt;&gt;TRIM(A495),"Confira o código",IF(COUNTIFS(GastoID,A495)&gt;1,"Código repetido",IF(NOT(ISNUMBER(B495)),"Confira a data",IF(OR(B495&lt;1,B495&gt;73415,INT(B495)&lt;&gt;B495),"Confira a data",IF(NOT(ISNUMBER(C495)),"Confira o valor",IF(C495&lt;=0,"Valor maior que zero",IF(COUNTIFS(Categorias,F495)&lt;&gt;1,"Escolha uma categoria",IF(G495="","Preencha a descrição","OK"))))))))))</f>
        <v/>
      </c>
      <c r="K495" s="34" t="n">
        <f aca="false">IF(J495="OK",C495,0)</f>
        <v>0</v>
      </c>
      <c r="L495" s="34" t="str">
        <f aca="false">IF(OR(J495&lt;&gt;"OK",FinMes=""),"",IF(B495&gt;=FinMes,0,MAX(0,ROUND(E495-C495,2))))</f>
        <v/>
      </c>
    </row>
    <row r="496" customFormat="false" ht="25" hidden="false" customHeight="true" outlineLevel="0" collapsed="false">
      <c r="A496" s="31"/>
      <c r="B496" s="32"/>
      <c r="C496" s="33"/>
      <c r="D496" s="34" t="str">
        <f aca="false">IF(OR(J496&lt;&gt;"OK",FinMes=""),"",IF(B496&gt;=FinMes,0,MAX(0,ROUND(C496-E496,2))))</f>
        <v/>
      </c>
      <c r="E496" s="34" t="str">
        <f aca="false">IF(OR(J496&lt;&gt;"OK",FinMes=""),"",IF(B496&gt;=FinMes,0,SUMIFS(PagoValido,PagoGasto,A496,PagoFecha,"&lt;"&amp;FinMes)))</f>
        <v/>
      </c>
      <c r="F496" s="35"/>
      <c r="G496" s="35"/>
      <c r="H496" s="35"/>
      <c r="I496" s="36" t="str">
        <f aca="false">IF(J496="","",IF(J496&lt;&gt;"OK","Confira os dados",IF(FinMes="","Escolha um período",IF(B496&gt;=FinMes,"Outro período",IF(L496&gt;0,"Pagamento excedente",IF(D496=0,"Pago",IF(E496=0,"A pagar","Parcial")))))))</f>
        <v/>
      </c>
      <c r="J496" s="36" t="str">
        <f aca="false">IF(COUNTA(A496:C496,F496:H496)=0,"",IF(A496="","Falta o código",IF(A496&lt;&gt;TRIM(A496),"Confira o código",IF(COUNTIFS(GastoID,A496)&gt;1,"Código repetido",IF(NOT(ISNUMBER(B496)),"Confira a data",IF(OR(B496&lt;1,B496&gt;73415,INT(B496)&lt;&gt;B496),"Confira a data",IF(NOT(ISNUMBER(C496)),"Confira o valor",IF(C496&lt;=0,"Valor maior que zero",IF(COUNTIFS(Categorias,F496)&lt;&gt;1,"Escolha uma categoria",IF(G496="","Preencha a descrição","OK"))))))))))</f>
        <v/>
      </c>
      <c r="K496" s="34" t="n">
        <f aca="false">IF(J496="OK",C496,0)</f>
        <v>0</v>
      </c>
      <c r="L496" s="34" t="str">
        <f aca="false">IF(OR(J496&lt;&gt;"OK",FinMes=""),"",IF(B496&gt;=FinMes,0,MAX(0,ROUND(E496-C496,2))))</f>
        <v/>
      </c>
    </row>
    <row r="497" customFormat="false" ht="25" hidden="false" customHeight="true" outlineLevel="0" collapsed="false">
      <c r="A497" s="31"/>
      <c r="B497" s="32"/>
      <c r="C497" s="33"/>
      <c r="D497" s="34" t="str">
        <f aca="false">IF(OR(J497&lt;&gt;"OK",FinMes=""),"",IF(B497&gt;=FinMes,0,MAX(0,ROUND(C497-E497,2))))</f>
        <v/>
      </c>
      <c r="E497" s="34" t="str">
        <f aca="false">IF(OR(J497&lt;&gt;"OK",FinMes=""),"",IF(B497&gt;=FinMes,0,SUMIFS(PagoValido,PagoGasto,A497,PagoFecha,"&lt;"&amp;FinMes)))</f>
        <v/>
      </c>
      <c r="F497" s="35"/>
      <c r="G497" s="35"/>
      <c r="H497" s="35"/>
      <c r="I497" s="36" t="str">
        <f aca="false">IF(J497="","",IF(J497&lt;&gt;"OK","Confira os dados",IF(FinMes="","Escolha um período",IF(B497&gt;=FinMes,"Outro período",IF(L497&gt;0,"Pagamento excedente",IF(D497=0,"Pago",IF(E497=0,"A pagar","Parcial")))))))</f>
        <v/>
      </c>
      <c r="J497" s="36" t="str">
        <f aca="false">IF(COUNTA(A497:C497,F497:H497)=0,"",IF(A497="","Falta o código",IF(A497&lt;&gt;TRIM(A497),"Confira o código",IF(COUNTIFS(GastoID,A497)&gt;1,"Código repetido",IF(NOT(ISNUMBER(B497)),"Confira a data",IF(OR(B497&lt;1,B497&gt;73415,INT(B497)&lt;&gt;B497),"Confira a data",IF(NOT(ISNUMBER(C497)),"Confira o valor",IF(C497&lt;=0,"Valor maior que zero",IF(COUNTIFS(Categorias,F497)&lt;&gt;1,"Escolha uma categoria",IF(G497="","Preencha a descrição","OK"))))))))))</f>
        <v/>
      </c>
      <c r="K497" s="34" t="n">
        <f aca="false">IF(J497="OK",C497,0)</f>
        <v>0</v>
      </c>
      <c r="L497" s="34" t="str">
        <f aca="false">IF(OR(J497&lt;&gt;"OK",FinMes=""),"",IF(B497&gt;=FinMes,0,MAX(0,ROUND(E497-C497,2))))</f>
        <v/>
      </c>
    </row>
    <row r="498" customFormat="false" ht="25" hidden="false" customHeight="true" outlineLevel="0" collapsed="false">
      <c r="A498" s="31"/>
      <c r="B498" s="32"/>
      <c r="C498" s="33"/>
      <c r="D498" s="34" t="str">
        <f aca="false">IF(OR(J498&lt;&gt;"OK",FinMes=""),"",IF(B498&gt;=FinMes,0,MAX(0,ROUND(C498-E498,2))))</f>
        <v/>
      </c>
      <c r="E498" s="34" t="str">
        <f aca="false">IF(OR(J498&lt;&gt;"OK",FinMes=""),"",IF(B498&gt;=FinMes,0,SUMIFS(PagoValido,PagoGasto,A498,PagoFecha,"&lt;"&amp;FinMes)))</f>
        <v/>
      </c>
      <c r="F498" s="35"/>
      <c r="G498" s="35"/>
      <c r="H498" s="35"/>
      <c r="I498" s="36" t="str">
        <f aca="false">IF(J498="","",IF(J498&lt;&gt;"OK","Confira os dados",IF(FinMes="","Escolha um período",IF(B498&gt;=FinMes,"Outro período",IF(L498&gt;0,"Pagamento excedente",IF(D498=0,"Pago",IF(E498=0,"A pagar","Parcial")))))))</f>
        <v/>
      </c>
      <c r="J498" s="36" t="str">
        <f aca="false">IF(COUNTA(A498:C498,F498:H498)=0,"",IF(A498="","Falta o código",IF(A498&lt;&gt;TRIM(A498),"Confira o código",IF(COUNTIFS(GastoID,A498)&gt;1,"Código repetido",IF(NOT(ISNUMBER(B498)),"Confira a data",IF(OR(B498&lt;1,B498&gt;73415,INT(B498)&lt;&gt;B498),"Confira a data",IF(NOT(ISNUMBER(C498)),"Confira o valor",IF(C498&lt;=0,"Valor maior que zero",IF(COUNTIFS(Categorias,F498)&lt;&gt;1,"Escolha uma categoria",IF(G498="","Preencha a descrição","OK"))))))))))</f>
        <v/>
      </c>
      <c r="K498" s="34" t="n">
        <f aca="false">IF(J498="OK",C498,0)</f>
        <v>0</v>
      </c>
      <c r="L498" s="34" t="str">
        <f aca="false">IF(OR(J498&lt;&gt;"OK",FinMes=""),"",IF(B498&gt;=FinMes,0,MAX(0,ROUND(E498-C498,2))))</f>
        <v/>
      </c>
    </row>
    <row r="499" customFormat="false" ht="25" hidden="false" customHeight="true" outlineLevel="0" collapsed="false">
      <c r="A499" s="31"/>
      <c r="B499" s="32"/>
      <c r="C499" s="33"/>
      <c r="D499" s="34" t="str">
        <f aca="false">IF(OR(J499&lt;&gt;"OK",FinMes=""),"",IF(B499&gt;=FinMes,0,MAX(0,ROUND(C499-E499,2))))</f>
        <v/>
      </c>
      <c r="E499" s="34" t="str">
        <f aca="false">IF(OR(J499&lt;&gt;"OK",FinMes=""),"",IF(B499&gt;=FinMes,0,SUMIFS(PagoValido,PagoGasto,A499,PagoFecha,"&lt;"&amp;FinMes)))</f>
        <v/>
      </c>
      <c r="F499" s="35"/>
      <c r="G499" s="35"/>
      <c r="H499" s="35"/>
      <c r="I499" s="36" t="str">
        <f aca="false">IF(J499="","",IF(J499&lt;&gt;"OK","Confira os dados",IF(FinMes="","Escolha um período",IF(B499&gt;=FinMes,"Outro período",IF(L499&gt;0,"Pagamento excedente",IF(D499=0,"Pago",IF(E499=0,"A pagar","Parcial")))))))</f>
        <v/>
      </c>
      <c r="J499" s="36" t="str">
        <f aca="false">IF(COUNTA(A499:C499,F499:H499)=0,"",IF(A499="","Falta o código",IF(A499&lt;&gt;TRIM(A499),"Confira o código",IF(COUNTIFS(GastoID,A499)&gt;1,"Código repetido",IF(NOT(ISNUMBER(B499)),"Confira a data",IF(OR(B499&lt;1,B499&gt;73415,INT(B499)&lt;&gt;B499),"Confira a data",IF(NOT(ISNUMBER(C499)),"Confira o valor",IF(C499&lt;=0,"Valor maior que zero",IF(COUNTIFS(Categorias,F499)&lt;&gt;1,"Escolha uma categoria",IF(G499="","Preencha a descrição","OK"))))))))))</f>
        <v/>
      </c>
      <c r="K499" s="34" t="n">
        <f aca="false">IF(J499="OK",C499,0)</f>
        <v>0</v>
      </c>
      <c r="L499" s="34" t="str">
        <f aca="false">IF(OR(J499&lt;&gt;"OK",FinMes=""),"",IF(B499&gt;=FinMes,0,MAX(0,ROUND(E499-C499,2))))</f>
        <v/>
      </c>
    </row>
    <row r="500" customFormat="false" ht="25" hidden="false" customHeight="true" outlineLevel="0" collapsed="false">
      <c r="A500" s="31"/>
      <c r="B500" s="32"/>
      <c r="C500" s="33"/>
      <c r="D500" s="34" t="str">
        <f aca="false">IF(OR(J500&lt;&gt;"OK",FinMes=""),"",IF(B500&gt;=FinMes,0,MAX(0,ROUND(C500-E500,2))))</f>
        <v/>
      </c>
      <c r="E500" s="34" t="str">
        <f aca="false">IF(OR(J500&lt;&gt;"OK",FinMes=""),"",IF(B500&gt;=FinMes,0,SUMIFS(PagoValido,PagoGasto,A500,PagoFecha,"&lt;"&amp;FinMes)))</f>
        <v/>
      </c>
      <c r="F500" s="35"/>
      <c r="G500" s="35"/>
      <c r="H500" s="35"/>
      <c r="I500" s="36" t="str">
        <f aca="false">IF(J500="","",IF(J500&lt;&gt;"OK","Confira os dados",IF(FinMes="","Escolha um período",IF(B500&gt;=FinMes,"Outro período",IF(L500&gt;0,"Pagamento excedente",IF(D500=0,"Pago",IF(E500=0,"A pagar","Parcial")))))))</f>
        <v/>
      </c>
      <c r="J500" s="36" t="str">
        <f aca="false">IF(COUNTA(A500:C500,F500:H500)=0,"",IF(A500="","Falta o código",IF(A500&lt;&gt;TRIM(A500),"Confira o código",IF(COUNTIFS(GastoID,A500)&gt;1,"Código repetido",IF(NOT(ISNUMBER(B500)),"Confira a data",IF(OR(B500&lt;1,B500&gt;73415,INT(B500)&lt;&gt;B500),"Confira a data",IF(NOT(ISNUMBER(C500)),"Confira o valor",IF(C500&lt;=0,"Valor maior que zero",IF(COUNTIFS(Categorias,F500)&lt;&gt;1,"Escolha uma categoria",IF(G500="","Preencha a descrição","OK"))))))))))</f>
        <v/>
      </c>
      <c r="K500" s="34" t="n">
        <f aca="false">IF(J500="OK",C500,0)</f>
        <v>0</v>
      </c>
      <c r="L500" s="34" t="str">
        <f aca="false">IF(OR(J500&lt;&gt;"OK",FinMes=""),"",IF(B500&gt;=FinMes,0,MAX(0,ROUND(E500-C500,2))))</f>
        <v/>
      </c>
    </row>
    <row r="501" customFormat="false" ht="25" hidden="false" customHeight="true" outlineLevel="0" collapsed="false">
      <c r="A501" s="31"/>
      <c r="B501" s="32"/>
      <c r="C501" s="33"/>
      <c r="D501" s="34" t="str">
        <f aca="false">IF(OR(J501&lt;&gt;"OK",FinMes=""),"",IF(B501&gt;=FinMes,0,MAX(0,ROUND(C501-E501,2))))</f>
        <v/>
      </c>
      <c r="E501" s="34" t="str">
        <f aca="false">IF(OR(J501&lt;&gt;"OK",FinMes=""),"",IF(B501&gt;=FinMes,0,SUMIFS(PagoValido,PagoGasto,A501,PagoFecha,"&lt;"&amp;FinMes)))</f>
        <v/>
      </c>
      <c r="F501" s="35"/>
      <c r="G501" s="35"/>
      <c r="H501" s="35"/>
      <c r="I501" s="36" t="str">
        <f aca="false">IF(J501="","",IF(J501&lt;&gt;"OK","Confira os dados",IF(FinMes="","Escolha um período",IF(B501&gt;=FinMes,"Outro período",IF(L501&gt;0,"Pagamento excedente",IF(D501=0,"Pago",IF(E501=0,"A pagar","Parcial")))))))</f>
        <v/>
      </c>
      <c r="J501" s="36" t="str">
        <f aca="false">IF(COUNTA(A501:C501,F501:H501)=0,"",IF(A501="","Falta o código",IF(A501&lt;&gt;TRIM(A501),"Confira o código",IF(COUNTIFS(GastoID,A501)&gt;1,"Código repetido",IF(NOT(ISNUMBER(B501)),"Confira a data",IF(OR(B501&lt;1,B501&gt;73415,INT(B501)&lt;&gt;B501),"Confira a data",IF(NOT(ISNUMBER(C501)),"Confira o valor",IF(C501&lt;=0,"Valor maior que zero",IF(COUNTIFS(Categorias,F501)&lt;&gt;1,"Escolha uma categoria",IF(G501="","Preencha a descrição","OK"))))))))))</f>
        <v/>
      </c>
      <c r="K501" s="34" t="n">
        <f aca="false">IF(J501="OK",C501,0)</f>
        <v>0</v>
      </c>
      <c r="L501" s="34" t="str">
        <f aca="false">IF(OR(J501&lt;&gt;"OK",FinMes=""),"",IF(B501&gt;=FinMes,0,MAX(0,ROUND(E501-C501,2))))</f>
        <v/>
      </c>
    </row>
    <row r="502" customFormat="false" ht="25" hidden="false" customHeight="true" outlineLevel="0" collapsed="false">
      <c r="A502" s="31"/>
      <c r="B502" s="32"/>
      <c r="C502" s="33"/>
      <c r="D502" s="34" t="str">
        <f aca="false">IF(OR(J502&lt;&gt;"OK",FinMes=""),"",IF(B502&gt;=FinMes,0,MAX(0,ROUND(C502-E502,2))))</f>
        <v/>
      </c>
      <c r="E502" s="34" t="str">
        <f aca="false">IF(OR(J502&lt;&gt;"OK",FinMes=""),"",IF(B502&gt;=FinMes,0,SUMIFS(PagoValido,PagoGasto,A502,PagoFecha,"&lt;"&amp;FinMes)))</f>
        <v/>
      </c>
      <c r="F502" s="35"/>
      <c r="G502" s="35"/>
      <c r="H502" s="35"/>
      <c r="I502" s="36" t="str">
        <f aca="false">IF(J502="","",IF(J502&lt;&gt;"OK","Confira os dados",IF(FinMes="","Escolha um período",IF(B502&gt;=FinMes,"Outro período",IF(L502&gt;0,"Pagamento excedente",IF(D502=0,"Pago",IF(E502=0,"A pagar","Parcial")))))))</f>
        <v/>
      </c>
      <c r="J502" s="36" t="str">
        <f aca="false">IF(COUNTA(A502:C502,F502:H502)=0,"",IF(A502="","Falta o código",IF(A502&lt;&gt;TRIM(A502),"Confira o código",IF(COUNTIFS(GastoID,A502)&gt;1,"Código repetido",IF(NOT(ISNUMBER(B502)),"Confira a data",IF(OR(B502&lt;1,B502&gt;73415,INT(B502)&lt;&gt;B502),"Confira a data",IF(NOT(ISNUMBER(C502)),"Confira o valor",IF(C502&lt;=0,"Valor maior que zero",IF(COUNTIFS(Categorias,F502)&lt;&gt;1,"Escolha uma categoria",IF(G502="","Preencha a descrição","OK"))))))))))</f>
        <v/>
      </c>
      <c r="K502" s="34" t="n">
        <f aca="false">IF(J502="OK",C502,0)</f>
        <v>0</v>
      </c>
      <c r="L502" s="34" t="str">
        <f aca="false">IF(OR(J502&lt;&gt;"OK",FinMes=""),"",IF(B502&gt;=FinMes,0,MAX(0,ROUND(E502-C502,2))))</f>
        <v/>
      </c>
    </row>
    <row r="503" customFormat="false" ht="25" hidden="false" customHeight="true" outlineLevel="0" collapsed="false">
      <c r="A503" s="31"/>
      <c r="B503" s="32"/>
      <c r="C503" s="33"/>
      <c r="D503" s="34" t="str">
        <f aca="false">IF(OR(J503&lt;&gt;"OK",FinMes=""),"",IF(B503&gt;=FinMes,0,MAX(0,ROUND(C503-E503,2))))</f>
        <v/>
      </c>
      <c r="E503" s="34" t="str">
        <f aca="false">IF(OR(J503&lt;&gt;"OK",FinMes=""),"",IF(B503&gt;=FinMes,0,SUMIFS(PagoValido,PagoGasto,A503,PagoFecha,"&lt;"&amp;FinMes)))</f>
        <v/>
      </c>
      <c r="F503" s="35"/>
      <c r="G503" s="35"/>
      <c r="H503" s="35"/>
      <c r="I503" s="36" t="str">
        <f aca="false">IF(J503="","",IF(J503&lt;&gt;"OK","Confira os dados",IF(FinMes="","Escolha um período",IF(B503&gt;=FinMes,"Outro período",IF(L503&gt;0,"Pagamento excedente",IF(D503=0,"Pago",IF(E503=0,"A pagar","Parcial")))))))</f>
        <v/>
      </c>
      <c r="J503" s="36" t="str">
        <f aca="false">IF(COUNTA(A503:C503,F503:H503)=0,"",IF(A503="","Falta o código",IF(A503&lt;&gt;TRIM(A503),"Confira o código",IF(COUNTIFS(GastoID,A503)&gt;1,"Código repetido",IF(NOT(ISNUMBER(B503)),"Confira a data",IF(OR(B503&lt;1,B503&gt;73415,INT(B503)&lt;&gt;B503),"Confira a data",IF(NOT(ISNUMBER(C503)),"Confira o valor",IF(C503&lt;=0,"Valor maior que zero",IF(COUNTIFS(Categorias,F503)&lt;&gt;1,"Escolha uma categoria",IF(G503="","Preencha a descrição","OK"))))))))))</f>
        <v/>
      </c>
      <c r="K503" s="34" t="n">
        <f aca="false">IF(J503="OK",C503,0)</f>
        <v>0</v>
      </c>
      <c r="L503" s="34" t="str">
        <f aca="false">IF(OR(J503&lt;&gt;"OK",FinMes=""),"",IF(B503&gt;=FinMes,0,MAX(0,ROUND(E503-C503,2))))</f>
        <v/>
      </c>
    </row>
    <row r="504" customFormat="false" ht="25" hidden="false" customHeight="true" outlineLevel="0" collapsed="false">
      <c r="A504" s="31"/>
      <c r="B504" s="32"/>
      <c r="C504" s="33"/>
      <c r="D504" s="34" t="str">
        <f aca="false">IF(OR(J504&lt;&gt;"OK",FinMes=""),"",IF(B504&gt;=FinMes,0,MAX(0,ROUND(C504-E504,2))))</f>
        <v/>
      </c>
      <c r="E504" s="34" t="str">
        <f aca="false">IF(OR(J504&lt;&gt;"OK",FinMes=""),"",IF(B504&gt;=FinMes,0,SUMIFS(PagoValido,PagoGasto,A504,PagoFecha,"&lt;"&amp;FinMes)))</f>
        <v/>
      </c>
      <c r="F504" s="35"/>
      <c r="G504" s="35"/>
      <c r="H504" s="35"/>
      <c r="I504" s="36" t="str">
        <f aca="false">IF(J504="","",IF(J504&lt;&gt;"OK","Confira os dados",IF(FinMes="","Escolha um período",IF(B504&gt;=FinMes,"Outro período",IF(L504&gt;0,"Pagamento excedente",IF(D504=0,"Pago",IF(E504=0,"A pagar","Parcial")))))))</f>
        <v/>
      </c>
      <c r="J504" s="36" t="str">
        <f aca="false">IF(COUNTA(A504:C504,F504:H504)=0,"",IF(A504="","Falta o código",IF(A504&lt;&gt;TRIM(A504),"Confira o código",IF(COUNTIFS(GastoID,A504)&gt;1,"Código repetido",IF(NOT(ISNUMBER(B504)),"Confira a data",IF(OR(B504&lt;1,B504&gt;73415,INT(B504)&lt;&gt;B504),"Confira a data",IF(NOT(ISNUMBER(C504)),"Confira o valor",IF(C504&lt;=0,"Valor maior que zero",IF(COUNTIFS(Categorias,F504)&lt;&gt;1,"Escolha uma categoria",IF(G504="","Preencha a descrição","OK"))))))))))</f>
        <v/>
      </c>
      <c r="K504" s="34" t="n">
        <f aca="false">IF(J504="OK",C504,0)</f>
        <v>0</v>
      </c>
      <c r="L504" s="34" t="str">
        <f aca="false">IF(OR(J504&lt;&gt;"OK",FinMes=""),"",IF(B504&gt;=FinMes,0,MAX(0,ROUND(E504-C504,2))))</f>
        <v/>
      </c>
    </row>
    <row r="505" customFormat="false" ht="25" hidden="false" customHeight="true" outlineLevel="0" collapsed="false">
      <c r="A505" s="31"/>
      <c r="B505" s="32"/>
      <c r="C505" s="33"/>
      <c r="D505" s="34" t="str">
        <f aca="false">IF(OR(J505&lt;&gt;"OK",FinMes=""),"",IF(B505&gt;=FinMes,0,MAX(0,ROUND(C505-E505,2))))</f>
        <v/>
      </c>
      <c r="E505" s="34" t="str">
        <f aca="false">IF(OR(J505&lt;&gt;"OK",FinMes=""),"",IF(B505&gt;=FinMes,0,SUMIFS(PagoValido,PagoGasto,A505,PagoFecha,"&lt;"&amp;FinMes)))</f>
        <v/>
      </c>
      <c r="F505" s="35"/>
      <c r="G505" s="35"/>
      <c r="H505" s="35"/>
      <c r="I505" s="36" t="str">
        <f aca="false">IF(J505="","",IF(J505&lt;&gt;"OK","Confira os dados",IF(FinMes="","Escolha um período",IF(B505&gt;=FinMes,"Outro período",IF(L505&gt;0,"Pagamento excedente",IF(D505=0,"Pago",IF(E505=0,"A pagar","Parcial")))))))</f>
        <v/>
      </c>
      <c r="J505" s="36" t="str">
        <f aca="false">IF(COUNTA(A505:C505,F505:H505)=0,"",IF(A505="","Falta o código",IF(A505&lt;&gt;TRIM(A505),"Confira o código",IF(COUNTIFS(GastoID,A505)&gt;1,"Código repetido",IF(NOT(ISNUMBER(B505)),"Confira a data",IF(OR(B505&lt;1,B505&gt;73415,INT(B505)&lt;&gt;B505),"Confira a data",IF(NOT(ISNUMBER(C505)),"Confira o valor",IF(C505&lt;=0,"Valor maior que zero",IF(COUNTIFS(Categorias,F505)&lt;&gt;1,"Escolha uma categoria",IF(G505="","Preencha a descrição","OK"))))))))))</f>
        <v/>
      </c>
      <c r="K505" s="34" t="n">
        <f aca="false">IF(J505="OK",C505,0)</f>
        <v>0</v>
      </c>
      <c r="L505" s="34" t="str">
        <f aca="false">IF(OR(J505&lt;&gt;"OK",FinMes=""),"",IF(B505&gt;=FinMes,0,MAX(0,ROUND(E505-C505,2))))</f>
        <v/>
      </c>
    </row>
    <row r="506" customFormat="false" ht="25" hidden="false" customHeight="true" outlineLevel="0" collapsed="false">
      <c r="A506" s="31"/>
      <c r="B506" s="32"/>
      <c r="C506" s="33"/>
      <c r="D506" s="34" t="str">
        <f aca="false">IF(OR(J506&lt;&gt;"OK",FinMes=""),"",IF(B506&gt;=FinMes,0,MAX(0,ROUND(C506-E506,2))))</f>
        <v/>
      </c>
      <c r="E506" s="34" t="str">
        <f aca="false">IF(OR(J506&lt;&gt;"OK",FinMes=""),"",IF(B506&gt;=FinMes,0,SUMIFS(PagoValido,PagoGasto,A506,PagoFecha,"&lt;"&amp;FinMes)))</f>
        <v/>
      </c>
      <c r="F506" s="35"/>
      <c r="G506" s="35"/>
      <c r="H506" s="35"/>
      <c r="I506" s="36" t="str">
        <f aca="false">IF(J506="","",IF(J506&lt;&gt;"OK","Confira os dados",IF(FinMes="","Escolha um período",IF(B506&gt;=FinMes,"Outro período",IF(L506&gt;0,"Pagamento excedente",IF(D506=0,"Pago",IF(E506=0,"A pagar","Parcial")))))))</f>
        <v/>
      </c>
      <c r="J506" s="36" t="str">
        <f aca="false">IF(COUNTA(A506:C506,F506:H506)=0,"",IF(A506="","Falta o código",IF(A506&lt;&gt;TRIM(A506),"Confira o código",IF(COUNTIFS(GastoID,A506)&gt;1,"Código repetido",IF(NOT(ISNUMBER(B506)),"Confira a data",IF(OR(B506&lt;1,B506&gt;73415,INT(B506)&lt;&gt;B506),"Confira a data",IF(NOT(ISNUMBER(C506)),"Confira o valor",IF(C506&lt;=0,"Valor maior que zero",IF(COUNTIFS(Categorias,F506)&lt;&gt;1,"Escolha uma categoria",IF(G506="","Preencha a descrição","OK"))))))))))</f>
        <v/>
      </c>
      <c r="K506" s="34" t="n">
        <f aca="false">IF(J506="OK",C506,0)</f>
        <v>0</v>
      </c>
      <c r="L506" s="34" t="str">
        <f aca="false">IF(OR(J506&lt;&gt;"OK",FinMes=""),"",IF(B506&gt;=FinMes,0,MAX(0,ROUND(E506-C506,2))))</f>
        <v/>
      </c>
    </row>
    <row r="507" customFormat="false" ht="25" hidden="false" customHeight="true" outlineLevel="0" collapsed="false">
      <c r="A507" s="31"/>
      <c r="B507" s="32"/>
      <c r="C507" s="33"/>
      <c r="D507" s="34" t="str">
        <f aca="false">IF(OR(J507&lt;&gt;"OK",FinMes=""),"",IF(B507&gt;=FinMes,0,MAX(0,ROUND(C507-E507,2))))</f>
        <v/>
      </c>
      <c r="E507" s="34" t="str">
        <f aca="false">IF(OR(J507&lt;&gt;"OK",FinMes=""),"",IF(B507&gt;=FinMes,0,SUMIFS(PagoValido,PagoGasto,A507,PagoFecha,"&lt;"&amp;FinMes)))</f>
        <v/>
      </c>
      <c r="F507" s="35"/>
      <c r="G507" s="35"/>
      <c r="H507" s="35"/>
      <c r="I507" s="36" t="str">
        <f aca="false">IF(J507="","",IF(J507&lt;&gt;"OK","Confira os dados",IF(FinMes="","Escolha um período",IF(B507&gt;=FinMes,"Outro período",IF(L507&gt;0,"Pagamento excedente",IF(D507=0,"Pago",IF(E507=0,"A pagar","Parcial")))))))</f>
        <v/>
      </c>
      <c r="J507" s="36" t="str">
        <f aca="false">IF(COUNTA(A507:C507,F507:H507)=0,"",IF(A507="","Falta o código",IF(A507&lt;&gt;TRIM(A507),"Confira o código",IF(COUNTIFS(GastoID,A507)&gt;1,"Código repetido",IF(NOT(ISNUMBER(B507)),"Confira a data",IF(OR(B507&lt;1,B507&gt;73415,INT(B507)&lt;&gt;B507),"Confira a data",IF(NOT(ISNUMBER(C507)),"Confira o valor",IF(C507&lt;=0,"Valor maior que zero",IF(COUNTIFS(Categorias,F507)&lt;&gt;1,"Escolha uma categoria",IF(G507="","Preencha a descrição","OK"))))))))))</f>
        <v/>
      </c>
      <c r="K507" s="34" t="n">
        <f aca="false">IF(J507="OK",C507,0)</f>
        <v>0</v>
      </c>
      <c r="L507" s="34" t="str">
        <f aca="false">IF(OR(J507&lt;&gt;"OK",FinMes=""),"",IF(B507&gt;=FinMes,0,MAX(0,ROUND(E507-C507,2))))</f>
        <v/>
      </c>
    </row>
    <row r="508" customFormat="false" ht="25" hidden="false" customHeight="true" outlineLevel="0" collapsed="false">
      <c r="A508" s="31"/>
      <c r="B508" s="32"/>
      <c r="C508" s="33"/>
      <c r="D508" s="34" t="str">
        <f aca="false">IF(OR(J508&lt;&gt;"OK",FinMes=""),"",IF(B508&gt;=FinMes,0,MAX(0,ROUND(C508-E508,2))))</f>
        <v/>
      </c>
      <c r="E508" s="34" t="str">
        <f aca="false">IF(OR(J508&lt;&gt;"OK",FinMes=""),"",IF(B508&gt;=FinMes,0,SUMIFS(PagoValido,PagoGasto,A508,PagoFecha,"&lt;"&amp;FinMes)))</f>
        <v/>
      </c>
      <c r="F508" s="35"/>
      <c r="G508" s="35"/>
      <c r="H508" s="35"/>
      <c r="I508" s="36" t="str">
        <f aca="false">IF(J508="","",IF(J508&lt;&gt;"OK","Confira os dados",IF(FinMes="","Escolha um período",IF(B508&gt;=FinMes,"Outro período",IF(L508&gt;0,"Pagamento excedente",IF(D508=0,"Pago",IF(E508=0,"A pagar","Parcial")))))))</f>
        <v/>
      </c>
      <c r="J508" s="36" t="str">
        <f aca="false">IF(COUNTA(A508:C508,F508:H508)=0,"",IF(A508="","Falta o código",IF(A508&lt;&gt;TRIM(A508),"Confira o código",IF(COUNTIFS(GastoID,A508)&gt;1,"Código repetido",IF(NOT(ISNUMBER(B508)),"Confira a data",IF(OR(B508&lt;1,B508&gt;73415,INT(B508)&lt;&gt;B508),"Confira a data",IF(NOT(ISNUMBER(C508)),"Confira o valor",IF(C508&lt;=0,"Valor maior que zero",IF(COUNTIFS(Categorias,F508)&lt;&gt;1,"Escolha uma categoria",IF(G508="","Preencha a descrição","OK"))))))))))</f>
        <v/>
      </c>
      <c r="K508" s="34" t="n">
        <f aca="false">IF(J508="OK",C508,0)</f>
        <v>0</v>
      </c>
      <c r="L508" s="34" t="str">
        <f aca="false">IF(OR(J508&lt;&gt;"OK",FinMes=""),"",IF(B508&gt;=FinMes,0,MAX(0,ROUND(E508-C508,2))))</f>
        <v/>
      </c>
    </row>
    <row r="509" customFormat="false" ht="25" hidden="false" customHeight="true" outlineLevel="0" collapsed="false">
      <c r="A509" s="31"/>
      <c r="B509" s="32"/>
      <c r="C509" s="33"/>
      <c r="D509" s="34" t="str">
        <f aca="false">IF(OR(J509&lt;&gt;"OK",FinMes=""),"",IF(B509&gt;=FinMes,0,MAX(0,ROUND(C509-E509,2))))</f>
        <v/>
      </c>
      <c r="E509" s="34" t="str">
        <f aca="false">IF(OR(J509&lt;&gt;"OK",FinMes=""),"",IF(B509&gt;=FinMes,0,SUMIFS(PagoValido,PagoGasto,A509,PagoFecha,"&lt;"&amp;FinMes)))</f>
        <v/>
      </c>
      <c r="F509" s="35"/>
      <c r="G509" s="35"/>
      <c r="H509" s="35"/>
      <c r="I509" s="36" t="str">
        <f aca="false">IF(J509="","",IF(J509&lt;&gt;"OK","Confira os dados",IF(FinMes="","Escolha um período",IF(B509&gt;=FinMes,"Outro período",IF(L509&gt;0,"Pagamento excedente",IF(D509=0,"Pago",IF(E509=0,"A pagar","Parcial")))))))</f>
        <v/>
      </c>
      <c r="J509" s="36" t="str">
        <f aca="false">IF(COUNTA(A509:C509,F509:H509)=0,"",IF(A509="","Falta o código",IF(A509&lt;&gt;TRIM(A509),"Confira o código",IF(COUNTIFS(GastoID,A509)&gt;1,"Código repetido",IF(NOT(ISNUMBER(B509)),"Confira a data",IF(OR(B509&lt;1,B509&gt;73415,INT(B509)&lt;&gt;B509),"Confira a data",IF(NOT(ISNUMBER(C509)),"Confira o valor",IF(C509&lt;=0,"Valor maior que zero",IF(COUNTIFS(Categorias,F509)&lt;&gt;1,"Escolha uma categoria",IF(G509="","Preencha a descrição","OK"))))))))))</f>
        <v/>
      </c>
      <c r="K509" s="34" t="n">
        <f aca="false">IF(J509="OK",C509,0)</f>
        <v>0</v>
      </c>
      <c r="L509" s="34" t="str">
        <f aca="false">IF(OR(J509&lt;&gt;"OK",FinMes=""),"",IF(B509&gt;=FinMes,0,MAX(0,ROUND(E509-C509,2))))</f>
        <v/>
      </c>
    </row>
    <row r="510" customFormat="false" ht="25" hidden="false" customHeight="true" outlineLevel="0" collapsed="false">
      <c r="A510" s="31"/>
      <c r="B510" s="32"/>
      <c r="C510" s="33"/>
      <c r="D510" s="34" t="str">
        <f aca="false">IF(OR(J510&lt;&gt;"OK",FinMes=""),"",IF(B510&gt;=FinMes,0,MAX(0,ROUND(C510-E510,2))))</f>
        <v/>
      </c>
      <c r="E510" s="34" t="str">
        <f aca="false">IF(OR(J510&lt;&gt;"OK",FinMes=""),"",IF(B510&gt;=FinMes,0,SUMIFS(PagoValido,PagoGasto,A510,PagoFecha,"&lt;"&amp;FinMes)))</f>
        <v/>
      </c>
      <c r="F510" s="35"/>
      <c r="G510" s="35"/>
      <c r="H510" s="35"/>
      <c r="I510" s="36" t="str">
        <f aca="false">IF(J510="","",IF(J510&lt;&gt;"OK","Confira os dados",IF(FinMes="","Escolha um período",IF(B510&gt;=FinMes,"Outro período",IF(L510&gt;0,"Pagamento excedente",IF(D510=0,"Pago",IF(E510=0,"A pagar","Parcial")))))))</f>
        <v/>
      </c>
      <c r="J510" s="36" t="str">
        <f aca="false">IF(COUNTA(A510:C510,F510:H510)=0,"",IF(A510="","Falta o código",IF(A510&lt;&gt;TRIM(A510),"Confira o código",IF(COUNTIFS(GastoID,A510)&gt;1,"Código repetido",IF(NOT(ISNUMBER(B510)),"Confira a data",IF(OR(B510&lt;1,B510&gt;73415,INT(B510)&lt;&gt;B510),"Confira a data",IF(NOT(ISNUMBER(C510)),"Confira o valor",IF(C510&lt;=0,"Valor maior que zero",IF(COUNTIFS(Categorias,F510)&lt;&gt;1,"Escolha uma categoria",IF(G510="","Preencha a descrição","OK"))))))))))</f>
        <v/>
      </c>
      <c r="K510" s="34" t="n">
        <f aca="false">IF(J510="OK",C510,0)</f>
        <v>0</v>
      </c>
      <c r="L510" s="34" t="str">
        <f aca="false">IF(OR(J510&lt;&gt;"OK",FinMes=""),"",IF(B510&gt;=FinMes,0,MAX(0,ROUND(E510-C510,2))))</f>
        <v/>
      </c>
    </row>
    <row r="511" customFormat="false" ht="25" hidden="false" customHeight="true" outlineLevel="0" collapsed="false">
      <c r="A511" s="31"/>
      <c r="B511" s="32"/>
      <c r="C511" s="33"/>
      <c r="D511" s="34" t="str">
        <f aca="false">IF(OR(J511&lt;&gt;"OK",FinMes=""),"",IF(B511&gt;=FinMes,0,MAX(0,ROUND(C511-E511,2))))</f>
        <v/>
      </c>
      <c r="E511" s="34" t="str">
        <f aca="false">IF(OR(J511&lt;&gt;"OK",FinMes=""),"",IF(B511&gt;=FinMes,0,SUMIFS(PagoValido,PagoGasto,A511,PagoFecha,"&lt;"&amp;FinMes)))</f>
        <v/>
      </c>
      <c r="F511" s="35"/>
      <c r="G511" s="35"/>
      <c r="H511" s="35"/>
      <c r="I511" s="36" t="str">
        <f aca="false">IF(J511="","",IF(J511&lt;&gt;"OK","Confira os dados",IF(FinMes="","Escolha um período",IF(B511&gt;=FinMes,"Outro período",IF(L511&gt;0,"Pagamento excedente",IF(D511=0,"Pago",IF(E511=0,"A pagar","Parcial")))))))</f>
        <v/>
      </c>
      <c r="J511" s="36" t="str">
        <f aca="false">IF(COUNTA(A511:C511,F511:H511)=0,"",IF(A511="","Falta o código",IF(A511&lt;&gt;TRIM(A511),"Confira o código",IF(COUNTIFS(GastoID,A511)&gt;1,"Código repetido",IF(NOT(ISNUMBER(B511)),"Confira a data",IF(OR(B511&lt;1,B511&gt;73415,INT(B511)&lt;&gt;B511),"Confira a data",IF(NOT(ISNUMBER(C511)),"Confira o valor",IF(C511&lt;=0,"Valor maior que zero",IF(COUNTIFS(Categorias,F511)&lt;&gt;1,"Escolha uma categoria",IF(G511="","Preencha a descrição","OK"))))))))))</f>
        <v/>
      </c>
      <c r="K511" s="34" t="n">
        <f aca="false">IF(J511="OK",C511,0)</f>
        <v>0</v>
      </c>
      <c r="L511" s="34" t="str">
        <f aca="false">IF(OR(J511&lt;&gt;"OK",FinMes=""),"",IF(B511&gt;=FinMes,0,MAX(0,ROUND(E511-C511,2))))</f>
        <v/>
      </c>
    </row>
    <row r="512" customFormat="false" ht="25" hidden="false" customHeight="true" outlineLevel="0" collapsed="false">
      <c r="A512" s="31"/>
      <c r="B512" s="32"/>
      <c r="C512" s="33"/>
      <c r="D512" s="34" t="str">
        <f aca="false">IF(OR(J512&lt;&gt;"OK",FinMes=""),"",IF(B512&gt;=FinMes,0,MAX(0,ROUND(C512-E512,2))))</f>
        <v/>
      </c>
      <c r="E512" s="34" t="str">
        <f aca="false">IF(OR(J512&lt;&gt;"OK",FinMes=""),"",IF(B512&gt;=FinMes,0,SUMIFS(PagoValido,PagoGasto,A512,PagoFecha,"&lt;"&amp;FinMes)))</f>
        <v/>
      </c>
      <c r="F512" s="35"/>
      <c r="G512" s="35"/>
      <c r="H512" s="35"/>
      <c r="I512" s="36" t="str">
        <f aca="false">IF(J512="","",IF(J512&lt;&gt;"OK","Confira os dados",IF(FinMes="","Escolha um período",IF(B512&gt;=FinMes,"Outro período",IF(L512&gt;0,"Pagamento excedente",IF(D512=0,"Pago",IF(E512=0,"A pagar","Parcial")))))))</f>
        <v/>
      </c>
      <c r="J512" s="36" t="str">
        <f aca="false">IF(COUNTA(A512:C512,F512:H512)=0,"",IF(A512="","Falta o código",IF(A512&lt;&gt;TRIM(A512),"Confira o código",IF(COUNTIFS(GastoID,A512)&gt;1,"Código repetido",IF(NOT(ISNUMBER(B512)),"Confira a data",IF(OR(B512&lt;1,B512&gt;73415,INT(B512)&lt;&gt;B512),"Confira a data",IF(NOT(ISNUMBER(C512)),"Confira o valor",IF(C512&lt;=0,"Valor maior que zero",IF(COUNTIFS(Categorias,F512)&lt;&gt;1,"Escolha uma categoria",IF(G512="","Preencha a descrição","OK"))))))))))</f>
        <v/>
      </c>
      <c r="K512" s="34" t="n">
        <f aca="false">IF(J512="OK",C512,0)</f>
        <v>0</v>
      </c>
      <c r="L512" s="34" t="str">
        <f aca="false">IF(OR(J512&lt;&gt;"OK",FinMes=""),"",IF(B512&gt;=FinMes,0,MAX(0,ROUND(E512-C512,2))))</f>
        <v/>
      </c>
    </row>
    <row r="513" customFormat="false" ht="25" hidden="false" customHeight="true" outlineLevel="0" collapsed="false">
      <c r="A513" s="31"/>
      <c r="B513" s="32"/>
      <c r="C513" s="33"/>
      <c r="D513" s="34" t="str">
        <f aca="false">IF(OR(J513&lt;&gt;"OK",FinMes=""),"",IF(B513&gt;=FinMes,0,MAX(0,ROUND(C513-E513,2))))</f>
        <v/>
      </c>
      <c r="E513" s="34" t="str">
        <f aca="false">IF(OR(J513&lt;&gt;"OK",FinMes=""),"",IF(B513&gt;=FinMes,0,SUMIFS(PagoValido,PagoGasto,A513,PagoFecha,"&lt;"&amp;FinMes)))</f>
        <v/>
      </c>
      <c r="F513" s="35"/>
      <c r="G513" s="35"/>
      <c r="H513" s="35"/>
      <c r="I513" s="36" t="str">
        <f aca="false">IF(J513="","",IF(J513&lt;&gt;"OK","Confira os dados",IF(FinMes="","Escolha um período",IF(B513&gt;=FinMes,"Outro período",IF(L513&gt;0,"Pagamento excedente",IF(D513=0,"Pago",IF(E513=0,"A pagar","Parcial")))))))</f>
        <v/>
      </c>
      <c r="J513" s="36" t="str">
        <f aca="false">IF(COUNTA(A513:C513,F513:H513)=0,"",IF(A513="","Falta o código",IF(A513&lt;&gt;TRIM(A513),"Confira o código",IF(COUNTIFS(GastoID,A513)&gt;1,"Código repetido",IF(NOT(ISNUMBER(B513)),"Confira a data",IF(OR(B513&lt;1,B513&gt;73415,INT(B513)&lt;&gt;B513),"Confira a data",IF(NOT(ISNUMBER(C513)),"Confira o valor",IF(C513&lt;=0,"Valor maior que zero",IF(COUNTIFS(Categorias,F513)&lt;&gt;1,"Escolha uma categoria",IF(G513="","Preencha a descrição","OK"))))))))))</f>
        <v/>
      </c>
      <c r="K513" s="34" t="n">
        <f aca="false">IF(J513="OK",C513,0)</f>
        <v>0</v>
      </c>
      <c r="L513" s="34" t="str">
        <f aca="false">IF(OR(J513&lt;&gt;"OK",FinMes=""),"",IF(B513&gt;=FinMes,0,MAX(0,ROUND(E513-C513,2))))</f>
        <v/>
      </c>
    </row>
    <row r="514" customFormat="false" ht="25" hidden="false" customHeight="true" outlineLevel="0" collapsed="false">
      <c r="A514" s="31"/>
      <c r="B514" s="32"/>
      <c r="C514" s="33"/>
      <c r="D514" s="34" t="str">
        <f aca="false">IF(OR(J514&lt;&gt;"OK",FinMes=""),"",IF(B514&gt;=FinMes,0,MAX(0,ROUND(C514-E514,2))))</f>
        <v/>
      </c>
      <c r="E514" s="34" t="str">
        <f aca="false">IF(OR(J514&lt;&gt;"OK",FinMes=""),"",IF(B514&gt;=FinMes,0,SUMIFS(PagoValido,PagoGasto,A514,PagoFecha,"&lt;"&amp;FinMes)))</f>
        <v/>
      </c>
      <c r="F514" s="35"/>
      <c r="G514" s="35"/>
      <c r="H514" s="35"/>
      <c r="I514" s="36" t="str">
        <f aca="false">IF(J514="","",IF(J514&lt;&gt;"OK","Confira os dados",IF(FinMes="","Escolha um período",IF(B514&gt;=FinMes,"Outro período",IF(L514&gt;0,"Pagamento excedente",IF(D514=0,"Pago",IF(E514=0,"A pagar","Parcial")))))))</f>
        <v/>
      </c>
      <c r="J514" s="36" t="str">
        <f aca="false">IF(COUNTA(A514:C514,F514:H514)=0,"",IF(A514="","Falta o código",IF(A514&lt;&gt;TRIM(A514),"Confira o código",IF(COUNTIFS(GastoID,A514)&gt;1,"Código repetido",IF(NOT(ISNUMBER(B514)),"Confira a data",IF(OR(B514&lt;1,B514&gt;73415,INT(B514)&lt;&gt;B514),"Confira a data",IF(NOT(ISNUMBER(C514)),"Confira o valor",IF(C514&lt;=0,"Valor maior que zero",IF(COUNTIFS(Categorias,F514)&lt;&gt;1,"Escolha uma categoria",IF(G514="","Preencha a descrição","OK"))))))))))</f>
        <v/>
      </c>
      <c r="K514" s="34" t="n">
        <f aca="false">IF(J514="OK",C514,0)</f>
        <v>0</v>
      </c>
      <c r="L514" s="34" t="str">
        <f aca="false">IF(OR(J514&lt;&gt;"OK",FinMes=""),"",IF(B514&gt;=FinMes,0,MAX(0,ROUND(E514-C514,2))))</f>
        <v/>
      </c>
    </row>
    <row r="515" customFormat="false" ht="25" hidden="false" customHeight="true" outlineLevel="0" collapsed="false">
      <c r="A515" s="31"/>
      <c r="B515" s="32"/>
      <c r="C515" s="33"/>
      <c r="D515" s="34" t="str">
        <f aca="false">IF(OR(J515&lt;&gt;"OK",FinMes=""),"",IF(B515&gt;=FinMes,0,MAX(0,ROUND(C515-E515,2))))</f>
        <v/>
      </c>
      <c r="E515" s="34" t="str">
        <f aca="false">IF(OR(J515&lt;&gt;"OK",FinMes=""),"",IF(B515&gt;=FinMes,0,SUMIFS(PagoValido,PagoGasto,A515,PagoFecha,"&lt;"&amp;FinMes)))</f>
        <v/>
      </c>
      <c r="F515" s="35"/>
      <c r="G515" s="35"/>
      <c r="H515" s="35"/>
      <c r="I515" s="36" t="str">
        <f aca="false">IF(J515="","",IF(J515&lt;&gt;"OK","Confira os dados",IF(FinMes="","Escolha um período",IF(B515&gt;=FinMes,"Outro período",IF(L515&gt;0,"Pagamento excedente",IF(D515=0,"Pago",IF(E515=0,"A pagar","Parcial")))))))</f>
        <v/>
      </c>
      <c r="J515" s="36" t="str">
        <f aca="false">IF(COUNTA(A515:C515,F515:H515)=0,"",IF(A515="","Falta o código",IF(A515&lt;&gt;TRIM(A515),"Confira o código",IF(COUNTIFS(GastoID,A515)&gt;1,"Código repetido",IF(NOT(ISNUMBER(B515)),"Confira a data",IF(OR(B515&lt;1,B515&gt;73415,INT(B515)&lt;&gt;B515),"Confira a data",IF(NOT(ISNUMBER(C515)),"Confira o valor",IF(C515&lt;=0,"Valor maior que zero",IF(COUNTIFS(Categorias,F515)&lt;&gt;1,"Escolha uma categoria",IF(G515="","Preencha a descrição","OK"))))))))))</f>
        <v/>
      </c>
      <c r="K515" s="34" t="n">
        <f aca="false">IF(J515="OK",C515,0)</f>
        <v>0</v>
      </c>
      <c r="L515" s="34" t="str">
        <f aca="false">IF(OR(J515&lt;&gt;"OK",FinMes=""),"",IF(B515&gt;=FinMes,0,MAX(0,ROUND(E515-C515,2))))</f>
        <v/>
      </c>
    </row>
    <row r="516" customFormat="false" ht="25" hidden="false" customHeight="true" outlineLevel="0" collapsed="false">
      <c r="A516" s="31"/>
      <c r="B516" s="32"/>
      <c r="C516" s="33"/>
      <c r="D516" s="34" t="str">
        <f aca="false">IF(OR(J516&lt;&gt;"OK",FinMes=""),"",IF(B516&gt;=FinMes,0,MAX(0,ROUND(C516-E516,2))))</f>
        <v/>
      </c>
      <c r="E516" s="34" t="str">
        <f aca="false">IF(OR(J516&lt;&gt;"OK",FinMes=""),"",IF(B516&gt;=FinMes,0,SUMIFS(PagoValido,PagoGasto,A516,PagoFecha,"&lt;"&amp;FinMes)))</f>
        <v/>
      </c>
      <c r="F516" s="35"/>
      <c r="G516" s="35"/>
      <c r="H516" s="35"/>
      <c r="I516" s="36" t="str">
        <f aca="false">IF(J516="","",IF(J516&lt;&gt;"OK","Confira os dados",IF(FinMes="","Escolha um período",IF(B516&gt;=FinMes,"Outro período",IF(L516&gt;0,"Pagamento excedente",IF(D516=0,"Pago",IF(E516=0,"A pagar","Parcial")))))))</f>
        <v/>
      </c>
      <c r="J516" s="36" t="str">
        <f aca="false">IF(COUNTA(A516:C516,F516:H516)=0,"",IF(A516="","Falta o código",IF(A516&lt;&gt;TRIM(A516),"Confira o código",IF(COUNTIFS(GastoID,A516)&gt;1,"Código repetido",IF(NOT(ISNUMBER(B516)),"Confira a data",IF(OR(B516&lt;1,B516&gt;73415,INT(B516)&lt;&gt;B516),"Confira a data",IF(NOT(ISNUMBER(C516)),"Confira o valor",IF(C516&lt;=0,"Valor maior que zero",IF(COUNTIFS(Categorias,F516)&lt;&gt;1,"Escolha uma categoria",IF(G516="","Preencha a descrição","OK"))))))))))</f>
        <v/>
      </c>
      <c r="K516" s="34" t="n">
        <f aca="false">IF(J516="OK",C516,0)</f>
        <v>0</v>
      </c>
      <c r="L516" s="34" t="str">
        <f aca="false">IF(OR(J516&lt;&gt;"OK",FinMes=""),"",IF(B516&gt;=FinMes,0,MAX(0,ROUND(E516-C516,2))))</f>
        <v/>
      </c>
    </row>
    <row r="517" customFormat="false" ht="25" hidden="false" customHeight="true" outlineLevel="0" collapsed="false">
      <c r="A517" s="31"/>
      <c r="B517" s="32"/>
      <c r="C517" s="33"/>
      <c r="D517" s="34" t="str">
        <f aca="false">IF(OR(J517&lt;&gt;"OK",FinMes=""),"",IF(B517&gt;=FinMes,0,MAX(0,ROUND(C517-E517,2))))</f>
        <v/>
      </c>
      <c r="E517" s="34" t="str">
        <f aca="false">IF(OR(J517&lt;&gt;"OK",FinMes=""),"",IF(B517&gt;=FinMes,0,SUMIFS(PagoValido,PagoGasto,A517,PagoFecha,"&lt;"&amp;FinMes)))</f>
        <v/>
      </c>
      <c r="F517" s="35"/>
      <c r="G517" s="35"/>
      <c r="H517" s="35"/>
      <c r="I517" s="36" t="str">
        <f aca="false">IF(J517="","",IF(J517&lt;&gt;"OK","Confira os dados",IF(FinMes="","Escolha um período",IF(B517&gt;=FinMes,"Outro período",IF(L517&gt;0,"Pagamento excedente",IF(D517=0,"Pago",IF(E517=0,"A pagar","Parcial")))))))</f>
        <v/>
      </c>
      <c r="J517" s="36" t="str">
        <f aca="false">IF(COUNTA(A517:C517,F517:H517)=0,"",IF(A517="","Falta o código",IF(A517&lt;&gt;TRIM(A517),"Confira o código",IF(COUNTIFS(GastoID,A517)&gt;1,"Código repetido",IF(NOT(ISNUMBER(B517)),"Confira a data",IF(OR(B517&lt;1,B517&gt;73415,INT(B517)&lt;&gt;B517),"Confira a data",IF(NOT(ISNUMBER(C517)),"Confira o valor",IF(C517&lt;=0,"Valor maior que zero",IF(COUNTIFS(Categorias,F517)&lt;&gt;1,"Escolha uma categoria",IF(G517="","Preencha a descrição","OK"))))))))))</f>
        <v/>
      </c>
      <c r="K517" s="34" t="n">
        <f aca="false">IF(J517="OK",C517,0)</f>
        <v>0</v>
      </c>
      <c r="L517" s="34" t="str">
        <f aca="false">IF(OR(J517&lt;&gt;"OK",FinMes=""),"",IF(B517&gt;=FinMes,0,MAX(0,ROUND(E517-C517,2))))</f>
        <v/>
      </c>
    </row>
    <row r="518" customFormat="false" ht="25" hidden="false" customHeight="true" outlineLevel="0" collapsed="false">
      <c r="A518" s="31"/>
      <c r="B518" s="32"/>
      <c r="C518" s="33"/>
      <c r="D518" s="34" t="str">
        <f aca="false">IF(OR(J518&lt;&gt;"OK",FinMes=""),"",IF(B518&gt;=FinMes,0,MAX(0,ROUND(C518-E518,2))))</f>
        <v/>
      </c>
      <c r="E518" s="34" t="str">
        <f aca="false">IF(OR(J518&lt;&gt;"OK",FinMes=""),"",IF(B518&gt;=FinMes,0,SUMIFS(PagoValido,PagoGasto,A518,PagoFecha,"&lt;"&amp;FinMes)))</f>
        <v/>
      </c>
      <c r="F518" s="35"/>
      <c r="G518" s="35"/>
      <c r="H518" s="35"/>
      <c r="I518" s="36" t="str">
        <f aca="false">IF(J518="","",IF(J518&lt;&gt;"OK","Confira os dados",IF(FinMes="","Escolha um período",IF(B518&gt;=FinMes,"Outro período",IF(L518&gt;0,"Pagamento excedente",IF(D518=0,"Pago",IF(E518=0,"A pagar","Parcial")))))))</f>
        <v/>
      </c>
      <c r="J518" s="36" t="str">
        <f aca="false">IF(COUNTA(A518:C518,F518:H518)=0,"",IF(A518="","Falta o código",IF(A518&lt;&gt;TRIM(A518),"Confira o código",IF(COUNTIFS(GastoID,A518)&gt;1,"Código repetido",IF(NOT(ISNUMBER(B518)),"Confira a data",IF(OR(B518&lt;1,B518&gt;73415,INT(B518)&lt;&gt;B518),"Confira a data",IF(NOT(ISNUMBER(C518)),"Confira o valor",IF(C518&lt;=0,"Valor maior que zero",IF(COUNTIFS(Categorias,F518)&lt;&gt;1,"Escolha uma categoria",IF(G518="","Preencha a descrição","OK"))))))))))</f>
        <v/>
      </c>
      <c r="K518" s="34" t="n">
        <f aca="false">IF(J518="OK",C518,0)</f>
        <v>0</v>
      </c>
      <c r="L518" s="34" t="str">
        <f aca="false">IF(OR(J518&lt;&gt;"OK",FinMes=""),"",IF(B518&gt;=FinMes,0,MAX(0,ROUND(E518-C518,2))))</f>
        <v/>
      </c>
    </row>
    <row r="519" customFormat="false" ht="25" hidden="false" customHeight="true" outlineLevel="0" collapsed="false">
      <c r="A519" s="31"/>
      <c r="B519" s="32"/>
      <c r="C519" s="33"/>
      <c r="D519" s="34" t="str">
        <f aca="false">IF(OR(J519&lt;&gt;"OK",FinMes=""),"",IF(B519&gt;=FinMes,0,MAX(0,ROUND(C519-E519,2))))</f>
        <v/>
      </c>
      <c r="E519" s="34" t="str">
        <f aca="false">IF(OR(J519&lt;&gt;"OK",FinMes=""),"",IF(B519&gt;=FinMes,0,SUMIFS(PagoValido,PagoGasto,A519,PagoFecha,"&lt;"&amp;FinMes)))</f>
        <v/>
      </c>
      <c r="F519" s="35"/>
      <c r="G519" s="35"/>
      <c r="H519" s="35"/>
      <c r="I519" s="36" t="str">
        <f aca="false">IF(J519="","",IF(J519&lt;&gt;"OK","Confira os dados",IF(FinMes="","Escolha um período",IF(B519&gt;=FinMes,"Outro período",IF(L519&gt;0,"Pagamento excedente",IF(D519=0,"Pago",IF(E519=0,"A pagar","Parcial")))))))</f>
        <v/>
      </c>
      <c r="J519" s="36" t="str">
        <f aca="false">IF(COUNTA(A519:C519,F519:H519)=0,"",IF(A519="","Falta o código",IF(A519&lt;&gt;TRIM(A519),"Confira o código",IF(COUNTIFS(GastoID,A519)&gt;1,"Código repetido",IF(NOT(ISNUMBER(B519)),"Confira a data",IF(OR(B519&lt;1,B519&gt;73415,INT(B519)&lt;&gt;B519),"Confira a data",IF(NOT(ISNUMBER(C519)),"Confira o valor",IF(C519&lt;=0,"Valor maior que zero",IF(COUNTIFS(Categorias,F519)&lt;&gt;1,"Escolha uma categoria",IF(G519="","Preencha a descrição","OK"))))))))))</f>
        <v/>
      </c>
      <c r="K519" s="34" t="n">
        <f aca="false">IF(J519="OK",C519,0)</f>
        <v>0</v>
      </c>
      <c r="L519" s="34" t="str">
        <f aca="false">IF(OR(J519&lt;&gt;"OK",FinMes=""),"",IF(B519&gt;=FinMes,0,MAX(0,ROUND(E519-C519,2))))</f>
        <v/>
      </c>
    </row>
    <row r="520" customFormat="false" ht="25" hidden="false" customHeight="true" outlineLevel="0" collapsed="false">
      <c r="A520" s="31"/>
      <c r="B520" s="32"/>
      <c r="C520" s="33"/>
      <c r="D520" s="34" t="str">
        <f aca="false">IF(OR(J520&lt;&gt;"OK",FinMes=""),"",IF(B520&gt;=FinMes,0,MAX(0,ROUND(C520-E520,2))))</f>
        <v/>
      </c>
      <c r="E520" s="34" t="str">
        <f aca="false">IF(OR(J520&lt;&gt;"OK",FinMes=""),"",IF(B520&gt;=FinMes,0,SUMIFS(PagoValido,PagoGasto,A520,PagoFecha,"&lt;"&amp;FinMes)))</f>
        <v/>
      </c>
      <c r="F520" s="35"/>
      <c r="G520" s="35"/>
      <c r="H520" s="35"/>
      <c r="I520" s="36" t="str">
        <f aca="false">IF(J520="","",IF(J520&lt;&gt;"OK","Confira os dados",IF(FinMes="","Escolha um período",IF(B520&gt;=FinMes,"Outro período",IF(L520&gt;0,"Pagamento excedente",IF(D520=0,"Pago",IF(E520=0,"A pagar","Parcial")))))))</f>
        <v/>
      </c>
      <c r="J520" s="36" t="str">
        <f aca="false">IF(COUNTA(A520:C520,F520:H520)=0,"",IF(A520="","Falta o código",IF(A520&lt;&gt;TRIM(A520),"Confira o código",IF(COUNTIFS(GastoID,A520)&gt;1,"Código repetido",IF(NOT(ISNUMBER(B520)),"Confira a data",IF(OR(B520&lt;1,B520&gt;73415,INT(B520)&lt;&gt;B520),"Confira a data",IF(NOT(ISNUMBER(C520)),"Confira o valor",IF(C520&lt;=0,"Valor maior que zero",IF(COUNTIFS(Categorias,F520)&lt;&gt;1,"Escolha uma categoria",IF(G520="","Preencha a descrição","OK"))))))))))</f>
        <v/>
      </c>
      <c r="K520" s="34" t="n">
        <f aca="false">IF(J520="OK",C520,0)</f>
        <v>0</v>
      </c>
      <c r="L520" s="34" t="str">
        <f aca="false">IF(OR(J520&lt;&gt;"OK",FinMes=""),"",IF(B520&gt;=FinMes,0,MAX(0,ROUND(E520-C520,2))))</f>
        <v/>
      </c>
    </row>
    <row r="521" customFormat="false" ht="25" hidden="false" customHeight="true" outlineLevel="0" collapsed="false">
      <c r="A521" s="31"/>
      <c r="B521" s="32"/>
      <c r="C521" s="33"/>
      <c r="D521" s="34" t="str">
        <f aca="false">IF(OR(J521&lt;&gt;"OK",FinMes=""),"",IF(B521&gt;=FinMes,0,MAX(0,ROUND(C521-E521,2))))</f>
        <v/>
      </c>
      <c r="E521" s="34" t="str">
        <f aca="false">IF(OR(J521&lt;&gt;"OK",FinMes=""),"",IF(B521&gt;=FinMes,0,SUMIFS(PagoValido,PagoGasto,A521,PagoFecha,"&lt;"&amp;FinMes)))</f>
        <v/>
      </c>
      <c r="F521" s="35"/>
      <c r="G521" s="35"/>
      <c r="H521" s="35"/>
      <c r="I521" s="36" t="str">
        <f aca="false">IF(J521="","",IF(J521&lt;&gt;"OK","Confira os dados",IF(FinMes="","Escolha um período",IF(B521&gt;=FinMes,"Outro período",IF(L521&gt;0,"Pagamento excedente",IF(D521=0,"Pago",IF(E521=0,"A pagar","Parcial")))))))</f>
        <v/>
      </c>
      <c r="J521" s="36" t="str">
        <f aca="false">IF(COUNTA(A521:C521,F521:H521)=0,"",IF(A521="","Falta o código",IF(A521&lt;&gt;TRIM(A521),"Confira o código",IF(COUNTIFS(GastoID,A521)&gt;1,"Código repetido",IF(NOT(ISNUMBER(B521)),"Confira a data",IF(OR(B521&lt;1,B521&gt;73415,INT(B521)&lt;&gt;B521),"Confira a data",IF(NOT(ISNUMBER(C521)),"Confira o valor",IF(C521&lt;=0,"Valor maior que zero",IF(COUNTIFS(Categorias,F521)&lt;&gt;1,"Escolha uma categoria",IF(G521="","Preencha a descrição","OK"))))))))))</f>
        <v/>
      </c>
      <c r="K521" s="34" t="n">
        <f aca="false">IF(J521="OK",C521,0)</f>
        <v>0</v>
      </c>
      <c r="L521" s="34" t="str">
        <f aca="false">IF(OR(J521&lt;&gt;"OK",FinMes=""),"",IF(B521&gt;=FinMes,0,MAX(0,ROUND(E521-C521,2))))</f>
        <v/>
      </c>
    </row>
    <row r="522" customFormat="false" ht="25" hidden="false" customHeight="true" outlineLevel="0" collapsed="false">
      <c r="A522" s="31"/>
      <c r="B522" s="32"/>
      <c r="C522" s="33"/>
      <c r="D522" s="34" t="str">
        <f aca="false">IF(OR(J522&lt;&gt;"OK",FinMes=""),"",IF(B522&gt;=FinMes,0,MAX(0,ROUND(C522-E522,2))))</f>
        <v/>
      </c>
      <c r="E522" s="34" t="str">
        <f aca="false">IF(OR(J522&lt;&gt;"OK",FinMes=""),"",IF(B522&gt;=FinMes,0,SUMIFS(PagoValido,PagoGasto,A522,PagoFecha,"&lt;"&amp;FinMes)))</f>
        <v/>
      </c>
      <c r="F522" s="35"/>
      <c r="G522" s="35"/>
      <c r="H522" s="35"/>
      <c r="I522" s="36" t="str">
        <f aca="false">IF(J522="","",IF(J522&lt;&gt;"OK","Confira os dados",IF(FinMes="","Escolha um período",IF(B522&gt;=FinMes,"Outro período",IF(L522&gt;0,"Pagamento excedente",IF(D522=0,"Pago",IF(E522=0,"A pagar","Parcial")))))))</f>
        <v/>
      </c>
      <c r="J522" s="36" t="str">
        <f aca="false">IF(COUNTA(A522:C522,F522:H522)=0,"",IF(A522="","Falta o código",IF(A522&lt;&gt;TRIM(A522),"Confira o código",IF(COUNTIFS(GastoID,A522)&gt;1,"Código repetido",IF(NOT(ISNUMBER(B522)),"Confira a data",IF(OR(B522&lt;1,B522&gt;73415,INT(B522)&lt;&gt;B522),"Confira a data",IF(NOT(ISNUMBER(C522)),"Confira o valor",IF(C522&lt;=0,"Valor maior que zero",IF(COUNTIFS(Categorias,F522)&lt;&gt;1,"Escolha uma categoria",IF(G522="","Preencha a descrição","OK"))))))))))</f>
        <v/>
      </c>
      <c r="K522" s="34" t="n">
        <f aca="false">IF(J522="OK",C522,0)</f>
        <v>0</v>
      </c>
      <c r="L522" s="34" t="str">
        <f aca="false">IF(OR(J522&lt;&gt;"OK",FinMes=""),"",IF(B522&gt;=FinMes,0,MAX(0,ROUND(E522-C522,2))))</f>
        <v/>
      </c>
    </row>
    <row r="523" customFormat="false" ht="25" hidden="false" customHeight="true" outlineLevel="0" collapsed="false">
      <c r="A523" s="31"/>
      <c r="B523" s="32"/>
      <c r="C523" s="33"/>
      <c r="D523" s="34" t="str">
        <f aca="false">IF(OR(J523&lt;&gt;"OK",FinMes=""),"",IF(B523&gt;=FinMes,0,MAX(0,ROUND(C523-E523,2))))</f>
        <v/>
      </c>
      <c r="E523" s="34" t="str">
        <f aca="false">IF(OR(J523&lt;&gt;"OK",FinMes=""),"",IF(B523&gt;=FinMes,0,SUMIFS(PagoValido,PagoGasto,A523,PagoFecha,"&lt;"&amp;FinMes)))</f>
        <v/>
      </c>
      <c r="F523" s="35"/>
      <c r="G523" s="35"/>
      <c r="H523" s="35"/>
      <c r="I523" s="36" t="str">
        <f aca="false">IF(J523="","",IF(J523&lt;&gt;"OK","Confira os dados",IF(FinMes="","Escolha um período",IF(B523&gt;=FinMes,"Outro período",IF(L523&gt;0,"Pagamento excedente",IF(D523=0,"Pago",IF(E523=0,"A pagar","Parcial")))))))</f>
        <v/>
      </c>
      <c r="J523" s="36" t="str">
        <f aca="false">IF(COUNTA(A523:C523,F523:H523)=0,"",IF(A523="","Falta o código",IF(A523&lt;&gt;TRIM(A523),"Confira o código",IF(COUNTIFS(GastoID,A523)&gt;1,"Código repetido",IF(NOT(ISNUMBER(B523)),"Confira a data",IF(OR(B523&lt;1,B523&gt;73415,INT(B523)&lt;&gt;B523),"Confira a data",IF(NOT(ISNUMBER(C523)),"Confira o valor",IF(C523&lt;=0,"Valor maior que zero",IF(COUNTIFS(Categorias,F523)&lt;&gt;1,"Escolha uma categoria",IF(G523="","Preencha a descrição","OK"))))))))))</f>
        <v/>
      </c>
      <c r="K523" s="34" t="n">
        <f aca="false">IF(J523="OK",C523,0)</f>
        <v>0</v>
      </c>
      <c r="L523" s="34" t="str">
        <f aca="false">IF(OR(J523&lt;&gt;"OK",FinMes=""),"",IF(B523&gt;=FinMes,0,MAX(0,ROUND(E523-C523,2))))</f>
        <v/>
      </c>
    </row>
    <row r="524" customFormat="false" ht="25" hidden="false" customHeight="true" outlineLevel="0" collapsed="false">
      <c r="A524" s="31"/>
      <c r="B524" s="32"/>
      <c r="C524" s="33"/>
      <c r="D524" s="34" t="str">
        <f aca="false">IF(OR(J524&lt;&gt;"OK",FinMes=""),"",IF(B524&gt;=FinMes,0,MAX(0,ROUND(C524-E524,2))))</f>
        <v/>
      </c>
      <c r="E524" s="34" t="str">
        <f aca="false">IF(OR(J524&lt;&gt;"OK",FinMes=""),"",IF(B524&gt;=FinMes,0,SUMIFS(PagoValido,PagoGasto,A524,PagoFecha,"&lt;"&amp;FinMes)))</f>
        <v/>
      </c>
      <c r="F524" s="35"/>
      <c r="G524" s="35"/>
      <c r="H524" s="35"/>
      <c r="I524" s="36" t="str">
        <f aca="false">IF(J524="","",IF(J524&lt;&gt;"OK","Confira os dados",IF(FinMes="","Escolha um período",IF(B524&gt;=FinMes,"Outro período",IF(L524&gt;0,"Pagamento excedente",IF(D524=0,"Pago",IF(E524=0,"A pagar","Parcial")))))))</f>
        <v/>
      </c>
      <c r="J524" s="36" t="str">
        <f aca="false">IF(COUNTA(A524:C524,F524:H524)=0,"",IF(A524="","Falta o código",IF(A524&lt;&gt;TRIM(A524),"Confira o código",IF(COUNTIFS(GastoID,A524)&gt;1,"Código repetido",IF(NOT(ISNUMBER(B524)),"Confira a data",IF(OR(B524&lt;1,B524&gt;73415,INT(B524)&lt;&gt;B524),"Confira a data",IF(NOT(ISNUMBER(C524)),"Confira o valor",IF(C524&lt;=0,"Valor maior que zero",IF(COUNTIFS(Categorias,F524)&lt;&gt;1,"Escolha uma categoria",IF(G524="","Preencha a descrição","OK"))))))))))</f>
        <v/>
      </c>
      <c r="K524" s="34" t="n">
        <f aca="false">IF(J524="OK",C524,0)</f>
        <v>0</v>
      </c>
      <c r="L524" s="34" t="str">
        <f aca="false">IF(OR(J524&lt;&gt;"OK",FinMes=""),"",IF(B524&gt;=FinMes,0,MAX(0,ROUND(E524-C524,2))))</f>
        <v/>
      </c>
    </row>
    <row r="525" customFormat="false" ht="25" hidden="false" customHeight="true" outlineLevel="0" collapsed="false">
      <c r="A525" s="31"/>
      <c r="B525" s="32"/>
      <c r="C525" s="33"/>
      <c r="D525" s="34" t="str">
        <f aca="false">IF(OR(J525&lt;&gt;"OK",FinMes=""),"",IF(B525&gt;=FinMes,0,MAX(0,ROUND(C525-E525,2))))</f>
        <v/>
      </c>
      <c r="E525" s="34" t="str">
        <f aca="false">IF(OR(J525&lt;&gt;"OK",FinMes=""),"",IF(B525&gt;=FinMes,0,SUMIFS(PagoValido,PagoGasto,A525,PagoFecha,"&lt;"&amp;FinMes)))</f>
        <v/>
      </c>
      <c r="F525" s="35"/>
      <c r="G525" s="35"/>
      <c r="H525" s="35"/>
      <c r="I525" s="36" t="str">
        <f aca="false">IF(J525="","",IF(J525&lt;&gt;"OK","Confira os dados",IF(FinMes="","Escolha um período",IF(B525&gt;=FinMes,"Outro período",IF(L525&gt;0,"Pagamento excedente",IF(D525=0,"Pago",IF(E525=0,"A pagar","Parcial")))))))</f>
        <v/>
      </c>
      <c r="J525" s="36" t="str">
        <f aca="false">IF(COUNTA(A525:C525,F525:H525)=0,"",IF(A525="","Falta o código",IF(A525&lt;&gt;TRIM(A525),"Confira o código",IF(COUNTIFS(GastoID,A525)&gt;1,"Código repetido",IF(NOT(ISNUMBER(B525)),"Confira a data",IF(OR(B525&lt;1,B525&gt;73415,INT(B525)&lt;&gt;B525),"Confira a data",IF(NOT(ISNUMBER(C525)),"Confira o valor",IF(C525&lt;=0,"Valor maior que zero",IF(COUNTIFS(Categorias,F525)&lt;&gt;1,"Escolha uma categoria",IF(G525="","Preencha a descrição","OK"))))))))))</f>
        <v/>
      </c>
      <c r="K525" s="34" t="n">
        <f aca="false">IF(J525="OK",C525,0)</f>
        <v>0</v>
      </c>
      <c r="L525" s="34" t="str">
        <f aca="false">IF(OR(J525&lt;&gt;"OK",FinMes=""),"",IF(B525&gt;=FinMes,0,MAX(0,ROUND(E525-C525,2))))</f>
        <v/>
      </c>
    </row>
    <row r="526" customFormat="false" ht="25" hidden="false" customHeight="true" outlineLevel="0" collapsed="false">
      <c r="A526" s="31"/>
      <c r="B526" s="32"/>
      <c r="C526" s="33"/>
      <c r="D526" s="34" t="str">
        <f aca="false">IF(OR(J526&lt;&gt;"OK",FinMes=""),"",IF(B526&gt;=FinMes,0,MAX(0,ROUND(C526-E526,2))))</f>
        <v/>
      </c>
      <c r="E526" s="34" t="str">
        <f aca="false">IF(OR(J526&lt;&gt;"OK",FinMes=""),"",IF(B526&gt;=FinMes,0,SUMIFS(PagoValido,PagoGasto,A526,PagoFecha,"&lt;"&amp;FinMes)))</f>
        <v/>
      </c>
      <c r="F526" s="35"/>
      <c r="G526" s="35"/>
      <c r="H526" s="35"/>
      <c r="I526" s="36" t="str">
        <f aca="false">IF(J526="","",IF(J526&lt;&gt;"OK","Confira os dados",IF(FinMes="","Escolha um período",IF(B526&gt;=FinMes,"Outro período",IF(L526&gt;0,"Pagamento excedente",IF(D526=0,"Pago",IF(E526=0,"A pagar","Parcial")))))))</f>
        <v/>
      </c>
      <c r="J526" s="36" t="str">
        <f aca="false">IF(COUNTA(A526:C526,F526:H526)=0,"",IF(A526="","Falta o código",IF(A526&lt;&gt;TRIM(A526),"Confira o código",IF(COUNTIFS(GastoID,A526)&gt;1,"Código repetido",IF(NOT(ISNUMBER(B526)),"Confira a data",IF(OR(B526&lt;1,B526&gt;73415,INT(B526)&lt;&gt;B526),"Confira a data",IF(NOT(ISNUMBER(C526)),"Confira o valor",IF(C526&lt;=0,"Valor maior que zero",IF(COUNTIFS(Categorias,F526)&lt;&gt;1,"Escolha uma categoria",IF(G526="","Preencha a descrição","OK"))))))))))</f>
        <v/>
      </c>
      <c r="K526" s="34" t="n">
        <f aca="false">IF(J526="OK",C526,0)</f>
        <v>0</v>
      </c>
      <c r="L526" s="34" t="str">
        <f aca="false">IF(OR(J526&lt;&gt;"OK",FinMes=""),"",IF(B526&gt;=FinMes,0,MAX(0,ROUND(E526-C526,2))))</f>
        <v/>
      </c>
    </row>
    <row r="527" customFormat="false" ht="25" hidden="false" customHeight="true" outlineLevel="0" collapsed="false">
      <c r="A527" s="31"/>
      <c r="B527" s="32"/>
      <c r="C527" s="33"/>
      <c r="D527" s="34" t="str">
        <f aca="false">IF(OR(J527&lt;&gt;"OK",FinMes=""),"",IF(B527&gt;=FinMes,0,MAX(0,ROUND(C527-E527,2))))</f>
        <v/>
      </c>
      <c r="E527" s="34" t="str">
        <f aca="false">IF(OR(J527&lt;&gt;"OK",FinMes=""),"",IF(B527&gt;=FinMes,0,SUMIFS(PagoValido,PagoGasto,A527,PagoFecha,"&lt;"&amp;FinMes)))</f>
        <v/>
      </c>
      <c r="F527" s="35"/>
      <c r="G527" s="35"/>
      <c r="H527" s="35"/>
      <c r="I527" s="36" t="str">
        <f aca="false">IF(J527="","",IF(J527&lt;&gt;"OK","Confira os dados",IF(FinMes="","Escolha um período",IF(B527&gt;=FinMes,"Outro período",IF(L527&gt;0,"Pagamento excedente",IF(D527=0,"Pago",IF(E527=0,"A pagar","Parcial")))))))</f>
        <v/>
      </c>
      <c r="J527" s="36" t="str">
        <f aca="false">IF(COUNTA(A527:C527,F527:H527)=0,"",IF(A527="","Falta o código",IF(A527&lt;&gt;TRIM(A527),"Confira o código",IF(COUNTIFS(GastoID,A527)&gt;1,"Código repetido",IF(NOT(ISNUMBER(B527)),"Confira a data",IF(OR(B527&lt;1,B527&gt;73415,INT(B527)&lt;&gt;B527),"Confira a data",IF(NOT(ISNUMBER(C527)),"Confira o valor",IF(C527&lt;=0,"Valor maior que zero",IF(COUNTIFS(Categorias,F527)&lt;&gt;1,"Escolha uma categoria",IF(G527="","Preencha a descrição","OK"))))))))))</f>
        <v/>
      </c>
      <c r="K527" s="34" t="n">
        <f aca="false">IF(J527="OK",C527,0)</f>
        <v>0</v>
      </c>
      <c r="L527" s="34" t="str">
        <f aca="false">IF(OR(J527&lt;&gt;"OK",FinMes=""),"",IF(B527&gt;=FinMes,0,MAX(0,ROUND(E527-C527,2))))</f>
        <v/>
      </c>
    </row>
    <row r="528" customFormat="false" ht="25" hidden="false" customHeight="true" outlineLevel="0" collapsed="false">
      <c r="A528" s="31"/>
      <c r="B528" s="32"/>
      <c r="C528" s="33"/>
      <c r="D528" s="34" t="str">
        <f aca="false">IF(OR(J528&lt;&gt;"OK",FinMes=""),"",IF(B528&gt;=FinMes,0,MAX(0,ROUND(C528-E528,2))))</f>
        <v/>
      </c>
      <c r="E528" s="34" t="str">
        <f aca="false">IF(OR(J528&lt;&gt;"OK",FinMes=""),"",IF(B528&gt;=FinMes,0,SUMIFS(PagoValido,PagoGasto,A528,PagoFecha,"&lt;"&amp;FinMes)))</f>
        <v/>
      </c>
      <c r="F528" s="35"/>
      <c r="G528" s="35"/>
      <c r="H528" s="35"/>
      <c r="I528" s="36" t="str">
        <f aca="false">IF(J528="","",IF(J528&lt;&gt;"OK","Confira os dados",IF(FinMes="","Escolha um período",IF(B528&gt;=FinMes,"Outro período",IF(L528&gt;0,"Pagamento excedente",IF(D528=0,"Pago",IF(E528=0,"A pagar","Parcial")))))))</f>
        <v/>
      </c>
      <c r="J528" s="36" t="str">
        <f aca="false">IF(COUNTA(A528:C528,F528:H528)=0,"",IF(A528="","Falta o código",IF(A528&lt;&gt;TRIM(A528),"Confira o código",IF(COUNTIFS(GastoID,A528)&gt;1,"Código repetido",IF(NOT(ISNUMBER(B528)),"Confira a data",IF(OR(B528&lt;1,B528&gt;73415,INT(B528)&lt;&gt;B528),"Confira a data",IF(NOT(ISNUMBER(C528)),"Confira o valor",IF(C528&lt;=0,"Valor maior que zero",IF(COUNTIFS(Categorias,F528)&lt;&gt;1,"Escolha uma categoria",IF(G528="","Preencha a descrição","OK"))))))))))</f>
        <v/>
      </c>
      <c r="K528" s="34" t="n">
        <f aca="false">IF(J528="OK",C528,0)</f>
        <v>0</v>
      </c>
      <c r="L528" s="34" t="str">
        <f aca="false">IF(OR(J528&lt;&gt;"OK",FinMes=""),"",IF(B528&gt;=FinMes,0,MAX(0,ROUND(E528-C528,2))))</f>
        <v/>
      </c>
    </row>
    <row r="529" customFormat="false" ht="25" hidden="false" customHeight="true" outlineLevel="0" collapsed="false">
      <c r="A529" s="31"/>
      <c r="B529" s="32"/>
      <c r="C529" s="33"/>
      <c r="D529" s="34" t="str">
        <f aca="false">IF(OR(J529&lt;&gt;"OK",FinMes=""),"",IF(B529&gt;=FinMes,0,MAX(0,ROUND(C529-E529,2))))</f>
        <v/>
      </c>
      <c r="E529" s="34" t="str">
        <f aca="false">IF(OR(J529&lt;&gt;"OK",FinMes=""),"",IF(B529&gt;=FinMes,0,SUMIFS(PagoValido,PagoGasto,A529,PagoFecha,"&lt;"&amp;FinMes)))</f>
        <v/>
      </c>
      <c r="F529" s="35"/>
      <c r="G529" s="35"/>
      <c r="H529" s="35"/>
      <c r="I529" s="36" t="str">
        <f aca="false">IF(J529="","",IF(J529&lt;&gt;"OK","Confira os dados",IF(FinMes="","Escolha um período",IF(B529&gt;=FinMes,"Outro período",IF(L529&gt;0,"Pagamento excedente",IF(D529=0,"Pago",IF(E529=0,"A pagar","Parcial")))))))</f>
        <v/>
      </c>
      <c r="J529" s="36" t="str">
        <f aca="false">IF(COUNTA(A529:C529,F529:H529)=0,"",IF(A529="","Falta o código",IF(A529&lt;&gt;TRIM(A529),"Confira o código",IF(COUNTIFS(GastoID,A529)&gt;1,"Código repetido",IF(NOT(ISNUMBER(B529)),"Confira a data",IF(OR(B529&lt;1,B529&gt;73415,INT(B529)&lt;&gt;B529),"Confira a data",IF(NOT(ISNUMBER(C529)),"Confira o valor",IF(C529&lt;=0,"Valor maior que zero",IF(COUNTIFS(Categorias,F529)&lt;&gt;1,"Escolha uma categoria",IF(G529="","Preencha a descrição","OK"))))))))))</f>
        <v/>
      </c>
      <c r="K529" s="34" t="n">
        <f aca="false">IF(J529="OK",C529,0)</f>
        <v>0</v>
      </c>
      <c r="L529" s="34" t="str">
        <f aca="false">IF(OR(J529&lt;&gt;"OK",FinMes=""),"",IF(B529&gt;=FinMes,0,MAX(0,ROUND(E529-C529,2))))</f>
        <v/>
      </c>
    </row>
    <row r="530" customFormat="false" ht="25" hidden="false" customHeight="true" outlineLevel="0" collapsed="false">
      <c r="A530" s="31"/>
      <c r="B530" s="32"/>
      <c r="C530" s="33"/>
      <c r="D530" s="34" t="str">
        <f aca="false">IF(OR(J530&lt;&gt;"OK",FinMes=""),"",IF(B530&gt;=FinMes,0,MAX(0,ROUND(C530-E530,2))))</f>
        <v/>
      </c>
      <c r="E530" s="34" t="str">
        <f aca="false">IF(OR(J530&lt;&gt;"OK",FinMes=""),"",IF(B530&gt;=FinMes,0,SUMIFS(PagoValido,PagoGasto,A530,PagoFecha,"&lt;"&amp;FinMes)))</f>
        <v/>
      </c>
      <c r="F530" s="35"/>
      <c r="G530" s="35"/>
      <c r="H530" s="35"/>
      <c r="I530" s="36" t="str">
        <f aca="false">IF(J530="","",IF(J530&lt;&gt;"OK","Confira os dados",IF(FinMes="","Escolha um período",IF(B530&gt;=FinMes,"Outro período",IF(L530&gt;0,"Pagamento excedente",IF(D530=0,"Pago",IF(E530=0,"A pagar","Parcial")))))))</f>
        <v/>
      </c>
      <c r="J530" s="36" t="str">
        <f aca="false">IF(COUNTA(A530:C530,F530:H530)=0,"",IF(A530="","Falta o código",IF(A530&lt;&gt;TRIM(A530),"Confira o código",IF(COUNTIFS(GastoID,A530)&gt;1,"Código repetido",IF(NOT(ISNUMBER(B530)),"Confira a data",IF(OR(B530&lt;1,B530&gt;73415,INT(B530)&lt;&gt;B530),"Confira a data",IF(NOT(ISNUMBER(C530)),"Confira o valor",IF(C530&lt;=0,"Valor maior que zero",IF(COUNTIFS(Categorias,F530)&lt;&gt;1,"Escolha uma categoria",IF(G530="","Preencha a descrição","OK"))))))))))</f>
        <v/>
      </c>
      <c r="K530" s="34" t="n">
        <f aca="false">IF(J530="OK",C530,0)</f>
        <v>0</v>
      </c>
      <c r="L530" s="34" t="str">
        <f aca="false">IF(OR(J530&lt;&gt;"OK",FinMes=""),"",IF(B530&gt;=FinMes,0,MAX(0,ROUND(E530-C530,2))))</f>
        <v/>
      </c>
    </row>
    <row r="531" customFormat="false" ht="25" hidden="false" customHeight="true" outlineLevel="0" collapsed="false">
      <c r="A531" s="31"/>
      <c r="B531" s="32"/>
      <c r="C531" s="33"/>
      <c r="D531" s="34" t="str">
        <f aca="false">IF(OR(J531&lt;&gt;"OK",FinMes=""),"",IF(B531&gt;=FinMes,0,MAX(0,ROUND(C531-E531,2))))</f>
        <v/>
      </c>
      <c r="E531" s="34" t="str">
        <f aca="false">IF(OR(J531&lt;&gt;"OK",FinMes=""),"",IF(B531&gt;=FinMes,0,SUMIFS(PagoValido,PagoGasto,A531,PagoFecha,"&lt;"&amp;FinMes)))</f>
        <v/>
      </c>
      <c r="F531" s="35"/>
      <c r="G531" s="35"/>
      <c r="H531" s="35"/>
      <c r="I531" s="36" t="str">
        <f aca="false">IF(J531="","",IF(J531&lt;&gt;"OK","Confira os dados",IF(FinMes="","Escolha um período",IF(B531&gt;=FinMes,"Outro período",IF(L531&gt;0,"Pagamento excedente",IF(D531=0,"Pago",IF(E531=0,"A pagar","Parcial")))))))</f>
        <v/>
      </c>
      <c r="J531" s="36" t="str">
        <f aca="false">IF(COUNTA(A531:C531,F531:H531)=0,"",IF(A531="","Falta o código",IF(A531&lt;&gt;TRIM(A531),"Confira o código",IF(COUNTIFS(GastoID,A531)&gt;1,"Código repetido",IF(NOT(ISNUMBER(B531)),"Confira a data",IF(OR(B531&lt;1,B531&gt;73415,INT(B531)&lt;&gt;B531),"Confira a data",IF(NOT(ISNUMBER(C531)),"Confira o valor",IF(C531&lt;=0,"Valor maior que zero",IF(COUNTIFS(Categorias,F531)&lt;&gt;1,"Escolha uma categoria",IF(G531="","Preencha a descrição","OK"))))))))))</f>
        <v/>
      </c>
      <c r="K531" s="34" t="n">
        <f aca="false">IF(J531="OK",C531,0)</f>
        <v>0</v>
      </c>
      <c r="L531" s="34" t="str">
        <f aca="false">IF(OR(J531&lt;&gt;"OK",FinMes=""),"",IF(B531&gt;=FinMes,0,MAX(0,ROUND(E531-C531,2))))</f>
        <v/>
      </c>
    </row>
    <row r="532" customFormat="false" ht="25" hidden="false" customHeight="true" outlineLevel="0" collapsed="false">
      <c r="A532" s="31"/>
      <c r="B532" s="32"/>
      <c r="C532" s="33"/>
      <c r="D532" s="34" t="str">
        <f aca="false">IF(OR(J532&lt;&gt;"OK",FinMes=""),"",IF(B532&gt;=FinMes,0,MAX(0,ROUND(C532-E532,2))))</f>
        <v/>
      </c>
      <c r="E532" s="34" t="str">
        <f aca="false">IF(OR(J532&lt;&gt;"OK",FinMes=""),"",IF(B532&gt;=FinMes,0,SUMIFS(PagoValido,PagoGasto,A532,PagoFecha,"&lt;"&amp;FinMes)))</f>
        <v/>
      </c>
      <c r="F532" s="35"/>
      <c r="G532" s="35"/>
      <c r="H532" s="35"/>
      <c r="I532" s="36" t="str">
        <f aca="false">IF(J532="","",IF(J532&lt;&gt;"OK","Confira os dados",IF(FinMes="","Escolha um período",IF(B532&gt;=FinMes,"Outro período",IF(L532&gt;0,"Pagamento excedente",IF(D532=0,"Pago",IF(E532=0,"A pagar","Parcial")))))))</f>
        <v/>
      </c>
      <c r="J532" s="36" t="str">
        <f aca="false">IF(COUNTA(A532:C532,F532:H532)=0,"",IF(A532="","Falta o código",IF(A532&lt;&gt;TRIM(A532),"Confira o código",IF(COUNTIFS(GastoID,A532)&gt;1,"Código repetido",IF(NOT(ISNUMBER(B532)),"Confira a data",IF(OR(B532&lt;1,B532&gt;73415,INT(B532)&lt;&gt;B532),"Confira a data",IF(NOT(ISNUMBER(C532)),"Confira o valor",IF(C532&lt;=0,"Valor maior que zero",IF(COUNTIFS(Categorias,F532)&lt;&gt;1,"Escolha uma categoria",IF(G532="","Preencha a descrição","OK"))))))))))</f>
        <v/>
      </c>
      <c r="K532" s="34" t="n">
        <f aca="false">IF(J532="OK",C532,0)</f>
        <v>0</v>
      </c>
      <c r="L532" s="34" t="str">
        <f aca="false">IF(OR(J532&lt;&gt;"OK",FinMes=""),"",IF(B532&gt;=FinMes,0,MAX(0,ROUND(E532-C532,2))))</f>
        <v/>
      </c>
    </row>
    <row r="533" customFormat="false" ht="25" hidden="false" customHeight="true" outlineLevel="0" collapsed="false">
      <c r="A533" s="31"/>
      <c r="B533" s="32"/>
      <c r="C533" s="33"/>
      <c r="D533" s="34" t="str">
        <f aca="false">IF(OR(J533&lt;&gt;"OK",FinMes=""),"",IF(B533&gt;=FinMes,0,MAX(0,ROUND(C533-E533,2))))</f>
        <v/>
      </c>
      <c r="E533" s="34" t="str">
        <f aca="false">IF(OR(J533&lt;&gt;"OK",FinMes=""),"",IF(B533&gt;=FinMes,0,SUMIFS(PagoValido,PagoGasto,A533,PagoFecha,"&lt;"&amp;FinMes)))</f>
        <v/>
      </c>
      <c r="F533" s="35"/>
      <c r="G533" s="35"/>
      <c r="H533" s="35"/>
      <c r="I533" s="36" t="str">
        <f aca="false">IF(J533="","",IF(J533&lt;&gt;"OK","Confira os dados",IF(FinMes="","Escolha um período",IF(B533&gt;=FinMes,"Outro período",IF(L533&gt;0,"Pagamento excedente",IF(D533=0,"Pago",IF(E533=0,"A pagar","Parcial")))))))</f>
        <v/>
      </c>
      <c r="J533" s="36" t="str">
        <f aca="false">IF(COUNTA(A533:C533,F533:H533)=0,"",IF(A533="","Falta o código",IF(A533&lt;&gt;TRIM(A533),"Confira o código",IF(COUNTIFS(GastoID,A533)&gt;1,"Código repetido",IF(NOT(ISNUMBER(B533)),"Confira a data",IF(OR(B533&lt;1,B533&gt;73415,INT(B533)&lt;&gt;B533),"Confira a data",IF(NOT(ISNUMBER(C533)),"Confira o valor",IF(C533&lt;=0,"Valor maior que zero",IF(COUNTIFS(Categorias,F533)&lt;&gt;1,"Escolha uma categoria",IF(G533="","Preencha a descrição","OK"))))))))))</f>
        <v/>
      </c>
      <c r="K533" s="34" t="n">
        <f aca="false">IF(J533="OK",C533,0)</f>
        <v>0</v>
      </c>
      <c r="L533" s="34" t="str">
        <f aca="false">IF(OR(J533&lt;&gt;"OK",FinMes=""),"",IF(B533&gt;=FinMes,0,MAX(0,ROUND(E533-C533,2))))</f>
        <v/>
      </c>
    </row>
    <row r="534" customFormat="false" ht="25" hidden="false" customHeight="true" outlineLevel="0" collapsed="false">
      <c r="A534" s="31"/>
      <c r="B534" s="32"/>
      <c r="C534" s="33"/>
      <c r="D534" s="34" t="str">
        <f aca="false">IF(OR(J534&lt;&gt;"OK",FinMes=""),"",IF(B534&gt;=FinMes,0,MAX(0,ROUND(C534-E534,2))))</f>
        <v/>
      </c>
      <c r="E534" s="34" t="str">
        <f aca="false">IF(OR(J534&lt;&gt;"OK",FinMes=""),"",IF(B534&gt;=FinMes,0,SUMIFS(PagoValido,PagoGasto,A534,PagoFecha,"&lt;"&amp;FinMes)))</f>
        <v/>
      </c>
      <c r="F534" s="35"/>
      <c r="G534" s="35"/>
      <c r="H534" s="35"/>
      <c r="I534" s="36" t="str">
        <f aca="false">IF(J534="","",IF(J534&lt;&gt;"OK","Confira os dados",IF(FinMes="","Escolha um período",IF(B534&gt;=FinMes,"Outro período",IF(L534&gt;0,"Pagamento excedente",IF(D534=0,"Pago",IF(E534=0,"A pagar","Parcial")))))))</f>
        <v/>
      </c>
      <c r="J534" s="36" t="str">
        <f aca="false">IF(COUNTA(A534:C534,F534:H534)=0,"",IF(A534="","Falta o código",IF(A534&lt;&gt;TRIM(A534),"Confira o código",IF(COUNTIFS(GastoID,A534)&gt;1,"Código repetido",IF(NOT(ISNUMBER(B534)),"Confira a data",IF(OR(B534&lt;1,B534&gt;73415,INT(B534)&lt;&gt;B534),"Confira a data",IF(NOT(ISNUMBER(C534)),"Confira o valor",IF(C534&lt;=0,"Valor maior que zero",IF(COUNTIFS(Categorias,F534)&lt;&gt;1,"Escolha uma categoria",IF(G534="","Preencha a descrição","OK"))))))))))</f>
        <v/>
      </c>
      <c r="K534" s="34" t="n">
        <f aca="false">IF(J534="OK",C534,0)</f>
        <v>0</v>
      </c>
      <c r="L534" s="34" t="str">
        <f aca="false">IF(OR(J534&lt;&gt;"OK",FinMes=""),"",IF(B534&gt;=FinMes,0,MAX(0,ROUND(E534-C534,2))))</f>
        <v/>
      </c>
    </row>
    <row r="535" customFormat="false" ht="25" hidden="false" customHeight="true" outlineLevel="0" collapsed="false">
      <c r="A535" s="31"/>
      <c r="B535" s="32"/>
      <c r="C535" s="33"/>
      <c r="D535" s="34" t="str">
        <f aca="false">IF(OR(J535&lt;&gt;"OK",FinMes=""),"",IF(B535&gt;=FinMes,0,MAX(0,ROUND(C535-E535,2))))</f>
        <v/>
      </c>
      <c r="E535" s="34" t="str">
        <f aca="false">IF(OR(J535&lt;&gt;"OK",FinMes=""),"",IF(B535&gt;=FinMes,0,SUMIFS(PagoValido,PagoGasto,A535,PagoFecha,"&lt;"&amp;FinMes)))</f>
        <v/>
      </c>
      <c r="F535" s="35"/>
      <c r="G535" s="35"/>
      <c r="H535" s="35"/>
      <c r="I535" s="36" t="str">
        <f aca="false">IF(J535="","",IF(J535&lt;&gt;"OK","Confira os dados",IF(FinMes="","Escolha um período",IF(B535&gt;=FinMes,"Outro período",IF(L535&gt;0,"Pagamento excedente",IF(D535=0,"Pago",IF(E535=0,"A pagar","Parcial")))))))</f>
        <v/>
      </c>
      <c r="J535" s="36" t="str">
        <f aca="false">IF(COUNTA(A535:C535,F535:H535)=0,"",IF(A535="","Falta o código",IF(A535&lt;&gt;TRIM(A535),"Confira o código",IF(COUNTIFS(GastoID,A535)&gt;1,"Código repetido",IF(NOT(ISNUMBER(B535)),"Confira a data",IF(OR(B535&lt;1,B535&gt;73415,INT(B535)&lt;&gt;B535),"Confira a data",IF(NOT(ISNUMBER(C535)),"Confira o valor",IF(C535&lt;=0,"Valor maior que zero",IF(COUNTIFS(Categorias,F535)&lt;&gt;1,"Escolha uma categoria",IF(G535="","Preencha a descrição","OK"))))))))))</f>
        <v/>
      </c>
      <c r="K535" s="34" t="n">
        <f aca="false">IF(J535="OK",C535,0)</f>
        <v>0</v>
      </c>
      <c r="L535" s="34" t="str">
        <f aca="false">IF(OR(J535&lt;&gt;"OK",FinMes=""),"",IF(B535&gt;=FinMes,0,MAX(0,ROUND(E535-C535,2))))</f>
        <v/>
      </c>
    </row>
    <row r="536" customFormat="false" ht="25" hidden="false" customHeight="true" outlineLevel="0" collapsed="false">
      <c r="A536" s="31"/>
      <c r="B536" s="32"/>
      <c r="C536" s="33"/>
      <c r="D536" s="34" t="str">
        <f aca="false">IF(OR(J536&lt;&gt;"OK",FinMes=""),"",IF(B536&gt;=FinMes,0,MAX(0,ROUND(C536-E536,2))))</f>
        <v/>
      </c>
      <c r="E536" s="34" t="str">
        <f aca="false">IF(OR(J536&lt;&gt;"OK",FinMes=""),"",IF(B536&gt;=FinMes,0,SUMIFS(PagoValido,PagoGasto,A536,PagoFecha,"&lt;"&amp;FinMes)))</f>
        <v/>
      </c>
      <c r="F536" s="35"/>
      <c r="G536" s="35"/>
      <c r="H536" s="35"/>
      <c r="I536" s="36" t="str">
        <f aca="false">IF(J536="","",IF(J536&lt;&gt;"OK","Confira os dados",IF(FinMes="","Escolha um período",IF(B536&gt;=FinMes,"Outro período",IF(L536&gt;0,"Pagamento excedente",IF(D536=0,"Pago",IF(E536=0,"A pagar","Parcial")))))))</f>
        <v/>
      </c>
      <c r="J536" s="36" t="str">
        <f aca="false">IF(COUNTA(A536:C536,F536:H536)=0,"",IF(A536="","Falta o código",IF(A536&lt;&gt;TRIM(A536),"Confira o código",IF(COUNTIFS(GastoID,A536)&gt;1,"Código repetido",IF(NOT(ISNUMBER(B536)),"Confira a data",IF(OR(B536&lt;1,B536&gt;73415,INT(B536)&lt;&gt;B536),"Confira a data",IF(NOT(ISNUMBER(C536)),"Confira o valor",IF(C536&lt;=0,"Valor maior que zero",IF(COUNTIFS(Categorias,F536)&lt;&gt;1,"Escolha uma categoria",IF(G536="","Preencha a descrição","OK"))))))))))</f>
        <v/>
      </c>
      <c r="K536" s="34" t="n">
        <f aca="false">IF(J536="OK",C536,0)</f>
        <v>0</v>
      </c>
      <c r="L536" s="34" t="str">
        <f aca="false">IF(OR(J536&lt;&gt;"OK",FinMes=""),"",IF(B536&gt;=FinMes,0,MAX(0,ROUND(E536-C536,2))))</f>
        <v/>
      </c>
    </row>
    <row r="537" customFormat="false" ht="25" hidden="false" customHeight="true" outlineLevel="0" collapsed="false">
      <c r="A537" s="31"/>
      <c r="B537" s="32"/>
      <c r="C537" s="33"/>
      <c r="D537" s="34" t="str">
        <f aca="false">IF(OR(J537&lt;&gt;"OK",FinMes=""),"",IF(B537&gt;=FinMes,0,MAX(0,ROUND(C537-E537,2))))</f>
        <v/>
      </c>
      <c r="E537" s="34" t="str">
        <f aca="false">IF(OR(J537&lt;&gt;"OK",FinMes=""),"",IF(B537&gt;=FinMes,0,SUMIFS(PagoValido,PagoGasto,A537,PagoFecha,"&lt;"&amp;FinMes)))</f>
        <v/>
      </c>
      <c r="F537" s="35"/>
      <c r="G537" s="35"/>
      <c r="H537" s="35"/>
      <c r="I537" s="36" t="str">
        <f aca="false">IF(J537="","",IF(J537&lt;&gt;"OK","Confira os dados",IF(FinMes="","Escolha um período",IF(B537&gt;=FinMes,"Outro período",IF(L537&gt;0,"Pagamento excedente",IF(D537=0,"Pago",IF(E537=0,"A pagar","Parcial")))))))</f>
        <v/>
      </c>
      <c r="J537" s="36" t="str">
        <f aca="false">IF(COUNTA(A537:C537,F537:H537)=0,"",IF(A537="","Falta o código",IF(A537&lt;&gt;TRIM(A537),"Confira o código",IF(COUNTIFS(GastoID,A537)&gt;1,"Código repetido",IF(NOT(ISNUMBER(B537)),"Confira a data",IF(OR(B537&lt;1,B537&gt;73415,INT(B537)&lt;&gt;B537),"Confira a data",IF(NOT(ISNUMBER(C537)),"Confira o valor",IF(C537&lt;=0,"Valor maior que zero",IF(COUNTIFS(Categorias,F537)&lt;&gt;1,"Escolha uma categoria",IF(G537="","Preencha a descrição","OK"))))))))))</f>
        <v/>
      </c>
      <c r="K537" s="34" t="n">
        <f aca="false">IF(J537="OK",C537,0)</f>
        <v>0</v>
      </c>
      <c r="L537" s="34" t="str">
        <f aca="false">IF(OR(J537&lt;&gt;"OK",FinMes=""),"",IF(B537&gt;=FinMes,0,MAX(0,ROUND(E537-C537,2))))</f>
        <v/>
      </c>
    </row>
    <row r="538" customFormat="false" ht="25" hidden="false" customHeight="true" outlineLevel="0" collapsed="false">
      <c r="A538" s="31"/>
      <c r="B538" s="32"/>
      <c r="C538" s="33"/>
      <c r="D538" s="34" t="str">
        <f aca="false">IF(OR(J538&lt;&gt;"OK",FinMes=""),"",IF(B538&gt;=FinMes,0,MAX(0,ROUND(C538-E538,2))))</f>
        <v/>
      </c>
      <c r="E538" s="34" t="str">
        <f aca="false">IF(OR(J538&lt;&gt;"OK",FinMes=""),"",IF(B538&gt;=FinMes,0,SUMIFS(PagoValido,PagoGasto,A538,PagoFecha,"&lt;"&amp;FinMes)))</f>
        <v/>
      </c>
      <c r="F538" s="35"/>
      <c r="G538" s="35"/>
      <c r="H538" s="35"/>
      <c r="I538" s="36" t="str">
        <f aca="false">IF(J538="","",IF(J538&lt;&gt;"OK","Confira os dados",IF(FinMes="","Escolha um período",IF(B538&gt;=FinMes,"Outro período",IF(L538&gt;0,"Pagamento excedente",IF(D538=0,"Pago",IF(E538=0,"A pagar","Parcial")))))))</f>
        <v/>
      </c>
      <c r="J538" s="36" t="str">
        <f aca="false">IF(COUNTA(A538:C538,F538:H538)=0,"",IF(A538="","Falta o código",IF(A538&lt;&gt;TRIM(A538),"Confira o código",IF(COUNTIFS(GastoID,A538)&gt;1,"Código repetido",IF(NOT(ISNUMBER(B538)),"Confira a data",IF(OR(B538&lt;1,B538&gt;73415,INT(B538)&lt;&gt;B538),"Confira a data",IF(NOT(ISNUMBER(C538)),"Confira o valor",IF(C538&lt;=0,"Valor maior que zero",IF(COUNTIFS(Categorias,F538)&lt;&gt;1,"Escolha uma categoria",IF(G538="","Preencha a descrição","OK"))))))))))</f>
        <v/>
      </c>
      <c r="K538" s="34" t="n">
        <f aca="false">IF(J538="OK",C538,0)</f>
        <v>0</v>
      </c>
      <c r="L538" s="34" t="str">
        <f aca="false">IF(OR(J538&lt;&gt;"OK",FinMes=""),"",IF(B538&gt;=FinMes,0,MAX(0,ROUND(E538-C538,2))))</f>
        <v/>
      </c>
    </row>
    <row r="539" customFormat="false" ht="25" hidden="false" customHeight="true" outlineLevel="0" collapsed="false">
      <c r="A539" s="31"/>
      <c r="B539" s="32"/>
      <c r="C539" s="33"/>
      <c r="D539" s="34" t="str">
        <f aca="false">IF(OR(J539&lt;&gt;"OK",FinMes=""),"",IF(B539&gt;=FinMes,0,MAX(0,ROUND(C539-E539,2))))</f>
        <v/>
      </c>
      <c r="E539" s="34" t="str">
        <f aca="false">IF(OR(J539&lt;&gt;"OK",FinMes=""),"",IF(B539&gt;=FinMes,0,SUMIFS(PagoValido,PagoGasto,A539,PagoFecha,"&lt;"&amp;FinMes)))</f>
        <v/>
      </c>
      <c r="F539" s="35"/>
      <c r="G539" s="35"/>
      <c r="H539" s="35"/>
      <c r="I539" s="36" t="str">
        <f aca="false">IF(J539="","",IF(J539&lt;&gt;"OK","Confira os dados",IF(FinMes="","Escolha um período",IF(B539&gt;=FinMes,"Outro período",IF(L539&gt;0,"Pagamento excedente",IF(D539=0,"Pago",IF(E539=0,"A pagar","Parcial")))))))</f>
        <v/>
      </c>
      <c r="J539" s="36" t="str">
        <f aca="false">IF(COUNTA(A539:C539,F539:H539)=0,"",IF(A539="","Falta o código",IF(A539&lt;&gt;TRIM(A539),"Confira o código",IF(COUNTIFS(GastoID,A539)&gt;1,"Código repetido",IF(NOT(ISNUMBER(B539)),"Confira a data",IF(OR(B539&lt;1,B539&gt;73415,INT(B539)&lt;&gt;B539),"Confira a data",IF(NOT(ISNUMBER(C539)),"Confira o valor",IF(C539&lt;=0,"Valor maior que zero",IF(COUNTIFS(Categorias,F539)&lt;&gt;1,"Escolha uma categoria",IF(G539="","Preencha a descrição","OK"))))))))))</f>
        <v/>
      </c>
      <c r="K539" s="34" t="n">
        <f aca="false">IF(J539="OK",C539,0)</f>
        <v>0</v>
      </c>
      <c r="L539" s="34" t="str">
        <f aca="false">IF(OR(J539&lt;&gt;"OK",FinMes=""),"",IF(B539&gt;=FinMes,0,MAX(0,ROUND(E539-C539,2))))</f>
        <v/>
      </c>
    </row>
    <row r="540" customFormat="false" ht="25" hidden="false" customHeight="true" outlineLevel="0" collapsed="false">
      <c r="A540" s="31"/>
      <c r="B540" s="32"/>
      <c r="C540" s="33"/>
      <c r="D540" s="34" t="str">
        <f aca="false">IF(OR(J540&lt;&gt;"OK",FinMes=""),"",IF(B540&gt;=FinMes,0,MAX(0,ROUND(C540-E540,2))))</f>
        <v/>
      </c>
      <c r="E540" s="34" t="str">
        <f aca="false">IF(OR(J540&lt;&gt;"OK",FinMes=""),"",IF(B540&gt;=FinMes,0,SUMIFS(PagoValido,PagoGasto,A540,PagoFecha,"&lt;"&amp;FinMes)))</f>
        <v/>
      </c>
      <c r="F540" s="35"/>
      <c r="G540" s="35"/>
      <c r="H540" s="35"/>
      <c r="I540" s="36" t="str">
        <f aca="false">IF(J540="","",IF(J540&lt;&gt;"OK","Confira os dados",IF(FinMes="","Escolha um período",IF(B540&gt;=FinMes,"Outro período",IF(L540&gt;0,"Pagamento excedente",IF(D540=0,"Pago",IF(E540=0,"A pagar","Parcial")))))))</f>
        <v/>
      </c>
      <c r="J540" s="36" t="str">
        <f aca="false">IF(COUNTA(A540:C540,F540:H540)=0,"",IF(A540="","Falta o código",IF(A540&lt;&gt;TRIM(A540),"Confira o código",IF(COUNTIFS(GastoID,A540)&gt;1,"Código repetido",IF(NOT(ISNUMBER(B540)),"Confira a data",IF(OR(B540&lt;1,B540&gt;73415,INT(B540)&lt;&gt;B540),"Confira a data",IF(NOT(ISNUMBER(C540)),"Confira o valor",IF(C540&lt;=0,"Valor maior que zero",IF(COUNTIFS(Categorias,F540)&lt;&gt;1,"Escolha uma categoria",IF(G540="","Preencha a descrição","OK"))))))))))</f>
        <v/>
      </c>
      <c r="K540" s="34" t="n">
        <f aca="false">IF(J540="OK",C540,0)</f>
        <v>0</v>
      </c>
      <c r="L540" s="34" t="str">
        <f aca="false">IF(OR(J540&lt;&gt;"OK",FinMes=""),"",IF(B540&gt;=FinMes,0,MAX(0,ROUND(E540-C540,2))))</f>
        <v/>
      </c>
    </row>
    <row r="541" customFormat="false" ht="25" hidden="false" customHeight="true" outlineLevel="0" collapsed="false">
      <c r="A541" s="31"/>
      <c r="B541" s="32"/>
      <c r="C541" s="33"/>
      <c r="D541" s="34" t="str">
        <f aca="false">IF(OR(J541&lt;&gt;"OK",FinMes=""),"",IF(B541&gt;=FinMes,0,MAX(0,ROUND(C541-E541,2))))</f>
        <v/>
      </c>
      <c r="E541" s="34" t="str">
        <f aca="false">IF(OR(J541&lt;&gt;"OK",FinMes=""),"",IF(B541&gt;=FinMes,0,SUMIFS(PagoValido,PagoGasto,A541,PagoFecha,"&lt;"&amp;FinMes)))</f>
        <v/>
      </c>
      <c r="F541" s="35"/>
      <c r="G541" s="35"/>
      <c r="H541" s="35"/>
      <c r="I541" s="36" t="str">
        <f aca="false">IF(J541="","",IF(J541&lt;&gt;"OK","Confira os dados",IF(FinMes="","Escolha um período",IF(B541&gt;=FinMes,"Outro período",IF(L541&gt;0,"Pagamento excedente",IF(D541=0,"Pago",IF(E541=0,"A pagar","Parcial")))))))</f>
        <v/>
      </c>
      <c r="J541" s="36" t="str">
        <f aca="false">IF(COUNTA(A541:C541,F541:H541)=0,"",IF(A541="","Falta o código",IF(A541&lt;&gt;TRIM(A541),"Confira o código",IF(COUNTIFS(GastoID,A541)&gt;1,"Código repetido",IF(NOT(ISNUMBER(B541)),"Confira a data",IF(OR(B541&lt;1,B541&gt;73415,INT(B541)&lt;&gt;B541),"Confira a data",IF(NOT(ISNUMBER(C541)),"Confira o valor",IF(C541&lt;=0,"Valor maior que zero",IF(COUNTIFS(Categorias,F541)&lt;&gt;1,"Escolha uma categoria",IF(G541="","Preencha a descrição","OK"))))))))))</f>
        <v/>
      </c>
      <c r="K541" s="34" t="n">
        <f aca="false">IF(J541="OK",C541,0)</f>
        <v>0</v>
      </c>
      <c r="L541" s="34" t="str">
        <f aca="false">IF(OR(J541&lt;&gt;"OK",FinMes=""),"",IF(B541&gt;=FinMes,0,MAX(0,ROUND(E541-C541,2))))</f>
        <v/>
      </c>
    </row>
    <row r="542" customFormat="false" ht="25" hidden="false" customHeight="true" outlineLevel="0" collapsed="false">
      <c r="A542" s="31"/>
      <c r="B542" s="32"/>
      <c r="C542" s="33"/>
      <c r="D542" s="34" t="str">
        <f aca="false">IF(OR(J542&lt;&gt;"OK",FinMes=""),"",IF(B542&gt;=FinMes,0,MAX(0,ROUND(C542-E542,2))))</f>
        <v/>
      </c>
      <c r="E542" s="34" t="str">
        <f aca="false">IF(OR(J542&lt;&gt;"OK",FinMes=""),"",IF(B542&gt;=FinMes,0,SUMIFS(PagoValido,PagoGasto,A542,PagoFecha,"&lt;"&amp;FinMes)))</f>
        <v/>
      </c>
      <c r="F542" s="35"/>
      <c r="G542" s="35"/>
      <c r="H542" s="35"/>
      <c r="I542" s="36" t="str">
        <f aca="false">IF(J542="","",IF(J542&lt;&gt;"OK","Confira os dados",IF(FinMes="","Escolha um período",IF(B542&gt;=FinMes,"Outro período",IF(L542&gt;0,"Pagamento excedente",IF(D542=0,"Pago",IF(E542=0,"A pagar","Parcial")))))))</f>
        <v/>
      </c>
      <c r="J542" s="36" t="str">
        <f aca="false">IF(COUNTA(A542:C542,F542:H542)=0,"",IF(A542="","Falta o código",IF(A542&lt;&gt;TRIM(A542),"Confira o código",IF(COUNTIFS(GastoID,A542)&gt;1,"Código repetido",IF(NOT(ISNUMBER(B542)),"Confira a data",IF(OR(B542&lt;1,B542&gt;73415,INT(B542)&lt;&gt;B542),"Confira a data",IF(NOT(ISNUMBER(C542)),"Confira o valor",IF(C542&lt;=0,"Valor maior que zero",IF(COUNTIFS(Categorias,F542)&lt;&gt;1,"Escolha uma categoria",IF(G542="","Preencha a descrição","OK"))))))))))</f>
        <v/>
      </c>
      <c r="K542" s="34" t="n">
        <f aca="false">IF(J542="OK",C542,0)</f>
        <v>0</v>
      </c>
      <c r="L542" s="34" t="str">
        <f aca="false">IF(OR(J542&lt;&gt;"OK",FinMes=""),"",IF(B542&gt;=FinMes,0,MAX(0,ROUND(E542-C542,2))))</f>
        <v/>
      </c>
    </row>
    <row r="543" customFormat="false" ht="25" hidden="false" customHeight="true" outlineLevel="0" collapsed="false">
      <c r="A543" s="31"/>
      <c r="B543" s="32"/>
      <c r="C543" s="33"/>
      <c r="D543" s="34" t="str">
        <f aca="false">IF(OR(J543&lt;&gt;"OK",FinMes=""),"",IF(B543&gt;=FinMes,0,MAX(0,ROUND(C543-E543,2))))</f>
        <v/>
      </c>
      <c r="E543" s="34" t="str">
        <f aca="false">IF(OR(J543&lt;&gt;"OK",FinMes=""),"",IF(B543&gt;=FinMes,0,SUMIFS(PagoValido,PagoGasto,A543,PagoFecha,"&lt;"&amp;FinMes)))</f>
        <v/>
      </c>
      <c r="F543" s="35"/>
      <c r="G543" s="35"/>
      <c r="H543" s="35"/>
      <c r="I543" s="36" t="str">
        <f aca="false">IF(J543="","",IF(J543&lt;&gt;"OK","Confira os dados",IF(FinMes="","Escolha um período",IF(B543&gt;=FinMes,"Outro período",IF(L543&gt;0,"Pagamento excedente",IF(D543=0,"Pago",IF(E543=0,"A pagar","Parcial")))))))</f>
        <v/>
      </c>
      <c r="J543" s="36" t="str">
        <f aca="false">IF(COUNTA(A543:C543,F543:H543)=0,"",IF(A543="","Falta o código",IF(A543&lt;&gt;TRIM(A543),"Confira o código",IF(COUNTIFS(GastoID,A543)&gt;1,"Código repetido",IF(NOT(ISNUMBER(B543)),"Confira a data",IF(OR(B543&lt;1,B543&gt;73415,INT(B543)&lt;&gt;B543),"Confira a data",IF(NOT(ISNUMBER(C543)),"Confira o valor",IF(C543&lt;=0,"Valor maior que zero",IF(COUNTIFS(Categorias,F543)&lt;&gt;1,"Escolha uma categoria",IF(G543="","Preencha a descrição","OK"))))))))))</f>
        <v/>
      </c>
      <c r="K543" s="34" t="n">
        <f aca="false">IF(J543="OK",C543,0)</f>
        <v>0</v>
      </c>
      <c r="L543" s="34" t="str">
        <f aca="false">IF(OR(J543&lt;&gt;"OK",FinMes=""),"",IF(B543&gt;=FinMes,0,MAX(0,ROUND(E543-C543,2))))</f>
        <v/>
      </c>
    </row>
    <row r="544" customFormat="false" ht="25" hidden="false" customHeight="true" outlineLevel="0" collapsed="false">
      <c r="A544" s="31"/>
      <c r="B544" s="32"/>
      <c r="C544" s="33"/>
      <c r="D544" s="34" t="str">
        <f aca="false">IF(OR(J544&lt;&gt;"OK",FinMes=""),"",IF(B544&gt;=FinMes,0,MAX(0,ROUND(C544-E544,2))))</f>
        <v/>
      </c>
      <c r="E544" s="34" t="str">
        <f aca="false">IF(OR(J544&lt;&gt;"OK",FinMes=""),"",IF(B544&gt;=FinMes,0,SUMIFS(PagoValido,PagoGasto,A544,PagoFecha,"&lt;"&amp;FinMes)))</f>
        <v/>
      </c>
      <c r="F544" s="35"/>
      <c r="G544" s="35"/>
      <c r="H544" s="35"/>
      <c r="I544" s="36" t="str">
        <f aca="false">IF(J544="","",IF(J544&lt;&gt;"OK","Confira os dados",IF(FinMes="","Escolha um período",IF(B544&gt;=FinMes,"Outro período",IF(L544&gt;0,"Pagamento excedente",IF(D544=0,"Pago",IF(E544=0,"A pagar","Parcial")))))))</f>
        <v/>
      </c>
      <c r="J544" s="36" t="str">
        <f aca="false">IF(COUNTA(A544:C544,F544:H544)=0,"",IF(A544="","Falta o código",IF(A544&lt;&gt;TRIM(A544),"Confira o código",IF(COUNTIFS(GastoID,A544)&gt;1,"Código repetido",IF(NOT(ISNUMBER(B544)),"Confira a data",IF(OR(B544&lt;1,B544&gt;73415,INT(B544)&lt;&gt;B544),"Confira a data",IF(NOT(ISNUMBER(C544)),"Confira o valor",IF(C544&lt;=0,"Valor maior que zero",IF(COUNTIFS(Categorias,F544)&lt;&gt;1,"Escolha uma categoria",IF(G544="","Preencha a descrição","OK"))))))))))</f>
        <v/>
      </c>
      <c r="K544" s="34" t="n">
        <f aca="false">IF(J544="OK",C544,0)</f>
        <v>0</v>
      </c>
      <c r="L544" s="34" t="str">
        <f aca="false">IF(OR(J544&lt;&gt;"OK",FinMes=""),"",IF(B544&gt;=FinMes,0,MAX(0,ROUND(E544-C544,2))))</f>
        <v/>
      </c>
    </row>
    <row r="545" customFormat="false" ht="25" hidden="false" customHeight="true" outlineLevel="0" collapsed="false">
      <c r="A545" s="31"/>
      <c r="B545" s="32"/>
      <c r="C545" s="33"/>
      <c r="D545" s="34" t="str">
        <f aca="false">IF(OR(J545&lt;&gt;"OK",FinMes=""),"",IF(B545&gt;=FinMes,0,MAX(0,ROUND(C545-E545,2))))</f>
        <v/>
      </c>
      <c r="E545" s="34" t="str">
        <f aca="false">IF(OR(J545&lt;&gt;"OK",FinMes=""),"",IF(B545&gt;=FinMes,0,SUMIFS(PagoValido,PagoGasto,A545,PagoFecha,"&lt;"&amp;FinMes)))</f>
        <v/>
      </c>
      <c r="F545" s="35"/>
      <c r="G545" s="35"/>
      <c r="H545" s="35"/>
      <c r="I545" s="36" t="str">
        <f aca="false">IF(J545="","",IF(J545&lt;&gt;"OK","Confira os dados",IF(FinMes="","Escolha um período",IF(B545&gt;=FinMes,"Outro período",IF(L545&gt;0,"Pagamento excedente",IF(D545=0,"Pago",IF(E545=0,"A pagar","Parcial")))))))</f>
        <v/>
      </c>
      <c r="J545" s="36" t="str">
        <f aca="false">IF(COUNTA(A545:C545,F545:H545)=0,"",IF(A545="","Falta o código",IF(A545&lt;&gt;TRIM(A545),"Confira o código",IF(COUNTIFS(GastoID,A545)&gt;1,"Código repetido",IF(NOT(ISNUMBER(B545)),"Confira a data",IF(OR(B545&lt;1,B545&gt;73415,INT(B545)&lt;&gt;B545),"Confira a data",IF(NOT(ISNUMBER(C545)),"Confira o valor",IF(C545&lt;=0,"Valor maior que zero",IF(COUNTIFS(Categorias,F545)&lt;&gt;1,"Escolha uma categoria",IF(G545="","Preencha a descrição","OK"))))))))))</f>
        <v/>
      </c>
      <c r="K545" s="34" t="n">
        <f aca="false">IF(J545="OK",C545,0)</f>
        <v>0</v>
      </c>
      <c r="L545" s="34" t="str">
        <f aca="false">IF(OR(J545&lt;&gt;"OK",FinMes=""),"",IF(B545&gt;=FinMes,0,MAX(0,ROUND(E545-C545,2))))</f>
        <v/>
      </c>
    </row>
    <row r="546" customFormat="false" ht="25" hidden="false" customHeight="true" outlineLevel="0" collapsed="false">
      <c r="A546" s="31"/>
      <c r="B546" s="32"/>
      <c r="C546" s="33"/>
      <c r="D546" s="34" t="str">
        <f aca="false">IF(OR(J546&lt;&gt;"OK",FinMes=""),"",IF(B546&gt;=FinMes,0,MAX(0,ROUND(C546-E546,2))))</f>
        <v/>
      </c>
      <c r="E546" s="34" t="str">
        <f aca="false">IF(OR(J546&lt;&gt;"OK",FinMes=""),"",IF(B546&gt;=FinMes,0,SUMIFS(PagoValido,PagoGasto,A546,PagoFecha,"&lt;"&amp;FinMes)))</f>
        <v/>
      </c>
      <c r="F546" s="35"/>
      <c r="G546" s="35"/>
      <c r="H546" s="35"/>
      <c r="I546" s="36" t="str">
        <f aca="false">IF(J546="","",IF(J546&lt;&gt;"OK","Confira os dados",IF(FinMes="","Escolha um período",IF(B546&gt;=FinMes,"Outro período",IF(L546&gt;0,"Pagamento excedente",IF(D546=0,"Pago",IF(E546=0,"A pagar","Parcial")))))))</f>
        <v/>
      </c>
      <c r="J546" s="36" t="str">
        <f aca="false">IF(COUNTA(A546:C546,F546:H546)=0,"",IF(A546="","Falta o código",IF(A546&lt;&gt;TRIM(A546),"Confira o código",IF(COUNTIFS(GastoID,A546)&gt;1,"Código repetido",IF(NOT(ISNUMBER(B546)),"Confira a data",IF(OR(B546&lt;1,B546&gt;73415,INT(B546)&lt;&gt;B546),"Confira a data",IF(NOT(ISNUMBER(C546)),"Confira o valor",IF(C546&lt;=0,"Valor maior que zero",IF(COUNTIFS(Categorias,F546)&lt;&gt;1,"Escolha uma categoria",IF(G546="","Preencha a descrição","OK"))))))))))</f>
        <v/>
      </c>
      <c r="K546" s="34" t="n">
        <f aca="false">IF(J546="OK",C546,0)</f>
        <v>0</v>
      </c>
      <c r="L546" s="34" t="str">
        <f aca="false">IF(OR(J546&lt;&gt;"OK",FinMes=""),"",IF(B546&gt;=FinMes,0,MAX(0,ROUND(E546-C546,2))))</f>
        <v/>
      </c>
    </row>
    <row r="547" customFormat="false" ht="25" hidden="false" customHeight="true" outlineLevel="0" collapsed="false">
      <c r="A547" s="31"/>
      <c r="B547" s="32"/>
      <c r="C547" s="33"/>
      <c r="D547" s="34" t="str">
        <f aca="false">IF(OR(J547&lt;&gt;"OK",FinMes=""),"",IF(B547&gt;=FinMes,0,MAX(0,ROUND(C547-E547,2))))</f>
        <v/>
      </c>
      <c r="E547" s="34" t="str">
        <f aca="false">IF(OR(J547&lt;&gt;"OK",FinMes=""),"",IF(B547&gt;=FinMes,0,SUMIFS(PagoValido,PagoGasto,A547,PagoFecha,"&lt;"&amp;FinMes)))</f>
        <v/>
      </c>
      <c r="F547" s="35"/>
      <c r="G547" s="35"/>
      <c r="H547" s="35"/>
      <c r="I547" s="36" t="str">
        <f aca="false">IF(J547="","",IF(J547&lt;&gt;"OK","Confira os dados",IF(FinMes="","Escolha um período",IF(B547&gt;=FinMes,"Outro período",IF(L547&gt;0,"Pagamento excedente",IF(D547=0,"Pago",IF(E547=0,"A pagar","Parcial")))))))</f>
        <v/>
      </c>
      <c r="J547" s="36" t="str">
        <f aca="false">IF(COUNTA(A547:C547,F547:H547)=0,"",IF(A547="","Falta o código",IF(A547&lt;&gt;TRIM(A547),"Confira o código",IF(COUNTIFS(GastoID,A547)&gt;1,"Código repetido",IF(NOT(ISNUMBER(B547)),"Confira a data",IF(OR(B547&lt;1,B547&gt;73415,INT(B547)&lt;&gt;B547),"Confira a data",IF(NOT(ISNUMBER(C547)),"Confira o valor",IF(C547&lt;=0,"Valor maior que zero",IF(COUNTIFS(Categorias,F547)&lt;&gt;1,"Escolha uma categoria",IF(G547="","Preencha a descrição","OK"))))))))))</f>
        <v/>
      </c>
      <c r="K547" s="34" t="n">
        <f aca="false">IF(J547="OK",C547,0)</f>
        <v>0</v>
      </c>
      <c r="L547" s="34" t="str">
        <f aca="false">IF(OR(J547&lt;&gt;"OK",FinMes=""),"",IF(B547&gt;=FinMes,0,MAX(0,ROUND(E547-C547,2))))</f>
        <v/>
      </c>
    </row>
    <row r="548" customFormat="false" ht="25" hidden="false" customHeight="true" outlineLevel="0" collapsed="false">
      <c r="A548" s="31"/>
      <c r="B548" s="32"/>
      <c r="C548" s="33"/>
      <c r="D548" s="34" t="str">
        <f aca="false">IF(OR(J548&lt;&gt;"OK",FinMes=""),"",IF(B548&gt;=FinMes,0,MAX(0,ROUND(C548-E548,2))))</f>
        <v/>
      </c>
      <c r="E548" s="34" t="str">
        <f aca="false">IF(OR(J548&lt;&gt;"OK",FinMes=""),"",IF(B548&gt;=FinMes,0,SUMIFS(PagoValido,PagoGasto,A548,PagoFecha,"&lt;"&amp;FinMes)))</f>
        <v/>
      </c>
      <c r="F548" s="35"/>
      <c r="G548" s="35"/>
      <c r="H548" s="35"/>
      <c r="I548" s="36" t="str">
        <f aca="false">IF(J548="","",IF(J548&lt;&gt;"OK","Confira os dados",IF(FinMes="","Escolha um período",IF(B548&gt;=FinMes,"Outro período",IF(L548&gt;0,"Pagamento excedente",IF(D548=0,"Pago",IF(E548=0,"A pagar","Parcial")))))))</f>
        <v/>
      </c>
      <c r="J548" s="36" t="str">
        <f aca="false">IF(COUNTA(A548:C548,F548:H548)=0,"",IF(A548="","Falta o código",IF(A548&lt;&gt;TRIM(A548),"Confira o código",IF(COUNTIFS(GastoID,A548)&gt;1,"Código repetido",IF(NOT(ISNUMBER(B548)),"Confira a data",IF(OR(B548&lt;1,B548&gt;73415,INT(B548)&lt;&gt;B548),"Confira a data",IF(NOT(ISNUMBER(C548)),"Confira o valor",IF(C548&lt;=0,"Valor maior que zero",IF(COUNTIFS(Categorias,F548)&lt;&gt;1,"Escolha uma categoria",IF(G548="","Preencha a descrição","OK"))))))))))</f>
        <v/>
      </c>
      <c r="K548" s="34" t="n">
        <f aca="false">IF(J548="OK",C548,0)</f>
        <v>0</v>
      </c>
      <c r="L548" s="34" t="str">
        <f aca="false">IF(OR(J548&lt;&gt;"OK",FinMes=""),"",IF(B548&gt;=FinMes,0,MAX(0,ROUND(E548-C548,2))))</f>
        <v/>
      </c>
    </row>
    <row r="549" customFormat="false" ht="25" hidden="false" customHeight="true" outlineLevel="0" collapsed="false">
      <c r="A549" s="31"/>
      <c r="B549" s="32"/>
      <c r="C549" s="33"/>
      <c r="D549" s="34" t="str">
        <f aca="false">IF(OR(J549&lt;&gt;"OK",FinMes=""),"",IF(B549&gt;=FinMes,0,MAX(0,ROUND(C549-E549,2))))</f>
        <v/>
      </c>
      <c r="E549" s="34" t="str">
        <f aca="false">IF(OR(J549&lt;&gt;"OK",FinMes=""),"",IF(B549&gt;=FinMes,0,SUMIFS(PagoValido,PagoGasto,A549,PagoFecha,"&lt;"&amp;FinMes)))</f>
        <v/>
      </c>
      <c r="F549" s="35"/>
      <c r="G549" s="35"/>
      <c r="H549" s="35"/>
      <c r="I549" s="36" t="str">
        <f aca="false">IF(J549="","",IF(J549&lt;&gt;"OK","Confira os dados",IF(FinMes="","Escolha um período",IF(B549&gt;=FinMes,"Outro período",IF(L549&gt;0,"Pagamento excedente",IF(D549=0,"Pago",IF(E549=0,"A pagar","Parcial")))))))</f>
        <v/>
      </c>
      <c r="J549" s="36" t="str">
        <f aca="false">IF(COUNTA(A549:C549,F549:H549)=0,"",IF(A549="","Falta o código",IF(A549&lt;&gt;TRIM(A549),"Confira o código",IF(COUNTIFS(GastoID,A549)&gt;1,"Código repetido",IF(NOT(ISNUMBER(B549)),"Confira a data",IF(OR(B549&lt;1,B549&gt;73415,INT(B549)&lt;&gt;B549),"Confira a data",IF(NOT(ISNUMBER(C549)),"Confira o valor",IF(C549&lt;=0,"Valor maior que zero",IF(COUNTIFS(Categorias,F549)&lt;&gt;1,"Escolha uma categoria",IF(G549="","Preencha a descrição","OK"))))))))))</f>
        <v/>
      </c>
      <c r="K549" s="34" t="n">
        <f aca="false">IF(J549="OK",C549,0)</f>
        <v>0</v>
      </c>
      <c r="L549" s="34" t="str">
        <f aca="false">IF(OR(J549&lt;&gt;"OK",FinMes=""),"",IF(B549&gt;=FinMes,0,MAX(0,ROUND(E549-C549,2))))</f>
        <v/>
      </c>
    </row>
    <row r="550" customFormat="false" ht="25" hidden="false" customHeight="true" outlineLevel="0" collapsed="false">
      <c r="A550" s="31"/>
      <c r="B550" s="32"/>
      <c r="C550" s="33"/>
      <c r="D550" s="34" t="str">
        <f aca="false">IF(OR(J550&lt;&gt;"OK",FinMes=""),"",IF(B550&gt;=FinMes,0,MAX(0,ROUND(C550-E550,2))))</f>
        <v/>
      </c>
      <c r="E550" s="34" t="str">
        <f aca="false">IF(OR(J550&lt;&gt;"OK",FinMes=""),"",IF(B550&gt;=FinMes,0,SUMIFS(PagoValido,PagoGasto,A550,PagoFecha,"&lt;"&amp;FinMes)))</f>
        <v/>
      </c>
      <c r="F550" s="35"/>
      <c r="G550" s="35"/>
      <c r="H550" s="35"/>
      <c r="I550" s="36" t="str">
        <f aca="false">IF(J550="","",IF(J550&lt;&gt;"OK","Confira os dados",IF(FinMes="","Escolha um período",IF(B550&gt;=FinMes,"Outro período",IF(L550&gt;0,"Pagamento excedente",IF(D550=0,"Pago",IF(E550=0,"A pagar","Parcial")))))))</f>
        <v/>
      </c>
      <c r="J550" s="36" t="str">
        <f aca="false">IF(COUNTA(A550:C550,F550:H550)=0,"",IF(A550="","Falta o código",IF(A550&lt;&gt;TRIM(A550),"Confira o código",IF(COUNTIFS(GastoID,A550)&gt;1,"Código repetido",IF(NOT(ISNUMBER(B550)),"Confira a data",IF(OR(B550&lt;1,B550&gt;73415,INT(B550)&lt;&gt;B550),"Confira a data",IF(NOT(ISNUMBER(C550)),"Confira o valor",IF(C550&lt;=0,"Valor maior que zero",IF(COUNTIFS(Categorias,F550)&lt;&gt;1,"Escolha uma categoria",IF(G550="","Preencha a descrição","OK"))))))))))</f>
        <v/>
      </c>
      <c r="K550" s="34" t="n">
        <f aca="false">IF(J550="OK",C550,0)</f>
        <v>0</v>
      </c>
      <c r="L550" s="34" t="str">
        <f aca="false">IF(OR(J550&lt;&gt;"OK",FinMes=""),"",IF(B550&gt;=FinMes,0,MAX(0,ROUND(E550-C550,2))))</f>
        <v/>
      </c>
    </row>
    <row r="551" customFormat="false" ht="25" hidden="false" customHeight="true" outlineLevel="0" collapsed="false">
      <c r="A551" s="31"/>
      <c r="B551" s="32"/>
      <c r="C551" s="33"/>
      <c r="D551" s="34" t="str">
        <f aca="false">IF(OR(J551&lt;&gt;"OK",FinMes=""),"",IF(B551&gt;=FinMes,0,MAX(0,ROUND(C551-E551,2))))</f>
        <v/>
      </c>
      <c r="E551" s="34" t="str">
        <f aca="false">IF(OR(J551&lt;&gt;"OK",FinMes=""),"",IF(B551&gt;=FinMes,0,SUMIFS(PagoValido,PagoGasto,A551,PagoFecha,"&lt;"&amp;FinMes)))</f>
        <v/>
      </c>
      <c r="F551" s="35"/>
      <c r="G551" s="35"/>
      <c r="H551" s="35"/>
      <c r="I551" s="36" t="str">
        <f aca="false">IF(J551="","",IF(J551&lt;&gt;"OK","Confira os dados",IF(FinMes="","Escolha um período",IF(B551&gt;=FinMes,"Outro período",IF(L551&gt;0,"Pagamento excedente",IF(D551=0,"Pago",IF(E551=0,"A pagar","Parcial")))))))</f>
        <v/>
      </c>
      <c r="J551" s="36" t="str">
        <f aca="false">IF(COUNTA(A551:C551,F551:H551)=0,"",IF(A551="","Falta o código",IF(A551&lt;&gt;TRIM(A551),"Confira o código",IF(COUNTIFS(GastoID,A551)&gt;1,"Código repetido",IF(NOT(ISNUMBER(B551)),"Confira a data",IF(OR(B551&lt;1,B551&gt;73415,INT(B551)&lt;&gt;B551),"Confira a data",IF(NOT(ISNUMBER(C551)),"Confira o valor",IF(C551&lt;=0,"Valor maior que zero",IF(COUNTIFS(Categorias,F551)&lt;&gt;1,"Escolha uma categoria",IF(G551="","Preencha a descrição","OK"))))))))))</f>
        <v/>
      </c>
      <c r="K551" s="34" t="n">
        <f aca="false">IF(J551="OK",C551,0)</f>
        <v>0</v>
      </c>
      <c r="L551" s="34" t="str">
        <f aca="false">IF(OR(J551&lt;&gt;"OK",FinMes=""),"",IF(B551&gt;=FinMes,0,MAX(0,ROUND(E551-C551,2))))</f>
        <v/>
      </c>
    </row>
    <row r="552" customFormat="false" ht="25" hidden="false" customHeight="true" outlineLevel="0" collapsed="false">
      <c r="A552" s="31"/>
      <c r="B552" s="32"/>
      <c r="C552" s="33"/>
      <c r="D552" s="34" t="str">
        <f aca="false">IF(OR(J552&lt;&gt;"OK",FinMes=""),"",IF(B552&gt;=FinMes,0,MAX(0,ROUND(C552-E552,2))))</f>
        <v/>
      </c>
      <c r="E552" s="34" t="str">
        <f aca="false">IF(OR(J552&lt;&gt;"OK",FinMes=""),"",IF(B552&gt;=FinMes,0,SUMIFS(PagoValido,PagoGasto,A552,PagoFecha,"&lt;"&amp;FinMes)))</f>
        <v/>
      </c>
      <c r="F552" s="35"/>
      <c r="G552" s="35"/>
      <c r="H552" s="35"/>
      <c r="I552" s="36" t="str">
        <f aca="false">IF(J552="","",IF(J552&lt;&gt;"OK","Confira os dados",IF(FinMes="","Escolha um período",IF(B552&gt;=FinMes,"Outro período",IF(L552&gt;0,"Pagamento excedente",IF(D552=0,"Pago",IF(E552=0,"A pagar","Parcial")))))))</f>
        <v/>
      </c>
      <c r="J552" s="36" t="str">
        <f aca="false">IF(COUNTA(A552:C552,F552:H552)=0,"",IF(A552="","Falta o código",IF(A552&lt;&gt;TRIM(A552),"Confira o código",IF(COUNTIFS(GastoID,A552)&gt;1,"Código repetido",IF(NOT(ISNUMBER(B552)),"Confira a data",IF(OR(B552&lt;1,B552&gt;73415,INT(B552)&lt;&gt;B552),"Confira a data",IF(NOT(ISNUMBER(C552)),"Confira o valor",IF(C552&lt;=0,"Valor maior que zero",IF(COUNTIFS(Categorias,F552)&lt;&gt;1,"Escolha uma categoria",IF(G552="","Preencha a descrição","OK"))))))))))</f>
        <v/>
      </c>
      <c r="K552" s="34" t="n">
        <f aca="false">IF(J552="OK",C552,0)</f>
        <v>0</v>
      </c>
      <c r="L552" s="34" t="str">
        <f aca="false">IF(OR(J552&lt;&gt;"OK",FinMes=""),"",IF(B552&gt;=FinMes,0,MAX(0,ROUND(E552-C552,2))))</f>
        <v/>
      </c>
    </row>
    <row r="553" customFormat="false" ht="25" hidden="false" customHeight="true" outlineLevel="0" collapsed="false">
      <c r="A553" s="31"/>
      <c r="B553" s="32"/>
      <c r="C553" s="33"/>
      <c r="D553" s="34" t="str">
        <f aca="false">IF(OR(J553&lt;&gt;"OK",FinMes=""),"",IF(B553&gt;=FinMes,0,MAX(0,ROUND(C553-E553,2))))</f>
        <v/>
      </c>
      <c r="E553" s="34" t="str">
        <f aca="false">IF(OR(J553&lt;&gt;"OK",FinMes=""),"",IF(B553&gt;=FinMes,0,SUMIFS(PagoValido,PagoGasto,A553,PagoFecha,"&lt;"&amp;FinMes)))</f>
        <v/>
      </c>
      <c r="F553" s="35"/>
      <c r="G553" s="35"/>
      <c r="H553" s="35"/>
      <c r="I553" s="36" t="str">
        <f aca="false">IF(J553="","",IF(J553&lt;&gt;"OK","Confira os dados",IF(FinMes="","Escolha um período",IF(B553&gt;=FinMes,"Outro período",IF(L553&gt;0,"Pagamento excedente",IF(D553=0,"Pago",IF(E553=0,"A pagar","Parcial")))))))</f>
        <v/>
      </c>
      <c r="J553" s="36" t="str">
        <f aca="false">IF(COUNTA(A553:C553,F553:H553)=0,"",IF(A553="","Falta o código",IF(A553&lt;&gt;TRIM(A553),"Confira o código",IF(COUNTIFS(GastoID,A553)&gt;1,"Código repetido",IF(NOT(ISNUMBER(B553)),"Confira a data",IF(OR(B553&lt;1,B553&gt;73415,INT(B553)&lt;&gt;B553),"Confira a data",IF(NOT(ISNUMBER(C553)),"Confira o valor",IF(C553&lt;=0,"Valor maior que zero",IF(COUNTIFS(Categorias,F553)&lt;&gt;1,"Escolha uma categoria",IF(G553="","Preencha a descrição","OK"))))))))))</f>
        <v/>
      </c>
      <c r="K553" s="34" t="n">
        <f aca="false">IF(J553="OK",C553,0)</f>
        <v>0</v>
      </c>
      <c r="L553" s="34" t="str">
        <f aca="false">IF(OR(J553&lt;&gt;"OK",FinMes=""),"",IF(B553&gt;=FinMes,0,MAX(0,ROUND(E553-C553,2))))</f>
        <v/>
      </c>
    </row>
    <row r="554" customFormat="false" ht="25" hidden="false" customHeight="true" outlineLevel="0" collapsed="false">
      <c r="A554" s="31"/>
      <c r="B554" s="32"/>
      <c r="C554" s="33"/>
      <c r="D554" s="34" t="str">
        <f aca="false">IF(OR(J554&lt;&gt;"OK",FinMes=""),"",IF(B554&gt;=FinMes,0,MAX(0,ROUND(C554-E554,2))))</f>
        <v/>
      </c>
      <c r="E554" s="34" t="str">
        <f aca="false">IF(OR(J554&lt;&gt;"OK",FinMes=""),"",IF(B554&gt;=FinMes,0,SUMIFS(PagoValido,PagoGasto,A554,PagoFecha,"&lt;"&amp;FinMes)))</f>
        <v/>
      </c>
      <c r="F554" s="35"/>
      <c r="G554" s="35"/>
      <c r="H554" s="35"/>
      <c r="I554" s="36" t="str">
        <f aca="false">IF(J554="","",IF(J554&lt;&gt;"OK","Confira os dados",IF(FinMes="","Escolha um período",IF(B554&gt;=FinMes,"Outro período",IF(L554&gt;0,"Pagamento excedente",IF(D554=0,"Pago",IF(E554=0,"A pagar","Parcial")))))))</f>
        <v/>
      </c>
      <c r="J554" s="36" t="str">
        <f aca="false">IF(COUNTA(A554:C554,F554:H554)=0,"",IF(A554="","Falta o código",IF(A554&lt;&gt;TRIM(A554),"Confira o código",IF(COUNTIFS(GastoID,A554)&gt;1,"Código repetido",IF(NOT(ISNUMBER(B554)),"Confira a data",IF(OR(B554&lt;1,B554&gt;73415,INT(B554)&lt;&gt;B554),"Confira a data",IF(NOT(ISNUMBER(C554)),"Confira o valor",IF(C554&lt;=0,"Valor maior que zero",IF(COUNTIFS(Categorias,F554)&lt;&gt;1,"Escolha uma categoria",IF(G554="","Preencha a descrição","OK"))))))))))</f>
        <v/>
      </c>
      <c r="K554" s="34" t="n">
        <f aca="false">IF(J554="OK",C554,0)</f>
        <v>0</v>
      </c>
      <c r="L554" s="34" t="str">
        <f aca="false">IF(OR(J554&lt;&gt;"OK",FinMes=""),"",IF(B554&gt;=FinMes,0,MAX(0,ROUND(E554-C554,2))))</f>
        <v/>
      </c>
    </row>
    <row r="555" customFormat="false" ht="25" hidden="false" customHeight="true" outlineLevel="0" collapsed="false">
      <c r="A555" s="31"/>
      <c r="B555" s="32"/>
      <c r="C555" s="33"/>
      <c r="D555" s="34" t="str">
        <f aca="false">IF(OR(J555&lt;&gt;"OK",FinMes=""),"",IF(B555&gt;=FinMes,0,MAX(0,ROUND(C555-E555,2))))</f>
        <v/>
      </c>
      <c r="E555" s="34" t="str">
        <f aca="false">IF(OR(J555&lt;&gt;"OK",FinMes=""),"",IF(B555&gt;=FinMes,0,SUMIFS(PagoValido,PagoGasto,A555,PagoFecha,"&lt;"&amp;FinMes)))</f>
        <v/>
      </c>
      <c r="F555" s="35"/>
      <c r="G555" s="35"/>
      <c r="H555" s="35"/>
      <c r="I555" s="36" t="str">
        <f aca="false">IF(J555="","",IF(J555&lt;&gt;"OK","Confira os dados",IF(FinMes="","Escolha um período",IF(B555&gt;=FinMes,"Outro período",IF(L555&gt;0,"Pagamento excedente",IF(D555=0,"Pago",IF(E555=0,"A pagar","Parcial")))))))</f>
        <v/>
      </c>
      <c r="J555" s="36" t="str">
        <f aca="false">IF(COUNTA(A555:C555,F555:H555)=0,"",IF(A555="","Falta o código",IF(A555&lt;&gt;TRIM(A555),"Confira o código",IF(COUNTIFS(GastoID,A555)&gt;1,"Código repetido",IF(NOT(ISNUMBER(B555)),"Confira a data",IF(OR(B555&lt;1,B555&gt;73415,INT(B555)&lt;&gt;B555),"Confira a data",IF(NOT(ISNUMBER(C555)),"Confira o valor",IF(C555&lt;=0,"Valor maior que zero",IF(COUNTIFS(Categorias,F555)&lt;&gt;1,"Escolha uma categoria",IF(G555="","Preencha a descrição","OK"))))))))))</f>
        <v/>
      </c>
      <c r="K555" s="34" t="n">
        <f aca="false">IF(J555="OK",C555,0)</f>
        <v>0</v>
      </c>
      <c r="L555" s="34" t="str">
        <f aca="false">IF(OR(J555&lt;&gt;"OK",FinMes=""),"",IF(B555&gt;=FinMes,0,MAX(0,ROUND(E555-C555,2))))</f>
        <v/>
      </c>
    </row>
    <row r="556" customFormat="false" ht="25" hidden="false" customHeight="true" outlineLevel="0" collapsed="false">
      <c r="A556" s="31"/>
      <c r="B556" s="32"/>
      <c r="C556" s="33"/>
      <c r="D556" s="34" t="str">
        <f aca="false">IF(OR(J556&lt;&gt;"OK",FinMes=""),"",IF(B556&gt;=FinMes,0,MAX(0,ROUND(C556-E556,2))))</f>
        <v/>
      </c>
      <c r="E556" s="34" t="str">
        <f aca="false">IF(OR(J556&lt;&gt;"OK",FinMes=""),"",IF(B556&gt;=FinMes,0,SUMIFS(PagoValido,PagoGasto,A556,PagoFecha,"&lt;"&amp;FinMes)))</f>
        <v/>
      </c>
      <c r="F556" s="35"/>
      <c r="G556" s="35"/>
      <c r="H556" s="35"/>
      <c r="I556" s="36" t="str">
        <f aca="false">IF(J556="","",IF(J556&lt;&gt;"OK","Confira os dados",IF(FinMes="","Escolha um período",IF(B556&gt;=FinMes,"Outro período",IF(L556&gt;0,"Pagamento excedente",IF(D556=0,"Pago",IF(E556=0,"A pagar","Parcial")))))))</f>
        <v/>
      </c>
      <c r="J556" s="36" t="str">
        <f aca="false">IF(COUNTA(A556:C556,F556:H556)=0,"",IF(A556="","Falta o código",IF(A556&lt;&gt;TRIM(A556),"Confira o código",IF(COUNTIFS(GastoID,A556)&gt;1,"Código repetido",IF(NOT(ISNUMBER(B556)),"Confira a data",IF(OR(B556&lt;1,B556&gt;73415,INT(B556)&lt;&gt;B556),"Confira a data",IF(NOT(ISNUMBER(C556)),"Confira o valor",IF(C556&lt;=0,"Valor maior que zero",IF(COUNTIFS(Categorias,F556)&lt;&gt;1,"Escolha uma categoria",IF(G556="","Preencha a descrição","OK"))))))))))</f>
        <v/>
      </c>
      <c r="K556" s="34" t="n">
        <f aca="false">IF(J556="OK",C556,0)</f>
        <v>0</v>
      </c>
      <c r="L556" s="34" t="str">
        <f aca="false">IF(OR(J556&lt;&gt;"OK",FinMes=""),"",IF(B556&gt;=FinMes,0,MAX(0,ROUND(E556-C556,2))))</f>
        <v/>
      </c>
    </row>
    <row r="557" customFormat="false" ht="25" hidden="false" customHeight="true" outlineLevel="0" collapsed="false">
      <c r="A557" s="31"/>
      <c r="B557" s="32"/>
      <c r="C557" s="33"/>
      <c r="D557" s="34" t="str">
        <f aca="false">IF(OR(J557&lt;&gt;"OK",FinMes=""),"",IF(B557&gt;=FinMes,0,MAX(0,ROUND(C557-E557,2))))</f>
        <v/>
      </c>
      <c r="E557" s="34" t="str">
        <f aca="false">IF(OR(J557&lt;&gt;"OK",FinMes=""),"",IF(B557&gt;=FinMes,0,SUMIFS(PagoValido,PagoGasto,A557,PagoFecha,"&lt;"&amp;FinMes)))</f>
        <v/>
      </c>
      <c r="F557" s="35"/>
      <c r="G557" s="35"/>
      <c r="H557" s="35"/>
      <c r="I557" s="36" t="str">
        <f aca="false">IF(J557="","",IF(J557&lt;&gt;"OK","Confira os dados",IF(FinMes="","Escolha um período",IF(B557&gt;=FinMes,"Outro período",IF(L557&gt;0,"Pagamento excedente",IF(D557=0,"Pago",IF(E557=0,"A pagar","Parcial")))))))</f>
        <v/>
      </c>
      <c r="J557" s="36" t="str">
        <f aca="false">IF(COUNTA(A557:C557,F557:H557)=0,"",IF(A557="","Falta o código",IF(A557&lt;&gt;TRIM(A557),"Confira o código",IF(COUNTIFS(GastoID,A557)&gt;1,"Código repetido",IF(NOT(ISNUMBER(B557)),"Confira a data",IF(OR(B557&lt;1,B557&gt;73415,INT(B557)&lt;&gt;B557),"Confira a data",IF(NOT(ISNUMBER(C557)),"Confira o valor",IF(C557&lt;=0,"Valor maior que zero",IF(COUNTIFS(Categorias,F557)&lt;&gt;1,"Escolha uma categoria",IF(G557="","Preencha a descrição","OK"))))))))))</f>
        <v/>
      </c>
      <c r="K557" s="34" t="n">
        <f aca="false">IF(J557="OK",C557,0)</f>
        <v>0</v>
      </c>
      <c r="L557" s="34" t="str">
        <f aca="false">IF(OR(J557&lt;&gt;"OK",FinMes=""),"",IF(B557&gt;=FinMes,0,MAX(0,ROUND(E557-C557,2))))</f>
        <v/>
      </c>
    </row>
    <row r="558" customFormat="false" ht="25" hidden="false" customHeight="true" outlineLevel="0" collapsed="false">
      <c r="A558" s="31"/>
      <c r="B558" s="32"/>
      <c r="C558" s="33"/>
      <c r="D558" s="34" t="str">
        <f aca="false">IF(OR(J558&lt;&gt;"OK",FinMes=""),"",IF(B558&gt;=FinMes,0,MAX(0,ROUND(C558-E558,2))))</f>
        <v/>
      </c>
      <c r="E558" s="34" t="str">
        <f aca="false">IF(OR(J558&lt;&gt;"OK",FinMes=""),"",IF(B558&gt;=FinMes,0,SUMIFS(PagoValido,PagoGasto,A558,PagoFecha,"&lt;"&amp;FinMes)))</f>
        <v/>
      </c>
      <c r="F558" s="35"/>
      <c r="G558" s="35"/>
      <c r="H558" s="35"/>
      <c r="I558" s="36" t="str">
        <f aca="false">IF(J558="","",IF(J558&lt;&gt;"OK","Confira os dados",IF(FinMes="","Escolha um período",IF(B558&gt;=FinMes,"Outro período",IF(L558&gt;0,"Pagamento excedente",IF(D558=0,"Pago",IF(E558=0,"A pagar","Parcial")))))))</f>
        <v/>
      </c>
      <c r="J558" s="36" t="str">
        <f aca="false">IF(COUNTA(A558:C558,F558:H558)=0,"",IF(A558="","Falta o código",IF(A558&lt;&gt;TRIM(A558),"Confira o código",IF(COUNTIFS(GastoID,A558)&gt;1,"Código repetido",IF(NOT(ISNUMBER(B558)),"Confira a data",IF(OR(B558&lt;1,B558&gt;73415,INT(B558)&lt;&gt;B558),"Confira a data",IF(NOT(ISNUMBER(C558)),"Confira o valor",IF(C558&lt;=0,"Valor maior que zero",IF(COUNTIFS(Categorias,F558)&lt;&gt;1,"Escolha uma categoria",IF(G558="","Preencha a descrição","OK"))))))))))</f>
        <v/>
      </c>
      <c r="K558" s="34" t="n">
        <f aca="false">IF(J558="OK",C558,0)</f>
        <v>0</v>
      </c>
      <c r="L558" s="34" t="str">
        <f aca="false">IF(OR(J558&lt;&gt;"OK",FinMes=""),"",IF(B558&gt;=FinMes,0,MAX(0,ROUND(E558-C558,2))))</f>
        <v/>
      </c>
    </row>
    <row r="559" customFormat="false" ht="25" hidden="false" customHeight="true" outlineLevel="0" collapsed="false">
      <c r="A559" s="31"/>
      <c r="B559" s="32"/>
      <c r="C559" s="33"/>
      <c r="D559" s="34" t="str">
        <f aca="false">IF(OR(J559&lt;&gt;"OK",FinMes=""),"",IF(B559&gt;=FinMes,0,MAX(0,ROUND(C559-E559,2))))</f>
        <v/>
      </c>
      <c r="E559" s="34" t="str">
        <f aca="false">IF(OR(J559&lt;&gt;"OK",FinMes=""),"",IF(B559&gt;=FinMes,0,SUMIFS(PagoValido,PagoGasto,A559,PagoFecha,"&lt;"&amp;FinMes)))</f>
        <v/>
      </c>
      <c r="F559" s="35"/>
      <c r="G559" s="35"/>
      <c r="H559" s="35"/>
      <c r="I559" s="36" t="str">
        <f aca="false">IF(J559="","",IF(J559&lt;&gt;"OK","Confira os dados",IF(FinMes="","Escolha um período",IF(B559&gt;=FinMes,"Outro período",IF(L559&gt;0,"Pagamento excedente",IF(D559=0,"Pago",IF(E559=0,"A pagar","Parcial")))))))</f>
        <v/>
      </c>
      <c r="J559" s="36" t="str">
        <f aca="false">IF(COUNTA(A559:C559,F559:H559)=0,"",IF(A559="","Falta o código",IF(A559&lt;&gt;TRIM(A559),"Confira o código",IF(COUNTIFS(GastoID,A559)&gt;1,"Código repetido",IF(NOT(ISNUMBER(B559)),"Confira a data",IF(OR(B559&lt;1,B559&gt;73415,INT(B559)&lt;&gt;B559),"Confira a data",IF(NOT(ISNUMBER(C559)),"Confira o valor",IF(C559&lt;=0,"Valor maior que zero",IF(COUNTIFS(Categorias,F559)&lt;&gt;1,"Escolha uma categoria",IF(G559="","Preencha a descrição","OK"))))))))))</f>
        <v/>
      </c>
      <c r="K559" s="34" t="n">
        <f aca="false">IF(J559="OK",C559,0)</f>
        <v>0</v>
      </c>
      <c r="L559" s="34" t="str">
        <f aca="false">IF(OR(J559&lt;&gt;"OK",FinMes=""),"",IF(B559&gt;=FinMes,0,MAX(0,ROUND(E559-C559,2))))</f>
        <v/>
      </c>
    </row>
    <row r="560" customFormat="false" ht="25" hidden="false" customHeight="true" outlineLevel="0" collapsed="false">
      <c r="A560" s="31"/>
      <c r="B560" s="32"/>
      <c r="C560" s="33"/>
      <c r="D560" s="34" t="str">
        <f aca="false">IF(OR(J560&lt;&gt;"OK",FinMes=""),"",IF(B560&gt;=FinMes,0,MAX(0,ROUND(C560-E560,2))))</f>
        <v/>
      </c>
      <c r="E560" s="34" t="str">
        <f aca="false">IF(OR(J560&lt;&gt;"OK",FinMes=""),"",IF(B560&gt;=FinMes,0,SUMIFS(PagoValido,PagoGasto,A560,PagoFecha,"&lt;"&amp;FinMes)))</f>
        <v/>
      </c>
      <c r="F560" s="35"/>
      <c r="G560" s="35"/>
      <c r="H560" s="35"/>
      <c r="I560" s="36" t="str">
        <f aca="false">IF(J560="","",IF(J560&lt;&gt;"OK","Confira os dados",IF(FinMes="","Escolha um período",IF(B560&gt;=FinMes,"Outro período",IF(L560&gt;0,"Pagamento excedente",IF(D560=0,"Pago",IF(E560=0,"A pagar","Parcial")))))))</f>
        <v/>
      </c>
      <c r="J560" s="36" t="str">
        <f aca="false">IF(COUNTA(A560:C560,F560:H560)=0,"",IF(A560="","Falta o código",IF(A560&lt;&gt;TRIM(A560),"Confira o código",IF(COUNTIFS(GastoID,A560)&gt;1,"Código repetido",IF(NOT(ISNUMBER(B560)),"Confira a data",IF(OR(B560&lt;1,B560&gt;73415,INT(B560)&lt;&gt;B560),"Confira a data",IF(NOT(ISNUMBER(C560)),"Confira o valor",IF(C560&lt;=0,"Valor maior que zero",IF(COUNTIFS(Categorias,F560)&lt;&gt;1,"Escolha uma categoria",IF(G560="","Preencha a descrição","OK"))))))))))</f>
        <v/>
      </c>
      <c r="K560" s="34" t="n">
        <f aca="false">IF(J560="OK",C560,0)</f>
        <v>0</v>
      </c>
      <c r="L560" s="34" t="str">
        <f aca="false">IF(OR(J560&lt;&gt;"OK",FinMes=""),"",IF(B560&gt;=FinMes,0,MAX(0,ROUND(E560-C560,2))))</f>
        <v/>
      </c>
    </row>
    <row r="561" customFormat="false" ht="25" hidden="false" customHeight="true" outlineLevel="0" collapsed="false">
      <c r="A561" s="31"/>
      <c r="B561" s="32"/>
      <c r="C561" s="33"/>
      <c r="D561" s="34" t="str">
        <f aca="false">IF(OR(J561&lt;&gt;"OK",FinMes=""),"",IF(B561&gt;=FinMes,0,MAX(0,ROUND(C561-E561,2))))</f>
        <v/>
      </c>
      <c r="E561" s="34" t="str">
        <f aca="false">IF(OR(J561&lt;&gt;"OK",FinMes=""),"",IF(B561&gt;=FinMes,0,SUMIFS(PagoValido,PagoGasto,A561,PagoFecha,"&lt;"&amp;FinMes)))</f>
        <v/>
      </c>
      <c r="F561" s="35"/>
      <c r="G561" s="35"/>
      <c r="H561" s="35"/>
      <c r="I561" s="36" t="str">
        <f aca="false">IF(J561="","",IF(J561&lt;&gt;"OK","Confira os dados",IF(FinMes="","Escolha um período",IF(B561&gt;=FinMes,"Outro período",IF(L561&gt;0,"Pagamento excedente",IF(D561=0,"Pago",IF(E561=0,"A pagar","Parcial")))))))</f>
        <v/>
      </c>
      <c r="J561" s="36" t="str">
        <f aca="false">IF(COUNTA(A561:C561,F561:H561)=0,"",IF(A561="","Falta o código",IF(A561&lt;&gt;TRIM(A561),"Confira o código",IF(COUNTIFS(GastoID,A561)&gt;1,"Código repetido",IF(NOT(ISNUMBER(B561)),"Confira a data",IF(OR(B561&lt;1,B561&gt;73415,INT(B561)&lt;&gt;B561),"Confira a data",IF(NOT(ISNUMBER(C561)),"Confira o valor",IF(C561&lt;=0,"Valor maior que zero",IF(COUNTIFS(Categorias,F561)&lt;&gt;1,"Escolha uma categoria",IF(G561="","Preencha a descrição","OK"))))))))))</f>
        <v/>
      </c>
      <c r="K561" s="34" t="n">
        <f aca="false">IF(J561="OK",C561,0)</f>
        <v>0</v>
      </c>
      <c r="L561" s="34" t="str">
        <f aca="false">IF(OR(J561&lt;&gt;"OK",FinMes=""),"",IF(B561&gt;=FinMes,0,MAX(0,ROUND(E561-C561,2))))</f>
        <v/>
      </c>
    </row>
    <row r="562" customFormat="false" ht="25" hidden="false" customHeight="true" outlineLevel="0" collapsed="false">
      <c r="A562" s="31"/>
      <c r="B562" s="32"/>
      <c r="C562" s="33"/>
      <c r="D562" s="34" t="str">
        <f aca="false">IF(OR(J562&lt;&gt;"OK",FinMes=""),"",IF(B562&gt;=FinMes,0,MAX(0,ROUND(C562-E562,2))))</f>
        <v/>
      </c>
      <c r="E562" s="34" t="str">
        <f aca="false">IF(OR(J562&lt;&gt;"OK",FinMes=""),"",IF(B562&gt;=FinMes,0,SUMIFS(PagoValido,PagoGasto,A562,PagoFecha,"&lt;"&amp;FinMes)))</f>
        <v/>
      </c>
      <c r="F562" s="35"/>
      <c r="G562" s="35"/>
      <c r="H562" s="35"/>
      <c r="I562" s="36" t="str">
        <f aca="false">IF(J562="","",IF(J562&lt;&gt;"OK","Confira os dados",IF(FinMes="","Escolha um período",IF(B562&gt;=FinMes,"Outro período",IF(L562&gt;0,"Pagamento excedente",IF(D562=0,"Pago",IF(E562=0,"A pagar","Parcial")))))))</f>
        <v/>
      </c>
      <c r="J562" s="36" t="str">
        <f aca="false">IF(COUNTA(A562:C562,F562:H562)=0,"",IF(A562="","Falta o código",IF(A562&lt;&gt;TRIM(A562),"Confira o código",IF(COUNTIFS(GastoID,A562)&gt;1,"Código repetido",IF(NOT(ISNUMBER(B562)),"Confira a data",IF(OR(B562&lt;1,B562&gt;73415,INT(B562)&lt;&gt;B562),"Confira a data",IF(NOT(ISNUMBER(C562)),"Confira o valor",IF(C562&lt;=0,"Valor maior que zero",IF(COUNTIFS(Categorias,F562)&lt;&gt;1,"Escolha uma categoria",IF(G562="","Preencha a descrição","OK"))))))))))</f>
        <v/>
      </c>
      <c r="K562" s="34" t="n">
        <f aca="false">IF(J562="OK",C562,0)</f>
        <v>0</v>
      </c>
      <c r="L562" s="34" t="str">
        <f aca="false">IF(OR(J562&lt;&gt;"OK",FinMes=""),"",IF(B562&gt;=FinMes,0,MAX(0,ROUND(E562-C562,2))))</f>
        <v/>
      </c>
    </row>
    <row r="563" customFormat="false" ht="25" hidden="false" customHeight="true" outlineLevel="0" collapsed="false">
      <c r="A563" s="31"/>
      <c r="B563" s="32"/>
      <c r="C563" s="33"/>
      <c r="D563" s="34" t="str">
        <f aca="false">IF(OR(J563&lt;&gt;"OK",FinMes=""),"",IF(B563&gt;=FinMes,0,MAX(0,ROUND(C563-E563,2))))</f>
        <v/>
      </c>
      <c r="E563" s="34" t="str">
        <f aca="false">IF(OR(J563&lt;&gt;"OK",FinMes=""),"",IF(B563&gt;=FinMes,0,SUMIFS(PagoValido,PagoGasto,A563,PagoFecha,"&lt;"&amp;FinMes)))</f>
        <v/>
      </c>
      <c r="F563" s="35"/>
      <c r="G563" s="35"/>
      <c r="H563" s="35"/>
      <c r="I563" s="36" t="str">
        <f aca="false">IF(J563="","",IF(J563&lt;&gt;"OK","Confira os dados",IF(FinMes="","Escolha um período",IF(B563&gt;=FinMes,"Outro período",IF(L563&gt;0,"Pagamento excedente",IF(D563=0,"Pago",IF(E563=0,"A pagar","Parcial")))))))</f>
        <v/>
      </c>
      <c r="J563" s="36" t="str">
        <f aca="false">IF(COUNTA(A563:C563,F563:H563)=0,"",IF(A563="","Falta o código",IF(A563&lt;&gt;TRIM(A563),"Confira o código",IF(COUNTIFS(GastoID,A563)&gt;1,"Código repetido",IF(NOT(ISNUMBER(B563)),"Confira a data",IF(OR(B563&lt;1,B563&gt;73415,INT(B563)&lt;&gt;B563),"Confira a data",IF(NOT(ISNUMBER(C563)),"Confira o valor",IF(C563&lt;=0,"Valor maior que zero",IF(COUNTIFS(Categorias,F563)&lt;&gt;1,"Escolha uma categoria",IF(G563="","Preencha a descrição","OK"))))))))))</f>
        <v/>
      </c>
      <c r="K563" s="34" t="n">
        <f aca="false">IF(J563="OK",C563,0)</f>
        <v>0</v>
      </c>
      <c r="L563" s="34" t="str">
        <f aca="false">IF(OR(J563&lt;&gt;"OK",FinMes=""),"",IF(B563&gt;=FinMes,0,MAX(0,ROUND(E563-C563,2))))</f>
        <v/>
      </c>
    </row>
    <row r="564" customFormat="false" ht="25" hidden="false" customHeight="true" outlineLevel="0" collapsed="false">
      <c r="A564" s="31"/>
      <c r="B564" s="32"/>
      <c r="C564" s="33"/>
      <c r="D564" s="34" t="str">
        <f aca="false">IF(OR(J564&lt;&gt;"OK",FinMes=""),"",IF(B564&gt;=FinMes,0,MAX(0,ROUND(C564-E564,2))))</f>
        <v/>
      </c>
      <c r="E564" s="34" t="str">
        <f aca="false">IF(OR(J564&lt;&gt;"OK",FinMes=""),"",IF(B564&gt;=FinMes,0,SUMIFS(PagoValido,PagoGasto,A564,PagoFecha,"&lt;"&amp;FinMes)))</f>
        <v/>
      </c>
      <c r="F564" s="35"/>
      <c r="G564" s="35"/>
      <c r="H564" s="35"/>
      <c r="I564" s="36" t="str">
        <f aca="false">IF(J564="","",IF(J564&lt;&gt;"OK","Confira os dados",IF(FinMes="","Escolha um período",IF(B564&gt;=FinMes,"Outro período",IF(L564&gt;0,"Pagamento excedente",IF(D564=0,"Pago",IF(E564=0,"A pagar","Parcial")))))))</f>
        <v/>
      </c>
      <c r="J564" s="36" t="str">
        <f aca="false">IF(COUNTA(A564:C564,F564:H564)=0,"",IF(A564="","Falta o código",IF(A564&lt;&gt;TRIM(A564),"Confira o código",IF(COUNTIFS(GastoID,A564)&gt;1,"Código repetido",IF(NOT(ISNUMBER(B564)),"Confira a data",IF(OR(B564&lt;1,B564&gt;73415,INT(B564)&lt;&gt;B564),"Confira a data",IF(NOT(ISNUMBER(C564)),"Confira o valor",IF(C564&lt;=0,"Valor maior que zero",IF(COUNTIFS(Categorias,F564)&lt;&gt;1,"Escolha uma categoria",IF(G564="","Preencha a descrição","OK"))))))))))</f>
        <v/>
      </c>
      <c r="K564" s="34" t="n">
        <f aca="false">IF(J564="OK",C564,0)</f>
        <v>0</v>
      </c>
      <c r="L564" s="34" t="str">
        <f aca="false">IF(OR(J564&lt;&gt;"OK",FinMes=""),"",IF(B564&gt;=FinMes,0,MAX(0,ROUND(E564-C564,2))))</f>
        <v/>
      </c>
    </row>
    <row r="565" customFormat="false" ht="25" hidden="false" customHeight="true" outlineLevel="0" collapsed="false">
      <c r="A565" s="31"/>
      <c r="B565" s="32"/>
      <c r="C565" s="33"/>
      <c r="D565" s="34" t="str">
        <f aca="false">IF(OR(J565&lt;&gt;"OK",FinMes=""),"",IF(B565&gt;=FinMes,0,MAX(0,ROUND(C565-E565,2))))</f>
        <v/>
      </c>
      <c r="E565" s="34" t="str">
        <f aca="false">IF(OR(J565&lt;&gt;"OK",FinMes=""),"",IF(B565&gt;=FinMes,0,SUMIFS(PagoValido,PagoGasto,A565,PagoFecha,"&lt;"&amp;FinMes)))</f>
        <v/>
      </c>
      <c r="F565" s="35"/>
      <c r="G565" s="35"/>
      <c r="H565" s="35"/>
      <c r="I565" s="36" t="str">
        <f aca="false">IF(J565="","",IF(J565&lt;&gt;"OK","Confira os dados",IF(FinMes="","Escolha um período",IF(B565&gt;=FinMes,"Outro período",IF(L565&gt;0,"Pagamento excedente",IF(D565=0,"Pago",IF(E565=0,"A pagar","Parcial")))))))</f>
        <v/>
      </c>
      <c r="J565" s="36" t="str">
        <f aca="false">IF(COUNTA(A565:C565,F565:H565)=0,"",IF(A565="","Falta o código",IF(A565&lt;&gt;TRIM(A565),"Confira o código",IF(COUNTIFS(GastoID,A565)&gt;1,"Código repetido",IF(NOT(ISNUMBER(B565)),"Confira a data",IF(OR(B565&lt;1,B565&gt;73415,INT(B565)&lt;&gt;B565),"Confira a data",IF(NOT(ISNUMBER(C565)),"Confira o valor",IF(C565&lt;=0,"Valor maior que zero",IF(COUNTIFS(Categorias,F565)&lt;&gt;1,"Escolha uma categoria",IF(G565="","Preencha a descrição","OK"))))))))))</f>
        <v/>
      </c>
      <c r="K565" s="34" t="n">
        <f aca="false">IF(J565="OK",C565,0)</f>
        <v>0</v>
      </c>
      <c r="L565" s="34" t="str">
        <f aca="false">IF(OR(J565&lt;&gt;"OK",FinMes=""),"",IF(B565&gt;=FinMes,0,MAX(0,ROUND(E565-C565,2))))</f>
        <v/>
      </c>
    </row>
    <row r="566" customFormat="false" ht="25" hidden="false" customHeight="true" outlineLevel="0" collapsed="false">
      <c r="A566" s="31"/>
      <c r="B566" s="32"/>
      <c r="C566" s="33"/>
      <c r="D566" s="34" t="str">
        <f aca="false">IF(OR(J566&lt;&gt;"OK",FinMes=""),"",IF(B566&gt;=FinMes,0,MAX(0,ROUND(C566-E566,2))))</f>
        <v/>
      </c>
      <c r="E566" s="34" t="str">
        <f aca="false">IF(OR(J566&lt;&gt;"OK",FinMes=""),"",IF(B566&gt;=FinMes,0,SUMIFS(PagoValido,PagoGasto,A566,PagoFecha,"&lt;"&amp;FinMes)))</f>
        <v/>
      </c>
      <c r="F566" s="35"/>
      <c r="G566" s="35"/>
      <c r="H566" s="35"/>
      <c r="I566" s="36" t="str">
        <f aca="false">IF(J566="","",IF(J566&lt;&gt;"OK","Confira os dados",IF(FinMes="","Escolha um período",IF(B566&gt;=FinMes,"Outro período",IF(L566&gt;0,"Pagamento excedente",IF(D566=0,"Pago",IF(E566=0,"A pagar","Parcial")))))))</f>
        <v/>
      </c>
      <c r="J566" s="36" t="str">
        <f aca="false">IF(COUNTA(A566:C566,F566:H566)=0,"",IF(A566="","Falta o código",IF(A566&lt;&gt;TRIM(A566),"Confira o código",IF(COUNTIFS(GastoID,A566)&gt;1,"Código repetido",IF(NOT(ISNUMBER(B566)),"Confira a data",IF(OR(B566&lt;1,B566&gt;73415,INT(B566)&lt;&gt;B566),"Confira a data",IF(NOT(ISNUMBER(C566)),"Confira o valor",IF(C566&lt;=0,"Valor maior que zero",IF(COUNTIFS(Categorias,F566)&lt;&gt;1,"Escolha uma categoria",IF(G566="","Preencha a descrição","OK"))))))))))</f>
        <v/>
      </c>
      <c r="K566" s="34" t="n">
        <f aca="false">IF(J566="OK",C566,0)</f>
        <v>0</v>
      </c>
      <c r="L566" s="34" t="str">
        <f aca="false">IF(OR(J566&lt;&gt;"OK",FinMes=""),"",IF(B566&gt;=FinMes,0,MAX(0,ROUND(E566-C566,2))))</f>
        <v/>
      </c>
    </row>
    <row r="567" customFormat="false" ht="25" hidden="false" customHeight="true" outlineLevel="0" collapsed="false">
      <c r="A567" s="31"/>
      <c r="B567" s="32"/>
      <c r="C567" s="33"/>
      <c r="D567" s="34" t="str">
        <f aca="false">IF(OR(J567&lt;&gt;"OK",FinMes=""),"",IF(B567&gt;=FinMes,0,MAX(0,ROUND(C567-E567,2))))</f>
        <v/>
      </c>
      <c r="E567" s="34" t="str">
        <f aca="false">IF(OR(J567&lt;&gt;"OK",FinMes=""),"",IF(B567&gt;=FinMes,0,SUMIFS(PagoValido,PagoGasto,A567,PagoFecha,"&lt;"&amp;FinMes)))</f>
        <v/>
      </c>
      <c r="F567" s="35"/>
      <c r="G567" s="35"/>
      <c r="H567" s="35"/>
      <c r="I567" s="36" t="str">
        <f aca="false">IF(J567="","",IF(J567&lt;&gt;"OK","Confira os dados",IF(FinMes="","Escolha um período",IF(B567&gt;=FinMes,"Outro período",IF(L567&gt;0,"Pagamento excedente",IF(D567=0,"Pago",IF(E567=0,"A pagar","Parcial")))))))</f>
        <v/>
      </c>
      <c r="J567" s="36" t="str">
        <f aca="false">IF(COUNTA(A567:C567,F567:H567)=0,"",IF(A567="","Falta o código",IF(A567&lt;&gt;TRIM(A567),"Confira o código",IF(COUNTIFS(GastoID,A567)&gt;1,"Código repetido",IF(NOT(ISNUMBER(B567)),"Confira a data",IF(OR(B567&lt;1,B567&gt;73415,INT(B567)&lt;&gt;B567),"Confira a data",IF(NOT(ISNUMBER(C567)),"Confira o valor",IF(C567&lt;=0,"Valor maior que zero",IF(COUNTIFS(Categorias,F567)&lt;&gt;1,"Escolha uma categoria",IF(G567="","Preencha a descrição","OK"))))))))))</f>
        <v/>
      </c>
      <c r="K567" s="34" t="n">
        <f aca="false">IF(J567="OK",C567,0)</f>
        <v>0</v>
      </c>
      <c r="L567" s="34" t="str">
        <f aca="false">IF(OR(J567&lt;&gt;"OK",FinMes=""),"",IF(B567&gt;=FinMes,0,MAX(0,ROUND(E567-C567,2))))</f>
        <v/>
      </c>
    </row>
    <row r="568" customFormat="false" ht="25" hidden="false" customHeight="true" outlineLevel="0" collapsed="false">
      <c r="A568" s="31"/>
      <c r="B568" s="32"/>
      <c r="C568" s="33"/>
      <c r="D568" s="34" t="str">
        <f aca="false">IF(OR(J568&lt;&gt;"OK",FinMes=""),"",IF(B568&gt;=FinMes,0,MAX(0,ROUND(C568-E568,2))))</f>
        <v/>
      </c>
      <c r="E568" s="34" t="str">
        <f aca="false">IF(OR(J568&lt;&gt;"OK",FinMes=""),"",IF(B568&gt;=FinMes,0,SUMIFS(PagoValido,PagoGasto,A568,PagoFecha,"&lt;"&amp;FinMes)))</f>
        <v/>
      </c>
      <c r="F568" s="35"/>
      <c r="G568" s="35"/>
      <c r="H568" s="35"/>
      <c r="I568" s="36" t="str">
        <f aca="false">IF(J568="","",IF(J568&lt;&gt;"OK","Confira os dados",IF(FinMes="","Escolha um período",IF(B568&gt;=FinMes,"Outro período",IF(L568&gt;0,"Pagamento excedente",IF(D568=0,"Pago",IF(E568=0,"A pagar","Parcial")))))))</f>
        <v/>
      </c>
      <c r="J568" s="36" t="str">
        <f aca="false">IF(COUNTA(A568:C568,F568:H568)=0,"",IF(A568="","Falta o código",IF(A568&lt;&gt;TRIM(A568),"Confira o código",IF(COUNTIFS(GastoID,A568)&gt;1,"Código repetido",IF(NOT(ISNUMBER(B568)),"Confira a data",IF(OR(B568&lt;1,B568&gt;73415,INT(B568)&lt;&gt;B568),"Confira a data",IF(NOT(ISNUMBER(C568)),"Confira o valor",IF(C568&lt;=0,"Valor maior que zero",IF(COUNTIFS(Categorias,F568)&lt;&gt;1,"Escolha uma categoria",IF(G568="","Preencha a descrição","OK"))))))))))</f>
        <v/>
      </c>
      <c r="K568" s="34" t="n">
        <f aca="false">IF(J568="OK",C568,0)</f>
        <v>0</v>
      </c>
      <c r="L568" s="34" t="str">
        <f aca="false">IF(OR(J568&lt;&gt;"OK",FinMes=""),"",IF(B568&gt;=FinMes,0,MAX(0,ROUND(E568-C568,2))))</f>
        <v/>
      </c>
    </row>
    <row r="569" customFormat="false" ht="25" hidden="false" customHeight="true" outlineLevel="0" collapsed="false">
      <c r="A569" s="31"/>
      <c r="B569" s="32"/>
      <c r="C569" s="33"/>
      <c r="D569" s="34" t="str">
        <f aca="false">IF(OR(J569&lt;&gt;"OK",FinMes=""),"",IF(B569&gt;=FinMes,0,MAX(0,ROUND(C569-E569,2))))</f>
        <v/>
      </c>
      <c r="E569" s="34" t="str">
        <f aca="false">IF(OR(J569&lt;&gt;"OK",FinMes=""),"",IF(B569&gt;=FinMes,0,SUMIFS(PagoValido,PagoGasto,A569,PagoFecha,"&lt;"&amp;FinMes)))</f>
        <v/>
      </c>
      <c r="F569" s="35"/>
      <c r="G569" s="35"/>
      <c r="H569" s="35"/>
      <c r="I569" s="36" t="str">
        <f aca="false">IF(J569="","",IF(J569&lt;&gt;"OK","Confira os dados",IF(FinMes="","Escolha um período",IF(B569&gt;=FinMes,"Outro período",IF(L569&gt;0,"Pagamento excedente",IF(D569=0,"Pago",IF(E569=0,"A pagar","Parcial")))))))</f>
        <v/>
      </c>
      <c r="J569" s="36" t="str">
        <f aca="false">IF(COUNTA(A569:C569,F569:H569)=0,"",IF(A569="","Falta o código",IF(A569&lt;&gt;TRIM(A569),"Confira o código",IF(COUNTIFS(GastoID,A569)&gt;1,"Código repetido",IF(NOT(ISNUMBER(B569)),"Confira a data",IF(OR(B569&lt;1,B569&gt;73415,INT(B569)&lt;&gt;B569),"Confira a data",IF(NOT(ISNUMBER(C569)),"Confira o valor",IF(C569&lt;=0,"Valor maior que zero",IF(COUNTIFS(Categorias,F569)&lt;&gt;1,"Escolha uma categoria",IF(G569="","Preencha a descrição","OK"))))))))))</f>
        <v/>
      </c>
      <c r="K569" s="34" t="n">
        <f aca="false">IF(J569="OK",C569,0)</f>
        <v>0</v>
      </c>
      <c r="L569" s="34" t="str">
        <f aca="false">IF(OR(J569&lt;&gt;"OK",FinMes=""),"",IF(B569&gt;=FinMes,0,MAX(0,ROUND(E569-C569,2))))</f>
        <v/>
      </c>
    </row>
    <row r="570" customFormat="false" ht="25" hidden="false" customHeight="true" outlineLevel="0" collapsed="false">
      <c r="A570" s="31"/>
      <c r="B570" s="32"/>
      <c r="C570" s="33"/>
      <c r="D570" s="34" t="str">
        <f aca="false">IF(OR(J570&lt;&gt;"OK",FinMes=""),"",IF(B570&gt;=FinMes,0,MAX(0,ROUND(C570-E570,2))))</f>
        <v/>
      </c>
      <c r="E570" s="34" t="str">
        <f aca="false">IF(OR(J570&lt;&gt;"OK",FinMes=""),"",IF(B570&gt;=FinMes,0,SUMIFS(PagoValido,PagoGasto,A570,PagoFecha,"&lt;"&amp;FinMes)))</f>
        <v/>
      </c>
      <c r="F570" s="35"/>
      <c r="G570" s="35"/>
      <c r="H570" s="35"/>
      <c r="I570" s="36" t="str">
        <f aca="false">IF(J570="","",IF(J570&lt;&gt;"OK","Confira os dados",IF(FinMes="","Escolha um período",IF(B570&gt;=FinMes,"Outro período",IF(L570&gt;0,"Pagamento excedente",IF(D570=0,"Pago",IF(E570=0,"A pagar","Parcial")))))))</f>
        <v/>
      </c>
      <c r="J570" s="36" t="str">
        <f aca="false">IF(COUNTA(A570:C570,F570:H570)=0,"",IF(A570="","Falta o código",IF(A570&lt;&gt;TRIM(A570),"Confira o código",IF(COUNTIFS(GastoID,A570)&gt;1,"Código repetido",IF(NOT(ISNUMBER(B570)),"Confira a data",IF(OR(B570&lt;1,B570&gt;73415,INT(B570)&lt;&gt;B570),"Confira a data",IF(NOT(ISNUMBER(C570)),"Confira o valor",IF(C570&lt;=0,"Valor maior que zero",IF(COUNTIFS(Categorias,F570)&lt;&gt;1,"Escolha uma categoria",IF(G570="","Preencha a descrição","OK"))))))))))</f>
        <v/>
      </c>
      <c r="K570" s="34" t="n">
        <f aca="false">IF(J570="OK",C570,0)</f>
        <v>0</v>
      </c>
      <c r="L570" s="34" t="str">
        <f aca="false">IF(OR(J570&lt;&gt;"OK",FinMes=""),"",IF(B570&gt;=FinMes,0,MAX(0,ROUND(E570-C570,2))))</f>
        <v/>
      </c>
    </row>
    <row r="571" customFormat="false" ht="25" hidden="false" customHeight="true" outlineLevel="0" collapsed="false">
      <c r="A571" s="31"/>
      <c r="B571" s="32"/>
      <c r="C571" s="33"/>
      <c r="D571" s="34" t="str">
        <f aca="false">IF(OR(J571&lt;&gt;"OK",FinMes=""),"",IF(B571&gt;=FinMes,0,MAX(0,ROUND(C571-E571,2))))</f>
        <v/>
      </c>
      <c r="E571" s="34" t="str">
        <f aca="false">IF(OR(J571&lt;&gt;"OK",FinMes=""),"",IF(B571&gt;=FinMes,0,SUMIFS(PagoValido,PagoGasto,A571,PagoFecha,"&lt;"&amp;FinMes)))</f>
        <v/>
      </c>
      <c r="F571" s="35"/>
      <c r="G571" s="35"/>
      <c r="H571" s="35"/>
      <c r="I571" s="36" t="str">
        <f aca="false">IF(J571="","",IF(J571&lt;&gt;"OK","Confira os dados",IF(FinMes="","Escolha um período",IF(B571&gt;=FinMes,"Outro período",IF(L571&gt;0,"Pagamento excedente",IF(D571=0,"Pago",IF(E571=0,"A pagar","Parcial")))))))</f>
        <v/>
      </c>
      <c r="J571" s="36" t="str">
        <f aca="false">IF(COUNTA(A571:C571,F571:H571)=0,"",IF(A571="","Falta o código",IF(A571&lt;&gt;TRIM(A571),"Confira o código",IF(COUNTIFS(GastoID,A571)&gt;1,"Código repetido",IF(NOT(ISNUMBER(B571)),"Confira a data",IF(OR(B571&lt;1,B571&gt;73415,INT(B571)&lt;&gt;B571),"Confira a data",IF(NOT(ISNUMBER(C571)),"Confira o valor",IF(C571&lt;=0,"Valor maior que zero",IF(COUNTIFS(Categorias,F571)&lt;&gt;1,"Escolha uma categoria",IF(G571="","Preencha a descrição","OK"))))))))))</f>
        <v/>
      </c>
      <c r="K571" s="34" t="n">
        <f aca="false">IF(J571="OK",C571,0)</f>
        <v>0</v>
      </c>
      <c r="L571" s="34" t="str">
        <f aca="false">IF(OR(J571&lt;&gt;"OK",FinMes=""),"",IF(B571&gt;=FinMes,0,MAX(0,ROUND(E571-C571,2))))</f>
        <v/>
      </c>
    </row>
    <row r="572" customFormat="false" ht="25" hidden="false" customHeight="true" outlineLevel="0" collapsed="false">
      <c r="A572" s="31"/>
      <c r="B572" s="32"/>
      <c r="C572" s="33"/>
      <c r="D572" s="34" t="str">
        <f aca="false">IF(OR(J572&lt;&gt;"OK",FinMes=""),"",IF(B572&gt;=FinMes,0,MAX(0,ROUND(C572-E572,2))))</f>
        <v/>
      </c>
      <c r="E572" s="34" t="str">
        <f aca="false">IF(OR(J572&lt;&gt;"OK",FinMes=""),"",IF(B572&gt;=FinMes,0,SUMIFS(PagoValido,PagoGasto,A572,PagoFecha,"&lt;"&amp;FinMes)))</f>
        <v/>
      </c>
      <c r="F572" s="35"/>
      <c r="G572" s="35"/>
      <c r="H572" s="35"/>
      <c r="I572" s="36" t="str">
        <f aca="false">IF(J572="","",IF(J572&lt;&gt;"OK","Confira os dados",IF(FinMes="","Escolha um período",IF(B572&gt;=FinMes,"Outro período",IF(L572&gt;0,"Pagamento excedente",IF(D572=0,"Pago",IF(E572=0,"A pagar","Parcial")))))))</f>
        <v/>
      </c>
      <c r="J572" s="36" t="str">
        <f aca="false">IF(COUNTA(A572:C572,F572:H572)=0,"",IF(A572="","Falta o código",IF(A572&lt;&gt;TRIM(A572),"Confira o código",IF(COUNTIFS(GastoID,A572)&gt;1,"Código repetido",IF(NOT(ISNUMBER(B572)),"Confira a data",IF(OR(B572&lt;1,B572&gt;73415,INT(B572)&lt;&gt;B572),"Confira a data",IF(NOT(ISNUMBER(C572)),"Confira o valor",IF(C572&lt;=0,"Valor maior que zero",IF(COUNTIFS(Categorias,F572)&lt;&gt;1,"Escolha uma categoria",IF(G572="","Preencha a descrição","OK"))))))))))</f>
        <v/>
      </c>
      <c r="K572" s="34" t="n">
        <f aca="false">IF(J572="OK",C572,0)</f>
        <v>0</v>
      </c>
      <c r="L572" s="34" t="str">
        <f aca="false">IF(OR(J572&lt;&gt;"OK",FinMes=""),"",IF(B572&gt;=FinMes,0,MAX(0,ROUND(E572-C572,2))))</f>
        <v/>
      </c>
    </row>
    <row r="573" customFormat="false" ht="25" hidden="false" customHeight="true" outlineLevel="0" collapsed="false">
      <c r="A573" s="31"/>
      <c r="B573" s="32"/>
      <c r="C573" s="33"/>
      <c r="D573" s="34" t="str">
        <f aca="false">IF(OR(J573&lt;&gt;"OK",FinMes=""),"",IF(B573&gt;=FinMes,0,MAX(0,ROUND(C573-E573,2))))</f>
        <v/>
      </c>
      <c r="E573" s="34" t="str">
        <f aca="false">IF(OR(J573&lt;&gt;"OK",FinMes=""),"",IF(B573&gt;=FinMes,0,SUMIFS(PagoValido,PagoGasto,A573,PagoFecha,"&lt;"&amp;FinMes)))</f>
        <v/>
      </c>
      <c r="F573" s="35"/>
      <c r="G573" s="35"/>
      <c r="H573" s="35"/>
      <c r="I573" s="36" t="str">
        <f aca="false">IF(J573="","",IF(J573&lt;&gt;"OK","Confira os dados",IF(FinMes="","Escolha um período",IF(B573&gt;=FinMes,"Outro período",IF(L573&gt;0,"Pagamento excedente",IF(D573=0,"Pago",IF(E573=0,"A pagar","Parcial")))))))</f>
        <v/>
      </c>
      <c r="J573" s="36" t="str">
        <f aca="false">IF(COUNTA(A573:C573,F573:H573)=0,"",IF(A573="","Falta o código",IF(A573&lt;&gt;TRIM(A573),"Confira o código",IF(COUNTIFS(GastoID,A573)&gt;1,"Código repetido",IF(NOT(ISNUMBER(B573)),"Confira a data",IF(OR(B573&lt;1,B573&gt;73415,INT(B573)&lt;&gt;B573),"Confira a data",IF(NOT(ISNUMBER(C573)),"Confira o valor",IF(C573&lt;=0,"Valor maior que zero",IF(COUNTIFS(Categorias,F573)&lt;&gt;1,"Escolha uma categoria",IF(G573="","Preencha a descrição","OK"))))))))))</f>
        <v/>
      </c>
      <c r="K573" s="34" t="n">
        <f aca="false">IF(J573="OK",C573,0)</f>
        <v>0</v>
      </c>
      <c r="L573" s="34" t="str">
        <f aca="false">IF(OR(J573&lt;&gt;"OK",FinMes=""),"",IF(B573&gt;=FinMes,0,MAX(0,ROUND(E573-C573,2))))</f>
        <v/>
      </c>
    </row>
    <row r="574" customFormat="false" ht="25" hidden="false" customHeight="true" outlineLevel="0" collapsed="false">
      <c r="A574" s="31"/>
      <c r="B574" s="32"/>
      <c r="C574" s="33"/>
      <c r="D574" s="34" t="str">
        <f aca="false">IF(OR(J574&lt;&gt;"OK",FinMes=""),"",IF(B574&gt;=FinMes,0,MAX(0,ROUND(C574-E574,2))))</f>
        <v/>
      </c>
      <c r="E574" s="34" t="str">
        <f aca="false">IF(OR(J574&lt;&gt;"OK",FinMes=""),"",IF(B574&gt;=FinMes,0,SUMIFS(PagoValido,PagoGasto,A574,PagoFecha,"&lt;"&amp;FinMes)))</f>
        <v/>
      </c>
      <c r="F574" s="35"/>
      <c r="G574" s="35"/>
      <c r="H574" s="35"/>
      <c r="I574" s="36" t="str">
        <f aca="false">IF(J574="","",IF(J574&lt;&gt;"OK","Confira os dados",IF(FinMes="","Escolha um período",IF(B574&gt;=FinMes,"Outro período",IF(L574&gt;0,"Pagamento excedente",IF(D574=0,"Pago",IF(E574=0,"A pagar","Parcial")))))))</f>
        <v/>
      </c>
      <c r="J574" s="36" t="str">
        <f aca="false">IF(COUNTA(A574:C574,F574:H574)=0,"",IF(A574="","Falta o código",IF(A574&lt;&gt;TRIM(A574),"Confira o código",IF(COUNTIFS(GastoID,A574)&gt;1,"Código repetido",IF(NOT(ISNUMBER(B574)),"Confira a data",IF(OR(B574&lt;1,B574&gt;73415,INT(B574)&lt;&gt;B574),"Confira a data",IF(NOT(ISNUMBER(C574)),"Confira o valor",IF(C574&lt;=0,"Valor maior que zero",IF(COUNTIFS(Categorias,F574)&lt;&gt;1,"Escolha uma categoria",IF(G574="","Preencha a descrição","OK"))))))))))</f>
        <v/>
      </c>
      <c r="K574" s="34" t="n">
        <f aca="false">IF(J574="OK",C574,0)</f>
        <v>0</v>
      </c>
      <c r="L574" s="34" t="str">
        <f aca="false">IF(OR(J574&lt;&gt;"OK",FinMes=""),"",IF(B574&gt;=FinMes,0,MAX(0,ROUND(E574-C574,2))))</f>
        <v/>
      </c>
    </row>
    <row r="575" customFormat="false" ht="25" hidden="false" customHeight="true" outlineLevel="0" collapsed="false">
      <c r="A575" s="31"/>
      <c r="B575" s="32"/>
      <c r="C575" s="33"/>
      <c r="D575" s="34" t="str">
        <f aca="false">IF(OR(J575&lt;&gt;"OK",FinMes=""),"",IF(B575&gt;=FinMes,0,MAX(0,ROUND(C575-E575,2))))</f>
        <v/>
      </c>
      <c r="E575" s="34" t="str">
        <f aca="false">IF(OR(J575&lt;&gt;"OK",FinMes=""),"",IF(B575&gt;=FinMes,0,SUMIFS(PagoValido,PagoGasto,A575,PagoFecha,"&lt;"&amp;FinMes)))</f>
        <v/>
      </c>
      <c r="F575" s="35"/>
      <c r="G575" s="35"/>
      <c r="H575" s="35"/>
      <c r="I575" s="36" t="str">
        <f aca="false">IF(J575="","",IF(J575&lt;&gt;"OK","Confira os dados",IF(FinMes="","Escolha um período",IF(B575&gt;=FinMes,"Outro período",IF(L575&gt;0,"Pagamento excedente",IF(D575=0,"Pago",IF(E575=0,"A pagar","Parcial")))))))</f>
        <v/>
      </c>
      <c r="J575" s="36" t="str">
        <f aca="false">IF(COUNTA(A575:C575,F575:H575)=0,"",IF(A575="","Falta o código",IF(A575&lt;&gt;TRIM(A575),"Confira o código",IF(COUNTIFS(GastoID,A575)&gt;1,"Código repetido",IF(NOT(ISNUMBER(B575)),"Confira a data",IF(OR(B575&lt;1,B575&gt;73415,INT(B575)&lt;&gt;B575),"Confira a data",IF(NOT(ISNUMBER(C575)),"Confira o valor",IF(C575&lt;=0,"Valor maior que zero",IF(COUNTIFS(Categorias,F575)&lt;&gt;1,"Escolha uma categoria",IF(G575="","Preencha a descrição","OK"))))))))))</f>
        <v/>
      </c>
      <c r="K575" s="34" t="n">
        <f aca="false">IF(J575="OK",C575,0)</f>
        <v>0</v>
      </c>
      <c r="L575" s="34" t="str">
        <f aca="false">IF(OR(J575&lt;&gt;"OK",FinMes=""),"",IF(B575&gt;=FinMes,0,MAX(0,ROUND(E575-C575,2))))</f>
        <v/>
      </c>
    </row>
    <row r="576" customFormat="false" ht="25" hidden="false" customHeight="true" outlineLevel="0" collapsed="false">
      <c r="A576" s="31"/>
      <c r="B576" s="32"/>
      <c r="C576" s="33"/>
      <c r="D576" s="34" t="str">
        <f aca="false">IF(OR(J576&lt;&gt;"OK",FinMes=""),"",IF(B576&gt;=FinMes,0,MAX(0,ROUND(C576-E576,2))))</f>
        <v/>
      </c>
      <c r="E576" s="34" t="str">
        <f aca="false">IF(OR(J576&lt;&gt;"OK",FinMes=""),"",IF(B576&gt;=FinMes,0,SUMIFS(PagoValido,PagoGasto,A576,PagoFecha,"&lt;"&amp;FinMes)))</f>
        <v/>
      </c>
      <c r="F576" s="35"/>
      <c r="G576" s="35"/>
      <c r="H576" s="35"/>
      <c r="I576" s="36" t="str">
        <f aca="false">IF(J576="","",IF(J576&lt;&gt;"OK","Confira os dados",IF(FinMes="","Escolha um período",IF(B576&gt;=FinMes,"Outro período",IF(L576&gt;0,"Pagamento excedente",IF(D576=0,"Pago",IF(E576=0,"A pagar","Parcial")))))))</f>
        <v/>
      </c>
      <c r="J576" s="36" t="str">
        <f aca="false">IF(COUNTA(A576:C576,F576:H576)=0,"",IF(A576="","Falta o código",IF(A576&lt;&gt;TRIM(A576),"Confira o código",IF(COUNTIFS(GastoID,A576)&gt;1,"Código repetido",IF(NOT(ISNUMBER(B576)),"Confira a data",IF(OR(B576&lt;1,B576&gt;73415,INT(B576)&lt;&gt;B576),"Confira a data",IF(NOT(ISNUMBER(C576)),"Confira o valor",IF(C576&lt;=0,"Valor maior que zero",IF(COUNTIFS(Categorias,F576)&lt;&gt;1,"Escolha uma categoria",IF(G576="","Preencha a descrição","OK"))))))))))</f>
        <v/>
      </c>
      <c r="K576" s="34" t="n">
        <f aca="false">IF(J576="OK",C576,0)</f>
        <v>0</v>
      </c>
      <c r="L576" s="34" t="str">
        <f aca="false">IF(OR(J576&lt;&gt;"OK",FinMes=""),"",IF(B576&gt;=FinMes,0,MAX(0,ROUND(E576-C576,2))))</f>
        <v/>
      </c>
    </row>
    <row r="577" customFormat="false" ht="25" hidden="false" customHeight="true" outlineLevel="0" collapsed="false">
      <c r="A577" s="31"/>
      <c r="B577" s="32"/>
      <c r="C577" s="33"/>
      <c r="D577" s="34" t="str">
        <f aca="false">IF(OR(J577&lt;&gt;"OK",FinMes=""),"",IF(B577&gt;=FinMes,0,MAX(0,ROUND(C577-E577,2))))</f>
        <v/>
      </c>
      <c r="E577" s="34" t="str">
        <f aca="false">IF(OR(J577&lt;&gt;"OK",FinMes=""),"",IF(B577&gt;=FinMes,0,SUMIFS(PagoValido,PagoGasto,A577,PagoFecha,"&lt;"&amp;FinMes)))</f>
        <v/>
      </c>
      <c r="F577" s="35"/>
      <c r="G577" s="35"/>
      <c r="H577" s="35"/>
      <c r="I577" s="36" t="str">
        <f aca="false">IF(J577="","",IF(J577&lt;&gt;"OK","Confira os dados",IF(FinMes="","Escolha um período",IF(B577&gt;=FinMes,"Outro período",IF(L577&gt;0,"Pagamento excedente",IF(D577=0,"Pago",IF(E577=0,"A pagar","Parcial")))))))</f>
        <v/>
      </c>
      <c r="J577" s="36" t="str">
        <f aca="false">IF(COUNTA(A577:C577,F577:H577)=0,"",IF(A577="","Falta o código",IF(A577&lt;&gt;TRIM(A577),"Confira o código",IF(COUNTIFS(GastoID,A577)&gt;1,"Código repetido",IF(NOT(ISNUMBER(B577)),"Confira a data",IF(OR(B577&lt;1,B577&gt;73415,INT(B577)&lt;&gt;B577),"Confira a data",IF(NOT(ISNUMBER(C577)),"Confira o valor",IF(C577&lt;=0,"Valor maior que zero",IF(COUNTIFS(Categorias,F577)&lt;&gt;1,"Escolha uma categoria",IF(G577="","Preencha a descrição","OK"))))))))))</f>
        <v/>
      </c>
      <c r="K577" s="34" t="n">
        <f aca="false">IF(J577="OK",C577,0)</f>
        <v>0</v>
      </c>
      <c r="L577" s="34" t="str">
        <f aca="false">IF(OR(J577&lt;&gt;"OK",FinMes=""),"",IF(B577&gt;=FinMes,0,MAX(0,ROUND(E577-C577,2))))</f>
        <v/>
      </c>
    </row>
    <row r="578" customFormat="false" ht="25" hidden="false" customHeight="true" outlineLevel="0" collapsed="false">
      <c r="A578" s="31"/>
      <c r="B578" s="32"/>
      <c r="C578" s="33"/>
      <c r="D578" s="34" t="str">
        <f aca="false">IF(OR(J578&lt;&gt;"OK",FinMes=""),"",IF(B578&gt;=FinMes,0,MAX(0,ROUND(C578-E578,2))))</f>
        <v/>
      </c>
      <c r="E578" s="34" t="str">
        <f aca="false">IF(OR(J578&lt;&gt;"OK",FinMes=""),"",IF(B578&gt;=FinMes,0,SUMIFS(PagoValido,PagoGasto,A578,PagoFecha,"&lt;"&amp;FinMes)))</f>
        <v/>
      </c>
      <c r="F578" s="35"/>
      <c r="G578" s="35"/>
      <c r="H578" s="35"/>
      <c r="I578" s="36" t="str">
        <f aca="false">IF(J578="","",IF(J578&lt;&gt;"OK","Confira os dados",IF(FinMes="","Escolha um período",IF(B578&gt;=FinMes,"Outro período",IF(L578&gt;0,"Pagamento excedente",IF(D578=0,"Pago",IF(E578=0,"A pagar","Parcial")))))))</f>
        <v/>
      </c>
      <c r="J578" s="36" t="str">
        <f aca="false">IF(COUNTA(A578:C578,F578:H578)=0,"",IF(A578="","Falta o código",IF(A578&lt;&gt;TRIM(A578),"Confira o código",IF(COUNTIFS(GastoID,A578)&gt;1,"Código repetido",IF(NOT(ISNUMBER(B578)),"Confira a data",IF(OR(B578&lt;1,B578&gt;73415,INT(B578)&lt;&gt;B578),"Confira a data",IF(NOT(ISNUMBER(C578)),"Confira o valor",IF(C578&lt;=0,"Valor maior que zero",IF(COUNTIFS(Categorias,F578)&lt;&gt;1,"Escolha uma categoria",IF(G578="","Preencha a descrição","OK"))))))))))</f>
        <v/>
      </c>
      <c r="K578" s="34" t="n">
        <f aca="false">IF(J578="OK",C578,0)</f>
        <v>0</v>
      </c>
      <c r="L578" s="34" t="str">
        <f aca="false">IF(OR(J578&lt;&gt;"OK",FinMes=""),"",IF(B578&gt;=FinMes,0,MAX(0,ROUND(E578-C578,2))))</f>
        <v/>
      </c>
    </row>
    <row r="579" customFormat="false" ht="25" hidden="false" customHeight="true" outlineLevel="0" collapsed="false">
      <c r="A579" s="31"/>
      <c r="B579" s="32"/>
      <c r="C579" s="33"/>
      <c r="D579" s="34" t="str">
        <f aca="false">IF(OR(J579&lt;&gt;"OK",FinMes=""),"",IF(B579&gt;=FinMes,0,MAX(0,ROUND(C579-E579,2))))</f>
        <v/>
      </c>
      <c r="E579" s="34" t="str">
        <f aca="false">IF(OR(J579&lt;&gt;"OK",FinMes=""),"",IF(B579&gt;=FinMes,0,SUMIFS(PagoValido,PagoGasto,A579,PagoFecha,"&lt;"&amp;FinMes)))</f>
        <v/>
      </c>
      <c r="F579" s="35"/>
      <c r="G579" s="35"/>
      <c r="H579" s="35"/>
      <c r="I579" s="36" t="str">
        <f aca="false">IF(J579="","",IF(J579&lt;&gt;"OK","Confira os dados",IF(FinMes="","Escolha um período",IF(B579&gt;=FinMes,"Outro período",IF(L579&gt;0,"Pagamento excedente",IF(D579=0,"Pago",IF(E579=0,"A pagar","Parcial")))))))</f>
        <v/>
      </c>
      <c r="J579" s="36" t="str">
        <f aca="false">IF(COUNTA(A579:C579,F579:H579)=0,"",IF(A579="","Falta o código",IF(A579&lt;&gt;TRIM(A579),"Confira o código",IF(COUNTIFS(GastoID,A579)&gt;1,"Código repetido",IF(NOT(ISNUMBER(B579)),"Confira a data",IF(OR(B579&lt;1,B579&gt;73415,INT(B579)&lt;&gt;B579),"Confira a data",IF(NOT(ISNUMBER(C579)),"Confira o valor",IF(C579&lt;=0,"Valor maior que zero",IF(COUNTIFS(Categorias,F579)&lt;&gt;1,"Escolha uma categoria",IF(G579="","Preencha a descrição","OK"))))))))))</f>
        <v/>
      </c>
      <c r="K579" s="34" t="n">
        <f aca="false">IF(J579="OK",C579,0)</f>
        <v>0</v>
      </c>
      <c r="L579" s="34" t="str">
        <f aca="false">IF(OR(J579&lt;&gt;"OK",FinMes=""),"",IF(B579&gt;=FinMes,0,MAX(0,ROUND(E579-C579,2))))</f>
        <v/>
      </c>
    </row>
    <row r="580" customFormat="false" ht="25" hidden="false" customHeight="true" outlineLevel="0" collapsed="false">
      <c r="A580" s="31"/>
      <c r="B580" s="32"/>
      <c r="C580" s="33"/>
      <c r="D580" s="34" t="str">
        <f aca="false">IF(OR(J580&lt;&gt;"OK",FinMes=""),"",IF(B580&gt;=FinMes,0,MAX(0,ROUND(C580-E580,2))))</f>
        <v/>
      </c>
      <c r="E580" s="34" t="str">
        <f aca="false">IF(OR(J580&lt;&gt;"OK",FinMes=""),"",IF(B580&gt;=FinMes,0,SUMIFS(PagoValido,PagoGasto,A580,PagoFecha,"&lt;"&amp;FinMes)))</f>
        <v/>
      </c>
      <c r="F580" s="35"/>
      <c r="G580" s="35"/>
      <c r="H580" s="35"/>
      <c r="I580" s="36" t="str">
        <f aca="false">IF(J580="","",IF(J580&lt;&gt;"OK","Confira os dados",IF(FinMes="","Escolha um período",IF(B580&gt;=FinMes,"Outro período",IF(L580&gt;0,"Pagamento excedente",IF(D580=0,"Pago",IF(E580=0,"A pagar","Parcial")))))))</f>
        <v/>
      </c>
      <c r="J580" s="36" t="str">
        <f aca="false">IF(COUNTA(A580:C580,F580:H580)=0,"",IF(A580="","Falta o código",IF(A580&lt;&gt;TRIM(A580),"Confira o código",IF(COUNTIFS(GastoID,A580)&gt;1,"Código repetido",IF(NOT(ISNUMBER(B580)),"Confira a data",IF(OR(B580&lt;1,B580&gt;73415,INT(B580)&lt;&gt;B580),"Confira a data",IF(NOT(ISNUMBER(C580)),"Confira o valor",IF(C580&lt;=0,"Valor maior que zero",IF(COUNTIFS(Categorias,F580)&lt;&gt;1,"Escolha uma categoria",IF(G580="","Preencha a descrição","OK"))))))))))</f>
        <v/>
      </c>
      <c r="K580" s="34" t="n">
        <f aca="false">IF(J580="OK",C580,0)</f>
        <v>0</v>
      </c>
      <c r="L580" s="34" t="str">
        <f aca="false">IF(OR(J580&lt;&gt;"OK",FinMes=""),"",IF(B580&gt;=FinMes,0,MAX(0,ROUND(E580-C580,2))))</f>
        <v/>
      </c>
    </row>
    <row r="581" customFormat="false" ht="25" hidden="false" customHeight="true" outlineLevel="0" collapsed="false">
      <c r="A581" s="31"/>
      <c r="B581" s="32"/>
      <c r="C581" s="33"/>
      <c r="D581" s="34" t="str">
        <f aca="false">IF(OR(J581&lt;&gt;"OK",FinMes=""),"",IF(B581&gt;=FinMes,0,MAX(0,ROUND(C581-E581,2))))</f>
        <v/>
      </c>
      <c r="E581" s="34" t="str">
        <f aca="false">IF(OR(J581&lt;&gt;"OK",FinMes=""),"",IF(B581&gt;=FinMes,0,SUMIFS(PagoValido,PagoGasto,A581,PagoFecha,"&lt;"&amp;FinMes)))</f>
        <v/>
      </c>
      <c r="F581" s="35"/>
      <c r="G581" s="35"/>
      <c r="H581" s="35"/>
      <c r="I581" s="36" t="str">
        <f aca="false">IF(J581="","",IF(J581&lt;&gt;"OK","Confira os dados",IF(FinMes="","Escolha um período",IF(B581&gt;=FinMes,"Outro período",IF(L581&gt;0,"Pagamento excedente",IF(D581=0,"Pago",IF(E581=0,"A pagar","Parcial")))))))</f>
        <v/>
      </c>
      <c r="J581" s="36" t="str">
        <f aca="false">IF(COUNTA(A581:C581,F581:H581)=0,"",IF(A581="","Falta o código",IF(A581&lt;&gt;TRIM(A581),"Confira o código",IF(COUNTIFS(GastoID,A581)&gt;1,"Código repetido",IF(NOT(ISNUMBER(B581)),"Confira a data",IF(OR(B581&lt;1,B581&gt;73415,INT(B581)&lt;&gt;B581),"Confira a data",IF(NOT(ISNUMBER(C581)),"Confira o valor",IF(C581&lt;=0,"Valor maior que zero",IF(COUNTIFS(Categorias,F581)&lt;&gt;1,"Escolha uma categoria",IF(G581="","Preencha a descrição","OK"))))))))))</f>
        <v/>
      </c>
      <c r="K581" s="34" t="n">
        <f aca="false">IF(J581="OK",C581,0)</f>
        <v>0</v>
      </c>
      <c r="L581" s="34" t="str">
        <f aca="false">IF(OR(J581&lt;&gt;"OK",FinMes=""),"",IF(B581&gt;=FinMes,0,MAX(0,ROUND(E581-C581,2))))</f>
        <v/>
      </c>
    </row>
    <row r="582" customFormat="false" ht="25" hidden="false" customHeight="true" outlineLevel="0" collapsed="false">
      <c r="A582" s="31"/>
      <c r="B582" s="32"/>
      <c r="C582" s="33"/>
      <c r="D582" s="34" t="str">
        <f aca="false">IF(OR(J582&lt;&gt;"OK",FinMes=""),"",IF(B582&gt;=FinMes,0,MAX(0,ROUND(C582-E582,2))))</f>
        <v/>
      </c>
      <c r="E582" s="34" t="str">
        <f aca="false">IF(OR(J582&lt;&gt;"OK",FinMes=""),"",IF(B582&gt;=FinMes,0,SUMIFS(PagoValido,PagoGasto,A582,PagoFecha,"&lt;"&amp;FinMes)))</f>
        <v/>
      </c>
      <c r="F582" s="35"/>
      <c r="G582" s="35"/>
      <c r="H582" s="35"/>
      <c r="I582" s="36" t="str">
        <f aca="false">IF(J582="","",IF(J582&lt;&gt;"OK","Confira os dados",IF(FinMes="","Escolha um período",IF(B582&gt;=FinMes,"Outro período",IF(L582&gt;0,"Pagamento excedente",IF(D582=0,"Pago",IF(E582=0,"A pagar","Parcial")))))))</f>
        <v/>
      </c>
      <c r="J582" s="36" t="str">
        <f aca="false">IF(COUNTA(A582:C582,F582:H582)=0,"",IF(A582="","Falta o código",IF(A582&lt;&gt;TRIM(A582),"Confira o código",IF(COUNTIFS(GastoID,A582)&gt;1,"Código repetido",IF(NOT(ISNUMBER(B582)),"Confira a data",IF(OR(B582&lt;1,B582&gt;73415,INT(B582)&lt;&gt;B582),"Confira a data",IF(NOT(ISNUMBER(C582)),"Confira o valor",IF(C582&lt;=0,"Valor maior que zero",IF(COUNTIFS(Categorias,F582)&lt;&gt;1,"Escolha uma categoria",IF(G582="","Preencha a descrição","OK"))))))))))</f>
        <v/>
      </c>
      <c r="K582" s="34" t="n">
        <f aca="false">IF(J582="OK",C582,0)</f>
        <v>0</v>
      </c>
      <c r="L582" s="34" t="str">
        <f aca="false">IF(OR(J582&lt;&gt;"OK",FinMes=""),"",IF(B582&gt;=FinMes,0,MAX(0,ROUND(E582-C582,2))))</f>
        <v/>
      </c>
    </row>
    <row r="583" customFormat="false" ht="25" hidden="false" customHeight="true" outlineLevel="0" collapsed="false">
      <c r="A583" s="31"/>
      <c r="B583" s="32"/>
      <c r="C583" s="33"/>
      <c r="D583" s="34" t="str">
        <f aca="false">IF(OR(J583&lt;&gt;"OK",FinMes=""),"",IF(B583&gt;=FinMes,0,MAX(0,ROUND(C583-E583,2))))</f>
        <v/>
      </c>
      <c r="E583" s="34" t="str">
        <f aca="false">IF(OR(J583&lt;&gt;"OK",FinMes=""),"",IF(B583&gt;=FinMes,0,SUMIFS(PagoValido,PagoGasto,A583,PagoFecha,"&lt;"&amp;FinMes)))</f>
        <v/>
      </c>
      <c r="F583" s="35"/>
      <c r="G583" s="35"/>
      <c r="H583" s="35"/>
      <c r="I583" s="36" t="str">
        <f aca="false">IF(J583="","",IF(J583&lt;&gt;"OK","Confira os dados",IF(FinMes="","Escolha um período",IF(B583&gt;=FinMes,"Outro período",IF(L583&gt;0,"Pagamento excedente",IF(D583=0,"Pago",IF(E583=0,"A pagar","Parcial")))))))</f>
        <v/>
      </c>
      <c r="J583" s="36" t="str">
        <f aca="false">IF(COUNTA(A583:C583,F583:H583)=0,"",IF(A583="","Falta o código",IF(A583&lt;&gt;TRIM(A583),"Confira o código",IF(COUNTIFS(GastoID,A583)&gt;1,"Código repetido",IF(NOT(ISNUMBER(B583)),"Confira a data",IF(OR(B583&lt;1,B583&gt;73415,INT(B583)&lt;&gt;B583),"Confira a data",IF(NOT(ISNUMBER(C583)),"Confira o valor",IF(C583&lt;=0,"Valor maior que zero",IF(COUNTIFS(Categorias,F583)&lt;&gt;1,"Escolha uma categoria",IF(G583="","Preencha a descrição","OK"))))))))))</f>
        <v/>
      </c>
      <c r="K583" s="34" t="n">
        <f aca="false">IF(J583="OK",C583,0)</f>
        <v>0</v>
      </c>
      <c r="L583" s="34" t="str">
        <f aca="false">IF(OR(J583&lt;&gt;"OK",FinMes=""),"",IF(B583&gt;=FinMes,0,MAX(0,ROUND(E583-C583,2))))</f>
        <v/>
      </c>
    </row>
    <row r="584" customFormat="false" ht="25" hidden="false" customHeight="true" outlineLevel="0" collapsed="false">
      <c r="A584" s="31"/>
      <c r="B584" s="32"/>
      <c r="C584" s="33"/>
      <c r="D584" s="34" t="str">
        <f aca="false">IF(OR(J584&lt;&gt;"OK",FinMes=""),"",IF(B584&gt;=FinMes,0,MAX(0,ROUND(C584-E584,2))))</f>
        <v/>
      </c>
      <c r="E584" s="34" t="str">
        <f aca="false">IF(OR(J584&lt;&gt;"OK",FinMes=""),"",IF(B584&gt;=FinMes,0,SUMIFS(PagoValido,PagoGasto,A584,PagoFecha,"&lt;"&amp;FinMes)))</f>
        <v/>
      </c>
      <c r="F584" s="35"/>
      <c r="G584" s="35"/>
      <c r="H584" s="35"/>
      <c r="I584" s="36" t="str">
        <f aca="false">IF(J584="","",IF(J584&lt;&gt;"OK","Confira os dados",IF(FinMes="","Escolha um período",IF(B584&gt;=FinMes,"Outro período",IF(L584&gt;0,"Pagamento excedente",IF(D584=0,"Pago",IF(E584=0,"A pagar","Parcial")))))))</f>
        <v/>
      </c>
      <c r="J584" s="36" t="str">
        <f aca="false">IF(COUNTA(A584:C584,F584:H584)=0,"",IF(A584="","Falta o código",IF(A584&lt;&gt;TRIM(A584),"Confira o código",IF(COUNTIFS(GastoID,A584)&gt;1,"Código repetido",IF(NOT(ISNUMBER(B584)),"Confira a data",IF(OR(B584&lt;1,B584&gt;73415,INT(B584)&lt;&gt;B584),"Confira a data",IF(NOT(ISNUMBER(C584)),"Confira o valor",IF(C584&lt;=0,"Valor maior que zero",IF(COUNTIFS(Categorias,F584)&lt;&gt;1,"Escolha uma categoria",IF(G584="","Preencha a descrição","OK"))))))))))</f>
        <v/>
      </c>
      <c r="K584" s="34" t="n">
        <f aca="false">IF(J584="OK",C584,0)</f>
        <v>0</v>
      </c>
      <c r="L584" s="34" t="str">
        <f aca="false">IF(OR(J584&lt;&gt;"OK",FinMes=""),"",IF(B584&gt;=FinMes,0,MAX(0,ROUND(E584-C584,2))))</f>
        <v/>
      </c>
    </row>
    <row r="585" customFormat="false" ht="25" hidden="false" customHeight="true" outlineLevel="0" collapsed="false">
      <c r="A585" s="31"/>
      <c r="B585" s="32"/>
      <c r="C585" s="33"/>
      <c r="D585" s="34" t="str">
        <f aca="false">IF(OR(J585&lt;&gt;"OK",FinMes=""),"",IF(B585&gt;=FinMes,0,MAX(0,ROUND(C585-E585,2))))</f>
        <v/>
      </c>
      <c r="E585" s="34" t="str">
        <f aca="false">IF(OR(J585&lt;&gt;"OK",FinMes=""),"",IF(B585&gt;=FinMes,0,SUMIFS(PagoValido,PagoGasto,A585,PagoFecha,"&lt;"&amp;FinMes)))</f>
        <v/>
      </c>
      <c r="F585" s="35"/>
      <c r="G585" s="35"/>
      <c r="H585" s="35"/>
      <c r="I585" s="36" t="str">
        <f aca="false">IF(J585="","",IF(J585&lt;&gt;"OK","Confira os dados",IF(FinMes="","Escolha um período",IF(B585&gt;=FinMes,"Outro período",IF(L585&gt;0,"Pagamento excedente",IF(D585=0,"Pago",IF(E585=0,"A pagar","Parcial")))))))</f>
        <v/>
      </c>
      <c r="J585" s="36" t="str">
        <f aca="false">IF(COUNTA(A585:C585,F585:H585)=0,"",IF(A585="","Falta o código",IF(A585&lt;&gt;TRIM(A585),"Confira o código",IF(COUNTIFS(GastoID,A585)&gt;1,"Código repetido",IF(NOT(ISNUMBER(B585)),"Confira a data",IF(OR(B585&lt;1,B585&gt;73415,INT(B585)&lt;&gt;B585),"Confira a data",IF(NOT(ISNUMBER(C585)),"Confira o valor",IF(C585&lt;=0,"Valor maior que zero",IF(COUNTIFS(Categorias,F585)&lt;&gt;1,"Escolha uma categoria",IF(G585="","Preencha a descrição","OK"))))))))))</f>
        <v/>
      </c>
      <c r="K585" s="34" t="n">
        <f aca="false">IF(J585="OK",C585,0)</f>
        <v>0</v>
      </c>
      <c r="L585" s="34" t="str">
        <f aca="false">IF(OR(J585&lt;&gt;"OK",FinMes=""),"",IF(B585&gt;=FinMes,0,MAX(0,ROUND(E585-C585,2))))</f>
        <v/>
      </c>
    </row>
    <row r="586" customFormat="false" ht="25" hidden="false" customHeight="true" outlineLevel="0" collapsed="false">
      <c r="A586" s="31"/>
      <c r="B586" s="32"/>
      <c r="C586" s="33"/>
      <c r="D586" s="34" t="str">
        <f aca="false">IF(OR(J586&lt;&gt;"OK",FinMes=""),"",IF(B586&gt;=FinMes,0,MAX(0,ROUND(C586-E586,2))))</f>
        <v/>
      </c>
      <c r="E586" s="34" t="str">
        <f aca="false">IF(OR(J586&lt;&gt;"OK",FinMes=""),"",IF(B586&gt;=FinMes,0,SUMIFS(PagoValido,PagoGasto,A586,PagoFecha,"&lt;"&amp;FinMes)))</f>
        <v/>
      </c>
      <c r="F586" s="35"/>
      <c r="G586" s="35"/>
      <c r="H586" s="35"/>
      <c r="I586" s="36" t="str">
        <f aca="false">IF(J586="","",IF(J586&lt;&gt;"OK","Confira os dados",IF(FinMes="","Escolha um período",IF(B586&gt;=FinMes,"Outro período",IF(L586&gt;0,"Pagamento excedente",IF(D586=0,"Pago",IF(E586=0,"A pagar","Parcial")))))))</f>
        <v/>
      </c>
      <c r="J586" s="36" t="str">
        <f aca="false">IF(COUNTA(A586:C586,F586:H586)=0,"",IF(A586="","Falta o código",IF(A586&lt;&gt;TRIM(A586),"Confira o código",IF(COUNTIFS(GastoID,A586)&gt;1,"Código repetido",IF(NOT(ISNUMBER(B586)),"Confira a data",IF(OR(B586&lt;1,B586&gt;73415,INT(B586)&lt;&gt;B586),"Confira a data",IF(NOT(ISNUMBER(C586)),"Confira o valor",IF(C586&lt;=0,"Valor maior que zero",IF(COUNTIFS(Categorias,F586)&lt;&gt;1,"Escolha uma categoria",IF(G586="","Preencha a descrição","OK"))))))))))</f>
        <v/>
      </c>
      <c r="K586" s="34" t="n">
        <f aca="false">IF(J586="OK",C586,0)</f>
        <v>0</v>
      </c>
      <c r="L586" s="34" t="str">
        <f aca="false">IF(OR(J586&lt;&gt;"OK",FinMes=""),"",IF(B586&gt;=FinMes,0,MAX(0,ROUND(E586-C586,2))))</f>
        <v/>
      </c>
    </row>
    <row r="587" customFormat="false" ht="25" hidden="false" customHeight="true" outlineLevel="0" collapsed="false">
      <c r="A587" s="31"/>
      <c r="B587" s="32"/>
      <c r="C587" s="33"/>
      <c r="D587" s="34" t="str">
        <f aca="false">IF(OR(J587&lt;&gt;"OK",FinMes=""),"",IF(B587&gt;=FinMes,0,MAX(0,ROUND(C587-E587,2))))</f>
        <v/>
      </c>
      <c r="E587" s="34" t="str">
        <f aca="false">IF(OR(J587&lt;&gt;"OK",FinMes=""),"",IF(B587&gt;=FinMes,0,SUMIFS(PagoValido,PagoGasto,A587,PagoFecha,"&lt;"&amp;FinMes)))</f>
        <v/>
      </c>
      <c r="F587" s="35"/>
      <c r="G587" s="35"/>
      <c r="H587" s="35"/>
      <c r="I587" s="36" t="str">
        <f aca="false">IF(J587="","",IF(J587&lt;&gt;"OK","Confira os dados",IF(FinMes="","Escolha um período",IF(B587&gt;=FinMes,"Outro período",IF(L587&gt;0,"Pagamento excedente",IF(D587=0,"Pago",IF(E587=0,"A pagar","Parcial")))))))</f>
        <v/>
      </c>
      <c r="J587" s="36" t="str">
        <f aca="false">IF(COUNTA(A587:C587,F587:H587)=0,"",IF(A587="","Falta o código",IF(A587&lt;&gt;TRIM(A587),"Confira o código",IF(COUNTIFS(GastoID,A587)&gt;1,"Código repetido",IF(NOT(ISNUMBER(B587)),"Confira a data",IF(OR(B587&lt;1,B587&gt;73415,INT(B587)&lt;&gt;B587),"Confira a data",IF(NOT(ISNUMBER(C587)),"Confira o valor",IF(C587&lt;=0,"Valor maior que zero",IF(COUNTIFS(Categorias,F587)&lt;&gt;1,"Escolha uma categoria",IF(G587="","Preencha a descrição","OK"))))))))))</f>
        <v/>
      </c>
      <c r="K587" s="34" t="n">
        <f aca="false">IF(J587="OK",C587,0)</f>
        <v>0</v>
      </c>
      <c r="L587" s="34" t="str">
        <f aca="false">IF(OR(J587&lt;&gt;"OK",FinMes=""),"",IF(B587&gt;=FinMes,0,MAX(0,ROUND(E587-C587,2))))</f>
        <v/>
      </c>
    </row>
    <row r="588" customFormat="false" ht="25" hidden="false" customHeight="true" outlineLevel="0" collapsed="false">
      <c r="A588" s="31"/>
      <c r="B588" s="32"/>
      <c r="C588" s="33"/>
      <c r="D588" s="34" t="str">
        <f aca="false">IF(OR(J588&lt;&gt;"OK",FinMes=""),"",IF(B588&gt;=FinMes,0,MAX(0,ROUND(C588-E588,2))))</f>
        <v/>
      </c>
      <c r="E588" s="34" t="str">
        <f aca="false">IF(OR(J588&lt;&gt;"OK",FinMes=""),"",IF(B588&gt;=FinMes,0,SUMIFS(PagoValido,PagoGasto,A588,PagoFecha,"&lt;"&amp;FinMes)))</f>
        <v/>
      </c>
      <c r="F588" s="35"/>
      <c r="G588" s="35"/>
      <c r="H588" s="35"/>
      <c r="I588" s="36" t="str">
        <f aca="false">IF(J588="","",IF(J588&lt;&gt;"OK","Confira os dados",IF(FinMes="","Escolha um período",IF(B588&gt;=FinMes,"Outro período",IF(L588&gt;0,"Pagamento excedente",IF(D588=0,"Pago",IF(E588=0,"A pagar","Parcial")))))))</f>
        <v/>
      </c>
      <c r="J588" s="36" t="str">
        <f aca="false">IF(COUNTA(A588:C588,F588:H588)=0,"",IF(A588="","Falta o código",IF(A588&lt;&gt;TRIM(A588),"Confira o código",IF(COUNTIFS(GastoID,A588)&gt;1,"Código repetido",IF(NOT(ISNUMBER(B588)),"Confira a data",IF(OR(B588&lt;1,B588&gt;73415,INT(B588)&lt;&gt;B588),"Confira a data",IF(NOT(ISNUMBER(C588)),"Confira o valor",IF(C588&lt;=0,"Valor maior que zero",IF(COUNTIFS(Categorias,F588)&lt;&gt;1,"Escolha uma categoria",IF(G588="","Preencha a descrição","OK"))))))))))</f>
        <v/>
      </c>
      <c r="K588" s="34" t="n">
        <f aca="false">IF(J588="OK",C588,0)</f>
        <v>0</v>
      </c>
      <c r="L588" s="34" t="str">
        <f aca="false">IF(OR(J588&lt;&gt;"OK",FinMes=""),"",IF(B588&gt;=FinMes,0,MAX(0,ROUND(E588-C588,2))))</f>
        <v/>
      </c>
    </row>
    <row r="589" customFormat="false" ht="25" hidden="false" customHeight="true" outlineLevel="0" collapsed="false">
      <c r="A589" s="31"/>
      <c r="B589" s="32"/>
      <c r="C589" s="33"/>
      <c r="D589" s="34" t="str">
        <f aca="false">IF(OR(J589&lt;&gt;"OK",FinMes=""),"",IF(B589&gt;=FinMes,0,MAX(0,ROUND(C589-E589,2))))</f>
        <v/>
      </c>
      <c r="E589" s="34" t="str">
        <f aca="false">IF(OR(J589&lt;&gt;"OK",FinMes=""),"",IF(B589&gt;=FinMes,0,SUMIFS(PagoValido,PagoGasto,A589,PagoFecha,"&lt;"&amp;FinMes)))</f>
        <v/>
      </c>
      <c r="F589" s="35"/>
      <c r="G589" s="35"/>
      <c r="H589" s="35"/>
      <c r="I589" s="36" t="str">
        <f aca="false">IF(J589="","",IF(J589&lt;&gt;"OK","Confira os dados",IF(FinMes="","Escolha um período",IF(B589&gt;=FinMes,"Outro período",IF(L589&gt;0,"Pagamento excedente",IF(D589=0,"Pago",IF(E589=0,"A pagar","Parcial")))))))</f>
        <v/>
      </c>
      <c r="J589" s="36" t="str">
        <f aca="false">IF(COUNTA(A589:C589,F589:H589)=0,"",IF(A589="","Falta o código",IF(A589&lt;&gt;TRIM(A589),"Confira o código",IF(COUNTIFS(GastoID,A589)&gt;1,"Código repetido",IF(NOT(ISNUMBER(B589)),"Confira a data",IF(OR(B589&lt;1,B589&gt;73415,INT(B589)&lt;&gt;B589),"Confira a data",IF(NOT(ISNUMBER(C589)),"Confira o valor",IF(C589&lt;=0,"Valor maior que zero",IF(COUNTIFS(Categorias,F589)&lt;&gt;1,"Escolha uma categoria",IF(G589="","Preencha a descrição","OK"))))))))))</f>
        <v/>
      </c>
      <c r="K589" s="34" t="n">
        <f aca="false">IF(J589="OK",C589,0)</f>
        <v>0</v>
      </c>
      <c r="L589" s="34" t="str">
        <f aca="false">IF(OR(J589&lt;&gt;"OK",FinMes=""),"",IF(B589&gt;=FinMes,0,MAX(0,ROUND(E589-C589,2))))</f>
        <v/>
      </c>
    </row>
    <row r="590" customFormat="false" ht="25" hidden="false" customHeight="true" outlineLevel="0" collapsed="false">
      <c r="A590" s="31"/>
      <c r="B590" s="32"/>
      <c r="C590" s="33"/>
      <c r="D590" s="34" t="str">
        <f aca="false">IF(OR(J590&lt;&gt;"OK",FinMes=""),"",IF(B590&gt;=FinMes,0,MAX(0,ROUND(C590-E590,2))))</f>
        <v/>
      </c>
      <c r="E590" s="34" t="str">
        <f aca="false">IF(OR(J590&lt;&gt;"OK",FinMes=""),"",IF(B590&gt;=FinMes,0,SUMIFS(PagoValido,PagoGasto,A590,PagoFecha,"&lt;"&amp;FinMes)))</f>
        <v/>
      </c>
      <c r="F590" s="35"/>
      <c r="G590" s="35"/>
      <c r="H590" s="35"/>
      <c r="I590" s="36" t="str">
        <f aca="false">IF(J590="","",IF(J590&lt;&gt;"OK","Confira os dados",IF(FinMes="","Escolha um período",IF(B590&gt;=FinMes,"Outro período",IF(L590&gt;0,"Pagamento excedente",IF(D590=0,"Pago",IF(E590=0,"A pagar","Parcial")))))))</f>
        <v/>
      </c>
      <c r="J590" s="36" t="str">
        <f aca="false">IF(COUNTA(A590:C590,F590:H590)=0,"",IF(A590="","Falta o código",IF(A590&lt;&gt;TRIM(A590),"Confira o código",IF(COUNTIFS(GastoID,A590)&gt;1,"Código repetido",IF(NOT(ISNUMBER(B590)),"Confira a data",IF(OR(B590&lt;1,B590&gt;73415,INT(B590)&lt;&gt;B590),"Confira a data",IF(NOT(ISNUMBER(C590)),"Confira o valor",IF(C590&lt;=0,"Valor maior que zero",IF(COUNTIFS(Categorias,F590)&lt;&gt;1,"Escolha uma categoria",IF(G590="","Preencha a descrição","OK"))))))))))</f>
        <v/>
      </c>
      <c r="K590" s="34" t="n">
        <f aca="false">IF(J590="OK",C590,0)</f>
        <v>0</v>
      </c>
      <c r="L590" s="34" t="str">
        <f aca="false">IF(OR(J590&lt;&gt;"OK",FinMes=""),"",IF(B590&gt;=FinMes,0,MAX(0,ROUND(E590-C590,2))))</f>
        <v/>
      </c>
    </row>
    <row r="591" customFormat="false" ht="25" hidden="false" customHeight="true" outlineLevel="0" collapsed="false">
      <c r="A591" s="31"/>
      <c r="B591" s="32"/>
      <c r="C591" s="33"/>
      <c r="D591" s="34" t="str">
        <f aca="false">IF(OR(J591&lt;&gt;"OK",FinMes=""),"",IF(B591&gt;=FinMes,0,MAX(0,ROUND(C591-E591,2))))</f>
        <v/>
      </c>
      <c r="E591" s="34" t="str">
        <f aca="false">IF(OR(J591&lt;&gt;"OK",FinMes=""),"",IF(B591&gt;=FinMes,0,SUMIFS(PagoValido,PagoGasto,A591,PagoFecha,"&lt;"&amp;FinMes)))</f>
        <v/>
      </c>
      <c r="F591" s="35"/>
      <c r="G591" s="35"/>
      <c r="H591" s="35"/>
      <c r="I591" s="36" t="str">
        <f aca="false">IF(J591="","",IF(J591&lt;&gt;"OK","Confira os dados",IF(FinMes="","Escolha um período",IF(B591&gt;=FinMes,"Outro período",IF(L591&gt;0,"Pagamento excedente",IF(D591=0,"Pago",IF(E591=0,"A pagar","Parcial")))))))</f>
        <v/>
      </c>
      <c r="J591" s="36" t="str">
        <f aca="false">IF(COUNTA(A591:C591,F591:H591)=0,"",IF(A591="","Falta o código",IF(A591&lt;&gt;TRIM(A591),"Confira o código",IF(COUNTIFS(GastoID,A591)&gt;1,"Código repetido",IF(NOT(ISNUMBER(B591)),"Confira a data",IF(OR(B591&lt;1,B591&gt;73415,INT(B591)&lt;&gt;B591),"Confira a data",IF(NOT(ISNUMBER(C591)),"Confira o valor",IF(C591&lt;=0,"Valor maior que zero",IF(COUNTIFS(Categorias,F591)&lt;&gt;1,"Escolha uma categoria",IF(G591="","Preencha a descrição","OK"))))))))))</f>
        <v/>
      </c>
      <c r="K591" s="34" t="n">
        <f aca="false">IF(J591="OK",C591,0)</f>
        <v>0</v>
      </c>
      <c r="L591" s="34" t="str">
        <f aca="false">IF(OR(J591&lt;&gt;"OK",FinMes=""),"",IF(B591&gt;=FinMes,0,MAX(0,ROUND(E591-C591,2))))</f>
        <v/>
      </c>
    </row>
    <row r="592" customFormat="false" ht="25" hidden="false" customHeight="true" outlineLevel="0" collapsed="false">
      <c r="A592" s="31"/>
      <c r="B592" s="32"/>
      <c r="C592" s="33"/>
      <c r="D592" s="34" t="str">
        <f aca="false">IF(OR(J592&lt;&gt;"OK",FinMes=""),"",IF(B592&gt;=FinMes,0,MAX(0,ROUND(C592-E592,2))))</f>
        <v/>
      </c>
      <c r="E592" s="34" t="str">
        <f aca="false">IF(OR(J592&lt;&gt;"OK",FinMes=""),"",IF(B592&gt;=FinMes,0,SUMIFS(PagoValido,PagoGasto,A592,PagoFecha,"&lt;"&amp;FinMes)))</f>
        <v/>
      </c>
      <c r="F592" s="35"/>
      <c r="G592" s="35"/>
      <c r="H592" s="35"/>
      <c r="I592" s="36" t="str">
        <f aca="false">IF(J592="","",IF(J592&lt;&gt;"OK","Confira os dados",IF(FinMes="","Escolha um período",IF(B592&gt;=FinMes,"Outro período",IF(L592&gt;0,"Pagamento excedente",IF(D592=0,"Pago",IF(E592=0,"A pagar","Parcial")))))))</f>
        <v/>
      </c>
      <c r="J592" s="36" t="str">
        <f aca="false">IF(COUNTA(A592:C592,F592:H592)=0,"",IF(A592="","Falta o código",IF(A592&lt;&gt;TRIM(A592),"Confira o código",IF(COUNTIFS(GastoID,A592)&gt;1,"Código repetido",IF(NOT(ISNUMBER(B592)),"Confira a data",IF(OR(B592&lt;1,B592&gt;73415,INT(B592)&lt;&gt;B592),"Confira a data",IF(NOT(ISNUMBER(C592)),"Confira o valor",IF(C592&lt;=0,"Valor maior que zero",IF(COUNTIFS(Categorias,F592)&lt;&gt;1,"Escolha uma categoria",IF(G592="","Preencha a descrição","OK"))))))))))</f>
        <v/>
      </c>
      <c r="K592" s="34" t="n">
        <f aca="false">IF(J592="OK",C592,0)</f>
        <v>0</v>
      </c>
      <c r="L592" s="34" t="str">
        <f aca="false">IF(OR(J592&lt;&gt;"OK",FinMes=""),"",IF(B592&gt;=FinMes,0,MAX(0,ROUND(E592-C592,2))))</f>
        <v/>
      </c>
    </row>
    <row r="593" customFormat="false" ht="25" hidden="false" customHeight="true" outlineLevel="0" collapsed="false">
      <c r="A593" s="31"/>
      <c r="B593" s="32"/>
      <c r="C593" s="33"/>
      <c r="D593" s="34" t="str">
        <f aca="false">IF(OR(J593&lt;&gt;"OK",FinMes=""),"",IF(B593&gt;=FinMes,0,MAX(0,ROUND(C593-E593,2))))</f>
        <v/>
      </c>
      <c r="E593" s="34" t="str">
        <f aca="false">IF(OR(J593&lt;&gt;"OK",FinMes=""),"",IF(B593&gt;=FinMes,0,SUMIFS(PagoValido,PagoGasto,A593,PagoFecha,"&lt;"&amp;FinMes)))</f>
        <v/>
      </c>
      <c r="F593" s="35"/>
      <c r="G593" s="35"/>
      <c r="H593" s="35"/>
      <c r="I593" s="36" t="str">
        <f aca="false">IF(J593="","",IF(J593&lt;&gt;"OK","Confira os dados",IF(FinMes="","Escolha um período",IF(B593&gt;=FinMes,"Outro período",IF(L593&gt;0,"Pagamento excedente",IF(D593=0,"Pago",IF(E593=0,"A pagar","Parcial")))))))</f>
        <v/>
      </c>
      <c r="J593" s="36" t="str">
        <f aca="false">IF(COUNTA(A593:C593,F593:H593)=0,"",IF(A593="","Falta o código",IF(A593&lt;&gt;TRIM(A593),"Confira o código",IF(COUNTIFS(GastoID,A593)&gt;1,"Código repetido",IF(NOT(ISNUMBER(B593)),"Confira a data",IF(OR(B593&lt;1,B593&gt;73415,INT(B593)&lt;&gt;B593),"Confira a data",IF(NOT(ISNUMBER(C593)),"Confira o valor",IF(C593&lt;=0,"Valor maior que zero",IF(COUNTIFS(Categorias,F593)&lt;&gt;1,"Escolha uma categoria",IF(G593="","Preencha a descrição","OK"))))))))))</f>
        <v/>
      </c>
      <c r="K593" s="34" t="n">
        <f aca="false">IF(J593="OK",C593,0)</f>
        <v>0</v>
      </c>
      <c r="L593" s="34" t="str">
        <f aca="false">IF(OR(J593&lt;&gt;"OK",FinMes=""),"",IF(B593&gt;=FinMes,0,MAX(0,ROUND(E593-C593,2))))</f>
        <v/>
      </c>
    </row>
    <row r="594" customFormat="false" ht="25" hidden="false" customHeight="true" outlineLevel="0" collapsed="false">
      <c r="A594" s="31"/>
      <c r="B594" s="32"/>
      <c r="C594" s="33"/>
      <c r="D594" s="34" t="str">
        <f aca="false">IF(OR(J594&lt;&gt;"OK",FinMes=""),"",IF(B594&gt;=FinMes,0,MAX(0,ROUND(C594-E594,2))))</f>
        <v/>
      </c>
      <c r="E594" s="34" t="str">
        <f aca="false">IF(OR(J594&lt;&gt;"OK",FinMes=""),"",IF(B594&gt;=FinMes,0,SUMIFS(PagoValido,PagoGasto,A594,PagoFecha,"&lt;"&amp;FinMes)))</f>
        <v/>
      </c>
      <c r="F594" s="35"/>
      <c r="G594" s="35"/>
      <c r="H594" s="35"/>
      <c r="I594" s="36" t="str">
        <f aca="false">IF(J594="","",IF(J594&lt;&gt;"OK","Confira os dados",IF(FinMes="","Escolha um período",IF(B594&gt;=FinMes,"Outro período",IF(L594&gt;0,"Pagamento excedente",IF(D594=0,"Pago",IF(E594=0,"A pagar","Parcial")))))))</f>
        <v/>
      </c>
      <c r="J594" s="36" t="str">
        <f aca="false">IF(COUNTA(A594:C594,F594:H594)=0,"",IF(A594="","Falta o código",IF(A594&lt;&gt;TRIM(A594),"Confira o código",IF(COUNTIFS(GastoID,A594)&gt;1,"Código repetido",IF(NOT(ISNUMBER(B594)),"Confira a data",IF(OR(B594&lt;1,B594&gt;73415,INT(B594)&lt;&gt;B594),"Confira a data",IF(NOT(ISNUMBER(C594)),"Confira o valor",IF(C594&lt;=0,"Valor maior que zero",IF(COUNTIFS(Categorias,F594)&lt;&gt;1,"Escolha uma categoria",IF(G594="","Preencha a descrição","OK"))))))))))</f>
        <v/>
      </c>
      <c r="K594" s="34" t="n">
        <f aca="false">IF(J594="OK",C594,0)</f>
        <v>0</v>
      </c>
      <c r="L594" s="34" t="str">
        <f aca="false">IF(OR(J594&lt;&gt;"OK",FinMes=""),"",IF(B594&gt;=FinMes,0,MAX(0,ROUND(E594-C594,2))))</f>
        <v/>
      </c>
    </row>
    <row r="595" customFormat="false" ht="25" hidden="false" customHeight="true" outlineLevel="0" collapsed="false">
      <c r="A595" s="31"/>
      <c r="B595" s="32"/>
      <c r="C595" s="33"/>
      <c r="D595" s="34" t="str">
        <f aca="false">IF(OR(J595&lt;&gt;"OK",FinMes=""),"",IF(B595&gt;=FinMes,0,MAX(0,ROUND(C595-E595,2))))</f>
        <v/>
      </c>
      <c r="E595" s="34" t="str">
        <f aca="false">IF(OR(J595&lt;&gt;"OK",FinMes=""),"",IF(B595&gt;=FinMes,0,SUMIFS(PagoValido,PagoGasto,A595,PagoFecha,"&lt;"&amp;FinMes)))</f>
        <v/>
      </c>
      <c r="F595" s="35"/>
      <c r="G595" s="35"/>
      <c r="H595" s="35"/>
      <c r="I595" s="36" t="str">
        <f aca="false">IF(J595="","",IF(J595&lt;&gt;"OK","Confira os dados",IF(FinMes="","Escolha um período",IF(B595&gt;=FinMes,"Outro período",IF(L595&gt;0,"Pagamento excedente",IF(D595=0,"Pago",IF(E595=0,"A pagar","Parcial")))))))</f>
        <v/>
      </c>
      <c r="J595" s="36" t="str">
        <f aca="false">IF(COUNTA(A595:C595,F595:H595)=0,"",IF(A595="","Falta o código",IF(A595&lt;&gt;TRIM(A595),"Confira o código",IF(COUNTIFS(GastoID,A595)&gt;1,"Código repetido",IF(NOT(ISNUMBER(B595)),"Confira a data",IF(OR(B595&lt;1,B595&gt;73415,INT(B595)&lt;&gt;B595),"Confira a data",IF(NOT(ISNUMBER(C595)),"Confira o valor",IF(C595&lt;=0,"Valor maior que zero",IF(COUNTIFS(Categorias,F595)&lt;&gt;1,"Escolha uma categoria",IF(G595="","Preencha a descrição","OK"))))))))))</f>
        <v/>
      </c>
      <c r="K595" s="34" t="n">
        <f aca="false">IF(J595="OK",C595,0)</f>
        <v>0</v>
      </c>
      <c r="L595" s="34" t="str">
        <f aca="false">IF(OR(J595&lt;&gt;"OK",FinMes=""),"",IF(B595&gt;=FinMes,0,MAX(0,ROUND(E595-C595,2))))</f>
        <v/>
      </c>
    </row>
    <row r="596" customFormat="false" ht="25" hidden="false" customHeight="true" outlineLevel="0" collapsed="false">
      <c r="A596" s="31"/>
      <c r="B596" s="32"/>
      <c r="C596" s="33"/>
      <c r="D596" s="34" t="str">
        <f aca="false">IF(OR(J596&lt;&gt;"OK",FinMes=""),"",IF(B596&gt;=FinMes,0,MAX(0,ROUND(C596-E596,2))))</f>
        <v/>
      </c>
      <c r="E596" s="34" t="str">
        <f aca="false">IF(OR(J596&lt;&gt;"OK",FinMes=""),"",IF(B596&gt;=FinMes,0,SUMIFS(PagoValido,PagoGasto,A596,PagoFecha,"&lt;"&amp;FinMes)))</f>
        <v/>
      </c>
      <c r="F596" s="35"/>
      <c r="G596" s="35"/>
      <c r="H596" s="35"/>
      <c r="I596" s="36" t="str">
        <f aca="false">IF(J596="","",IF(J596&lt;&gt;"OK","Confira os dados",IF(FinMes="","Escolha um período",IF(B596&gt;=FinMes,"Outro período",IF(L596&gt;0,"Pagamento excedente",IF(D596=0,"Pago",IF(E596=0,"A pagar","Parcial")))))))</f>
        <v/>
      </c>
      <c r="J596" s="36" t="str">
        <f aca="false">IF(COUNTA(A596:C596,F596:H596)=0,"",IF(A596="","Falta o código",IF(A596&lt;&gt;TRIM(A596),"Confira o código",IF(COUNTIFS(GastoID,A596)&gt;1,"Código repetido",IF(NOT(ISNUMBER(B596)),"Confira a data",IF(OR(B596&lt;1,B596&gt;73415,INT(B596)&lt;&gt;B596),"Confira a data",IF(NOT(ISNUMBER(C596)),"Confira o valor",IF(C596&lt;=0,"Valor maior que zero",IF(COUNTIFS(Categorias,F596)&lt;&gt;1,"Escolha uma categoria",IF(G596="","Preencha a descrição","OK"))))))))))</f>
        <v/>
      </c>
      <c r="K596" s="34" t="n">
        <f aca="false">IF(J596="OK",C596,0)</f>
        <v>0</v>
      </c>
      <c r="L596" s="34" t="str">
        <f aca="false">IF(OR(J596&lt;&gt;"OK",FinMes=""),"",IF(B596&gt;=FinMes,0,MAX(0,ROUND(E596-C596,2))))</f>
        <v/>
      </c>
    </row>
    <row r="597" customFormat="false" ht="25" hidden="false" customHeight="true" outlineLevel="0" collapsed="false">
      <c r="A597" s="31"/>
      <c r="B597" s="32"/>
      <c r="C597" s="33"/>
      <c r="D597" s="34" t="str">
        <f aca="false">IF(OR(J597&lt;&gt;"OK",FinMes=""),"",IF(B597&gt;=FinMes,0,MAX(0,ROUND(C597-E597,2))))</f>
        <v/>
      </c>
      <c r="E597" s="34" t="str">
        <f aca="false">IF(OR(J597&lt;&gt;"OK",FinMes=""),"",IF(B597&gt;=FinMes,0,SUMIFS(PagoValido,PagoGasto,A597,PagoFecha,"&lt;"&amp;FinMes)))</f>
        <v/>
      </c>
      <c r="F597" s="35"/>
      <c r="G597" s="35"/>
      <c r="H597" s="35"/>
      <c r="I597" s="36" t="str">
        <f aca="false">IF(J597="","",IF(J597&lt;&gt;"OK","Confira os dados",IF(FinMes="","Escolha um período",IF(B597&gt;=FinMes,"Outro período",IF(L597&gt;0,"Pagamento excedente",IF(D597=0,"Pago",IF(E597=0,"A pagar","Parcial")))))))</f>
        <v/>
      </c>
      <c r="J597" s="36" t="str">
        <f aca="false">IF(COUNTA(A597:C597,F597:H597)=0,"",IF(A597="","Falta o código",IF(A597&lt;&gt;TRIM(A597),"Confira o código",IF(COUNTIFS(GastoID,A597)&gt;1,"Código repetido",IF(NOT(ISNUMBER(B597)),"Confira a data",IF(OR(B597&lt;1,B597&gt;73415,INT(B597)&lt;&gt;B597),"Confira a data",IF(NOT(ISNUMBER(C597)),"Confira o valor",IF(C597&lt;=0,"Valor maior que zero",IF(COUNTIFS(Categorias,F597)&lt;&gt;1,"Escolha uma categoria",IF(G597="","Preencha a descrição","OK"))))))))))</f>
        <v/>
      </c>
      <c r="K597" s="34" t="n">
        <f aca="false">IF(J597="OK",C597,0)</f>
        <v>0</v>
      </c>
      <c r="L597" s="34" t="str">
        <f aca="false">IF(OR(J597&lt;&gt;"OK",FinMes=""),"",IF(B597&gt;=FinMes,0,MAX(0,ROUND(E597-C597,2))))</f>
        <v/>
      </c>
    </row>
    <row r="598" customFormat="false" ht="25" hidden="false" customHeight="true" outlineLevel="0" collapsed="false">
      <c r="A598" s="31"/>
      <c r="B598" s="32"/>
      <c r="C598" s="33"/>
      <c r="D598" s="34" t="str">
        <f aca="false">IF(OR(J598&lt;&gt;"OK",FinMes=""),"",IF(B598&gt;=FinMes,0,MAX(0,ROUND(C598-E598,2))))</f>
        <v/>
      </c>
      <c r="E598" s="34" t="str">
        <f aca="false">IF(OR(J598&lt;&gt;"OK",FinMes=""),"",IF(B598&gt;=FinMes,0,SUMIFS(PagoValido,PagoGasto,A598,PagoFecha,"&lt;"&amp;FinMes)))</f>
        <v/>
      </c>
      <c r="F598" s="35"/>
      <c r="G598" s="35"/>
      <c r="H598" s="35"/>
      <c r="I598" s="36" t="str">
        <f aca="false">IF(J598="","",IF(J598&lt;&gt;"OK","Confira os dados",IF(FinMes="","Escolha um período",IF(B598&gt;=FinMes,"Outro período",IF(L598&gt;0,"Pagamento excedente",IF(D598=0,"Pago",IF(E598=0,"A pagar","Parcial")))))))</f>
        <v/>
      </c>
      <c r="J598" s="36" t="str">
        <f aca="false">IF(COUNTA(A598:C598,F598:H598)=0,"",IF(A598="","Falta o código",IF(A598&lt;&gt;TRIM(A598),"Confira o código",IF(COUNTIFS(GastoID,A598)&gt;1,"Código repetido",IF(NOT(ISNUMBER(B598)),"Confira a data",IF(OR(B598&lt;1,B598&gt;73415,INT(B598)&lt;&gt;B598),"Confira a data",IF(NOT(ISNUMBER(C598)),"Confira o valor",IF(C598&lt;=0,"Valor maior que zero",IF(COUNTIFS(Categorias,F598)&lt;&gt;1,"Escolha uma categoria",IF(G598="","Preencha a descrição","OK"))))))))))</f>
        <v/>
      </c>
      <c r="K598" s="34" t="n">
        <f aca="false">IF(J598="OK",C598,0)</f>
        <v>0</v>
      </c>
      <c r="L598" s="34" t="str">
        <f aca="false">IF(OR(J598&lt;&gt;"OK",FinMes=""),"",IF(B598&gt;=FinMes,0,MAX(0,ROUND(E598-C598,2))))</f>
        <v/>
      </c>
    </row>
    <row r="599" customFormat="false" ht="25" hidden="false" customHeight="true" outlineLevel="0" collapsed="false">
      <c r="A599" s="31"/>
      <c r="B599" s="32"/>
      <c r="C599" s="33"/>
      <c r="D599" s="34" t="str">
        <f aca="false">IF(OR(J599&lt;&gt;"OK",FinMes=""),"",IF(B599&gt;=FinMes,0,MAX(0,ROUND(C599-E599,2))))</f>
        <v/>
      </c>
      <c r="E599" s="34" t="str">
        <f aca="false">IF(OR(J599&lt;&gt;"OK",FinMes=""),"",IF(B599&gt;=FinMes,0,SUMIFS(PagoValido,PagoGasto,A599,PagoFecha,"&lt;"&amp;FinMes)))</f>
        <v/>
      </c>
      <c r="F599" s="35"/>
      <c r="G599" s="35"/>
      <c r="H599" s="35"/>
      <c r="I599" s="36" t="str">
        <f aca="false">IF(J599="","",IF(J599&lt;&gt;"OK","Confira os dados",IF(FinMes="","Escolha um período",IF(B599&gt;=FinMes,"Outro período",IF(L599&gt;0,"Pagamento excedente",IF(D599=0,"Pago",IF(E599=0,"A pagar","Parcial")))))))</f>
        <v/>
      </c>
      <c r="J599" s="36" t="str">
        <f aca="false">IF(COUNTA(A599:C599,F599:H599)=0,"",IF(A599="","Falta o código",IF(A599&lt;&gt;TRIM(A599),"Confira o código",IF(COUNTIFS(GastoID,A599)&gt;1,"Código repetido",IF(NOT(ISNUMBER(B599)),"Confira a data",IF(OR(B599&lt;1,B599&gt;73415,INT(B599)&lt;&gt;B599),"Confira a data",IF(NOT(ISNUMBER(C599)),"Confira o valor",IF(C599&lt;=0,"Valor maior que zero",IF(COUNTIFS(Categorias,F599)&lt;&gt;1,"Escolha uma categoria",IF(G599="","Preencha a descrição","OK"))))))))))</f>
        <v/>
      </c>
      <c r="K599" s="34" t="n">
        <f aca="false">IF(J599="OK",C599,0)</f>
        <v>0</v>
      </c>
      <c r="L599" s="34" t="str">
        <f aca="false">IF(OR(J599&lt;&gt;"OK",FinMes=""),"",IF(B599&gt;=FinMes,0,MAX(0,ROUND(E599-C599,2))))</f>
        <v/>
      </c>
    </row>
    <row r="600" customFormat="false" ht="25" hidden="false" customHeight="true" outlineLevel="0" collapsed="false">
      <c r="A600" s="31"/>
      <c r="B600" s="32"/>
      <c r="C600" s="33"/>
      <c r="D600" s="34" t="str">
        <f aca="false">IF(OR(J600&lt;&gt;"OK",FinMes=""),"",IF(B600&gt;=FinMes,0,MAX(0,ROUND(C600-E600,2))))</f>
        <v/>
      </c>
      <c r="E600" s="34" t="str">
        <f aca="false">IF(OR(J600&lt;&gt;"OK",FinMes=""),"",IF(B600&gt;=FinMes,0,SUMIFS(PagoValido,PagoGasto,A600,PagoFecha,"&lt;"&amp;FinMes)))</f>
        <v/>
      </c>
      <c r="F600" s="35"/>
      <c r="G600" s="35"/>
      <c r="H600" s="35"/>
      <c r="I600" s="36" t="str">
        <f aca="false">IF(J600="","",IF(J600&lt;&gt;"OK","Confira os dados",IF(FinMes="","Escolha um período",IF(B600&gt;=FinMes,"Outro período",IF(L600&gt;0,"Pagamento excedente",IF(D600=0,"Pago",IF(E600=0,"A pagar","Parcial")))))))</f>
        <v/>
      </c>
      <c r="J600" s="36" t="str">
        <f aca="false">IF(COUNTA(A600:C600,F600:H600)=0,"",IF(A600="","Falta o código",IF(A600&lt;&gt;TRIM(A600),"Confira o código",IF(COUNTIFS(GastoID,A600)&gt;1,"Código repetido",IF(NOT(ISNUMBER(B600)),"Confira a data",IF(OR(B600&lt;1,B600&gt;73415,INT(B600)&lt;&gt;B600),"Confira a data",IF(NOT(ISNUMBER(C600)),"Confira o valor",IF(C600&lt;=0,"Valor maior que zero",IF(COUNTIFS(Categorias,F600)&lt;&gt;1,"Escolha uma categoria",IF(G600="","Preencha a descrição","OK"))))))))))</f>
        <v/>
      </c>
      <c r="K600" s="34" t="n">
        <f aca="false">IF(J600="OK",C600,0)</f>
        <v>0</v>
      </c>
      <c r="L600" s="34" t="str">
        <f aca="false">IF(OR(J600&lt;&gt;"OK",FinMes=""),"",IF(B600&gt;=FinMes,0,MAX(0,ROUND(E600-C600,2))))</f>
        <v/>
      </c>
    </row>
    <row r="601" customFormat="false" ht="25" hidden="false" customHeight="true" outlineLevel="0" collapsed="false">
      <c r="A601" s="31"/>
      <c r="B601" s="32"/>
      <c r="C601" s="33"/>
      <c r="D601" s="34" t="str">
        <f aca="false">IF(OR(J601&lt;&gt;"OK",FinMes=""),"",IF(B601&gt;=FinMes,0,MAX(0,ROUND(C601-E601,2))))</f>
        <v/>
      </c>
      <c r="E601" s="34" t="str">
        <f aca="false">IF(OR(J601&lt;&gt;"OK",FinMes=""),"",IF(B601&gt;=FinMes,0,SUMIFS(PagoValido,PagoGasto,A601,PagoFecha,"&lt;"&amp;FinMes)))</f>
        <v/>
      </c>
      <c r="F601" s="35"/>
      <c r="G601" s="35"/>
      <c r="H601" s="35"/>
      <c r="I601" s="36" t="str">
        <f aca="false">IF(J601="","",IF(J601&lt;&gt;"OK","Confira os dados",IF(FinMes="","Escolha um período",IF(B601&gt;=FinMes,"Outro período",IF(L601&gt;0,"Pagamento excedente",IF(D601=0,"Pago",IF(E601=0,"A pagar","Parcial")))))))</f>
        <v/>
      </c>
      <c r="J601" s="36" t="str">
        <f aca="false">IF(COUNTA(A601:C601,F601:H601)=0,"",IF(A601="","Falta o código",IF(A601&lt;&gt;TRIM(A601),"Confira o código",IF(COUNTIFS(GastoID,A601)&gt;1,"Código repetido",IF(NOT(ISNUMBER(B601)),"Confira a data",IF(OR(B601&lt;1,B601&gt;73415,INT(B601)&lt;&gt;B601),"Confira a data",IF(NOT(ISNUMBER(C601)),"Confira o valor",IF(C601&lt;=0,"Valor maior que zero",IF(COUNTIFS(Categorias,F601)&lt;&gt;1,"Escolha uma categoria",IF(G601="","Preencha a descrição","OK"))))))))))</f>
        <v/>
      </c>
      <c r="K601" s="34" t="n">
        <f aca="false">IF(J601="OK",C601,0)</f>
        <v>0</v>
      </c>
      <c r="L601" s="34" t="str">
        <f aca="false">IF(OR(J601&lt;&gt;"OK",FinMes=""),"",IF(B601&gt;=FinMes,0,MAX(0,ROUND(E601-C601,2))))</f>
        <v/>
      </c>
    </row>
    <row r="602" customFormat="false" ht="25" hidden="false" customHeight="true" outlineLevel="0" collapsed="false">
      <c r="A602" s="31"/>
      <c r="B602" s="32"/>
      <c r="C602" s="33"/>
      <c r="D602" s="34" t="str">
        <f aca="false">IF(OR(J602&lt;&gt;"OK",FinMes=""),"",IF(B602&gt;=FinMes,0,MAX(0,ROUND(C602-E602,2))))</f>
        <v/>
      </c>
      <c r="E602" s="34" t="str">
        <f aca="false">IF(OR(J602&lt;&gt;"OK",FinMes=""),"",IF(B602&gt;=FinMes,0,SUMIFS(PagoValido,PagoGasto,A602,PagoFecha,"&lt;"&amp;FinMes)))</f>
        <v/>
      </c>
      <c r="F602" s="35"/>
      <c r="G602" s="35"/>
      <c r="H602" s="35"/>
      <c r="I602" s="36" t="str">
        <f aca="false">IF(J602="","",IF(J602&lt;&gt;"OK","Confira os dados",IF(FinMes="","Escolha um período",IF(B602&gt;=FinMes,"Outro período",IF(L602&gt;0,"Pagamento excedente",IF(D602=0,"Pago",IF(E602=0,"A pagar","Parcial")))))))</f>
        <v/>
      </c>
      <c r="J602" s="36" t="str">
        <f aca="false">IF(COUNTA(A602:C602,F602:H602)=0,"",IF(A602="","Falta o código",IF(A602&lt;&gt;TRIM(A602),"Confira o código",IF(COUNTIFS(GastoID,A602)&gt;1,"Código repetido",IF(NOT(ISNUMBER(B602)),"Confira a data",IF(OR(B602&lt;1,B602&gt;73415,INT(B602)&lt;&gt;B602),"Confira a data",IF(NOT(ISNUMBER(C602)),"Confira o valor",IF(C602&lt;=0,"Valor maior que zero",IF(COUNTIFS(Categorias,F602)&lt;&gt;1,"Escolha uma categoria",IF(G602="","Preencha a descrição","OK"))))))))))</f>
        <v/>
      </c>
      <c r="K602" s="34" t="n">
        <f aca="false">IF(J602="OK",C602,0)</f>
        <v>0</v>
      </c>
      <c r="L602" s="34" t="str">
        <f aca="false">IF(OR(J602&lt;&gt;"OK",FinMes=""),"",IF(B602&gt;=FinMes,0,MAX(0,ROUND(E602-C602,2))))</f>
        <v/>
      </c>
    </row>
    <row r="603" customFormat="false" ht="25" hidden="false" customHeight="true" outlineLevel="0" collapsed="false">
      <c r="A603" s="31"/>
      <c r="B603" s="32"/>
      <c r="C603" s="33"/>
      <c r="D603" s="34" t="str">
        <f aca="false">IF(OR(J603&lt;&gt;"OK",FinMes=""),"",IF(B603&gt;=FinMes,0,MAX(0,ROUND(C603-E603,2))))</f>
        <v/>
      </c>
      <c r="E603" s="34" t="str">
        <f aca="false">IF(OR(J603&lt;&gt;"OK",FinMes=""),"",IF(B603&gt;=FinMes,0,SUMIFS(PagoValido,PagoGasto,A603,PagoFecha,"&lt;"&amp;FinMes)))</f>
        <v/>
      </c>
      <c r="F603" s="35"/>
      <c r="G603" s="35"/>
      <c r="H603" s="35"/>
      <c r="I603" s="36" t="str">
        <f aca="false">IF(J603="","",IF(J603&lt;&gt;"OK","Confira os dados",IF(FinMes="","Escolha um período",IF(B603&gt;=FinMes,"Outro período",IF(L603&gt;0,"Pagamento excedente",IF(D603=0,"Pago",IF(E603=0,"A pagar","Parcial")))))))</f>
        <v/>
      </c>
      <c r="J603" s="36" t="str">
        <f aca="false">IF(COUNTA(A603:C603,F603:H603)=0,"",IF(A603="","Falta o código",IF(A603&lt;&gt;TRIM(A603),"Confira o código",IF(COUNTIFS(GastoID,A603)&gt;1,"Código repetido",IF(NOT(ISNUMBER(B603)),"Confira a data",IF(OR(B603&lt;1,B603&gt;73415,INT(B603)&lt;&gt;B603),"Confira a data",IF(NOT(ISNUMBER(C603)),"Confira o valor",IF(C603&lt;=0,"Valor maior que zero",IF(COUNTIFS(Categorias,F603)&lt;&gt;1,"Escolha uma categoria",IF(G603="","Preencha a descrição","OK"))))))))))</f>
        <v/>
      </c>
      <c r="K603" s="34" t="n">
        <f aca="false">IF(J603="OK",C603,0)</f>
        <v>0</v>
      </c>
      <c r="L603" s="34" t="str">
        <f aca="false">IF(OR(J603&lt;&gt;"OK",FinMes=""),"",IF(B603&gt;=FinMes,0,MAX(0,ROUND(E603-C603,2))))</f>
        <v/>
      </c>
    </row>
    <row r="604" customFormat="false" ht="25" hidden="false" customHeight="true" outlineLevel="0" collapsed="false">
      <c r="A604" s="31"/>
      <c r="B604" s="32"/>
      <c r="C604" s="33"/>
      <c r="D604" s="34" t="str">
        <f aca="false">IF(OR(J604&lt;&gt;"OK",FinMes=""),"",IF(B604&gt;=FinMes,0,MAX(0,ROUND(C604-E604,2))))</f>
        <v/>
      </c>
      <c r="E604" s="34" t="str">
        <f aca="false">IF(OR(J604&lt;&gt;"OK",FinMes=""),"",IF(B604&gt;=FinMes,0,SUMIFS(PagoValido,PagoGasto,A604,PagoFecha,"&lt;"&amp;FinMes)))</f>
        <v/>
      </c>
      <c r="F604" s="35"/>
      <c r="G604" s="35"/>
      <c r="H604" s="35"/>
      <c r="I604" s="36" t="str">
        <f aca="false">IF(J604="","",IF(J604&lt;&gt;"OK","Confira os dados",IF(FinMes="","Escolha um período",IF(B604&gt;=FinMes,"Outro período",IF(L604&gt;0,"Pagamento excedente",IF(D604=0,"Pago",IF(E604=0,"A pagar","Parcial")))))))</f>
        <v/>
      </c>
      <c r="J604" s="36" t="str">
        <f aca="false">IF(COUNTA(A604:C604,F604:H604)=0,"",IF(A604="","Falta o código",IF(A604&lt;&gt;TRIM(A604),"Confira o código",IF(COUNTIFS(GastoID,A604)&gt;1,"Código repetido",IF(NOT(ISNUMBER(B604)),"Confira a data",IF(OR(B604&lt;1,B604&gt;73415,INT(B604)&lt;&gt;B604),"Confira a data",IF(NOT(ISNUMBER(C604)),"Confira o valor",IF(C604&lt;=0,"Valor maior que zero",IF(COUNTIFS(Categorias,F604)&lt;&gt;1,"Escolha uma categoria",IF(G604="","Preencha a descrição","OK"))))))))))</f>
        <v/>
      </c>
      <c r="K604" s="34" t="n">
        <f aca="false">IF(J604="OK",C604,0)</f>
        <v>0</v>
      </c>
      <c r="L604" s="34" t="str">
        <f aca="false">IF(OR(J604&lt;&gt;"OK",FinMes=""),"",IF(B604&gt;=FinMes,0,MAX(0,ROUND(E604-C604,2))))</f>
        <v/>
      </c>
    </row>
    <row r="605" customFormat="false" ht="25" hidden="false" customHeight="true" outlineLevel="0" collapsed="false">
      <c r="A605" s="31"/>
      <c r="B605" s="32"/>
      <c r="C605" s="33"/>
      <c r="D605" s="34" t="str">
        <f aca="false">IF(OR(J605&lt;&gt;"OK",FinMes=""),"",IF(B605&gt;=FinMes,0,MAX(0,ROUND(C605-E605,2))))</f>
        <v/>
      </c>
      <c r="E605" s="34" t="str">
        <f aca="false">IF(OR(J605&lt;&gt;"OK",FinMes=""),"",IF(B605&gt;=FinMes,0,SUMIFS(PagoValido,PagoGasto,A605,PagoFecha,"&lt;"&amp;FinMes)))</f>
        <v/>
      </c>
      <c r="F605" s="35"/>
      <c r="G605" s="35"/>
      <c r="H605" s="35"/>
      <c r="I605" s="36" t="str">
        <f aca="false">IF(J605="","",IF(J605&lt;&gt;"OK","Confira os dados",IF(FinMes="","Escolha um período",IF(B605&gt;=FinMes,"Outro período",IF(L605&gt;0,"Pagamento excedente",IF(D605=0,"Pago",IF(E605=0,"A pagar","Parcial")))))))</f>
        <v/>
      </c>
      <c r="J605" s="36" t="str">
        <f aca="false">IF(COUNTA(A605:C605,F605:H605)=0,"",IF(A605="","Falta o código",IF(A605&lt;&gt;TRIM(A605),"Confira o código",IF(COUNTIFS(GastoID,A605)&gt;1,"Código repetido",IF(NOT(ISNUMBER(B605)),"Confira a data",IF(OR(B605&lt;1,B605&gt;73415,INT(B605)&lt;&gt;B605),"Confira a data",IF(NOT(ISNUMBER(C605)),"Confira o valor",IF(C605&lt;=0,"Valor maior que zero",IF(COUNTIFS(Categorias,F605)&lt;&gt;1,"Escolha uma categoria",IF(G605="","Preencha a descrição","OK"))))))))))</f>
        <v/>
      </c>
      <c r="K605" s="34" t="n">
        <f aca="false">IF(J605="OK",C605,0)</f>
        <v>0</v>
      </c>
      <c r="L605" s="34" t="str">
        <f aca="false">IF(OR(J605&lt;&gt;"OK",FinMes=""),"",IF(B605&gt;=FinMes,0,MAX(0,ROUND(E605-C605,2))))</f>
        <v/>
      </c>
    </row>
    <row r="606" customFormat="false" ht="25" hidden="false" customHeight="true" outlineLevel="0" collapsed="false">
      <c r="A606" s="31"/>
      <c r="B606" s="32"/>
      <c r="C606" s="33"/>
      <c r="D606" s="34" t="str">
        <f aca="false">IF(OR(J606&lt;&gt;"OK",FinMes=""),"",IF(B606&gt;=FinMes,0,MAX(0,ROUND(C606-E606,2))))</f>
        <v/>
      </c>
      <c r="E606" s="34" t="str">
        <f aca="false">IF(OR(J606&lt;&gt;"OK",FinMes=""),"",IF(B606&gt;=FinMes,0,SUMIFS(PagoValido,PagoGasto,A606,PagoFecha,"&lt;"&amp;FinMes)))</f>
        <v/>
      </c>
      <c r="F606" s="35"/>
      <c r="G606" s="35"/>
      <c r="H606" s="35"/>
      <c r="I606" s="36" t="str">
        <f aca="false">IF(J606="","",IF(J606&lt;&gt;"OK","Confira os dados",IF(FinMes="","Escolha um período",IF(B606&gt;=FinMes,"Outro período",IF(L606&gt;0,"Pagamento excedente",IF(D606=0,"Pago",IF(E606=0,"A pagar","Parcial")))))))</f>
        <v/>
      </c>
      <c r="J606" s="36" t="str">
        <f aca="false">IF(COUNTA(A606:C606,F606:H606)=0,"",IF(A606="","Falta o código",IF(A606&lt;&gt;TRIM(A606),"Confira o código",IF(COUNTIFS(GastoID,A606)&gt;1,"Código repetido",IF(NOT(ISNUMBER(B606)),"Confira a data",IF(OR(B606&lt;1,B606&gt;73415,INT(B606)&lt;&gt;B606),"Confira a data",IF(NOT(ISNUMBER(C606)),"Confira o valor",IF(C606&lt;=0,"Valor maior que zero",IF(COUNTIFS(Categorias,F606)&lt;&gt;1,"Escolha uma categoria",IF(G606="","Preencha a descrição","OK"))))))))))</f>
        <v/>
      </c>
      <c r="K606" s="34" t="n">
        <f aca="false">IF(J606="OK",C606,0)</f>
        <v>0</v>
      </c>
      <c r="L606" s="34" t="str">
        <f aca="false">IF(OR(J606&lt;&gt;"OK",FinMes=""),"",IF(B606&gt;=FinMes,0,MAX(0,ROUND(E606-C606,2))))</f>
        <v/>
      </c>
    </row>
    <row r="607" customFormat="false" ht="25" hidden="false" customHeight="true" outlineLevel="0" collapsed="false">
      <c r="A607" s="31"/>
      <c r="B607" s="32"/>
      <c r="C607" s="33"/>
      <c r="D607" s="34" t="str">
        <f aca="false">IF(OR(J607&lt;&gt;"OK",FinMes=""),"",IF(B607&gt;=FinMes,0,MAX(0,ROUND(C607-E607,2))))</f>
        <v/>
      </c>
      <c r="E607" s="34" t="str">
        <f aca="false">IF(OR(J607&lt;&gt;"OK",FinMes=""),"",IF(B607&gt;=FinMes,0,SUMIFS(PagoValido,PagoGasto,A607,PagoFecha,"&lt;"&amp;FinMes)))</f>
        <v/>
      </c>
      <c r="F607" s="35"/>
      <c r="G607" s="35"/>
      <c r="H607" s="35"/>
      <c r="I607" s="36" t="str">
        <f aca="false">IF(J607="","",IF(J607&lt;&gt;"OK","Confira os dados",IF(FinMes="","Escolha um período",IF(B607&gt;=FinMes,"Outro período",IF(L607&gt;0,"Pagamento excedente",IF(D607=0,"Pago",IF(E607=0,"A pagar","Parcial")))))))</f>
        <v/>
      </c>
      <c r="J607" s="36" t="str">
        <f aca="false">IF(COUNTA(A607:C607,F607:H607)=0,"",IF(A607="","Falta o código",IF(A607&lt;&gt;TRIM(A607),"Confira o código",IF(COUNTIFS(GastoID,A607)&gt;1,"Código repetido",IF(NOT(ISNUMBER(B607)),"Confira a data",IF(OR(B607&lt;1,B607&gt;73415,INT(B607)&lt;&gt;B607),"Confira a data",IF(NOT(ISNUMBER(C607)),"Confira o valor",IF(C607&lt;=0,"Valor maior que zero",IF(COUNTIFS(Categorias,F607)&lt;&gt;1,"Escolha uma categoria",IF(G607="","Preencha a descrição","OK"))))))))))</f>
        <v/>
      </c>
      <c r="K607" s="34" t="n">
        <f aca="false">IF(J607="OK",C607,0)</f>
        <v>0</v>
      </c>
      <c r="L607" s="34" t="str">
        <f aca="false">IF(OR(J607&lt;&gt;"OK",FinMes=""),"",IF(B607&gt;=FinMes,0,MAX(0,ROUND(E607-C607,2))))</f>
        <v/>
      </c>
    </row>
    <row r="608" customFormat="false" ht="25" hidden="false" customHeight="true" outlineLevel="0" collapsed="false">
      <c r="A608" s="31"/>
      <c r="B608" s="32"/>
      <c r="C608" s="33"/>
      <c r="D608" s="34" t="str">
        <f aca="false">IF(OR(J608&lt;&gt;"OK",FinMes=""),"",IF(B608&gt;=FinMes,0,MAX(0,ROUND(C608-E608,2))))</f>
        <v/>
      </c>
      <c r="E608" s="34" t="str">
        <f aca="false">IF(OR(J608&lt;&gt;"OK",FinMes=""),"",IF(B608&gt;=FinMes,0,SUMIFS(PagoValido,PagoGasto,A608,PagoFecha,"&lt;"&amp;FinMes)))</f>
        <v/>
      </c>
      <c r="F608" s="35"/>
      <c r="G608" s="35"/>
      <c r="H608" s="35"/>
      <c r="I608" s="36" t="str">
        <f aca="false">IF(J608="","",IF(J608&lt;&gt;"OK","Confira os dados",IF(FinMes="","Escolha um período",IF(B608&gt;=FinMes,"Outro período",IF(L608&gt;0,"Pagamento excedente",IF(D608=0,"Pago",IF(E608=0,"A pagar","Parcial")))))))</f>
        <v/>
      </c>
      <c r="J608" s="36" t="str">
        <f aca="false">IF(COUNTA(A608:C608,F608:H608)=0,"",IF(A608="","Falta o código",IF(A608&lt;&gt;TRIM(A608),"Confira o código",IF(COUNTIFS(GastoID,A608)&gt;1,"Código repetido",IF(NOT(ISNUMBER(B608)),"Confira a data",IF(OR(B608&lt;1,B608&gt;73415,INT(B608)&lt;&gt;B608),"Confira a data",IF(NOT(ISNUMBER(C608)),"Confira o valor",IF(C608&lt;=0,"Valor maior que zero",IF(COUNTIFS(Categorias,F608)&lt;&gt;1,"Escolha uma categoria",IF(G608="","Preencha a descrição","OK"))))))))))</f>
        <v/>
      </c>
      <c r="K608" s="34" t="n">
        <f aca="false">IF(J608="OK",C608,0)</f>
        <v>0</v>
      </c>
      <c r="L608" s="34" t="str">
        <f aca="false">IF(OR(J608&lt;&gt;"OK",FinMes=""),"",IF(B608&gt;=FinMes,0,MAX(0,ROUND(E608-C608,2))))</f>
        <v/>
      </c>
    </row>
    <row r="609" customFormat="false" ht="25" hidden="false" customHeight="true" outlineLevel="0" collapsed="false">
      <c r="A609" s="31"/>
      <c r="B609" s="32"/>
      <c r="C609" s="33"/>
      <c r="D609" s="34" t="str">
        <f aca="false">IF(OR(J609&lt;&gt;"OK",FinMes=""),"",IF(B609&gt;=FinMes,0,MAX(0,ROUND(C609-E609,2))))</f>
        <v/>
      </c>
      <c r="E609" s="34" t="str">
        <f aca="false">IF(OR(J609&lt;&gt;"OK",FinMes=""),"",IF(B609&gt;=FinMes,0,SUMIFS(PagoValido,PagoGasto,A609,PagoFecha,"&lt;"&amp;FinMes)))</f>
        <v/>
      </c>
      <c r="F609" s="35"/>
      <c r="G609" s="35"/>
      <c r="H609" s="35"/>
      <c r="I609" s="36" t="str">
        <f aca="false">IF(J609="","",IF(J609&lt;&gt;"OK","Confira os dados",IF(FinMes="","Escolha um período",IF(B609&gt;=FinMes,"Outro período",IF(L609&gt;0,"Pagamento excedente",IF(D609=0,"Pago",IF(E609=0,"A pagar","Parcial")))))))</f>
        <v/>
      </c>
      <c r="J609" s="36" t="str">
        <f aca="false">IF(COUNTA(A609:C609,F609:H609)=0,"",IF(A609="","Falta o código",IF(A609&lt;&gt;TRIM(A609),"Confira o código",IF(COUNTIFS(GastoID,A609)&gt;1,"Código repetido",IF(NOT(ISNUMBER(B609)),"Confira a data",IF(OR(B609&lt;1,B609&gt;73415,INT(B609)&lt;&gt;B609),"Confira a data",IF(NOT(ISNUMBER(C609)),"Confira o valor",IF(C609&lt;=0,"Valor maior que zero",IF(COUNTIFS(Categorias,F609)&lt;&gt;1,"Escolha uma categoria",IF(G609="","Preencha a descrição","OK"))))))))))</f>
        <v/>
      </c>
      <c r="K609" s="34" t="n">
        <f aca="false">IF(J609="OK",C609,0)</f>
        <v>0</v>
      </c>
      <c r="L609" s="34" t="str">
        <f aca="false">IF(OR(J609&lt;&gt;"OK",FinMes=""),"",IF(B609&gt;=FinMes,0,MAX(0,ROUND(E609-C609,2))))</f>
        <v/>
      </c>
    </row>
    <row r="610" customFormat="false" ht="25" hidden="false" customHeight="true" outlineLevel="0" collapsed="false">
      <c r="A610" s="31"/>
      <c r="B610" s="32"/>
      <c r="C610" s="33"/>
      <c r="D610" s="34" t="str">
        <f aca="false">IF(OR(J610&lt;&gt;"OK",FinMes=""),"",IF(B610&gt;=FinMes,0,MAX(0,ROUND(C610-E610,2))))</f>
        <v/>
      </c>
      <c r="E610" s="34" t="str">
        <f aca="false">IF(OR(J610&lt;&gt;"OK",FinMes=""),"",IF(B610&gt;=FinMes,0,SUMIFS(PagoValido,PagoGasto,A610,PagoFecha,"&lt;"&amp;FinMes)))</f>
        <v/>
      </c>
      <c r="F610" s="35"/>
      <c r="G610" s="35"/>
      <c r="H610" s="35"/>
      <c r="I610" s="36" t="str">
        <f aca="false">IF(J610="","",IF(J610&lt;&gt;"OK","Confira os dados",IF(FinMes="","Escolha um período",IF(B610&gt;=FinMes,"Outro período",IF(L610&gt;0,"Pagamento excedente",IF(D610=0,"Pago",IF(E610=0,"A pagar","Parcial")))))))</f>
        <v/>
      </c>
      <c r="J610" s="36" t="str">
        <f aca="false">IF(COUNTA(A610:C610,F610:H610)=0,"",IF(A610="","Falta o código",IF(A610&lt;&gt;TRIM(A610),"Confira o código",IF(COUNTIFS(GastoID,A610)&gt;1,"Código repetido",IF(NOT(ISNUMBER(B610)),"Confira a data",IF(OR(B610&lt;1,B610&gt;73415,INT(B610)&lt;&gt;B610),"Confira a data",IF(NOT(ISNUMBER(C610)),"Confira o valor",IF(C610&lt;=0,"Valor maior que zero",IF(COUNTIFS(Categorias,F610)&lt;&gt;1,"Escolha uma categoria",IF(G610="","Preencha a descrição","OK"))))))))))</f>
        <v/>
      </c>
      <c r="K610" s="34" t="n">
        <f aca="false">IF(J610="OK",C610,0)</f>
        <v>0</v>
      </c>
      <c r="L610" s="34" t="str">
        <f aca="false">IF(OR(J610&lt;&gt;"OK",FinMes=""),"",IF(B610&gt;=FinMes,0,MAX(0,ROUND(E610-C610,2))))</f>
        <v/>
      </c>
    </row>
    <row r="611" customFormat="false" ht="25" hidden="false" customHeight="true" outlineLevel="0" collapsed="false">
      <c r="A611" s="31"/>
      <c r="B611" s="32"/>
      <c r="C611" s="33"/>
      <c r="D611" s="34" t="str">
        <f aca="false">IF(OR(J611&lt;&gt;"OK",FinMes=""),"",IF(B611&gt;=FinMes,0,MAX(0,ROUND(C611-E611,2))))</f>
        <v/>
      </c>
      <c r="E611" s="34" t="str">
        <f aca="false">IF(OR(J611&lt;&gt;"OK",FinMes=""),"",IF(B611&gt;=FinMes,0,SUMIFS(PagoValido,PagoGasto,A611,PagoFecha,"&lt;"&amp;FinMes)))</f>
        <v/>
      </c>
      <c r="F611" s="35"/>
      <c r="G611" s="35"/>
      <c r="H611" s="35"/>
      <c r="I611" s="36" t="str">
        <f aca="false">IF(J611="","",IF(J611&lt;&gt;"OK","Confira os dados",IF(FinMes="","Escolha um período",IF(B611&gt;=FinMes,"Outro período",IF(L611&gt;0,"Pagamento excedente",IF(D611=0,"Pago",IF(E611=0,"A pagar","Parcial")))))))</f>
        <v/>
      </c>
      <c r="J611" s="36" t="str">
        <f aca="false">IF(COUNTA(A611:C611,F611:H611)=0,"",IF(A611="","Falta o código",IF(A611&lt;&gt;TRIM(A611),"Confira o código",IF(COUNTIFS(GastoID,A611)&gt;1,"Código repetido",IF(NOT(ISNUMBER(B611)),"Confira a data",IF(OR(B611&lt;1,B611&gt;73415,INT(B611)&lt;&gt;B611),"Confira a data",IF(NOT(ISNUMBER(C611)),"Confira o valor",IF(C611&lt;=0,"Valor maior que zero",IF(COUNTIFS(Categorias,F611)&lt;&gt;1,"Escolha uma categoria",IF(G611="","Preencha a descrição","OK"))))))))))</f>
        <v/>
      </c>
      <c r="K611" s="34" t="n">
        <f aca="false">IF(J611="OK",C611,0)</f>
        <v>0</v>
      </c>
      <c r="L611" s="34" t="str">
        <f aca="false">IF(OR(J611&lt;&gt;"OK",FinMes=""),"",IF(B611&gt;=FinMes,0,MAX(0,ROUND(E611-C611,2))))</f>
        <v/>
      </c>
    </row>
    <row r="612" customFormat="false" ht="25" hidden="false" customHeight="true" outlineLevel="0" collapsed="false">
      <c r="A612" s="31"/>
      <c r="B612" s="32"/>
      <c r="C612" s="33"/>
      <c r="D612" s="34" t="str">
        <f aca="false">IF(OR(J612&lt;&gt;"OK",FinMes=""),"",IF(B612&gt;=FinMes,0,MAX(0,ROUND(C612-E612,2))))</f>
        <v/>
      </c>
      <c r="E612" s="34" t="str">
        <f aca="false">IF(OR(J612&lt;&gt;"OK",FinMes=""),"",IF(B612&gt;=FinMes,0,SUMIFS(PagoValido,PagoGasto,A612,PagoFecha,"&lt;"&amp;FinMes)))</f>
        <v/>
      </c>
      <c r="F612" s="35"/>
      <c r="G612" s="35"/>
      <c r="H612" s="35"/>
      <c r="I612" s="36" t="str">
        <f aca="false">IF(J612="","",IF(J612&lt;&gt;"OK","Confira os dados",IF(FinMes="","Escolha um período",IF(B612&gt;=FinMes,"Outro período",IF(L612&gt;0,"Pagamento excedente",IF(D612=0,"Pago",IF(E612=0,"A pagar","Parcial")))))))</f>
        <v/>
      </c>
      <c r="J612" s="36" t="str">
        <f aca="false">IF(COUNTA(A612:C612,F612:H612)=0,"",IF(A612="","Falta o código",IF(A612&lt;&gt;TRIM(A612),"Confira o código",IF(COUNTIFS(GastoID,A612)&gt;1,"Código repetido",IF(NOT(ISNUMBER(B612)),"Confira a data",IF(OR(B612&lt;1,B612&gt;73415,INT(B612)&lt;&gt;B612),"Confira a data",IF(NOT(ISNUMBER(C612)),"Confira o valor",IF(C612&lt;=0,"Valor maior que zero",IF(COUNTIFS(Categorias,F612)&lt;&gt;1,"Escolha uma categoria",IF(G612="","Preencha a descrição","OK"))))))))))</f>
        <v/>
      </c>
      <c r="K612" s="34" t="n">
        <f aca="false">IF(J612="OK",C612,0)</f>
        <v>0</v>
      </c>
      <c r="L612" s="34" t="str">
        <f aca="false">IF(OR(J612&lt;&gt;"OK",FinMes=""),"",IF(B612&gt;=FinMes,0,MAX(0,ROUND(E612-C612,2))))</f>
        <v/>
      </c>
    </row>
    <row r="613" customFormat="false" ht="25" hidden="false" customHeight="true" outlineLevel="0" collapsed="false">
      <c r="A613" s="31"/>
      <c r="B613" s="32"/>
      <c r="C613" s="33"/>
      <c r="D613" s="34" t="str">
        <f aca="false">IF(OR(J613&lt;&gt;"OK",FinMes=""),"",IF(B613&gt;=FinMes,0,MAX(0,ROUND(C613-E613,2))))</f>
        <v/>
      </c>
      <c r="E613" s="34" t="str">
        <f aca="false">IF(OR(J613&lt;&gt;"OK",FinMes=""),"",IF(B613&gt;=FinMes,0,SUMIFS(PagoValido,PagoGasto,A613,PagoFecha,"&lt;"&amp;FinMes)))</f>
        <v/>
      </c>
      <c r="F613" s="35"/>
      <c r="G613" s="35"/>
      <c r="H613" s="35"/>
      <c r="I613" s="36" t="str">
        <f aca="false">IF(J613="","",IF(J613&lt;&gt;"OK","Confira os dados",IF(FinMes="","Escolha um período",IF(B613&gt;=FinMes,"Outro período",IF(L613&gt;0,"Pagamento excedente",IF(D613=0,"Pago",IF(E613=0,"A pagar","Parcial")))))))</f>
        <v/>
      </c>
      <c r="J613" s="36" t="str">
        <f aca="false">IF(COUNTA(A613:C613,F613:H613)=0,"",IF(A613="","Falta o código",IF(A613&lt;&gt;TRIM(A613),"Confira o código",IF(COUNTIFS(GastoID,A613)&gt;1,"Código repetido",IF(NOT(ISNUMBER(B613)),"Confira a data",IF(OR(B613&lt;1,B613&gt;73415,INT(B613)&lt;&gt;B613),"Confira a data",IF(NOT(ISNUMBER(C613)),"Confira o valor",IF(C613&lt;=0,"Valor maior que zero",IF(COUNTIFS(Categorias,F613)&lt;&gt;1,"Escolha uma categoria",IF(G613="","Preencha a descrição","OK"))))))))))</f>
        <v/>
      </c>
      <c r="K613" s="34" t="n">
        <f aca="false">IF(J613="OK",C613,0)</f>
        <v>0</v>
      </c>
      <c r="L613" s="34" t="str">
        <f aca="false">IF(OR(J613&lt;&gt;"OK",FinMes=""),"",IF(B613&gt;=FinMes,0,MAX(0,ROUND(E613-C613,2))))</f>
        <v/>
      </c>
    </row>
    <row r="614" customFormat="false" ht="25" hidden="false" customHeight="true" outlineLevel="0" collapsed="false">
      <c r="A614" s="31"/>
      <c r="B614" s="32"/>
      <c r="C614" s="33"/>
      <c r="D614" s="34" t="str">
        <f aca="false">IF(OR(J614&lt;&gt;"OK",FinMes=""),"",IF(B614&gt;=FinMes,0,MAX(0,ROUND(C614-E614,2))))</f>
        <v/>
      </c>
      <c r="E614" s="34" t="str">
        <f aca="false">IF(OR(J614&lt;&gt;"OK",FinMes=""),"",IF(B614&gt;=FinMes,0,SUMIFS(PagoValido,PagoGasto,A614,PagoFecha,"&lt;"&amp;FinMes)))</f>
        <v/>
      </c>
      <c r="F614" s="35"/>
      <c r="G614" s="35"/>
      <c r="H614" s="35"/>
      <c r="I614" s="36" t="str">
        <f aca="false">IF(J614="","",IF(J614&lt;&gt;"OK","Confira os dados",IF(FinMes="","Escolha um período",IF(B614&gt;=FinMes,"Outro período",IF(L614&gt;0,"Pagamento excedente",IF(D614=0,"Pago",IF(E614=0,"A pagar","Parcial")))))))</f>
        <v/>
      </c>
      <c r="J614" s="36" t="str">
        <f aca="false">IF(COUNTA(A614:C614,F614:H614)=0,"",IF(A614="","Falta o código",IF(A614&lt;&gt;TRIM(A614),"Confira o código",IF(COUNTIFS(GastoID,A614)&gt;1,"Código repetido",IF(NOT(ISNUMBER(B614)),"Confira a data",IF(OR(B614&lt;1,B614&gt;73415,INT(B614)&lt;&gt;B614),"Confira a data",IF(NOT(ISNUMBER(C614)),"Confira o valor",IF(C614&lt;=0,"Valor maior que zero",IF(COUNTIFS(Categorias,F614)&lt;&gt;1,"Escolha uma categoria",IF(G614="","Preencha a descrição","OK"))))))))))</f>
        <v/>
      </c>
      <c r="K614" s="34" t="n">
        <f aca="false">IF(J614="OK",C614,0)</f>
        <v>0</v>
      </c>
      <c r="L614" s="34" t="str">
        <f aca="false">IF(OR(J614&lt;&gt;"OK",FinMes=""),"",IF(B614&gt;=FinMes,0,MAX(0,ROUND(E614-C614,2))))</f>
        <v/>
      </c>
    </row>
    <row r="615" customFormat="false" ht="25" hidden="false" customHeight="true" outlineLevel="0" collapsed="false">
      <c r="A615" s="31"/>
      <c r="B615" s="32"/>
      <c r="C615" s="33"/>
      <c r="D615" s="34" t="str">
        <f aca="false">IF(OR(J615&lt;&gt;"OK",FinMes=""),"",IF(B615&gt;=FinMes,0,MAX(0,ROUND(C615-E615,2))))</f>
        <v/>
      </c>
      <c r="E615" s="34" t="str">
        <f aca="false">IF(OR(J615&lt;&gt;"OK",FinMes=""),"",IF(B615&gt;=FinMes,0,SUMIFS(PagoValido,PagoGasto,A615,PagoFecha,"&lt;"&amp;FinMes)))</f>
        <v/>
      </c>
      <c r="F615" s="35"/>
      <c r="G615" s="35"/>
      <c r="H615" s="35"/>
      <c r="I615" s="36" t="str">
        <f aca="false">IF(J615="","",IF(J615&lt;&gt;"OK","Confira os dados",IF(FinMes="","Escolha um período",IF(B615&gt;=FinMes,"Outro período",IF(L615&gt;0,"Pagamento excedente",IF(D615=0,"Pago",IF(E615=0,"A pagar","Parcial")))))))</f>
        <v/>
      </c>
      <c r="J615" s="36" t="str">
        <f aca="false">IF(COUNTA(A615:C615,F615:H615)=0,"",IF(A615="","Falta o código",IF(A615&lt;&gt;TRIM(A615),"Confira o código",IF(COUNTIFS(GastoID,A615)&gt;1,"Código repetido",IF(NOT(ISNUMBER(B615)),"Confira a data",IF(OR(B615&lt;1,B615&gt;73415,INT(B615)&lt;&gt;B615),"Confira a data",IF(NOT(ISNUMBER(C615)),"Confira o valor",IF(C615&lt;=0,"Valor maior que zero",IF(COUNTIFS(Categorias,F615)&lt;&gt;1,"Escolha uma categoria",IF(G615="","Preencha a descrição","OK"))))))))))</f>
        <v/>
      </c>
      <c r="K615" s="34" t="n">
        <f aca="false">IF(J615="OK",C615,0)</f>
        <v>0</v>
      </c>
      <c r="L615" s="34" t="str">
        <f aca="false">IF(OR(J615&lt;&gt;"OK",FinMes=""),"",IF(B615&gt;=FinMes,0,MAX(0,ROUND(E615-C615,2))))</f>
        <v/>
      </c>
    </row>
    <row r="616" customFormat="false" ht="25" hidden="false" customHeight="true" outlineLevel="0" collapsed="false">
      <c r="A616" s="31"/>
      <c r="B616" s="32"/>
      <c r="C616" s="33"/>
      <c r="D616" s="34" t="str">
        <f aca="false">IF(OR(J616&lt;&gt;"OK",FinMes=""),"",IF(B616&gt;=FinMes,0,MAX(0,ROUND(C616-E616,2))))</f>
        <v/>
      </c>
      <c r="E616" s="34" t="str">
        <f aca="false">IF(OR(J616&lt;&gt;"OK",FinMes=""),"",IF(B616&gt;=FinMes,0,SUMIFS(PagoValido,PagoGasto,A616,PagoFecha,"&lt;"&amp;FinMes)))</f>
        <v/>
      </c>
      <c r="F616" s="35"/>
      <c r="G616" s="35"/>
      <c r="H616" s="35"/>
      <c r="I616" s="36" t="str">
        <f aca="false">IF(J616="","",IF(J616&lt;&gt;"OK","Confira os dados",IF(FinMes="","Escolha um período",IF(B616&gt;=FinMes,"Outro período",IF(L616&gt;0,"Pagamento excedente",IF(D616=0,"Pago",IF(E616=0,"A pagar","Parcial")))))))</f>
        <v/>
      </c>
      <c r="J616" s="36" t="str">
        <f aca="false">IF(COUNTA(A616:C616,F616:H616)=0,"",IF(A616="","Falta o código",IF(A616&lt;&gt;TRIM(A616),"Confira o código",IF(COUNTIFS(GastoID,A616)&gt;1,"Código repetido",IF(NOT(ISNUMBER(B616)),"Confira a data",IF(OR(B616&lt;1,B616&gt;73415,INT(B616)&lt;&gt;B616),"Confira a data",IF(NOT(ISNUMBER(C616)),"Confira o valor",IF(C616&lt;=0,"Valor maior que zero",IF(COUNTIFS(Categorias,F616)&lt;&gt;1,"Escolha uma categoria",IF(G616="","Preencha a descrição","OK"))))))))))</f>
        <v/>
      </c>
      <c r="K616" s="34" t="n">
        <f aca="false">IF(J616="OK",C616,0)</f>
        <v>0</v>
      </c>
      <c r="L616" s="34" t="str">
        <f aca="false">IF(OR(J616&lt;&gt;"OK",FinMes=""),"",IF(B616&gt;=FinMes,0,MAX(0,ROUND(E616-C616,2))))</f>
        <v/>
      </c>
    </row>
    <row r="617" customFormat="false" ht="25" hidden="false" customHeight="true" outlineLevel="0" collapsed="false">
      <c r="A617" s="31"/>
      <c r="B617" s="32"/>
      <c r="C617" s="33"/>
      <c r="D617" s="34" t="str">
        <f aca="false">IF(OR(J617&lt;&gt;"OK",FinMes=""),"",IF(B617&gt;=FinMes,0,MAX(0,ROUND(C617-E617,2))))</f>
        <v/>
      </c>
      <c r="E617" s="34" t="str">
        <f aca="false">IF(OR(J617&lt;&gt;"OK",FinMes=""),"",IF(B617&gt;=FinMes,0,SUMIFS(PagoValido,PagoGasto,A617,PagoFecha,"&lt;"&amp;FinMes)))</f>
        <v/>
      </c>
      <c r="F617" s="35"/>
      <c r="G617" s="35"/>
      <c r="H617" s="35"/>
      <c r="I617" s="36" t="str">
        <f aca="false">IF(J617="","",IF(J617&lt;&gt;"OK","Confira os dados",IF(FinMes="","Escolha um período",IF(B617&gt;=FinMes,"Outro período",IF(L617&gt;0,"Pagamento excedente",IF(D617=0,"Pago",IF(E617=0,"A pagar","Parcial")))))))</f>
        <v/>
      </c>
      <c r="J617" s="36" t="str">
        <f aca="false">IF(COUNTA(A617:C617,F617:H617)=0,"",IF(A617="","Falta o código",IF(A617&lt;&gt;TRIM(A617),"Confira o código",IF(COUNTIFS(GastoID,A617)&gt;1,"Código repetido",IF(NOT(ISNUMBER(B617)),"Confira a data",IF(OR(B617&lt;1,B617&gt;73415,INT(B617)&lt;&gt;B617),"Confira a data",IF(NOT(ISNUMBER(C617)),"Confira o valor",IF(C617&lt;=0,"Valor maior que zero",IF(COUNTIFS(Categorias,F617)&lt;&gt;1,"Escolha uma categoria",IF(G617="","Preencha a descrição","OK"))))))))))</f>
        <v/>
      </c>
      <c r="K617" s="34" t="n">
        <f aca="false">IF(J617="OK",C617,0)</f>
        <v>0</v>
      </c>
      <c r="L617" s="34" t="str">
        <f aca="false">IF(OR(J617&lt;&gt;"OK",FinMes=""),"",IF(B617&gt;=FinMes,0,MAX(0,ROUND(E617-C617,2))))</f>
        <v/>
      </c>
    </row>
    <row r="618" customFormat="false" ht="25" hidden="false" customHeight="true" outlineLevel="0" collapsed="false">
      <c r="A618" s="31"/>
      <c r="B618" s="32"/>
      <c r="C618" s="33"/>
      <c r="D618" s="34" t="str">
        <f aca="false">IF(OR(J618&lt;&gt;"OK",FinMes=""),"",IF(B618&gt;=FinMes,0,MAX(0,ROUND(C618-E618,2))))</f>
        <v/>
      </c>
      <c r="E618" s="34" t="str">
        <f aca="false">IF(OR(J618&lt;&gt;"OK",FinMes=""),"",IF(B618&gt;=FinMes,0,SUMIFS(PagoValido,PagoGasto,A618,PagoFecha,"&lt;"&amp;FinMes)))</f>
        <v/>
      </c>
      <c r="F618" s="35"/>
      <c r="G618" s="35"/>
      <c r="H618" s="35"/>
      <c r="I618" s="36" t="str">
        <f aca="false">IF(J618="","",IF(J618&lt;&gt;"OK","Confira os dados",IF(FinMes="","Escolha um período",IF(B618&gt;=FinMes,"Outro período",IF(L618&gt;0,"Pagamento excedente",IF(D618=0,"Pago",IF(E618=0,"A pagar","Parcial")))))))</f>
        <v/>
      </c>
      <c r="J618" s="36" t="str">
        <f aca="false">IF(COUNTA(A618:C618,F618:H618)=0,"",IF(A618="","Falta o código",IF(A618&lt;&gt;TRIM(A618),"Confira o código",IF(COUNTIFS(GastoID,A618)&gt;1,"Código repetido",IF(NOT(ISNUMBER(B618)),"Confira a data",IF(OR(B618&lt;1,B618&gt;73415,INT(B618)&lt;&gt;B618),"Confira a data",IF(NOT(ISNUMBER(C618)),"Confira o valor",IF(C618&lt;=0,"Valor maior que zero",IF(COUNTIFS(Categorias,F618)&lt;&gt;1,"Escolha uma categoria",IF(G618="","Preencha a descrição","OK"))))))))))</f>
        <v/>
      </c>
      <c r="K618" s="34" t="n">
        <f aca="false">IF(J618="OK",C618,0)</f>
        <v>0</v>
      </c>
      <c r="L618" s="34" t="str">
        <f aca="false">IF(OR(J618&lt;&gt;"OK",FinMes=""),"",IF(B618&gt;=FinMes,0,MAX(0,ROUND(E618-C618,2))))</f>
        <v/>
      </c>
    </row>
    <row r="619" customFormat="false" ht="25" hidden="false" customHeight="true" outlineLevel="0" collapsed="false">
      <c r="A619" s="31"/>
      <c r="B619" s="32"/>
      <c r="C619" s="33"/>
      <c r="D619" s="34" t="str">
        <f aca="false">IF(OR(J619&lt;&gt;"OK",FinMes=""),"",IF(B619&gt;=FinMes,0,MAX(0,ROUND(C619-E619,2))))</f>
        <v/>
      </c>
      <c r="E619" s="34" t="str">
        <f aca="false">IF(OR(J619&lt;&gt;"OK",FinMes=""),"",IF(B619&gt;=FinMes,0,SUMIFS(PagoValido,PagoGasto,A619,PagoFecha,"&lt;"&amp;FinMes)))</f>
        <v/>
      </c>
      <c r="F619" s="35"/>
      <c r="G619" s="35"/>
      <c r="H619" s="35"/>
      <c r="I619" s="36" t="str">
        <f aca="false">IF(J619="","",IF(J619&lt;&gt;"OK","Confira os dados",IF(FinMes="","Escolha um período",IF(B619&gt;=FinMes,"Outro período",IF(L619&gt;0,"Pagamento excedente",IF(D619=0,"Pago",IF(E619=0,"A pagar","Parcial")))))))</f>
        <v/>
      </c>
      <c r="J619" s="36" t="str">
        <f aca="false">IF(COUNTA(A619:C619,F619:H619)=0,"",IF(A619="","Falta o código",IF(A619&lt;&gt;TRIM(A619),"Confira o código",IF(COUNTIFS(GastoID,A619)&gt;1,"Código repetido",IF(NOT(ISNUMBER(B619)),"Confira a data",IF(OR(B619&lt;1,B619&gt;73415,INT(B619)&lt;&gt;B619),"Confira a data",IF(NOT(ISNUMBER(C619)),"Confira o valor",IF(C619&lt;=0,"Valor maior que zero",IF(COUNTIFS(Categorias,F619)&lt;&gt;1,"Escolha uma categoria",IF(G619="","Preencha a descrição","OK"))))))))))</f>
        <v/>
      </c>
      <c r="K619" s="34" t="n">
        <f aca="false">IF(J619="OK",C619,0)</f>
        <v>0</v>
      </c>
      <c r="L619" s="34" t="str">
        <f aca="false">IF(OR(J619&lt;&gt;"OK",FinMes=""),"",IF(B619&gt;=FinMes,0,MAX(0,ROUND(E619-C619,2))))</f>
        <v/>
      </c>
    </row>
    <row r="620" customFormat="false" ht="25" hidden="false" customHeight="true" outlineLevel="0" collapsed="false">
      <c r="A620" s="31"/>
      <c r="B620" s="32"/>
      <c r="C620" s="33"/>
      <c r="D620" s="34" t="str">
        <f aca="false">IF(OR(J620&lt;&gt;"OK",FinMes=""),"",IF(B620&gt;=FinMes,0,MAX(0,ROUND(C620-E620,2))))</f>
        <v/>
      </c>
      <c r="E620" s="34" t="str">
        <f aca="false">IF(OR(J620&lt;&gt;"OK",FinMes=""),"",IF(B620&gt;=FinMes,0,SUMIFS(PagoValido,PagoGasto,A620,PagoFecha,"&lt;"&amp;FinMes)))</f>
        <v/>
      </c>
      <c r="F620" s="35"/>
      <c r="G620" s="35"/>
      <c r="H620" s="35"/>
      <c r="I620" s="36" t="str">
        <f aca="false">IF(J620="","",IF(J620&lt;&gt;"OK","Confira os dados",IF(FinMes="","Escolha um período",IF(B620&gt;=FinMes,"Outro período",IF(L620&gt;0,"Pagamento excedente",IF(D620=0,"Pago",IF(E620=0,"A pagar","Parcial")))))))</f>
        <v/>
      </c>
      <c r="J620" s="36" t="str">
        <f aca="false">IF(COUNTA(A620:C620,F620:H620)=0,"",IF(A620="","Falta o código",IF(A620&lt;&gt;TRIM(A620),"Confira o código",IF(COUNTIFS(GastoID,A620)&gt;1,"Código repetido",IF(NOT(ISNUMBER(B620)),"Confira a data",IF(OR(B620&lt;1,B620&gt;73415,INT(B620)&lt;&gt;B620),"Confira a data",IF(NOT(ISNUMBER(C620)),"Confira o valor",IF(C620&lt;=0,"Valor maior que zero",IF(COUNTIFS(Categorias,F620)&lt;&gt;1,"Escolha uma categoria",IF(G620="","Preencha a descrição","OK"))))))))))</f>
        <v/>
      </c>
      <c r="K620" s="34" t="n">
        <f aca="false">IF(J620="OK",C620,0)</f>
        <v>0</v>
      </c>
      <c r="L620" s="34" t="str">
        <f aca="false">IF(OR(J620&lt;&gt;"OK",FinMes=""),"",IF(B620&gt;=FinMes,0,MAX(0,ROUND(E620-C620,2))))</f>
        <v/>
      </c>
    </row>
    <row r="621" customFormat="false" ht="25" hidden="false" customHeight="true" outlineLevel="0" collapsed="false">
      <c r="A621" s="31"/>
      <c r="B621" s="32"/>
      <c r="C621" s="33"/>
      <c r="D621" s="34" t="str">
        <f aca="false">IF(OR(J621&lt;&gt;"OK",FinMes=""),"",IF(B621&gt;=FinMes,0,MAX(0,ROUND(C621-E621,2))))</f>
        <v/>
      </c>
      <c r="E621" s="34" t="str">
        <f aca="false">IF(OR(J621&lt;&gt;"OK",FinMes=""),"",IF(B621&gt;=FinMes,0,SUMIFS(PagoValido,PagoGasto,A621,PagoFecha,"&lt;"&amp;FinMes)))</f>
        <v/>
      </c>
      <c r="F621" s="35"/>
      <c r="G621" s="35"/>
      <c r="H621" s="35"/>
      <c r="I621" s="36" t="str">
        <f aca="false">IF(J621="","",IF(J621&lt;&gt;"OK","Confira os dados",IF(FinMes="","Escolha um período",IF(B621&gt;=FinMes,"Outro período",IF(L621&gt;0,"Pagamento excedente",IF(D621=0,"Pago",IF(E621=0,"A pagar","Parcial")))))))</f>
        <v/>
      </c>
      <c r="J621" s="36" t="str">
        <f aca="false">IF(COUNTA(A621:C621,F621:H621)=0,"",IF(A621="","Falta o código",IF(A621&lt;&gt;TRIM(A621),"Confira o código",IF(COUNTIFS(GastoID,A621)&gt;1,"Código repetido",IF(NOT(ISNUMBER(B621)),"Confira a data",IF(OR(B621&lt;1,B621&gt;73415,INT(B621)&lt;&gt;B621),"Confira a data",IF(NOT(ISNUMBER(C621)),"Confira o valor",IF(C621&lt;=0,"Valor maior que zero",IF(COUNTIFS(Categorias,F621)&lt;&gt;1,"Escolha uma categoria",IF(G621="","Preencha a descrição","OK"))))))))))</f>
        <v/>
      </c>
      <c r="K621" s="34" t="n">
        <f aca="false">IF(J621="OK",C621,0)</f>
        <v>0</v>
      </c>
      <c r="L621" s="34" t="str">
        <f aca="false">IF(OR(J621&lt;&gt;"OK",FinMes=""),"",IF(B621&gt;=FinMes,0,MAX(0,ROUND(E621-C621,2))))</f>
        <v/>
      </c>
    </row>
    <row r="622" customFormat="false" ht="25" hidden="false" customHeight="true" outlineLevel="0" collapsed="false">
      <c r="A622" s="31"/>
      <c r="B622" s="32"/>
      <c r="C622" s="33"/>
      <c r="D622" s="34" t="str">
        <f aca="false">IF(OR(J622&lt;&gt;"OK",FinMes=""),"",IF(B622&gt;=FinMes,0,MAX(0,ROUND(C622-E622,2))))</f>
        <v/>
      </c>
      <c r="E622" s="34" t="str">
        <f aca="false">IF(OR(J622&lt;&gt;"OK",FinMes=""),"",IF(B622&gt;=FinMes,0,SUMIFS(PagoValido,PagoGasto,A622,PagoFecha,"&lt;"&amp;FinMes)))</f>
        <v/>
      </c>
      <c r="F622" s="35"/>
      <c r="G622" s="35"/>
      <c r="H622" s="35"/>
      <c r="I622" s="36" t="str">
        <f aca="false">IF(J622="","",IF(J622&lt;&gt;"OK","Confira os dados",IF(FinMes="","Escolha um período",IF(B622&gt;=FinMes,"Outro período",IF(L622&gt;0,"Pagamento excedente",IF(D622=0,"Pago",IF(E622=0,"A pagar","Parcial")))))))</f>
        <v/>
      </c>
      <c r="J622" s="36" t="str">
        <f aca="false">IF(COUNTA(A622:C622,F622:H622)=0,"",IF(A622="","Falta o código",IF(A622&lt;&gt;TRIM(A622),"Confira o código",IF(COUNTIFS(GastoID,A622)&gt;1,"Código repetido",IF(NOT(ISNUMBER(B622)),"Confira a data",IF(OR(B622&lt;1,B622&gt;73415,INT(B622)&lt;&gt;B622),"Confira a data",IF(NOT(ISNUMBER(C622)),"Confira o valor",IF(C622&lt;=0,"Valor maior que zero",IF(COUNTIFS(Categorias,F622)&lt;&gt;1,"Escolha uma categoria",IF(G622="","Preencha a descrição","OK"))))))))))</f>
        <v/>
      </c>
      <c r="K622" s="34" t="n">
        <f aca="false">IF(J622="OK",C622,0)</f>
        <v>0</v>
      </c>
      <c r="L622" s="34" t="str">
        <f aca="false">IF(OR(J622&lt;&gt;"OK",FinMes=""),"",IF(B622&gt;=FinMes,0,MAX(0,ROUND(E622-C622,2))))</f>
        <v/>
      </c>
    </row>
    <row r="623" customFormat="false" ht="25" hidden="false" customHeight="true" outlineLevel="0" collapsed="false">
      <c r="A623" s="31"/>
      <c r="B623" s="32"/>
      <c r="C623" s="33"/>
      <c r="D623" s="34" t="str">
        <f aca="false">IF(OR(J623&lt;&gt;"OK",FinMes=""),"",IF(B623&gt;=FinMes,0,MAX(0,ROUND(C623-E623,2))))</f>
        <v/>
      </c>
      <c r="E623" s="34" t="str">
        <f aca="false">IF(OR(J623&lt;&gt;"OK",FinMes=""),"",IF(B623&gt;=FinMes,0,SUMIFS(PagoValido,PagoGasto,A623,PagoFecha,"&lt;"&amp;FinMes)))</f>
        <v/>
      </c>
      <c r="F623" s="35"/>
      <c r="G623" s="35"/>
      <c r="H623" s="35"/>
      <c r="I623" s="36" t="str">
        <f aca="false">IF(J623="","",IF(J623&lt;&gt;"OK","Confira os dados",IF(FinMes="","Escolha um período",IF(B623&gt;=FinMes,"Outro período",IF(L623&gt;0,"Pagamento excedente",IF(D623=0,"Pago",IF(E623=0,"A pagar","Parcial")))))))</f>
        <v/>
      </c>
      <c r="J623" s="36" t="str">
        <f aca="false">IF(COUNTA(A623:C623,F623:H623)=0,"",IF(A623="","Falta o código",IF(A623&lt;&gt;TRIM(A623),"Confira o código",IF(COUNTIFS(GastoID,A623)&gt;1,"Código repetido",IF(NOT(ISNUMBER(B623)),"Confira a data",IF(OR(B623&lt;1,B623&gt;73415,INT(B623)&lt;&gt;B623),"Confira a data",IF(NOT(ISNUMBER(C623)),"Confira o valor",IF(C623&lt;=0,"Valor maior que zero",IF(COUNTIFS(Categorias,F623)&lt;&gt;1,"Escolha uma categoria",IF(G623="","Preencha a descrição","OK"))))))))))</f>
        <v/>
      </c>
      <c r="K623" s="34" t="n">
        <f aca="false">IF(J623="OK",C623,0)</f>
        <v>0</v>
      </c>
      <c r="L623" s="34" t="str">
        <f aca="false">IF(OR(J623&lt;&gt;"OK",FinMes=""),"",IF(B623&gt;=FinMes,0,MAX(0,ROUND(E623-C623,2))))</f>
        <v/>
      </c>
    </row>
    <row r="624" customFormat="false" ht="25" hidden="false" customHeight="true" outlineLevel="0" collapsed="false">
      <c r="A624" s="31"/>
      <c r="B624" s="32"/>
      <c r="C624" s="33"/>
      <c r="D624" s="34" t="str">
        <f aca="false">IF(OR(J624&lt;&gt;"OK",FinMes=""),"",IF(B624&gt;=FinMes,0,MAX(0,ROUND(C624-E624,2))))</f>
        <v/>
      </c>
      <c r="E624" s="34" t="str">
        <f aca="false">IF(OR(J624&lt;&gt;"OK",FinMes=""),"",IF(B624&gt;=FinMes,0,SUMIFS(PagoValido,PagoGasto,A624,PagoFecha,"&lt;"&amp;FinMes)))</f>
        <v/>
      </c>
      <c r="F624" s="35"/>
      <c r="G624" s="35"/>
      <c r="H624" s="35"/>
      <c r="I624" s="36" t="str">
        <f aca="false">IF(J624="","",IF(J624&lt;&gt;"OK","Confira os dados",IF(FinMes="","Escolha um período",IF(B624&gt;=FinMes,"Outro período",IF(L624&gt;0,"Pagamento excedente",IF(D624=0,"Pago",IF(E624=0,"A pagar","Parcial")))))))</f>
        <v/>
      </c>
      <c r="J624" s="36" t="str">
        <f aca="false">IF(COUNTA(A624:C624,F624:H624)=0,"",IF(A624="","Falta o código",IF(A624&lt;&gt;TRIM(A624),"Confira o código",IF(COUNTIFS(GastoID,A624)&gt;1,"Código repetido",IF(NOT(ISNUMBER(B624)),"Confira a data",IF(OR(B624&lt;1,B624&gt;73415,INT(B624)&lt;&gt;B624),"Confira a data",IF(NOT(ISNUMBER(C624)),"Confira o valor",IF(C624&lt;=0,"Valor maior que zero",IF(COUNTIFS(Categorias,F624)&lt;&gt;1,"Escolha uma categoria",IF(G624="","Preencha a descrição","OK"))))))))))</f>
        <v/>
      </c>
      <c r="K624" s="34" t="n">
        <f aca="false">IF(J624="OK",C624,0)</f>
        <v>0</v>
      </c>
      <c r="L624" s="34" t="str">
        <f aca="false">IF(OR(J624&lt;&gt;"OK",FinMes=""),"",IF(B624&gt;=FinMes,0,MAX(0,ROUND(E624-C624,2))))</f>
        <v/>
      </c>
    </row>
    <row r="625" customFormat="false" ht="25" hidden="false" customHeight="true" outlineLevel="0" collapsed="false">
      <c r="A625" s="31"/>
      <c r="B625" s="32"/>
      <c r="C625" s="33"/>
      <c r="D625" s="34" t="str">
        <f aca="false">IF(OR(J625&lt;&gt;"OK",FinMes=""),"",IF(B625&gt;=FinMes,0,MAX(0,ROUND(C625-E625,2))))</f>
        <v/>
      </c>
      <c r="E625" s="34" t="str">
        <f aca="false">IF(OR(J625&lt;&gt;"OK",FinMes=""),"",IF(B625&gt;=FinMes,0,SUMIFS(PagoValido,PagoGasto,A625,PagoFecha,"&lt;"&amp;FinMes)))</f>
        <v/>
      </c>
      <c r="F625" s="35"/>
      <c r="G625" s="35"/>
      <c r="H625" s="35"/>
      <c r="I625" s="36" t="str">
        <f aca="false">IF(J625="","",IF(J625&lt;&gt;"OK","Confira os dados",IF(FinMes="","Escolha um período",IF(B625&gt;=FinMes,"Outro período",IF(L625&gt;0,"Pagamento excedente",IF(D625=0,"Pago",IF(E625=0,"A pagar","Parcial")))))))</f>
        <v/>
      </c>
      <c r="J625" s="36" t="str">
        <f aca="false">IF(COUNTA(A625:C625,F625:H625)=0,"",IF(A625="","Falta o código",IF(A625&lt;&gt;TRIM(A625),"Confira o código",IF(COUNTIFS(GastoID,A625)&gt;1,"Código repetido",IF(NOT(ISNUMBER(B625)),"Confira a data",IF(OR(B625&lt;1,B625&gt;73415,INT(B625)&lt;&gt;B625),"Confira a data",IF(NOT(ISNUMBER(C625)),"Confira o valor",IF(C625&lt;=0,"Valor maior que zero",IF(COUNTIFS(Categorias,F625)&lt;&gt;1,"Escolha uma categoria",IF(G625="","Preencha a descrição","OK"))))))))))</f>
        <v/>
      </c>
      <c r="K625" s="34" t="n">
        <f aca="false">IF(J625="OK",C625,0)</f>
        <v>0</v>
      </c>
      <c r="L625" s="34" t="str">
        <f aca="false">IF(OR(J625&lt;&gt;"OK",FinMes=""),"",IF(B625&gt;=FinMes,0,MAX(0,ROUND(E625-C625,2))))</f>
        <v/>
      </c>
    </row>
    <row r="626" customFormat="false" ht="25" hidden="false" customHeight="true" outlineLevel="0" collapsed="false">
      <c r="A626" s="31"/>
      <c r="B626" s="32"/>
      <c r="C626" s="33"/>
      <c r="D626" s="34" t="str">
        <f aca="false">IF(OR(J626&lt;&gt;"OK",FinMes=""),"",IF(B626&gt;=FinMes,0,MAX(0,ROUND(C626-E626,2))))</f>
        <v/>
      </c>
      <c r="E626" s="34" t="str">
        <f aca="false">IF(OR(J626&lt;&gt;"OK",FinMes=""),"",IF(B626&gt;=FinMes,0,SUMIFS(PagoValido,PagoGasto,A626,PagoFecha,"&lt;"&amp;FinMes)))</f>
        <v/>
      </c>
      <c r="F626" s="35"/>
      <c r="G626" s="35"/>
      <c r="H626" s="35"/>
      <c r="I626" s="36" t="str">
        <f aca="false">IF(J626="","",IF(J626&lt;&gt;"OK","Confira os dados",IF(FinMes="","Escolha um período",IF(B626&gt;=FinMes,"Outro período",IF(L626&gt;0,"Pagamento excedente",IF(D626=0,"Pago",IF(E626=0,"A pagar","Parcial")))))))</f>
        <v/>
      </c>
      <c r="J626" s="36" t="str">
        <f aca="false">IF(COUNTA(A626:C626,F626:H626)=0,"",IF(A626="","Falta o código",IF(A626&lt;&gt;TRIM(A626),"Confira o código",IF(COUNTIFS(GastoID,A626)&gt;1,"Código repetido",IF(NOT(ISNUMBER(B626)),"Confira a data",IF(OR(B626&lt;1,B626&gt;73415,INT(B626)&lt;&gt;B626),"Confira a data",IF(NOT(ISNUMBER(C626)),"Confira o valor",IF(C626&lt;=0,"Valor maior que zero",IF(COUNTIFS(Categorias,F626)&lt;&gt;1,"Escolha uma categoria",IF(G626="","Preencha a descrição","OK"))))))))))</f>
        <v/>
      </c>
      <c r="K626" s="34" t="n">
        <f aca="false">IF(J626="OK",C626,0)</f>
        <v>0</v>
      </c>
      <c r="L626" s="34" t="str">
        <f aca="false">IF(OR(J626&lt;&gt;"OK",FinMes=""),"",IF(B626&gt;=FinMes,0,MAX(0,ROUND(E626-C626,2))))</f>
        <v/>
      </c>
    </row>
    <row r="627" customFormat="false" ht="25" hidden="false" customHeight="true" outlineLevel="0" collapsed="false">
      <c r="A627" s="31"/>
      <c r="B627" s="32"/>
      <c r="C627" s="33"/>
      <c r="D627" s="34" t="str">
        <f aca="false">IF(OR(J627&lt;&gt;"OK",FinMes=""),"",IF(B627&gt;=FinMes,0,MAX(0,ROUND(C627-E627,2))))</f>
        <v/>
      </c>
      <c r="E627" s="34" t="str">
        <f aca="false">IF(OR(J627&lt;&gt;"OK",FinMes=""),"",IF(B627&gt;=FinMes,0,SUMIFS(PagoValido,PagoGasto,A627,PagoFecha,"&lt;"&amp;FinMes)))</f>
        <v/>
      </c>
      <c r="F627" s="35"/>
      <c r="G627" s="35"/>
      <c r="H627" s="35"/>
      <c r="I627" s="36" t="str">
        <f aca="false">IF(J627="","",IF(J627&lt;&gt;"OK","Confira os dados",IF(FinMes="","Escolha um período",IF(B627&gt;=FinMes,"Outro período",IF(L627&gt;0,"Pagamento excedente",IF(D627=0,"Pago",IF(E627=0,"A pagar","Parcial")))))))</f>
        <v/>
      </c>
      <c r="J627" s="36" t="str">
        <f aca="false">IF(COUNTA(A627:C627,F627:H627)=0,"",IF(A627="","Falta o código",IF(A627&lt;&gt;TRIM(A627),"Confira o código",IF(COUNTIFS(GastoID,A627)&gt;1,"Código repetido",IF(NOT(ISNUMBER(B627)),"Confira a data",IF(OR(B627&lt;1,B627&gt;73415,INT(B627)&lt;&gt;B627),"Confira a data",IF(NOT(ISNUMBER(C627)),"Confira o valor",IF(C627&lt;=0,"Valor maior que zero",IF(COUNTIFS(Categorias,F627)&lt;&gt;1,"Escolha uma categoria",IF(G627="","Preencha a descrição","OK"))))))))))</f>
        <v/>
      </c>
      <c r="K627" s="34" t="n">
        <f aca="false">IF(J627="OK",C627,0)</f>
        <v>0</v>
      </c>
      <c r="L627" s="34" t="str">
        <f aca="false">IF(OR(J627&lt;&gt;"OK",FinMes=""),"",IF(B627&gt;=FinMes,0,MAX(0,ROUND(E627-C627,2))))</f>
        <v/>
      </c>
    </row>
    <row r="628" customFormat="false" ht="25" hidden="false" customHeight="true" outlineLevel="0" collapsed="false">
      <c r="A628" s="31"/>
      <c r="B628" s="32"/>
      <c r="C628" s="33"/>
      <c r="D628" s="34" t="str">
        <f aca="false">IF(OR(J628&lt;&gt;"OK",FinMes=""),"",IF(B628&gt;=FinMes,0,MAX(0,ROUND(C628-E628,2))))</f>
        <v/>
      </c>
      <c r="E628" s="34" t="str">
        <f aca="false">IF(OR(J628&lt;&gt;"OK",FinMes=""),"",IF(B628&gt;=FinMes,0,SUMIFS(PagoValido,PagoGasto,A628,PagoFecha,"&lt;"&amp;FinMes)))</f>
        <v/>
      </c>
      <c r="F628" s="35"/>
      <c r="G628" s="35"/>
      <c r="H628" s="35"/>
      <c r="I628" s="36" t="str">
        <f aca="false">IF(J628="","",IF(J628&lt;&gt;"OK","Confira os dados",IF(FinMes="","Escolha um período",IF(B628&gt;=FinMes,"Outro período",IF(L628&gt;0,"Pagamento excedente",IF(D628=0,"Pago",IF(E628=0,"A pagar","Parcial")))))))</f>
        <v/>
      </c>
      <c r="J628" s="36" t="str">
        <f aca="false">IF(COUNTA(A628:C628,F628:H628)=0,"",IF(A628="","Falta o código",IF(A628&lt;&gt;TRIM(A628),"Confira o código",IF(COUNTIFS(GastoID,A628)&gt;1,"Código repetido",IF(NOT(ISNUMBER(B628)),"Confira a data",IF(OR(B628&lt;1,B628&gt;73415,INT(B628)&lt;&gt;B628),"Confira a data",IF(NOT(ISNUMBER(C628)),"Confira o valor",IF(C628&lt;=0,"Valor maior que zero",IF(COUNTIFS(Categorias,F628)&lt;&gt;1,"Escolha uma categoria",IF(G628="","Preencha a descrição","OK"))))))))))</f>
        <v/>
      </c>
      <c r="K628" s="34" t="n">
        <f aca="false">IF(J628="OK",C628,0)</f>
        <v>0</v>
      </c>
      <c r="L628" s="34" t="str">
        <f aca="false">IF(OR(J628&lt;&gt;"OK",FinMes=""),"",IF(B628&gt;=FinMes,0,MAX(0,ROUND(E628-C628,2))))</f>
        <v/>
      </c>
    </row>
    <row r="629" customFormat="false" ht="25" hidden="false" customHeight="true" outlineLevel="0" collapsed="false">
      <c r="A629" s="31"/>
      <c r="B629" s="32"/>
      <c r="C629" s="33"/>
      <c r="D629" s="34" t="str">
        <f aca="false">IF(OR(J629&lt;&gt;"OK",FinMes=""),"",IF(B629&gt;=FinMes,0,MAX(0,ROUND(C629-E629,2))))</f>
        <v/>
      </c>
      <c r="E629" s="34" t="str">
        <f aca="false">IF(OR(J629&lt;&gt;"OK",FinMes=""),"",IF(B629&gt;=FinMes,0,SUMIFS(PagoValido,PagoGasto,A629,PagoFecha,"&lt;"&amp;FinMes)))</f>
        <v/>
      </c>
      <c r="F629" s="35"/>
      <c r="G629" s="35"/>
      <c r="H629" s="35"/>
      <c r="I629" s="36" t="str">
        <f aca="false">IF(J629="","",IF(J629&lt;&gt;"OK","Confira os dados",IF(FinMes="","Escolha um período",IF(B629&gt;=FinMes,"Outro período",IF(L629&gt;0,"Pagamento excedente",IF(D629=0,"Pago",IF(E629=0,"A pagar","Parcial")))))))</f>
        <v/>
      </c>
      <c r="J629" s="36" t="str">
        <f aca="false">IF(COUNTA(A629:C629,F629:H629)=0,"",IF(A629="","Falta o código",IF(A629&lt;&gt;TRIM(A629),"Confira o código",IF(COUNTIFS(GastoID,A629)&gt;1,"Código repetido",IF(NOT(ISNUMBER(B629)),"Confira a data",IF(OR(B629&lt;1,B629&gt;73415,INT(B629)&lt;&gt;B629),"Confira a data",IF(NOT(ISNUMBER(C629)),"Confira o valor",IF(C629&lt;=0,"Valor maior que zero",IF(COUNTIFS(Categorias,F629)&lt;&gt;1,"Escolha uma categoria",IF(G629="","Preencha a descrição","OK"))))))))))</f>
        <v/>
      </c>
      <c r="K629" s="34" t="n">
        <f aca="false">IF(J629="OK",C629,0)</f>
        <v>0</v>
      </c>
      <c r="L629" s="34" t="str">
        <f aca="false">IF(OR(J629&lt;&gt;"OK",FinMes=""),"",IF(B629&gt;=FinMes,0,MAX(0,ROUND(E629-C629,2))))</f>
        <v/>
      </c>
    </row>
    <row r="630" customFormat="false" ht="25" hidden="false" customHeight="true" outlineLevel="0" collapsed="false">
      <c r="A630" s="31"/>
      <c r="B630" s="32"/>
      <c r="C630" s="33"/>
      <c r="D630" s="34" t="str">
        <f aca="false">IF(OR(J630&lt;&gt;"OK",FinMes=""),"",IF(B630&gt;=FinMes,0,MAX(0,ROUND(C630-E630,2))))</f>
        <v/>
      </c>
      <c r="E630" s="34" t="str">
        <f aca="false">IF(OR(J630&lt;&gt;"OK",FinMes=""),"",IF(B630&gt;=FinMes,0,SUMIFS(PagoValido,PagoGasto,A630,PagoFecha,"&lt;"&amp;FinMes)))</f>
        <v/>
      </c>
      <c r="F630" s="35"/>
      <c r="G630" s="35"/>
      <c r="H630" s="35"/>
      <c r="I630" s="36" t="str">
        <f aca="false">IF(J630="","",IF(J630&lt;&gt;"OK","Confira os dados",IF(FinMes="","Escolha um período",IF(B630&gt;=FinMes,"Outro período",IF(L630&gt;0,"Pagamento excedente",IF(D630=0,"Pago",IF(E630=0,"A pagar","Parcial")))))))</f>
        <v/>
      </c>
      <c r="J630" s="36" t="str">
        <f aca="false">IF(COUNTA(A630:C630,F630:H630)=0,"",IF(A630="","Falta o código",IF(A630&lt;&gt;TRIM(A630),"Confira o código",IF(COUNTIFS(GastoID,A630)&gt;1,"Código repetido",IF(NOT(ISNUMBER(B630)),"Confira a data",IF(OR(B630&lt;1,B630&gt;73415,INT(B630)&lt;&gt;B630),"Confira a data",IF(NOT(ISNUMBER(C630)),"Confira o valor",IF(C630&lt;=0,"Valor maior que zero",IF(COUNTIFS(Categorias,F630)&lt;&gt;1,"Escolha uma categoria",IF(G630="","Preencha a descrição","OK"))))))))))</f>
        <v/>
      </c>
      <c r="K630" s="34" t="n">
        <f aca="false">IF(J630="OK",C630,0)</f>
        <v>0</v>
      </c>
      <c r="L630" s="34" t="str">
        <f aca="false">IF(OR(J630&lt;&gt;"OK",FinMes=""),"",IF(B630&gt;=FinMes,0,MAX(0,ROUND(E630-C630,2))))</f>
        <v/>
      </c>
    </row>
    <row r="631" customFormat="false" ht="25" hidden="false" customHeight="true" outlineLevel="0" collapsed="false">
      <c r="A631" s="31"/>
      <c r="B631" s="32"/>
      <c r="C631" s="33"/>
      <c r="D631" s="34" t="str">
        <f aca="false">IF(OR(J631&lt;&gt;"OK",FinMes=""),"",IF(B631&gt;=FinMes,0,MAX(0,ROUND(C631-E631,2))))</f>
        <v/>
      </c>
      <c r="E631" s="34" t="str">
        <f aca="false">IF(OR(J631&lt;&gt;"OK",FinMes=""),"",IF(B631&gt;=FinMes,0,SUMIFS(PagoValido,PagoGasto,A631,PagoFecha,"&lt;"&amp;FinMes)))</f>
        <v/>
      </c>
      <c r="F631" s="35"/>
      <c r="G631" s="35"/>
      <c r="H631" s="35"/>
      <c r="I631" s="36" t="str">
        <f aca="false">IF(J631="","",IF(J631&lt;&gt;"OK","Confira os dados",IF(FinMes="","Escolha um período",IF(B631&gt;=FinMes,"Outro período",IF(L631&gt;0,"Pagamento excedente",IF(D631=0,"Pago",IF(E631=0,"A pagar","Parcial")))))))</f>
        <v/>
      </c>
      <c r="J631" s="36" t="str">
        <f aca="false">IF(COUNTA(A631:C631,F631:H631)=0,"",IF(A631="","Falta o código",IF(A631&lt;&gt;TRIM(A631),"Confira o código",IF(COUNTIFS(GastoID,A631)&gt;1,"Código repetido",IF(NOT(ISNUMBER(B631)),"Confira a data",IF(OR(B631&lt;1,B631&gt;73415,INT(B631)&lt;&gt;B631),"Confira a data",IF(NOT(ISNUMBER(C631)),"Confira o valor",IF(C631&lt;=0,"Valor maior que zero",IF(COUNTIFS(Categorias,F631)&lt;&gt;1,"Escolha uma categoria",IF(G631="","Preencha a descrição","OK"))))))))))</f>
        <v/>
      </c>
      <c r="K631" s="34" t="n">
        <f aca="false">IF(J631="OK",C631,0)</f>
        <v>0</v>
      </c>
      <c r="L631" s="34" t="str">
        <f aca="false">IF(OR(J631&lt;&gt;"OK",FinMes=""),"",IF(B631&gt;=FinMes,0,MAX(0,ROUND(E631-C631,2))))</f>
        <v/>
      </c>
    </row>
    <row r="632" customFormat="false" ht="25" hidden="false" customHeight="true" outlineLevel="0" collapsed="false">
      <c r="A632" s="31"/>
      <c r="B632" s="32"/>
      <c r="C632" s="33"/>
      <c r="D632" s="34" t="str">
        <f aca="false">IF(OR(J632&lt;&gt;"OK",FinMes=""),"",IF(B632&gt;=FinMes,0,MAX(0,ROUND(C632-E632,2))))</f>
        <v/>
      </c>
      <c r="E632" s="34" t="str">
        <f aca="false">IF(OR(J632&lt;&gt;"OK",FinMes=""),"",IF(B632&gt;=FinMes,0,SUMIFS(PagoValido,PagoGasto,A632,PagoFecha,"&lt;"&amp;FinMes)))</f>
        <v/>
      </c>
      <c r="F632" s="35"/>
      <c r="G632" s="35"/>
      <c r="H632" s="35"/>
      <c r="I632" s="36" t="str">
        <f aca="false">IF(J632="","",IF(J632&lt;&gt;"OK","Confira os dados",IF(FinMes="","Escolha um período",IF(B632&gt;=FinMes,"Outro período",IF(L632&gt;0,"Pagamento excedente",IF(D632=0,"Pago",IF(E632=0,"A pagar","Parcial")))))))</f>
        <v/>
      </c>
      <c r="J632" s="36" t="str">
        <f aca="false">IF(COUNTA(A632:C632,F632:H632)=0,"",IF(A632="","Falta o código",IF(A632&lt;&gt;TRIM(A632),"Confira o código",IF(COUNTIFS(GastoID,A632)&gt;1,"Código repetido",IF(NOT(ISNUMBER(B632)),"Confira a data",IF(OR(B632&lt;1,B632&gt;73415,INT(B632)&lt;&gt;B632),"Confira a data",IF(NOT(ISNUMBER(C632)),"Confira o valor",IF(C632&lt;=0,"Valor maior que zero",IF(COUNTIFS(Categorias,F632)&lt;&gt;1,"Escolha uma categoria",IF(G632="","Preencha a descrição","OK"))))))))))</f>
        <v/>
      </c>
      <c r="K632" s="34" t="n">
        <f aca="false">IF(J632="OK",C632,0)</f>
        <v>0</v>
      </c>
      <c r="L632" s="34" t="str">
        <f aca="false">IF(OR(J632&lt;&gt;"OK",FinMes=""),"",IF(B632&gt;=FinMes,0,MAX(0,ROUND(E632-C632,2))))</f>
        <v/>
      </c>
    </row>
    <row r="633" customFormat="false" ht="25" hidden="false" customHeight="true" outlineLevel="0" collapsed="false">
      <c r="A633" s="31"/>
      <c r="B633" s="32"/>
      <c r="C633" s="33"/>
      <c r="D633" s="34" t="str">
        <f aca="false">IF(OR(J633&lt;&gt;"OK",FinMes=""),"",IF(B633&gt;=FinMes,0,MAX(0,ROUND(C633-E633,2))))</f>
        <v/>
      </c>
      <c r="E633" s="34" t="str">
        <f aca="false">IF(OR(J633&lt;&gt;"OK",FinMes=""),"",IF(B633&gt;=FinMes,0,SUMIFS(PagoValido,PagoGasto,A633,PagoFecha,"&lt;"&amp;FinMes)))</f>
        <v/>
      </c>
      <c r="F633" s="35"/>
      <c r="G633" s="35"/>
      <c r="H633" s="35"/>
      <c r="I633" s="36" t="str">
        <f aca="false">IF(J633="","",IF(J633&lt;&gt;"OK","Confira os dados",IF(FinMes="","Escolha um período",IF(B633&gt;=FinMes,"Outro período",IF(L633&gt;0,"Pagamento excedente",IF(D633=0,"Pago",IF(E633=0,"A pagar","Parcial")))))))</f>
        <v/>
      </c>
      <c r="J633" s="36" t="str">
        <f aca="false">IF(COUNTA(A633:C633,F633:H633)=0,"",IF(A633="","Falta o código",IF(A633&lt;&gt;TRIM(A633),"Confira o código",IF(COUNTIFS(GastoID,A633)&gt;1,"Código repetido",IF(NOT(ISNUMBER(B633)),"Confira a data",IF(OR(B633&lt;1,B633&gt;73415,INT(B633)&lt;&gt;B633),"Confira a data",IF(NOT(ISNUMBER(C633)),"Confira o valor",IF(C633&lt;=0,"Valor maior que zero",IF(COUNTIFS(Categorias,F633)&lt;&gt;1,"Escolha uma categoria",IF(G633="","Preencha a descrição","OK"))))))))))</f>
        <v/>
      </c>
      <c r="K633" s="34" t="n">
        <f aca="false">IF(J633="OK",C633,0)</f>
        <v>0</v>
      </c>
      <c r="L633" s="34" t="str">
        <f aca="false">IF(OR(J633&lt;&gt;"OK",FinMes=""),"",IF(B633&gt;=FinMes,0,MAX(0,ROUND(E633-C633,2))))</f>
        <v/>
      </c>
    </row>
    <row r="634" customFormat="false" ht="25" hidden="false" customHeight="true" outlineLevel="0" collapsed="false">
      <c r="A634" s="31"/>
      <c r="B634" s="32"/>
      <c r="C634" s="33"/>
      <c r="D634" s="34" t="str">
        <f aca="false">IF(OR(J634&lt;&gt;"OK",FinMes=""),"",IF(B634&gt;=FinMes,0,MAX(0,ROUND(C634-E634,2))))</f>
        <v/>
      </c>
      <c r="E634" s="34" t="str">
        <f aca="false">IF(OR(J634&lt;&gt;"OK",FinMes=""),"",IF(B634&gt;=FinMes,0,SUMIFS(PagoValido,PagoGasto,A634,PagoFecha,"&lt;"&amp;FinMes)))</f>
        <v/>
      </c>
      <c r="F634" s="35"/>
      <c r="G634" s="35"/>
      <c r="H634" s="35"/>
      <c r="I634" s="36" t="str">
        <f aca="false">IF(J634="","",IF(J634&lt;&gt;"OK","Confira os dados",IF(FinMes="","Escolha um período",IF(B634&gt;=FinMes,"Outro período",IF(L634&gt;0,"Pagamento excedente",IF(D634=0,"Pago",IF(E634=0,"A pagar","Parcial")))))))</f>
        <v/>
      </c>
      <c r="J634" s="36" t="str">
        <f aca="false">IF(COUNTA(A634:C634,F634:H634)=0,"",IF(A634="","Falta o código",IF(A634&lt;&gt;TRIM(A634),"Confira o código",IF(COUNTIFS(GastoID,A634)&gt;1,"Código repetido",IF(NOT(ISNUMBER(B634)),"Confira a data",IF(OR(B634&lt;1,B634&gt;73415,INT(B634)&lt;&gt;B634),"Confira a data",IF(NOT(ISNUMBER(C634)),"Confira o valor",IF(C634&lt;=0,"Valor maior que zero",IF(COUNTIFS(Categorias,F634)&lt;&gt;1,"Escolha uma categoria",IF(G634="","Preencha a descrição","OK"))))))))))</f>
        <v/>
      </c>
      <c r="K634" s="34" t="n">
        <f aca="false">IF(J634="OK",C634,0)</f>
        <v>0</v>
      </c>
      <c r="L634" s="34" t="str">
        <f aca="false">IF(OR(J634&lt;&gt;"OK",FinMes=""),"",IF(B634&gt;=FinMes,0,MAX(0,ROUND(E634-C634,2))))</f>
        <v/>
      </c>
    </row>
    <row r="635" customFormat="false" ht="25" hidden="false" customHeight="true" outlineLevel="0" collapsed="false">
      <c r="A635" s="31"/>
      <c r="B635" s="32"/>
      <c r="C635" s="33"/>
      <c r="D635" s="34" t="str">
        <f aca="false">IF(OR(J635&lt;&gt;"OK",FinMes=""),"",IF(B635&gt;=FinMes,0,MAX(0,ROUND(C635-E635,2))))</f>
        <v/>
      </c>
      <c r="E635" s="34" t="str">
        <f aca="false">IF(OR(J635&lt;&gt;"OK",FinMes=""),"",IF(B635&gt;=FinMes,0,SUMIFS(PagoValido,PagoGasto,A635,PagoFecha,"&lt;"&amp;FinMes)))</f>
        <v/>
      </c>
      <c r="F635" s="35"/>
      <c r="G635" s="35"/>
      <c r="H635" s="35"/>
      <c r="I635" s="36" t="str">
        <f aca="false">IF(J635="","",IF(J635&lt;&gt;"OK","Confira os dados",IF(FinMes="","Escolha um período",IF(B635&gt;=FinMes,"Outro período",IF(L635&gt;0,"Pagamento excedente",IF(D635=0,"Pago",IF(E635=0,"A pagar","Parcial")))))))</f>
        <v/>
      </c>
      <c r="J635" s="36" t="str">
        <f aca="false">IF(COUNTA(A635:C635,F635:H635)=0,"",IF(A635="","Falta o código",IF(A635&lt;&gt;TRIM(A635),"Confira o código",IF(COUNTIFS(GastoID,A635)&gt;1,"Código repetido",IF(NOT(ISNUMBER(B635)),"Confira a data",IF(OR(B635&lt;1,B635&gt;73415,INT(B635)&lt;&gt;B635),"Confira a data",IF(NOT(ISNUMBER(C635)),"Confira o valor",IF(C635&lt;=0,"Valor maior que zero",IF(COUNTIFS(Categorias,F635)&lt;&gt;1,"Escolha uma categoria",IF(G635="","Preencha a descrição","OK"))))))))))</f>
        <v/>
      </c>
      <c r="K635" s="34" t="n">
        <f aca="false">IF(J635="OK",C635,0)</f>
        <v>0</v>
      </c>
      <c r="L635" s="34" t="str">
        <f aca="false">IF(OR(J635&lt;&gt;"OK",FinMes=""),"",IF(B635&gt;=FinMes,0,MAX(0,ROUND(E635-C635,2))))</f>
        <v/>
      </c>
    </row>
    <row r="636" customFormat="false" ht="25" hidden="false" customHeight="true" outlineLevel="0" collapsed="false">
      <c r="A636" s="31"/>
      <c r="B636" s="32"/>
      <c r="C636" s="33"/>
      <c r="D636" s="34" t="str">
        <f aca="false">IF(OR(J636&lt;&gt;"OK",FinMes=""),"",IF(B636&gt;=FinMes,0,MAX(0,ROUND(C636-E636,2))))</f>
        <v/>
      </c>
      <c r="E636" s="34" t="str">
        <f aca="false">IF(OR(J636&lt;&gt;"OK",FinMes=""),"",IF(B636&gt;=FinMes,0,SUMIFS(PagoValido,PagoGasto,A636,PagoFecha,"&lt;"&amp;FinMes)))</f>
        <v/>
      </c>
      <c r="F636" s="35"/>
      <c r="G636" s="35"/>
      <c r="H636" s="35"/>
      <c r="I636" s="36" t="str">
        <f aca="false">IF(J636="","",IF(J636&lt;&gt;"OK","Confira os dados",IF(FinMes="","Escolha um período",IF(B636&gt;=FinMes,"Outro período",IF(L636&gt;0,"Pagamento excedente",IF(D636=0,"Pago",IF(E636=0,"A pagar","Parcial")))))))</f>
        <v/>
      </c>
      <c r="J636" s="36" t="str">
        <f aca="false">IF(COUNTA(A636:C636,F636:H636)=0,"",IF(A636="","Falta o código",IF(A636&lt;&gt;TRIM(A636),"Confira o código",IF(COUNTIFS(GastoID,A636)&gt;1,"Código repetido",IF(NOT(ISNUMBER(B636)),"Confira a data",IF(OR(B636&lt;1,B636&gt;73415,INT(B636)&lt;&gt;B636),"Confira a data",IF(NOT(ISNUMBER(C636)),"Confira o valor",IF(C636&lt;=0,"Valor maior que zero",IF(COUNTIFS(Categorias,F636)&lt;&gt;1,"Escolha uma categoria",IF(G636="","Preencha a descrição","OK"))))))))))</f>
        <v/>
      </c>
      <c r="K636" s="34" t="n">
        <f aca="false">IF(J636="OK",C636,0)</f>
        <v>0</v>
      </c>
      <c r="L636" s="34" t="str">
        <f aca="false">IF(OR(J636&lt;&gt;"OK",FinMes=""),"",IF(B636&gt;=FinMes,0,MAX(0,ROUND(E636-C636,2))))</f>
        <v/>
      </c>
    </row>
    <row r="637" customFormat="false" ht="25" hidden="false" customHeight="true" outlineLevel="0" collapsed="false">
      <c r="A637" s="31"/>
      <c r="B637" s="32"/>
      <c r="C637" s="33"/>
      <c r="D637" s="34" t="str">
        <f aca="false">IF(OR(J637&lt;&gt;"OK",FinMes=""),"",IF(B637&gt;=FinMes,0,MAX(0,ROUND(C637-E637,2))))</f>
        <v/>
      </c>
      <c r="E637" s="34" t="str">
        <f aca="false">IF(OR(J637&lt;&gt;"OK",FinMes=""),"",IF(B637&gt;=FinMes,0,SUMIFS(PagoValido,PagoGasto,A637,PagoFecha,"&lt;"&amp;FinMes)))</f>
        <v/>
      </c>
      <c r="F637" s="35"/>
      <c r="G637" s="35"/>
      <c r="H637" s="35"/>
      <c r="I637" s="36" t="str">
        <f aca="false">IF(J637="","",IF(J637&lt;&gt;"OK","Confira os dados",IF(FinMes="","Escolha um período",IF(B637&gt;=FinMes,"Outro período",IF(L637&gt;0,"Pagamento excedente",IF(D637=0,"Pago",IF(E637=0,"A pagar","Parcial")))))))</f>
        <v/>
      </c>
      <c r="J637" s="36" t="str">
        <f aca="false">IF(COUNTA(A637:C637,F637:H637)=0,"",IF(A637="","Falta o código",IF(A637&lt;&gt;TRIM(A637),"Confira o código",IF(COUNTIFS(GastoID,A637)&gt;1,"Código repetido",IF(NOT(ISNUMBER(B637)),"Confira a data",IF(OR(B637&lt;1,B637&gt;73415,INT(B637)&lt;&gt;B637),"Confira a data",IF(NOT(ISNUMBER(C637)),"Confira o valor",IF(C637&lt;=0,"Valor maior que zero",IF(COUNTIFS(Categorias,F637)&lt;&gt;1,"Escolha uma categoria",IF(G637="","Preencha a descrição","OK"))))))))))</f>
        <v/>
      </c>
      <c r="K637" s="34" t="n">
        <f aca="false">IF(J637="OK",C637,0)</f>
        <v>0</v>
      </c>
      <c r="L637" s="34" t="str">
        <f aca="false">IF(OR(J637&lt;&gt;"OK",FinMes=""),"",IF(B637&gt;=FinMes,0,MAX(0,ROUND(E637-C637,2))))</f>
        <v/>
      </c>
    </row>
    <row r="638" customFormat="false" ht="25" hidden="false" customHeight="true" outlineLevel="0" collapsed="false">
      <c r="A638" s="31"/>
      <c r="B638" s="32"/>
      <c r="C638" s="33"/>
      <c r="D638" s="34" t="str">
        <f aca="false">IF(OR(J638&lt;&gt;"OK",FinMes=""),"",IF(B638&gt;=FinMes,0,MAX(0,ROUND(C638-E638,2))))</f>
        <v/>
      </c>
      <c r="E638" s="34" t="str">
        <f aca="false">IF(OR(J638&lt;&gt;"OK",FinMes=""),"",IF(B638&gt;=FinMes,0,SUMIFS(PagoValido,PagoGasto,A638,PagoFecha,"&lt;"&amp;FinMes)))</f>
        <v/>
      </c>
      <c r="F638" s="35"/>
      <c r="G638" s="35"/>
      <c r="H638" s="35"/>
      <c r="I638" s="36" t="str">
        <f aca="false">IF(J638="","",IF(J638&lt;&gt;"OK","Confira os dados",IF(FinMes="","Escolha um período",IF(B638&gt;=FinMes,"Outro período",IF(L638&gt;0,"Pagamento excedente",IF(D638=0,"Pago",IF(E638=0,"A pagar","Parcial")))))))</f>
        <v/>
      </c>
      <c r="J638" s="36" t="str">
        <f aca="false">IF(COUNTA(A638:C638,F638:H638)=0,"",IF(A638="","Falta o código",IF(A638&lt;&gt;TRIM(A638),"Confira o código",IF(COUNTIFS(GastoID,A638)&gt;1,"Código repetido",IF(NOT(ISNUMBER(B638)),"Confira a data",IF(OR(B638&lt;1,B638&gt;73415,INT(B638)&lt;&gt;B638),"Confira a data",IF(NOT(ISNUMBER(C638)),"Confira o valor",IF(C638&lt;=0,"Valor maior que zero",IF(COUNTIFS(Categorias,F638)&lt;&gt;1,"Escolha uma categoria",IF(G638="","Preencha a descrição","OK"))))))))))</f>
        <v/>
      </c>
      <c r="K638" s="34" t="n">
        <f aca="false">IF(J638="OK",C638,0)</f>
        <v>0</v>
      </c>
      <c r="L638" s="34" t="str">
        <f aca="false">IF(OR(J638&lt;&gt;"OK",FinMes=""),"",IF(B638&gt;=FinMes,0,MAX(0,ROUND(E638-C638,2))))</f>
        <v/>
      </c>
    </row>
    <row r="639" customFormat="false" ht="25" hidden="false" customHeight="true" outlineLevel="0" collapsed="false">
      <c r="A639" s="31"/>
      <c r="B639" s="32"/>
      <c r="C639" s="33"/>
      <c r="D639" s="34" t="str">
        <f aca="false">IF(OR(J639&lt;&gt;"OK",FinMes=""),"",IF(B639&gt;=FinMes,0,MAX(0,ROUND(C639-E639,2))))</f>
        <v/>
      </c>
      <c r="E639" s="34" t="str">
        <f aca="false">IF(OR(J639&lt;&gt;"OK",FinMes=""),"",IF(B639&gt;=FinMes,0,SUMIFS(PagoValido,PagoGasto,A639,PagoFecha,"&lt;"&amp;FinMes)))</f>
        <v/>
      </c>
      <c r="F639" s="35"/>
      <c r="G639" s="35"/>
      <c r="H639" s="35"/>
      <c r="I639" s="36" t="str">
        <f aca="false">IF(J639="","",IF(J639&lt;&gt;"OK","Confira os dados",IF(FinMes="","Escolha um período",IF(B639&gt;=FinMes,"Outro período",IF(L639&gt;0,"Pagamento excedente",IF(D639=0,"Pago",IF(E639=0,"A pagar","Parcial")))))))</f>
        <v/>
      </c>
      <c r="J639" s="36" t="str">
        <f aca="false">IF(COUNTA(A639:C639,F639:H639)=0,"",IF(A639="","Falta o código",IF(A639&lt;&gt;TRIM(A639),"Confira o código",IF(COUNTIFS(GastoID,A639)&gt;1,"Código repetido",IF(NOT(ISNUMBER(B639)),"Confira a data",IF(OR(B639&lt;1,B639&gt;73415,INT(B639)&lt;&gt;B639),"Confira a data",IF(NOT(ISNUMBER(C639)),"Confira o valor",IF(C639&lt;=0,"Valor maior que zero",IF(COUNTIFS(Categorias,F639)&lt;&gt;1,"Escolha uma categoria",IF(G639="","Preencha a descrição","OK"))))))))))</f>
        <v/>
      </c>
      <c r="K639" s="34" t="n">
        <f aca="false">IF(J639="OK",C639,0)</f>
        <v>0</v>
      </c>
      <c r="L639" s="34" t="str">
        <f aca="false">IF(OR(J639&lt;&gt;"OK",FinMes=""),"",IF(B639&gt;=FinMes,0,MAX(0,ROUND(E639-C639,2))))</f>
        <v/>
      </c>
    </row>
    <row r="640" customFormat="false" ht="25" hidden="false" customHeight="true" outlineLevel="0" collapsed="false">
      <c r="A640" s="31"/>
      <c r="B640" s="32"/>
      <c r="C640" s="33"/>
      <c r="D640" s="34" t="str">
        <f aca="false">IF(OR(J640&lt;&gt;"OK",FinMes=""),"",IF(B640&gt;=FinMes,0,MAX(0,ROUND(C640-E640,2))))</f>
        <v/>
      </c>
      <c r="E640" s="34" t="str">
        <f aca="false">IF(OR(J640&lt;&gt;"OK",FinMes=""),"",IF(B640&gt;=FinMes,0,SUMIFS(PagoValido,PagoGasto,A640,PagoFecha,"&lt;"&amp;FinMes)))</f>
        <v/>
      </c>
      <c r="F640" s="35"/>
      <c r="G640" s="35"/>
      <c r="H640" s="35"/>
      <c r="I640" s="36" t="str">
        <f aca="false">IF(J640="","",IF(J640&lt;&gt;"OK","Confira os dados",IF(FinMes="","Escolha um período",IF(B640&gt;=FinMes,"Outro período",IF(L640&gt;0,"Pagamento excedente",IF(D640=0,"Pago",IF(E640=0,"A pagar","Parcial")))))))</f>
        <v/>
      </c>
      <c r="J640" s="36" t="str">
        <f aca="false">IF(COUNTA(A640:C640,F640:H640)=0,"",IF(A640="","Falta o código",IF(A640&lt;&gt;TRIM(A640),"Confira o código",IF(COUNTIFS(GastoID,A640)&gt;1,"Código repetido",IF(NOT(ISNUMBER(B640)),"Confira a data",IF(OR(B640&lt;1,B640&gt;73415,INT(B640)&lt;&gt;B640),"Confira a data",IF(NOT(ISNUMBER(C640)),"Confira o valor",IF(C640&lt;=0,"Valor maior que zero",IF(COUNTIFS(Categorias,F640)&lt;&gt;1,"Escolha uma categoria",IF(G640="","Preencha a descrição","OK"))))))))))</f>
        <v/>
      </c>
      <c r="K640" s="34" t="n">
        <f aca="false">IF(J640="OK",C640,0)</f>
        <v>0</v>
      </c>
      <c r="L640" s="34" t="str">
        <f aca="false">IF(OR(J640&lt;&gt;"OK",FinMes=""),"",IF(B640&gt;=FinMes,0,MAX(0,ROUND(E640-C640,2))))</f>
        <v/>
      </c>
    </row>
    <row r="641" customFormat="false" ht="25" hidden="false" customHeight="true" outlineLevel="0" collapsed="false">
      <c r="A641" s="31"/>
      <c r="B641" s="32"/>
      <c r="C641" s="33"/>
      <c r="D641" s="34" t="str">
        <f aca="false">IF(OR(J641&lt;&gt;"OK",FinMes=""),"",IF(B641&gt;=FinMes,0,MAX(0,ROUND(C641-E641,2))))</f>
        <v/>
      </c>
      <c r="E641" s="34" t="str">
        <f aca="false">IF(OR(J641&lt;&gt;"OK",FinMes=""),"",IF(B641&gt;=FinMes,0,SUMIFS(PagoValido,PagoGasto,A641,PagoFecha,"&lt;"&amp;FinMes)))</f>
        <v/>
      </c>
      <c r="F641" s="35"/>
      <c r="G641" s="35"/>
      <c r="H641" s="35"/>
      <c r="I641" s="36" t="str">
        <f aca="false">IF(J641="","",IF(J641&lt;&gt;"OK","Confira os dados",IF(FinMes="","Escolha um período",IF(B641&gt;=FinMes,"Outro período",IF(L641&gt;0,"Pagamento excedente",IF(D641=0,"Pago",IF(E641=0,"A pagar","Parcial")))))))</f>
        <v/>
      </c>
      <c r="J641" s="36" t="str">
        <f aca="false">IF(COUNTA(A641:C641,F641:H641)=0,"",IF(A641="","Falta o código",IF(A641&lt;&gt;TRIM(A641),"Confira o código",IF(COUNTIFS(GastoID,A641)&gt;1,"Código repetido",IF(NOT(ISNUMBER(B641)),"Confira a data",IF(OR(B641&lt;1,B641&gt;73415,INT(B641)&lt;&gt;B641),"Confira a data",IF(NOT(ISNUMBER(C641)),"Confira o valor",IF(C641&lt;=0,"Valor maior que zero",IF(COUNTIFS(Categorias,F641)&lt;&gt;1,"Escolha uma categoria",IF(G641="","Preencha a descrição","OK"))))))))))</f>
        <v/>
      </c>
      <c r="K641" s="34" t="n">
        <f aca="false">IF(J641="OK",C641,0)</f>
        <v>0</v>
      </c>
      <c r="L641" s="34" t="str">
        <f aca="false">IF(OR(J641&lt;&gt;"OK",FinMes=""),"",IF(B641&gt;=FinMes,0,MAX(0,ROUND(E641-C641,2))))</f>
        <v/>
      </c>
    </row>
    <row r="642" customFormat="false" ht="25" hidden="false" customHeight="true" outlineLevel="0" collapsed="false">
      <c r="A642" s="31"/>
      <c r="B642" s="32"/>
      <c r="C642" s="33"/>
      <c r="D642" s="34" t="str">
        <f aca="false">IF(OR(J642&lt;&gt;"OK",FinMes=""),"",IF(B642&gt;=FinMes,0,MAX(0,ROUND(C642-E642,2))))</f>
        <v/>
      </c>
      <c r="E642" s="34" t="str">
        <f aca="false">IF(OR(J642&lt;&gt;"OK",FinMes=""),"",IF(B642&gt;=FinMes,0,SUMIFS(PagoValido,PagoGasto,A642,PagoFecha,"&lt;"&amp;FinMes)))</f>
        <v/>
      </c>
      <c r="F642" s="35"/>
      <c r="G642" s="35"/>
      <c r="H642" s="35"/>
      <c r="I642" s="36" t="str">
        <f aca="false">IF(J642="","",IF(J642&lt;&gt;"OK","Confira os dados",IF(FinMes="","Escolha um período",IF(B642&gt;=FinMes,"Outro período",IF(L642&gt;0,"Pagamento excedente",IF(D642=0,"Pago",IF(E642=0,"A pagar","Parcial")))))))</f>
        <v/>
      </c>
      <c r="J642" s="36" t="str">
        <f aca="false">IF(COUNTA(A642:C642,F642:H642)=0,"",IF(A642="","Falta o código",IF(A642&lt;&gt;TRIM(A642),"Confira o código",IF(COUNTIFS(GastoID,A642)&gt;1,"Código repetido",IF(NOT(ISNUMBER(B642)),"Confira a data",IF(OR(B642&lt;1,B642&gt;73415,INT(B642)&lt;&gt;B642),"Confira a data",IF(NOT(ISNUMBER(C642)),"Confira o valor",IF(C642&lt;=0,"Valor maior que zero",IF(COUNTIFS(Categorias,F642)&lt;&gt;1,"Escolha uma categoria",IF(G642="","Preencha a descrição","OK"))))))))))</f>
        <v/>
      </c>
      <c r="K642" s="34" t="n">
        <f aca="false">IF(J642="OK",C642,0)</f>
        <v>0</v>
      </c>
      <c r="L642" s="34" t="str">
        <f aca="false">IF(OR(J642&lt;&gt;"OK",FinMes=""),"",IF(B642&gt;=FinMes,0,MAX(0,ROUND(E642-C642,2))))</f>
        <v/>
      </c>
    </row>
    <row r="643" customFormat="false" ht="25" hidden="false" customHeight="true" outlineLevel="0" collapsed="false">
      <c r="A643" s="31"/>
      <c r="B643" s="32"/>
      <c r="C643" s="33"/>
      <c r="D643" s="34" t="str">
        <f aca="false">IF(OR(J643&lt;&gt;"OK",FinMes=""),"",IF(B643&gt;=FinMes,0,MAX(0,ROUND(C643-E643,2))))</f>
        <v/>
      </c>
      <c r="E643" s="34" t="str">
        <f aca="false">IF(OR(J643&lt;&gt;"OK",FinMes=""),"",IF(B643&gt;=FinMes,0,SUMIFS(PagoValido,PagoGasto,A643,PagoFecha,"&lt;"&amp;FinMes)))</f>
        <v/>
      </c>
      <c r="F643" s="35"/>
      <c r="G643" s="35"/>
      <c r="H643" s="35"/>
      <c r="I643" s="36" t="str">
        <f aca="false">IF(J643="","",IF(J643&lt;&gt;"OK","Confira os dados",IF(FinMes="","Escolha um período",IF(B643&gt;=FinMes,"Outro período",IF(L643&gt;0,"Pagamento excedente",IF(D643=0,"Pago",IF(E643=0,"A pagar","Parcial")))))))</f>
        <v/>
      </c>
      <c r="J643" s="36" t="str">
        <f aca="false">IF(COUNTA(A643:C643,F643:H643)=0,"",IF(A643="","Falta o código",IF(A643&lt;&gt;TRIM(A643),"Confira o código",IF(COUNTIFS(GastoID,A643)&gt;1,"Código repetido",IF(NOT(ISNUMBER(B643)),"Confira a data",IF(OR(B643&lt;1,B643&gt;73415,INT(B643)&lt;&gt;B643),"Confira a data",IF(NOT(ISNUMBER(C643)),"Confira o valor",IF(C643&lt;=0,"Valor maior que zero",IF(COUNTIFS(Categorias,F643)&lt;&gt;1,"Escolha uma categoria",IF(G643="","Preencha a descrição","OK"))))))))))</f>
        <v/>
      </c>
      <c r="K643" s="34" t="n">
        <f aca="false">IF(J643="OK",C643,0)</f>
        <v>0</v>
      </c>
      <c r="L643" s="34" t="str">
        <f aca="false">IF(OR(J643&lt;&gt;"OK",FinMes=""),"",IF(B643&gt;=FinMes,0,MAX(0,ROUND(E643-C643,2))))</f>
        <v/>
      </c>
    </row>
    <row r="644" customFormat="false" ht="25" hidden="false" customHeight="true" outlineLevel="0" collapsed="false">
      <c r="A644" s="31"/>
      <c r="B644" s="32"/>
      <c r="C644" s="33"/>
      <c r="D644" s="34" t="str">
        <f aca="false">IF(OR(J644&lt;&gt;"OK",FinMes=""),"",IF(B644&gt;=FinMes,0,MAX(0,ROUND(C644-E644,2))))</f>
        <v/>
      </c>
      <c r="E644" s="34" t="str">
        <f aca="false">IF(OR(J644&lt;&gt;"OK",FinMes=""),"",IF(B644&gt;=FinMes,0,SUMIFS(PagoValido,PagoGasto,A644,PagoFecha,"&lt;"&amp;FinMes)))</f>
        <v/>
      </c>
      <c r="F644" s="35"/>
      <c r="G644" s="35"/>
      <c r="H644" s="35"/>
      <c r="I644" s="36" t="str">
        <f aca="false">IF(J644="","",IF(J644&lt;&gt;"OK","Confira os dados",IF(FinMes="","Escolha um período",IF(B644&gt;=FinMes,"Outro período",IF(L644&gt;0,"Pagamento excedente",IF(D644=0,"Pago",IF(E644=0,"A pagar","Parcial")))))))</f>
        <v/>
      </c>
      <c r="J644" s="36" t="str">
        <f aca="false">IF(COUNTA(A644:C644,F644:H644)=0,"",IF(A644="","Falta o código",IF(A644&lt;&gt;TRIM(A644),"Confira o código",IF(COUNTIFS(GastoID,A644)&gt;1,"Código repetido",IF(NOT(ISNUMBER(B644)),"Confira a data",IF(OR(B644&lt;1,B644&gt;73415,INT(B644)&lt;&gt;B644),"Confira a data",IF(NOT(ISNUMBER(C644)),"Confira o valor",IF(C644&lt;=0,"Valor maior que zero",IF(COUNTIFS(Categorias,F644)&lt;&gt;1,"Escolha uma categoria",IF(G644="","Preencha a descrição","OK"))))))))))</f>
        <v/>
      </c>
      <c r="K644" s="34" t="n">
        <f aca="false">IF(J644="OK",C644,0)</f>
        <v>0</v>
      </c>
      <c r="L644" s="34" t="str">
        <f aca="false">IF(OR(J644&lt;&gt;"OK",FinMes=""),"",IF(B644&gt;=FinMes,0,MAX(0,ROUND(E644-C644,2))))</f>
        <v/>
      </c>
    </row>
    <row r="645" customFormat="false" ht="25" hidden="false" customHeight="true" outlineLevel="0" collapsed="false">
      <c r="A645" s="31"/>
      <c r="B645" s="32"/>
      <c r="C645" s="33"/>
      <c r="D645" s="34" t="str">
        <f aca="false">IF(OR(J645&lt;&gt;"OK",FinMes=""),"",IF(B645&gt;=FinMes,0,MAX(0,ROUND(C645-E645,2))))</f>
        <v/>
      </c>
      <c r="E645" s="34" t="str">
        <f aca="false">IF(OR(J645&lt;&gt;"OK",FinMes=""),"",IF(B645&gt;=FinMes,0,SUMIFS(PagoValido,PagoGasto,A645,PagoFecha,"&lt;"&amp;FinMes)))</f>
        <v/>
      </c>
      <c r="F645" s="35"/>
      <c r="G645" s="35"/>
      <c r="H645" s="35"/>
      <c r="I645" s="36" t="str">
        <f aca="false">IF(J645="","",IF(J645&lt;&gt;"OK","Confira os dados",IF(FinMes="","Escolha um período",IF(B645&gt;=FinMes,"Outro período",IF(L645&gt;0,"Pagamento excedente",IF(D645=0,"Pago",IF(E645=0,"A pagar","Parcial")))))))</f>
        <v/>
      </c>
      <c r="J645" s="36" t="str">
        <f aca="false">IF(COUNTA(A645:C645,F645:H645)=0,"",IF(A645="","Falta o código",IF(A645&lt;&gt;TRIM(A645),"Confira o código",IF(COUNTIFS(GastoID,A645)&gt;1,"Código repetido",IF(NOT(ISNUMBER(B645)),"Confira a data",IF(OR(B645&lt;1,B645&gt;73415,INT(B645)&lt;&gt;B645),"Confira a data",IF(NOT(ISNUMBER(C645)),"Confira o valor",IF(C645&lt;=0,"Valor maior que zero",IF(COUNTIFS(Categorias,F645)&lt;&gt;1,"Escolha uma categoria",IF(G645="","Preencha a descrição","OK"))))))))))</f>
        <v/>
      </c>
      <c r="K645" s="34" t="n">
        <f aca="false">IF(J645="OK",C645,0)</f>
        <v>0</v>
      </c>
      <c r="L645" s="34" t="str">
        <f aca="false">IF(OR(J645&lt;&gt;"OK",FinMes=""),"",IF(B645&gt;=FinMes,0,MAX(0,ROUND(E645-C645,2))))</f>
        <v/>
      </c>
    </row>
    <row r="646" customFormat="false" ht="25" hidden="false" customHeight="true" outlineLevel="0" collapsed="false">
      <c r="A646" s="31"/>
      <c r="B646" s="32"/>
      <c r="C646" s="33"/>
      <c r="D646" s="34" t="str">
        <f aca="false">IF(OR(J646&lt;&gt;"OK",FinMes=""),"",IF(B646&gt;=FinMes,0,MAX(0,ROUND(C646-E646,2))))</f>
        <v/>
      </c>
      <c r="E646" s="34" t="str">
        <f aca="false">IF(OR(J646&lt;&gt;"OK",FinMes=""),"",IF(B646&gt;=FinMes,0,SUMIFS(PagoValido,PagoGasto,A646,PagoFecha,"&lt;"&amp;FinMes)))</f>
        <v/>
      </c>
      <c r="F646" s="35"/>
      <c r="G646" s="35"/>
      <c r="H646" s="35"/>
      <c r="I646" s="36" t="str">
        <f aca="false">IF(J646="","",IF(J646&lt;&gt;"OK","Confira os dados",IF(FinMes="","Escolha um período",IF(B646&gt;=FinMes,"Outro período",IF(L646&gt;0,"Pagamento excedente",IF(D646=0,"Pago",IF(E646=0,"A pagar","Parcial")))))))</f>
        <v/>
      </c>
      <c r="J646" s="36" t="str">
        <f aca="false">IF(COUNTA(A646:C646,F646:H646)=0,"",IF(A646="","Falta o código",IF(A646&lt;&gt;TRIM(A646),"Confira o código",IF(COUNTIFS(GastoID,A646)&gt;1,"Código repetido",IF(NOT(ISNUMBER(B646)),"Confira a data",IF(OR(B646&lt;1,B646&gt;73415,INT(B646)&lt;&gt;B646),"Confira a data",IF(NOT(ISNUMBER(C646)),"Confira o valor",IF(C646&lt;=0,"Valor maior que zero",IF(COUNTIFS(Categorias,F646)&lt;&gt;1,"Escolha uma categoria",IF(G646="","Preencha a descrição","OK"))))))))))</f>
        <v/>
      </c>
      <c r="K646" s="34" t="n">
        <f aca="false">IF(J646="OK",C646,0)</f>
        <v>0</v>
      </c>
      <c r="L646" s="34" t="str">
        <f aca="false">IF(OR(J646&lt;&gt;"OK",FinMes=""),"",IF(B646&gt;=FinMes,0,MAX(0,ROUND(E646-C646,2))))</f>
        <v/>
      </c>
    </row>
    <row r="647" customFormat="false" ht="25" hidden="false" customHeight="true" outlineLevel="0" collapsed="false">
      <c r="A647" s="31"/>
      <c r="B647" s="32"/>
      <c r="C647" s="33"/>
      <c r="D647" s="34" t="str">
        <f aca="false">IF(OR(J647&lt;&gt;"OK",FinMes=""),"",IF(B647&gt;=FinMes,0,MAX(0,ROUND(C647-E647,2))))</f>
        <v/>
      </c>
      <c r="E647" s="34" t="str">
        <f aca="false">IF(OR(J647&lt;&gt;"OK",FinMes=""),"",IF(B647&gt;=FinMes,0,SUMIFS(PagoValido,PagoGasto,A647,PagoFecha,"&lt;"&amp;FinMes)))</f>
        <v/>
      </c>
      <c r="F647" s="35"/>
      <c r="G647" s="35"/>
      <c r="H647" s="35"/>
      <c r="I647" s="36" t="str">
        <f aca="false">IF(J647="","",IF(J647&lt;&gt;"OK","Confira os dados",IF(FinMes="","Escolha um período",IF(B647&gt;=FinMes,"Outro período",IF(L647&gt;0,"Pagamento excedente",IF(D647=0,"Pago",IF(E647=0,"A pagar","Parcial")))))))</f>
        <v/>
      </c>
      <c r="J647" s="36" t="str">
        <f aca="false">IF(COUNTA(A647:C647,F647:H647)=0,"",IF(A647="","Falta o código",IF(A647&lt;&gt;TRIM(A647),"Confira o código",IF(COUNTIFS(GastoID,A647)&gt;1,"Código repetido",IF(NOT(ISNUMBER(B647)),"Confira a data",IF(OR(B647&lt;1,B647&gt;73415,INT(B647)&lt;&gt;B647),"Confira a data",IF(NOT(ISNUMBER(C647)),"Confira o valor",IF(C647&lt;=0,"Valor maior que zero",IF(COUNTIFS(Categorias,F647)&lt;&gt;1,"Escolha uma categoria",IF(G647="","Preencha a descrição","OK"))))))))))</f>
        <v/>
      </c>
      <c r="K647" s="34" t="n">
        <f aca="false">IF(J647="OK",C647,0)</f>
        <v>0</v>
      </c>
      <c r="L647" s="34" t="str">
        <f aca="false">IF(OR(J647&lt;&gt;"OK",FinMes=""),"",IF(B647&gt;=FinMes,0,MAX(0,ROUND(E647-C647,2))))</f>
        <v/>
      </c>
    </row>
    <row r="648" customFormat="false" ht="25" hidden="false" customHeight="true" outlineLevel="0" collapsed="false">
      <c r="A648" s="31"/>
      <c r="B648" s="32"/>
      <c r="C648" s="33"/>
      <c r="D648" s="34" t="str">
        <f aca="false">IF(OR(J648&lt;&gt;"OK",FinMes=""),"",IF(B648&gt;=FinMes,0,MAX(0,ROUND(C648-E648,2))))</f>
        <v/>
      </c>
      <c r="E648" s="34" t="str">
        <f aca="false">IF(OR(J648&lt;&gt;"OK",FinMes=""),"",IF(B648&gt;=FinMes,0,SUMIFS(PagoValido,PagoGasto,A648,PagoFecha,"&lt;"&amp;FinMes)))</f>
        <v/>
      </c>
      <c r="F648" s="35"/>
      <c r="G648" s="35"/>
      <c r="H648" s="35"/>
      <c r="I648" s="36" t="str">
        <f aca="false">IF(J648="","",IF(J648&lt;&gt;"OK","Confira os dados",IF(FinMes="","Escolha um período",IF(B648&gt;=FinMes,"Outro período",IF(L648&gt;0,"Pagamento excedente",IF(D648=0,"Pago",IF(E648=0,"A pagar","Parcial")))))))</f>
        <v/>
      </c>
      <c r="J648" s="36" t="str">
        <f aca="false">IF(COUNTA(A648:C648,F648:H648)=0,"",IF(A648="","Falta o código",IF(A648&lt;&gt;TRIM(A648),"Confira o código",IF(COUNTIFS(GastoID,A648)&gt;1,"Código repetido",IF(NOT(ISNUMBER(B648)),"Confira a data",IF(OR(B648&lt;1,B648&gt;73415,INT(B648)&lt;&gt;B648),"Confira a data",IF(NOT(ISNUMBER(C648)),"Confira o valor",IF(C648&lt;=0,"Valor maior que zero",IF(COUNTIFS(Categorias,F648)&lt;&gt;1,"Escolha uma categoria",IF(G648="","Preencha a descrição","OK"))))))))))</f>
        <v/>
      </c>
      <c r="K648" s="34" t="n">
        <f aca="false">IF(J648="OK",C648,0)</f>
        <v>0</v>
      </c>
      <c r="L648" s="34" t="str">
        <f aca="false">IF(OR(J648&lt;&gt;"OK",FinMes=""),"",IF(B648&gt;=FinMes,0,MAX(0,ROUND(E648-C648,2))))</f>
        <v/>
      </c>
    </row>
    <row r="649" customFormat="false" ht="25" hidden="false" customHeight="true" outlineLevel="0" collapsed="false">
      <c r="A649" s="31"/>
      <c r="B649" s="32"/>
      <c r="C649" s="33"/>
      <c r="D649" s="34" t="str">
        <f aca="false">IF(OR(J649&lt;&gt;"OK",FinMes=""),"",IF(B649&gt;=FinMes,0,MAX(0,ROUND(C649-E649,2))))</f>
        <v/>
      </c>
      <c r="E649" s="34" t="str">
        <f aca="false">IF(OR(J649&lt;&gt;"OK",FinMes=""),"",IF(B649&gt;=FinMes,0,SUMIFS(PagoValido,PagoGasto,A649,PagoFecha,"&lt;"&amp;FinMes)))</f>
        <v/>
      </c>
      <c r="F649" s="35"/>
      <c r="G649" s="35"/>
      <c r="H649" s="35"/>
      <c r="I649" s="36" t="str">
        <f aca="false">IF(J649="","",IF(J649&lt;&gt;"OK","Confira os dados",IF(FinMes="","Escolha um período",IF(B649&gt;=FinMes,"Outro período",IF(L649&gt;0,"Pagamento excedente",IF(D649=0,"Pago",IF(E649=0,"A pagar","Parcial")))))))</f>
        <v/>
      </c>
      <c r="J649" s="36" t="str">
        <f aca="false">IF(COUNTA(A649:C649,F649:H649)=0,"",IF(A649="","Falta o código",IF(A649&lt;&gt;TRIM(A649),"Confira o código",IF(COUNTIFS(GastoID,A649)&gt;1,"Código repetido",IF(NOT(ISNUMBER(B649)),"Confira a data",IF(OR(B649&lt;1,B649&gt;73415,INT(B649)&lt;&gt;B649),"Confira a data",IF(NOT(ISNUMBER(C649)),"Confira o valor",IF(C649&lt;=0,"Valor maior que zero",IF(COUNTIFS(Categorias,F649)&lt;&gt;1,"Escolha uma categoria",IF(G649="","Preencha a descrição","OK"))))))))))</f>
        <v/>
      </c>
      <c r="K649" s="34" t="n">
        <f aca="false">IF(J649="OK",C649,0)</f>
        <v>0</v>
      </c>
      <c r="L649" s="34" t="str">
        <f aca="false">IF(OR(J649&lt;&gt;"OK",FinMes=""),"",IF(B649&gt;=FinMes,0,MAX(0,ROUND(E649-C649,2))))</f>
        <v/>
      </c>
    </row>
    <row r="650" customFormat="false" ht="25" hidden="false" customHeight="true" outlineLevel="0" collapsed="false">
      <c r="A650" s="31"/>
      <c r="B650" s="32"/>
      <c r="C650" s="33"/>
      <c r="D650" s="34" t="str">
        <f aca="false">IF(OR(J650&lt;&gt;"OK",FinMes=""),"",IF(B650&gt;=FinMes,0,MAX(0,ROUND(C650-E650,2))))</f>
        <v/>
      </c>
      <c r="E650" s="34" t="str">
        <f aca="false">IF(OR(J650&lt;&gt;"OK",FinMes=""),"",IF(B650&gt;=FinMes,0,SUMIFS(PagoValido,PagoGasto,A650,PagoFecha,"&lt;"&amp;FinMes)))</f>
        <v/>
      </c>
      <c r="F650" s="35"/>
      <c r="G650" s="35"/>
      <c r="H650" s="35"/>
      <c r="I650" s="36" t="str">
        <f aca="false">IF(J650="","",IF(J650&lt;&gt;"OK","Confira os dados",IF(FinMes="","Escolha um período",IF(B650&gt;=FinMes,"Outro período",IF(L650&gt;0,"Pagamento excedente",IF(D650=0,"Pago",IF(E650=0,"A pagar","Parcial")))))))</f>
        <v/>
      </c>
      <c r="J650" s="36" t="str">
        <f aca="false">IF(COUNTA(A650:C650,F650:H650)=0,"",IF(A650="","Falta o código",IF(A650&lt;&gt;TRIM(A650),"Confira o código",IF(COUNTIFS(GastoID,A650)&gt;1,"Código repetido",IF(NOT(ISNUMBER(B650)),"Confira a data",IF(OR(B650&lt;1,B650&gt;73415,INT(B650)&lt;&gt;B650),"Confira a data",IF(NOT(ISNUMBER(C650)),"Confira o valor",IF(C650&lt;=0,"Valor maior que zero",IF(COUNTIFS(Categorias,F650)&lt;&gt;1,"Escolha uma categoria",IF(G650="","Preencha a descrição","OK"))))))))))</f>
        <v/>
      </c>
      <c r="K650" s="34" t="n">
        <f aca="false">IF(J650="OK",C650,0)</f>
        <v>0</v>
      </c>
      <c r="L650" s="34" t="str">
        <f aca="false">IF(OR(J650&lt;&gt;"OK",FinMes=""),"",IF(B650&gt;=FinMes,0,MAX(0,ROUND(E650-C650,2))))</f>
        <v/>
      </c>
    </row>
    <row r="651" customFormat="false" ht="25" hidden="false" customHeight="true" outlineLevel="0" collapsed="false">
      <c r="A651" s="31"/>
      <c r="B651" s="32"/>
      <c r="C651" s="33"/>
      <c r="D651" s="34" t="str">
        <f aca="false">IF(OR(J651&lt;&gt;"OK",FinMes=""),"",IF(B651&gt;=FinMes,0,MAX(0,ROUND(C651-E651,2))))</f>
        <v/>
      </c>
      <c r="E651" s="34" t="str">
        <f aca="false">IF(OR(J651&lt;&gt;"OK",FinMes=""),"",IF(B651&gt;=FinMes,0,SUMIFS(PagoValido,PagoGasto,A651,PagoFecha,"&lt;"&amp;FinMes)))</f>
        <v/>
      </c>
      <c r="F651" s="35"/>
      <c r="G651" s="35"/>
      <c r="H651" s="35"/>
      <c r="I651" s="36" t="str">
        <f aca="false">IF(J651="","",IF(J651&lt;&gt;"OK","Confira os dados",IF(FinMes="","Escolha um período",IF(B651&gt;=FinMes,"Outro período",IF(L651&gt;0,"Pagamento excedente",IF(D651=0,"Pago",IF(E651=0,"A pagar","Parcial")))))))</f>
        <v/>
      </c>
      <c r="J651" s="36" t="str">
        <f aca="false">IF(COUNTA(A651:C651,F651:H651)=0,"",IF(A651="","Falta o código",IF(A651&lt;&gt;TRIM(A651),"Confira o código",IF(COUNTIFS(GastoID,A651)&gt;1,"Código repetido",IF(NOT(ISNUMBER(B651)),"Confira a data",IF(OR(B651&lt;1,B651&gt;73415,INT(B651)&lt;&gt;B651),"Confira a data",IF(NOT(ISNUMBER(C651)),"Confira o valor",IF(C651&lt;=0,"Valor maior que zero",IF(COUNTIFS(Categorias,F651)&lt;&gt;1,"Escolha uma categoria",IF(G651="","Preencha a descrição","OK"))))))))))</f>
        <v/>
      </c>
      <c r="K651" s="34" t="n">
        <f aca="false">IF(J651="OK",C651,0)</f>
        <v>0</v>
      </c>
      <c r="L651" s="34" t="str">
        <f aca="false">IF(OR(J651&lt;&gt;"OK",FinMes=""),"",IF(B651&gt;=FinMes,0,MAX(0,ROUND(E651-C651,2))))</f>
        <v/>
      </c>
    </row>
    <row r="652" customFormat="false" ht="25" hidden="false" customHeight="true" outlineLevel="0" collapsed="false">
      <c r="A652" s="31"/>
      <c r="B652" s="32"/>
      <c r="C652" s="33"/>
      <c r="D652" s="34" t="str">
        <f aca="false">IF(OR(J652&lt;&gt;"OK",FinMes=""),"",IF(B652&gt;=FinMes,0,MAX(0,ROUND(C652-E652,2))))</f>
        <v/>
      </c>
      <c r="E652" s="34" t="str">
        <f aca="false">IF(OR(J652&lt;&gt;"OK",FinMes=""),"",IF(B652&gt;=FinMes,0,SUMIFS(PagoValido,PagoGasto,A652,PagoFecha,"&lt;"&amp;FinMes)))</f>
        <v/>
      </c>
      <c r="F652" s="35"/>
      <c r="G652" s="35"/>
      <c r="H652" s="35"/>
      <c r="I652" s="36" t="str">
        <f aca="false">IF(J652="","",IF(J652&lt;&gt;"OK","Confira os dados",IF(FinMes="","Escolha um período",IF(B652&gt;=FinMes,"Outro período",IF(L652&gt;0,"Pagamento excedente",IF(D652=0,"Pago",IF(E652=0,"A pagar","Parcial")))))))</f>
        <v/>
      </c>
      <c r="J652" s="36" t="str">
        <f aca="false">IF(COUNTA(A652:C652,F652:H652)=0,"",IF(A652="","Falta o código",IF(A652&lt;&gt;TRIM(A652),"Confira o código",IF(COUNTIFS(GastoID,A652)&gt;1,"Código repetido",IF(NOT(ISNUMBER(B652)),"Confira a data",IF(OR(B652&lt;1,B652&gt;73415,INT(B652)&lt;&gt;B652),"Confira a data",IF(NOT(ISNUMBER(C652)),"Confira o valor",IF(C652&lt;=0,"Valor maior que zero",IF(COUNTIFS(Categorias,F652)&lt;&gt;1,"Escolha uma categoria",IF(G652="","Preencha a descrição","OK"))))))))))</f>
        <v/>
      </c>
      <c r="K652" s="34" t="n">
        <f aca="false">IF(J652="OK",C652,0)</f>
        <v>0</v>
      </c>
      <c r="L652" s="34" t="str">
        <f aca="false">IF(OR(J652&lt;&gt;"OK",FinMes=""),"",IF(B652&gt;=FinMes,0,MAX(0,ROUND(E652-C652,2))))</f>
        <v/>
      </c>
    </row>
    <row r="653" customFormat="false" ht="25" hidden="false" customHeight="true" outlineLevel="0" collapsed="false">
      <c r="A653" s="31"/>
      <c r="B653" s="32"/>
      <c r="C653" s="33"/>
      <c r="D653" s="34" t="str">
        <f aca="false">IF(OR(J653&lt;&gt;"OK",FinMes=""),"",IF(B653&gt;=FinMes,0,MAX(0,ROUND(C653-E653,2))))</f>
        <v/>
      </c>
      <c r="E653" s="34" t="str">
        <f aca="false">IF(OR(J653&lt;&gt;"OK",FinMes=""),"",IF(B653&gt;=FinMes,0,SUMIFS(PagoValido,PagoGasto,A653,PagoFecha,"&lt;"&amp;FinMes)))</f>
        <v/>
      </c>
      <c r="F653" s="35"/>
      <c r="G653" s="35"/>
      <c r="H653" s="35"/>
      <c r="I653" s="36" t="str">
        <f aca="false">IF(J653="","",IF(J653&lt;&gt;"OK","Confira os dados",IF(FinMes="","Escolha um período",IF(B653&gt;=FinMes,"Outro período",IF(L653&gt;0,"Pagamento excedente",IF(D653=0,"Pago",IF(E653=0,"A pagar","Parcial")))))))</f>
        <v/>
      </c>
      <c r="J653" s="36" t="str">
        <f aca="false">IF(COUNTA(A653:C653,F653:H653)=0,"",IF(A653="","Falta o código",IF(A653&lt;&gt;TRIM(A653),"Confira o código",IF(COUNTIFS(GastoID,A653)&gt;1,"Código repetido",IF(NOT(ISNUMBER(B653)),"Confira a data",IF(OR(B653&lt;1,B653&gt;73415,INT(B653)&lt;&gt;B653),"Confira a data",IF(NOT(ISNUMBER(C653)),"Confira o valor",IF(C653&lt;=0,"Valor maior que zero",IF(COUNTIFS(Categorias,F653)&lt;&gt;1,"Escolha uma categoria",IF(G653="","Preencha a descrição","OK"))))))))))</f>
        <v/>
      </c>
      <c r="K653" s="34" t="n">
        <f aca="false">IF(J653="OK",C653,0)</f>
        <v>0</v>
      </c>
      <c r="L653" s="34" t="str">
        <f aca="false">IF(OR(J653&lt;&gt;"OK",FinMes=""),"",IF(B653&gt;=FinMes,0,MAX(0,ROUND(E653-C653,2))))</f>
        <v/>
      </c>
    </row>
    <row r="654" customFormat="false" ht="25" hidden="false" customHeight="true" outlineLevel="0" collapsed="false">
      <c r="A654" s="31"/>
      <c r="B654" s="32"/>
      <c r="C654" s="33"/>
      <c r="D654" s="34" t="str">
        <f aca="false">IF(OR(J654&lt;&gt;"OK",FinMes=""),"",IF(B654&gt;=FinMes,0,MAX(0,ROUND(C654-E654,2))))</f>
        <v/>
      </c>
      <c r="E654" s="34" t="str">
        <f aca="false">IF(OR(J654&lt;&gt;"OK",FinMes=""),"",IF(B654&gt;=FinMes,0,SUMIFS(PagoValido,PagoGasto,A654,PagoFecha,"&lt;"&amp;FinMes)))</f>
        <v/>
      </c>
      <c r="F654" s="35"/>
      <c r="G654" s="35"/>
      <c r="H654" s="35"/>
      <c r="I654" s="36" t="str">
        <f aca="false">IF(J654="","",IF(J654&lt;&gt;"OK","Confira os dados",IF(FinMes="","Escolha um período",IF(B654&gt;=FinMes,"Outro período",IF(L654&gt;0,"Pagamento excedente",IF(D654=0,"Pago",IF(E654=0,"A pagar","Parcial")))))))</f>
        <v/>
      </c>
      <c r="J654" s="36" t="str">
        <f aca="false">IF(COUNTA(A654:C654,F654:H654)=0,"",IF(A654="","Falta o código",IF(A654&lt;&gt;TRIM(A654),"Confira o código",IF(COUNTIFS(GastoID,A654)&gt;1,"Código repetido",IF(NOT(ISNUMBER(B654)),"Confira a data",IF(OR(B654&lt;1,B654&gt;73415,INT(B654)&lt;&gt;B654),"Confira a data",IF(NOT(ISNUMBER(C654)),"Confira o valor",IF(C654&lt;=0,"Valor maior que zero",IF(COUNTIFS(Categorias,F654)&lt;&gt;1,"Escolha uma categoria",IF(G654="","Preencha a descrição","OK"))))))))))</f>
        <v/>
      </c>
      <c r="K654" s="34" t="n">
        <f aca="false">IF(J654="OK",C654,0)</f>
        <v>0</v>
      </c>
      <c r="L654" s="34" t="str">
        <f aca="false">IF(OR(J654&lt;&gt;"OK",FinMes=""),"",IF(B654&gt;=FinMes,0,MAX(0,ROUND(E654-C654,2))))</f>
        <v/>
      </c>
    </row>
    <row r="655" customFormat="false" ht="25" hidden="false" customHeight="true" outlineLevel="0" collapsed="false">
      <c r="A655" s="31"/>
      <c r="B655" s="32"/>
      <c r="C655" s="33"/>
      <c r="D655" s="34" t="str">
        <f aca="false">IF(OR(J655&lt;&gt;"OK",FinMes=""),"",IF(B655&gt;=FinMes,0,MAX(0,ROUND(C655-E655,2))))</f>
        <v/>
      </c>
      <c r="E655" s="34" t="str">
        <f aca="false">IF(OR(J655&lt;&gt;"OK",FinMes=""),"",IF(B655&gt;=FinMes,0,SUMIFS(PagoValido,PagoGasto,A655,PagoFecha,"&lt;"&amp;FinMes)))</f>
        <v/>
      </c>
      <c r="F655" s="35"/>
      <c r="G655" s="35"/>
      <c r="H655" s="35"/>
      <c r="I655" s="36" t="str">
        <f aca="false">IF(J655="","",IF(J655&lt;&gt;"OK","Confira os dados",IF(FinMes="","Escolha um período",IF(B655&gt;=FinMes,"Outro período",IF(L655&gt;0,"Pagamento excedente",IF(D655=0,"Pago",IF(E655=0,"A pagar","Parcial")))))))</f>
        <v/>
      </c>
      <c r="J655" s="36" t="str">
        <f aca="false">IF(COUNTA(A655:C655,F655:H655)=0,"",IF(A655="","Falta o código",IF(A655&lt;&gt;TRIM(A655),"Confira o código",IF(COUNTIFS(GastoID,A655)&gt;1,"Código repetido",IF(NOT(ISNUMBER(B655)),"Confira a data",IF(OR(B655&lt;1,B655&gt;73415,INT(B655)&lt;&gt;B655),"Confira a data",IF(NOT(ISNUMBER(C655)),"Confira o valor",IF(C655&lt;=0,"Valor maior que zero",IF(COUNTIFS(Categorias,F655)&lt;&gt;1,"Escolha uma categoria",IF(G655="","Preencha a descrição","OK"))))))))))</f>
        <v/>
      </c>
      <c r="K655" s="34" t="n">
        <f aca="false">IF(J655="OK",C655,0)</f>
        <v>0</v>
      </c>
      <c r="L655" s="34" t="str">
        <f aca="false">IF(OR(J655&lt;&gt;"OK",FinMes=""),"",IF(B655&gt;=FinMes,0,MAX(0,ROUND(E655-C655,2))))</f>
        <v/>
      </c>
    </row>
    <row r="656" customFormat="false" ht="25" hidden="false" customHeight="true" outlineLevel="0" collapsed="false">
      <c r="A656" s="31"/>
      <c r="B656" s="32"/>
      <c r="C656" s="33"/>
      <c r="D656" s="34" t="str">
        <f aca="false">IF(OR(J656&lt;&gt;"OK",FinMes=""),"",IF(B656&gt;=FinMes,0,MAX(0,ROUND(C656-E656,2))))</f>
        <v/>
      </c>
      <c r="E656" s="34" t="str">
        <f aca="false">IF(OR(J656&lt;&gt;"OK",FinMes=""),"",IF(B656&gt;=FinMes,0,SUMIFS(PagoValido,PagoGasto,A656,PagoFecha,"&lt;"&amp;FinMes)))</f>
        <v/>
      </c>
      <c r="F656" s="35"/>
      <c r="G656" s="35"/>
      <c r="H656" s="35"/>
      <c r="I656" s="36" t="str">
        <f aca="false">IF(J656="","",IF(J656&lt;&gt;"OK","Confira os dados",IF(FinMes="","Escolha um período",IF(B656&gt;=FinMes,"Outro período",IF(L656&gt;0,"Pagamento excedente",IF(D656=0,"Pago",IF(E656=0,"A pagar","Parcial")))))))</f>
        <v/>
      </c>
      <c r="J656" s="36" t="str">
        <f aca="false">IF(COUNTA(A656:C656,F656:H656)=0,"",IF(A656="","Falta o código",IF(A656&lt;&gt;TRIM(A656),"Confira o código",IF(COUNTIFS(GastoID,A656)&gt;1,"Código repetido",IF(NOT(ISNUMBER(B656)),"Confira a data",IF(OR(B656&lt;1,B656&gt;73415,INT(B656)&lt;&gt;B656),"Confira a data",IF(NOT(ISNUMBER(C656)),"Confira o valor",IF(C656&lt;=0,"Valor maior que zero",IF(COUNTIFS(Categorias,F656)&lt;&gt;1,"Escolha uma categoria",IF(G656="","Preencha a descrição","OK"))))))))))</f>
        <v/>
      </c>
      <c r="K656" s="34" t="n">
        <f aca="false">IF(J656="OK",C656,0)</f>
        <v>0</v>
      </c>
      <c r="L656" s="34" t="str">
        <f aca="false">IF(OR(J656&lt;&gt;"OK",FinMes=""),"",IF(B656&gt;=FinMes,0,MAX(0,ROUND(E656-C656,2))))</f>
        <v/>
      </c>
    </row>
    <row r="657" customFormat="false" ht="25" hidden="false" customHeight="true" outlineLevel="0" collapsed="false">
      <c r="A657" s="31"/>
      <c r="B657" s="32"/>
      <c r="C657" s="33"/>
      <c r="D657" s="34" t="str">
        <f aca="false">IF(OR(J657&lt;&gt;"OK",FinMes=""),"",IF(B657&gt;=FinMes,0,MAX(0,ROUND(C657-E657,2))))</f>
        <v/>
      </c>
      <c r="E657" s="34" t="str">
        <f aca="false">IF(OR(J657&lt;&gt;"OK",FinMes=""),"",IF(B657&gt;=FinMes,0,SUMIFS(PagoValido,PagoGasto,A657,PagoFecha,"&lt;"&amp;FinMes)))</f>
        <v/>
      </c>
      <c r="F657" s="35"/>
      <c r="G657" s="35"/>
      <c r="H657" s="35"/>
      <c r="I657" s="36" t="str">
        <f aca="false">IF(J657="","",IF(J657&lt;&gt;"OK","Confira os dados",IF(FinMes="","Escolha um período",IF(B657&gt;=FinMes,"Outro período",IF(L657&gt;0,"Pagamento excedente",IF(D657=0,"Pago",IF(E657=0,"A pagar","Parcial")))))))</f>
        <v/>
      </c>
      <c r="J657" s="36" t="str">
        <f aca="false">IF(COUNTA(A657:C657,F657:H657)=0,"",IF(A657="","Falta o código",IF(A657&lt;&gt;TRIM(A657),"Confira o código",IF(COUNTIFS(GastoID,A657)&gt;1,"Código repetido",IF(NOT(ISNUMBER(B657)),"Confira a data",IF(OR(B657&lt;1,B657&gt;73415,INT(B657)&lt;&gt;B657),"Confira a data",IF(NOT(ISNUMBER(C657)),"Confira o valor",IF(C657&lt;=0,"Valor maior que zero",IF(COUNTIFS(Categorias,F657)&lt;&gt;1,"Escolha uma categoria",IF(G657="","Preencha a descrição","OK"))))))))))</f>
        <v/>
      </c>
      <c r="K657" s="34" t="n">
        <f aca="false">IF(J657="OK",C657,0)</f>
        <v>0</v>
      </c>
      <c r="L657" s="34" t="str">
        <f aca="false">IF(OR(J657&lt;&gt;"OK",FinMes=""),"",IF(B657&gt;=FinMes,0,MAX(0,ROUND(E657-C657,2))))</f>
        <v/>
      </c>
    </row>
    <row r="658" customFormat="false" ht="25" hidden="false" customHeight="true" outlineLevel="0" collapsed="false">
      <c r="A658" s="31"/>
      <c r="B658" s="32"/>
      <c r="C658" s="33"/>
      <c r="D658" s="34" t="str">
        <f aca="false">IF(OR(J658&lt;&gt;"OK",FinMes=""),"",IF(B658&gt;=FinMes,0,MAX(0,ROUND(C658-E658,2))))</f>
        <v/>
      </c>
      <c r="E658" s="34" t="str">
        <f aca="false">IF(OR(J658&lt;&gt;"OK",FinMes=""),"",IF(B658&gt;=FinMes,0,SUMIFS(PagoValido,PagoGasto,A658,PagoFecha,"&lt;"&amp;FinMes)))</f>
        <v/>
      </c>
      <c r="F658" s="35"/>
      <c r="G658" s="35"/>
      <c r="H658" s="35"/>
      <c r="I658" s="36" t="str">
        <f aca="false">IF(J658="","",IF(J658&lt;&gt;"OK","Confira os dados",IF(FinMes="","Escolha um período",IF(B658&gt;=FinMes,"Outro período",IF(L658&gt;0,"Pagamento excedente",IF(D658=0,"Pago",IF(E658=0,"A pagar","Parcial")))))))</f>
        <v/>
      </c>
      <c r="J658" s="36" t="str">
        <f aca="false">IF(COUNTA(A658:C658,F658:H658)=0,"",IF(A658="","Falta o código",IF(A658&lt;&gt;TRIM(A658),"Confira o código",IF(COUNTIFS(GastoID,A658)&gt;1,"Código repetido",IF(NOT(ISNUMBER(B658)),"Confira a data",IF(OR(B658&lt;1,B658&gt;73415,INT(B658)&lt;&gt;B658),"Confira a data",IF(NOT(ISNUMBER(C658)),"Confira o valor",IF(C658&lt;=0,"Valor maior que zero",IF(COUNTIFS(Categorias,F658)&lt;&gt;1,"Escolha uma categoria",IF(G658="","Preencha a descrição","OK"))))))))))</f>
        <v/>
      </c>
      <c r="K658" s="34" t="n">
        <f aca="false">IF(J658="OK",C658,0)</f>
        <v>0</v>
      </c>
      <c r="L658" s="34" t="str">
        <f aca="false">IF(OR(J658&lt;&gt;"OK",FinMes=""),"",IF(B658&gt;=FinMes,0,MAX(0,ROUND(E658-C658,2))))</f>
        <v/>
      </c>
    </row>
    <row r="659" customFormat="false" ht="25" hidden="false" customHeight="true" outlineLevel="0" collapsed="false">
      <c r="A659" s="31"/>
      <c r="B659" s="32"/>
      <c r="C659" s="33"/>
      <c r="D659" s="34" t="str">
        <f aca="false">IF(OR(J659&lt;&gt;"OK",FinMes=""),"",IF(B659&gt;=FinMes,0,MAX(0,ROUND(C659-E659,2))))</f>
        <v/>
      </c>
      <c r="E659" s="34" t="str">
        <f aca="false">IF(OR(J659&lt;&gt;"OK",FinMes=""),"",IF(B659&gt;=FinMes,0,SUMIFS(PagoValido,PagoGasto,A659,PagoFecha,"&lt;"&amp;FinMes)))</f>
        <v/>
      </c>
      <c r="F659" s="35"/>
      <c r="G659" s="35"/>
      <c r="H659" s="35"/>
      <c r="I659" s="36" t="str">
        <f aca="false">IF(J659="","",IF(J659&lt;&gt;"OK","Confira os dados",IF(FinMes="","Escolha um período",IF(B659&gt;=FinMes,"Outro período",IF(L659&gt;0,"Pagamento excedente",IF(D659=0,"Pago",IF(E659=0,"A pagar","Parcial")))))))</f>
        <v/>
      </c>
      <c r="J659" s="36" t="str">
        <f aca="false">IF(COUNTA(A659:C659,F659:H659)=0,"",IF(A659="","Falta o código",IF(A659&lt;&gt;TRIM(A659),"Confira o código",IF(COUNTIFS(GastoID,A659)&gt;1,"Código repetido",IF(NOT(ISNUMBER(B659)),"Confira a data",IF(OR(B659&lt;1,B659&gt;73415,INT(B659)&lt;&gt;B659),"Confira a data",IF(NOT(ISNUMBER(C659)),"Confira o valor",IF(C659&lt;=0,"Valor maior que zero",IF(COUNTIFS(Categorias,F659)&lt;&gt;1,"Escolha uma categoria",IF(G659="","Preencha a descrição","OK"))))))))))</f>
        <v/>
      </c>
      <c r="K659" s="34" t="n">
        <f aca="false">IF(J659="OK",C659,0)</f>
        <v>0</v>
      </c>
      <c r="L659" s="34" t="str">
        <f aca="false">IF(OR(J659&lt;&gt;"OK",FinMes=""),"",IF(B659&gt;=FinMes,0,MAX(0,ROUND(E659-C659,2))))</f>
        <v/>
      </c>
    </row>
    <row r="660" customFormat="false" ht="25" hidden="false" customHeight="true" outlineLevel="0" collapsed="false">
      <c r="A660" s="31"/>
      <c r="B660" s="32"/>
      <c r="C660" s="33"/>
      <c r="D660" s="34" t="str">
        <f aca="false">IF(OR(J660&lt;&gt;"OK",FinMes=""),"",IF(B660&gt;=FinMes,0,MAX(0,ROUND(C660-E660,2))))</f>
        <v/>
      </c>
      <c r="E660" s="34" t="str">
        <f aca="false">IF(OR(J660&lt;&gt;"OK",FinMes=""),"",IF(B660&gt;=FinMes,0,SUMIFS(PagoValido,PagoGasto,A660,PagoFecha,"&lt;"&amp;FinMes)))</f>
        <v/>
      </c>
      <c r="F660" s="35"/>
      <c r="G660" s="35"/>
      <c r="H660" s="35"/>
      <c r="I660" s="36" t="str">
        <f aca="false">IF(J660="","",IF(J660&lt;&gt;"OK","Confira os dados",IF(FinMes="","Escolha um período",IF(B660&gt;=FinMes,"Outro período",IF(L660&gt;0,"Pagamento excedente",IF(D660=0,"Pago",IF(E660=0,"A pagar","Parcial")))))))</f>
        <v/>
      </c>
      <c r="J660" s="36" t="str">
        <f aca="false">IF(COUNTA(A660:C660,F660:H660)=0,"",IF(A660="","Falta o código",IF(A660&lt;&gt;TRIM(A660),"Confira o código",IF(COUNTIFS(GastoID,A660)&gt;1,"Código repetido",IF(NOT(ISNUMBER(B660)),"Confira a data",IF(OR(B660&lt;1,B660&gt;73415,INT(B660)&lt;&gt;B660),"Confira a data",IF(NOT(ISNUMBER(C660)),"Confira o valor",IF(C660&lt;=0,"Valor maior que zero",IF(COUNTIFS(Categorias,F660)&lt;&gt;1,"Escolha uma categoria",IF(G660="","Preencha a descrição","OK"))))))))))</f>
        <v/>
      </c>
      <c r="K660" s="34" t="n">
        <f aca="false">IF(J660="OK",C660,0)</f>
        <v>0</v>
      </c>
      <c r="L660" s="34" t="str">
        <f aca="false">IF(OR(J660&lt;&gt;"OK",FinMes=""),"",IF(B660&gt;=FinMes,0,MAX(0,ROUND(E660-C660,2))))</f>
        <v/>
      </c>
    </row>
    <row r="661" customFormat="false" ht="25" hidden="false" customHeight="true" outlineLevel="0" collapsed="false">
      <c r="A661" s="31"/>
      <c r="B661" s="32"/>
      <c r="C661" s="33"/>
      <c r="D661" s="34" t="str">
        <f aca="false">IF(OR(J661&lt;&gt;"OK",FinMes=""),"",IF(B661&gt;=FinMes,0,MAX(0,ROUND(C661-E661,2))))</f>
        <v/>
      </c>
      <c r="E661" s="34" t="str">
        <f aca="false">IF(OR(J661&lt;&gt;"OK",FinMes=""),"",IF(B661&gt;=FinMes,0,SUMIFS(PagoValido,PagoGasto,A661,PagoFecha,"&lt;"&amp;FinMes)))</f>
        <v/>
      </c>
      <c r="F661" s="35"/>
      <c r="G661" s="35"/>
      <c r="H661" s="35"/>
      <c r="I661" s="36" t="str">
        <f aca="false">IF(J661="","",IF(J661&lt;&gt;"OK","Confira os dados",IF(FinMes="","Escolha um período",IF(B661&gt;=FinMes,"Outro período",IF(L661&gt;0,"Pagamento excedente",IF(D661=0,"Pago",IF(E661=0,"A pagar","Parcial")))))))</f>
        <v/>
      </c>
      <c r="J661" s="36" t="str">
        <f aca="false">IF(COUNTA(A661:C661,F661:H661)=0,"",IF(A661="","Falta o código",IF(A661&lt;&gt;TRIM(A661),"Confira o código",IF(COUNTIFS(GastoID,A661)&gt;1,"Código repetido",IF(NOT(ISNUMBER(B661)),"Confira a data",IF(OR(B661&lt;1,B661&gt;73415,INT(B661)&lt;&gt;B661),"Confira a data",IF(NOT(ISNUMBER(C661)),"Confira o valor",IF(C661&lt;=0,"Valor maior que zero",IF(COUNTIFS(Categorias,F661)&lt;&gt;1,"Escolha uma categoria",IF(G661="","Preencha a descrição","OK"))))))))))</f>
        <v/>
      </c>
      <c r="K661" s="34" t="n">
        <f aca="false">IF(J661="OK",C661,0)</f>
        <v>0</v>
      </c>
      <c r="L661" s="34" t="str">
        <f aca="false">IF(OR(J661&lt;&gt;"OK",FinMes=""),"",IF(B661&gt;=FinMes,0,MAX(0,ROUND(E661-C661,2))))</f>
        <v/>
      </c>
    </row>
    <row r="662" customFormat="false" ht="25" hidden="false" customHeight="true" outlineLevel="0" collapsed="false">
      <c r="A662" s="31"/>
      <c r="B662" s="32"/>
      <c r="C662" s="33"/>
      <c r="D662" s="34" t="str">
        <f aca="false">IF(OR(J662&lt;&gt;"OK",FinMes=""),"",IF(B662&gt;=FinMes,0,MAX(0,ROUND(C662-E662,2))))</f>
        <v/>
      </c>
      <c r="E662" s="34" t="str">
        <f aca="false">IF(OR(J662&lt;&gt;"OK",FinMes=""),"",IF(B662&gt;=FinMes,0,SUMIFS(PagoValido,PagoGasto,A662,PagoFecha,"&lt;"&amp;FinMes)))</f>
        <v/>
      </c>
      <c r="F662" s="35"/>
      <c r="G662" s="35"/>
      <c r="H662" s="35"/>
      <c r="I662" s="36" t="str">
        <f aca="false">IF(J662="","",IF(J662&lt;&gt;"OK","Confira os dados",IF(FinMes="","Escolha um período",IF(B662&gt;=FinMes,"Outro período",IF(L662&gt;0,"Pagamento excedente",IF(D662=0,"Pago",IF(E662=0,"A pagar","Parcial")))))))</f>
        <v/>
      </c>
      <c r="J662" s="36" t="str">
        <f aca="false">IF(COUNTA(A662:C662,F662:H662)=0,"",IF(A662="","Falta o código",IF(A662&lt;&gt;TRIM(A662),"Confira o código",IF(COUNTIFS(GastoID,A662)&gt;1,"Código repetido",IF(NOT(ISNUMBER(B662)),"Confira a data",IF(OR(B662&lt;1,B662&gt;73415,INT(B662)&lt;&gt;B662),"Confira a data",IF(NOT(ISNUMBER(C662)),"Confira o valor",IF(C662&lt;=0,"Valor maior que zero",IF(COUNTIFS(Categorias,F662)&lt;&gt;1,"Escolha uma categoria",IF(G662="","Preencha a descrição","OK"))))))))))</f>
        <v/>
      </c>
      <c r="K662" s="34" t="n">
        <f aca="false">IF(J662="OK",C662,0)</f>
        <v>0</v>
      </c>
      <c r="L662" s="34" t="str">
        <f aca="false">IF(OR(J662&lt;&gt;"OK",FinMes=""),"",IF(B662&gt;=FinMes,0,MAX(0,ROUND(E662-C662,2))))</f>
        <v/>
      </c>
    </row>
    <row r="663" customFormat="false" ht="25" hidden="false" customHeight="true" outlineLevel="0" collapsed="false">
      <c r="A663" s="31"/>
      <c r="B663" s="32"/>
      <c r="C663" s="33"/>
      <c r="D663" s="34" t="str">
        <f aca="false">IF(OR(J663&lt;&gt;"OK",FinMes=""),"",IF(B663&gt;=FinMes,0,MAX(0,ROUND(C663-E663,2))))</f>
        <v/>
      </c>
      <c r="E663" s="34" t="str">
        <f aca="false">IF(OR(J663&lt;&gt;"OK",FinMes=""),"",IF(B663&gt;=FinMes,0,SUMIFS(PagoValido,PagoGasto,A663,PagoFecha,"&lt;"&amp;FinMes)))</f>
        <v/>
      </c>
      <c r="F663" s="35"/>
      <c r="G663" s="35"/>
      <c r="H663" s="35"/>
      <c r="I663" s="36" t="str">
        <f aca="false">IF(J663="","",IF(J663&lt;&gt;"OK","Confira os dados",IF(FinMes="","Escolha um período",IF(B663&gt;=FinMes,"Outro período",IF(L663&gt;0,"Pagamento excedente",IF(D663=0,"Pago",IF(E663=0,"A pagar","Parcial")))))))</f>
        <v/>
      </c>
      <c r="J663" s="36" t="str">
        <f aca="false">IF(COUNTA(A663:C663,F663:H663)=0,"",IF(A663="","Falta o código",IF(A663&lt;&gt;TRIM(A663),"Confira o código",IF(COUNTIFS(GastoID,A663)&gt;1,"Código repetido",IF(NOT(ISNUMBER(B663)),"Confira a data",IF(OR(B663&lt;1,B663&gt;73415,INT(B663)&lt;&gt;B663),"Confira a data",IF(NOT(ISNUMBER(C663)),"Confira o valor",IF(C663&lt;=0,"Valor maior que zero",IF(COUNTIFS(Categorias,F663)&lt;&gt;1,"Escolha uma categoria",IF(G663="","Preencha a descrição","OK"))))))))))</f>
        <v/>
      </c>
      <c r="K663" s="34" t="n">
        <f aca="false">IF(J663="OK",C663,0)</f>
        <v>0</v>
      </c>
      <c r="L663" s="34" t="str">
        <f aca="false">IF(OR(J663&lt;&gt;"OK",FinMes=""),"",IF(B663&gt;=FinMes,0,MAX(0,ROUND(E663-C663,2))))</f>
        <v/>
      </c>
    </row>
    <row r="664" customFormat="false" ht="25" hidden="false" customHeight="true" outlineLevel="0" collapsed="false">
      <c r="A664" s="31"/>
      <c r="B664" s="32"/>
      <c r="C664" s="33"/>
      <c r="D664" s="34" t="str">
        <f aca="false">IF(OR(J664&lt;&gt;"OK",FinMes=""),"",IF(B664&gt;=FinMes,0,MAX(0,ROUND(C664-E664,2))))</f>
        <v/>
      </c>
      <c r="E664" s="34" t="str">
        <f aca="false">IF(OR(J664&lt;&gt;"OK",FinMes=""),"",IF(B664&gt;=FinMes,0,SUMIFS(PagoValido,PagoGasto,A664,PagoFecha,"&lt;"&amp;FinMes)))</f>
        <v/>
      </c>
      <c r="F664" s="35"/>
      <c r="G664" s="35"/>
      <c r="H664" s="35"/>
      <c r="I664" s="36" t="str">
        <f aca="false">IF(J664="","",IF(J664&lt;&gt;"OK","Confira os dados",IF(FinMes="","Escolha um período",IF(B664&gt;=FinMes,"Outro período",IF(L664&gt;0,"Pagamento excedente",IF(D664=0,"Pago",IF(E664=0,"A pagar","Parcial")))))))</f>
        <v/>
      </c>
      <c r="J664" s="36" t="str">
        <f aca="false">IF(COUNTA(A664:C664,F664:H664)=0,"",IF(A664="","Falta o código",IF(A664&lt;&gt;TRIM(A664),"Confira o código",IF(COUNTIFS(GastoID,A664)&gt;1,"Código repetido",IF(NOT(ISNUMBER(B664)),"Confira a data",IF(OR(B664&lt;1,B664&gt;73415,INT(B664)&lt;&gt;B664),"Confira a data",IF(NOT(ISNUMBER(C664)),"Confira o valor",IF(C664&lt;=0,"Valor maior que zero",IF(COUNTIFS(Categorias,F664)&lt;&gt;1,"Escolha uma categoria",IF(G664="","Preencha a descrição","OK"))))))))))</f>
        <v/>
      </c>
      <c r="K664" s="34" t="n">
        <f aca="false">IF(J664="OK",C664,0)</f>
        <v>0</v>
      </c>
      <c r="L664" s="34" t="str">
        <f aca="false">IF(OR(J664&lt;&gt;"OK",FinMes=""),"",IF(B664&gt;=FinMes,0,MAX(0,ROUND(E664-C664,2))))</f>
        <v/>
      </c>
    </row>
    <row r="665" customFormat="false" ht="25" hidden="false" customHeight="true" outlineLevel="0" collapsed="false">
      <c r="A665" s="31"/>
      <c r="B665" s="32"/>
      <c r="C665" s="33"/>
      <c r="D665" s="34" t="str">
        <f aca="false">IF(OR(J665&lt;&gt;"OK",FinMes=""),"",IF(B665&gt;=FinMes,0,MAX(0,ROUND(C665-E665,2))))</f>
        <v/>
      </c>
      <c r="E665" s="34" t="str">
        <f aca="false">IF(OR(J665&lt;&gt;"OK",FinMes=""),"",IF(B665&gt;=FinMes,0,SUMIFS(PagoValido,PagoGasto,A665,PagoFecha,"&lt;"&amp;FinMes)))</f>
        <v/>
      </c>
      <c r="F665" s="35"/>
      <c r="G665" s="35"/>
      <c r="H665" s="35"/>
      <c r="I665" s="36" t="str">
        <f aca="false">IF(J665="","",IF(J665&lt;&gt;"OK","Confira os dados",IF(FinMes="","Escolha um período",IF(B665&gt;=FinMes,"Outro período",IF(L665&gt;0,"Pagamento excedente",IF(D665=0,"Pago",IF(E665=0,"A pagar","Parcial")))))))</f>
        <v/>
      </c>
      <c r="J665" s="36" t="str">
        <f aca="false">IF(COUNTA(A665:C665,F665:H665)=0,"",IF(A665="","Falta o código",IF(A665&lt;&gt;TRIM(A665),"Confira o código",IF(COUNTIFS(GastoID,A665)&gt;1,"Código repetido",IF(NOT(ISNUMBER(B665)),"Confira a data",IF(OR(B665&lt;1,B665&gt;73415,INT(B665)&lt;&gt;B665),"Confira a data",IF(NOT(ISNUMBER(C665)),"Confira o valor",IF(C665&lt;=0,"Valor maior que zero",IF(COUNTIFS(Categorias,F665)&lt;&gt;1,"Escolha uma categoria",IF(G665="","Preencha a descrição","OK"))))))))))</f>
        <v/>
      </c>
      <c r="K665" s="34" t="n">
        <f aca="false">IF(J665="OK",C665,0)</f>
        <v>0</v>
      </c>
      <c r="L665" s="34" t="str">
        <f aca="false">IF(OR(J665&lt;&gt;"OK",FinMes=""),"",IF(B665&gt;=FinMes,0,MAX(0,ROUND(E665-C665,2))))</f>
        <v/>
      </c>
    </row>
    <row r="666" customFormat="false" ht="25" hidden="false" customHeight="true" outlineLevel="0" collapsed="false">
      <c r="A666" s="31"/>
      <c r="B666" s="32"/>
      <c r="C666" s="33"/>
      <c r="D666" s="34" t="str">
        <f aca="false">IF(OR(J666&lt;&gt;"OK",FinMes=""),"",IF(B666&gt;=FinMes,0,MAX(0,ROUND(C666-E666,2))))</f>
        <v/>
      </c>
      <c r="E666" s="34" t="str">
        <f aca="false">IF(OR(J666&lt;&gt;"OK",FinMes=""),"",IF(B666&gt;=FinMes,0,SUMIFS(PagoValido,PagoGasto,A666,PagoFecha,"&lt;"&amp;FinMes)))</f>
        <v/>
      </c>
      <c r="F666" s="35"/>
      <c r="G666" s="35"/>
      <c r="H666" s="35"/>
      <c r="I666" s="36" t="str">
        <f aca="false">IF(J666="","",IF(J666&lt;&gt;"OK","Confira os dados",IF(FinMes="","Escolha um período",IF(B666&gt;=FinMes,"Outro período",IF(L666&gt;0,"Pagamento excedente",IF(D666=0,"Pago",IF(E666=0,"A pagar","Parcial")))))))</f>
        <v/>
      </c>
      <c r="J666" s="36" t="str">
        <f aca="false">IF(COUNTA(A666:C666,F666:H666)=0,"",IF(A666="","Falta o código",IF(A666&lt;&gt;TRIM(A666),"Confira o código",IF(COUNTIFS(GastoID,A666)&gt;1,"Código repetido",IF(NOT(ISNUMBER(B666)),"Confira a data",IF(OR(B666&lt;1,B666&gt;73415,INT(B666)&lt;&gt;B666),"Confira a data",IF(NOT(ISNUMBER(C666)),"Confira o valor",IF(C666&lt;=0,"Valor maior que zero",IF(COUNTIFS(Categorias,F666)&lt;&gt;1,"Escolha uma categoria",IF(G666="","Preencha a descrição","OK"))))))))))</f>
        <v/>
      </c>
      <c r="K666" s="34" t="n">
        <f aca="false">IF(J666="OK",C666,0)</f>
        <v>0</v>
      </c>
      <c r="L666" s="34" t="str">
        <f aca="false">IF(OR(J666&lt;&gt;"OK",FinMes=""),"",IF(B666&gt;=FinMes,0,MAX(0,ROUND(E666-C666,2))))</f>
        <v/>
      </c>
    </row>
    <row r="667" customFormat="false" ht="25" hidden="false" customHeight="true" outlineLevel="0" collapsed="false">
      <c r="A667" s="31"/>
      <c r="B667" s="32"/>
      <c r="C667" s="33"/>
      <c r="D667" s="34" t="str">
        <f aca="false">IF(OR(J667&lt;&gt;"OK",FinMes=""),"",IF(B667&gt;=FinMes,0,MAX(0,ROUND(C667-E667,2))))</f>
        <v/>
      </c>
      <c r="E667" s="34" t="str">
        <f aca="false">IF(OR(J667&lt;&gt;"OK",FinMes=""),"",IF(B667&gt;=FinMes,0,SUMIFS(PagoValido,PagoGasto,A667,PagoFecha,"&lt;"&amp;FinMes)))</f>
        <v/>
      </c>
      <c r="F667" s="35"/>
      <c r="G667" s="35"/>
      <c r="H667" s="35"/>
      <c r="I667" s="36" t="str">
        <f aca="false">IF(J667="","",IF(J667&lt;&gt;"OK","Confira os dados",IF(FinMes="","Escolha um período",IF(B667&gt;=FinMes,"Outro período",IF(L667&gt;0,"Pagamento excedente",IF(D667=0,"Pago",IF(E667=0,"A pagar","Parcial")))))))</f>
        <v/>
      </c>
      <c r="J667" s="36" t="str">
        <f aca="false">IF(COUNTA(A667:C667,F667:H667)=0,"",IF(A667="","Falta o código",IF(A667&lt;&gt;TRIM(A667),"Confira o código",IF(COUNTIFS(GastoID,A667)&gt;1,"Código repetido",IF(NOT(ISNUMBER(B667)),"Confira a data",IF(OR(B667&lt;1,B667&gt;73415,INT(B667)&lt;&gt;B667),"Confira a data",IF(NOT(ISNUMBER(C667)),"Confira o valor",IF(C667&lt;=0,"Valor maior que zero",IF(COUNTIFS(Categorias,F667)&lt;&gt;1,"Escolha uma categoria",IF(G667="","Preencha a descrição","OK"))))))))))</f>
        <v/>
      </c>
      <c r="K667" s="34" t="n">
        <f aca="false">IF(J667="OK",C667,0)</f>
        <v>0</v>
      </c>
      <c r="L667" s="34" t="str">
        <f aca="false">IF(OR(J667&lt;&gt;"OK",FinMes=""),"",IF(B667&gt;=FinMes,0,MAX(0,ROUND(E667-C667,2))))</f>
        <v/>
      </c>
    </row>
    <row r="668" customFormat="false" ht="25" hidden="false" customHeight="true" outlineLevel="0" collapsed="false">
      <c r="A668" s="31"/>
      <c r="B668" s="32"/>
      <c r="C668" s="33"/>
      <c r="D668" s="34" t="str">
        <f aca="false">IF(OR(J668&lt;&gt;"OK",FinMes=""),"",IF(B668&gt;=FinMes,0,MAX(0,ROUND(C668-E668,2))))</f>
        <v/>
      </c>
      <c r="E668" s="34" t="str">
        <f aca="false">IF(OR(J668&lt;&gt;"OK",FinMes=""),"",IF(B668&gt;=FinMes,0,SUMIFS(PagoValido,PagoGasto,A668,PagoFecha,"&lt;"&amp;FinMes)))</f>
        <v/>
      </c>
      <c r="F668" s="35"/>
      <c r="G668" s="35"/>
      <c r="H668" s="35"/>
      <c r="I668" s="36" t="str">
        <f aca="false">IF(J668="","",IF(J668&lt;&gt;"OK","Confira os dados",IF(FinMes="","Escolha um período",IF(B668&gt;=FinMes,"Outro período",IF(L668&gt;0,"Pagamento excedente",IF(D668=0,"Pago",IF(E668=0,"A pagar","Parcial")))))))</f>
        <v/>
      </c>
      <c r="J668" s="36" t="str">
        <f aca="false">IF(COUNTA(A668:C668,F668:H668)=0,"",IF(A668="","Falta o código",IF(A668&lt;&gt;TRIM(A668),"Confira o código",IF(COUNTIFS(GastoID,A668)&gt;1,"Código repetido",IF(NOT(ISNUMBER(B668)),"Confira a data",IF(OR(B668&lt;1,B668&gt;73415,INT(B668)&lt;&gt;B668),"Confira a data",IF(NOT(ISNUMBER(C668)),"Confira o valor",IF(C668&lt;=0,"Valor maior que zero",IF(COUNTIFS(Categorias,F668)&lt;&gt;1,"Escolha uma categoria",IF(G668="","Preencha a descrição","OK"))))))))))</f>
        <v/>
      </c>
      <c r="K668" s="34" t="n">
        <f aca="false">IF(J668="OK",C668,0)</f>
        <v>0</v>
      </c>
      <c r="L668" s="34" t="str">
        <f aca="false">IF(OR(J668&lt;&gt;"OK",FinMes=""),"",IF(B668&gt;=FinMes,0,MAX(0,ROUND(E668-C668,2))))</f>
        <v/>
      </c>
    </row>
    <row r="669" customFormat="false" ht="25" hidden="false" customHeight="true" outlineLevel="0" collapsed="false">
      <c r="A669" s="31"/>
      <c r="B669" s="32"/>
      <c r="C669" s="33"/>
      <c r="D669" s="34" t="str">
        <f aca="false">IF(OR(J669&lt;&gt;"OK",FinMes=""),"",IF(B669&gt;=FinMes,0,MAX(0,ROUND(C669-E669,2))))</f>
        <v/>
      </c>
      <c r="E669" s="34" t="str">
        <f aca="false">IF(OR(J669&lt;&gt;"OK",FinMes=""),"",IF(B669&gt;=FinMes,0,SUMIFS(PagoValido,PagoGasto,A669,PagoFecha,"&lt;"&amp;FinMes)))</f>
        <v/>
      </c>
      <c r="F669" s="35"/>
      <c r="G669" s="35"/>
      <c r="H669" s="35"/>
      <c r="I669" s="36" t="str">
        <f aca="false">IF(J669="","",IF(J669&lt;&gt;"OK","Confira os dados",IF(FinMes="","Escolha um período",IF(B669&gt;=FinMes,"Outro período",IF(L669&gt;0,"Pagamento excedente",IF(D669=0,"Pago",IF(E669=0,"A pagar","Parcial")))))))</f>
        <v/>
      </c>
      <c r="J669" s="36" t="str">
        <f aca="false">IF(COUNTA(A669:C669,F669:H669)=0,"",IF(A669="","Falta o código",IF(A669&lt;&gt;TRIM(A669),"Confira o código",IF(COUNTIFS(GastoID,A669)&gt;1,"Código repetido",IF(NOT(ISNUMBER(B669)),"Confira a data",IF(OR(B669&lt;1,B669&gt;73415,INT(B669)&lt;&gt;B669),"Confira a data",IF(NOT(ISNUMBER(C669)),"Confira o valor",IF(C669&lt;=0,"Valor maior que zero",IF(COUNTIFS(Categorias,F669)&lt;&gt;1,"Escolha uma categoria",IF(G669="","Preencha a descrição","OK"))))))))))</f>
        <v/>
      </c>
      <c r="K669" s="34" t="n">
        <f aca="false">IF(J669="OK",C669,0)</f>
        <v>0</v>
      </c>
      <c r="L669" s="34" t="str">
        <f aca="false">IF(OR(J669&lt;&gt;"OK",FinMes=""),"",IF(B669&gt;=FinMes,0,MAX(0,ROUND(E669-C669,2))))</f>
        <v/>
      </c>
    </row>
    <row r="670" customFormat="false" ht="25" hidden="false" customHeight="true" outlineLevel="0" collapsed="false">
      <c r="A670" s="31"/>
      <c r="B670" s="32"/>
      <c r="C670" s="33"/>
      <c r="D670" s="34" t="str">
        <f aca="false">IF(OR(J670&lt;&gt;"OK",FinMes=""),"",IF(B670&gt;=FinMes,0,MAX(0,ROUND(C670-E670,2))))</f>
        <v/>
      </c>
      <c r="E670" s="34" t="str">
        <f aca="false">IF(OR(J670&lt;&gt;"OK",FinMes=""),"",IF(B670&gt;=FinMes,0,SUMIFS(PagoValido,PagoGasto,A670,PagoFecha,"&lt;"&amp;FinMes)))</f>
        <v/>
      </c>
      <c r="F670" s="35"/>
      <c r="G670" s="35"/>
      <c r="H670" s="35"/>
      <c r="I670" s="36" t="str">
        <f aca="false">IF(J670="","",IF(J670&lt;&gt;"OK","Confira os dados",IF(FinMes="","Escolha um período",IF(B670&gt;=FinMes,"Outro período",IF(L670&gt;0,"Pagamento excedente",IF(D670=0,"Pago",IF(E670=0,"A pagar","Parcial")))))))</f>
        <v/>
      </c>
      <c r="J670" s="36" t="str">
        <f aca="false">IF(COUNTA(A670:C670,F670:H670)=0,"",IF(A670="","Falta o código",IF(A670&lt;&gt;TRIM(A670),"Confira o código",IF(COUNTIFS(GastoID,A670)&gt;1,"Código repetido",IF(NOT(ISNUMBER(B670)),"Confira a data",IF(OR(B670&lt;1,B670&gt;73415,INT(B670)&lt;&gt;B670),"Confira a data",IF(NOT(ISNUMBER(C670)),"Confira o valor",IF(C670&lt;=0,"Valor maior que zero",IF(COUNTIFS(Categorias,F670)&lt;&gt;1,"Escolha uma categoria",IF(G670="","Preencha a descrição","OK"))))))))))</f>
        <v/>
      </c>
      <c r="K670" s="34" t="n">
        <f aca="false">IF(J670="OK",C670,0)</f>
        <v>0</v>
      </c>
      <c r="L670" s="34" t="str">
        <f aca="false">IF(OR(J670&lt;&gt;"OK",FinMes=""),"",IF(B670&gt;=FinMes,0,MAX(0,ROUND(E670-C670,2))))</f>
        <v/>
      </c>
    </row>
    <row r="671" customFormat="false" ht="25" hidden="false" customHeight="true" outlineLevel="0" collapsed="false">
      <c r="A671" s="31"/>
      <c r="B671" s="32"/>
      <c r="C671" s="33"/>
      <c r="D671" s="34" t="str">
        <f aca="false">IF(OR(J671&lt;&gt;"OK",FinMes=""),"",IF(B671&gt;=FinMes,0,MAX(0,ROUND(C671-E671,2))))</f>
        <v/>
      </c>
      <c r="E671" s="34" t="str">
        <f aca="false">IF(OR(J671&lt;&gt;"OK",FinMes=""),"",IF(B671&gt;=FinMes,0,SUMIFS(PagoValido,PagoGasto,A671,PagoFecha,"&lt;"&amp;FinMes)))</f>
        <v/>
      </c>
      <c r="F671" s="35"/>
      <c r="G671" s="35"/>
      <c r="H671" s="35"/>
      <c r="I671" s="36" t="str">
        <f aca="false">IF(J671="","",IF(J671&lt;&gt;"OK","Confira os dados",IF(FinMes="","Escolha um período",IF(B671&gt;=FinMes,"Outro período",IF(L671&gt;0,"Pagamento excedente",IF(D671=0,"Pago",IF(E671=0,"A pagar","Parcial")))))))</f>
        <v/>
      </c>
      <c r="J671" s="36" t="str">
        <f aca="false">IF(COUNTA(A671:C671,F671:H671)=0,"",IF(A671="","Falta o código",IF(A671&lt;&gt;TRIM(A671),"Confira o código",IF(COUNTIFS(GastoID,A671)&gt;1,"Código repetido",IF(NOT(ISNUMBER(B671)),"Confira a data",IF(OR(B671&lt;1,B671&gt;73415,INT(B671)&lt;&gt;B671),"Confira a data",IF(NOT(ISNUMBER(C671)),"Confira o valor",IF(C671&lt;=0,"Valor maior que zero",IF(COUNTIFS(Categorias,F671)&lt;&gt;1,"Escolha uma categoria",IF(G671="","Preencha a descrição","OK"))))))))))</f>
        <v/>
      </c>
      <c r="K671" s="34" t="n">
        <f aca="false">IF(J671="OK",C671,0)</f>
        <v>0</v>
      </c>
      <c r="L671" s="34" t="str">
        <f aca="false">IF(OR(J671&lt;&gt;"OK",FinMes=""),"",IF(B671&gt;=FinMes,0,MAX(0,ROUND(E671-C671,2))))</f>
        <v/>
      </c>
    </row>
    <row r="672" customFormat="false" ht="25" hidden="false" customHeight="true" outlineLevel="0" collapsed="false">
      <c r="A672" s="31"/>
      <c r="B672" s="32"/>
      <c r="C672" s="33"/>
      <c r="D672" s="34" t="str">
        <f aca="false">IF(OR(J672&lt;&gt;"OK",FinMes=""),"",IF(B672&gt;=FinMes,0,MAX(0,ROUND(C672-E672,2))))</f>
        <v/>
      </c>
      <c r="E672" s="34" t="str">
        <f aca="false">IF(OR(J672&lt;&gt;"OK",FinMes=""),"",IF(B672&gt;=FinMes,0,SUMIFS(PagoValido,PagoGasto,A672,PagoFecha,"&lt;"&amp;FinMes)))</f>
        <v/>
      </c>
      <c r="F672" s="35"/>
      <c r="G672" s="35"/>
      <c r="H672" s="35"/>
      <c r="I672" s="36" t="str">
        <f aca="false">IF(J672="","",IF(J672&lt;&gt;"OK","Confira os dados",IF(FinMes="","Escolha um período",IF(B672&gt;=FinMes,"Outro período",IF(L672&gt;0,"Pagamento excedente",IF(D672=0,"Pago",IF(E672=0,"A pagar","Parcial")))))))</f>
        <v/>
      </c>
      <c r="J672" s="36" t="str">
        <f aca="false">IF(COUNTA(A672:C672,F672:H672)=0,"",IF(A672="","Falta o código",IF(A672&lt;&gt;TRIM(A672),"Confira o código",IF(COUNTIFS(GastoID,A672)&gt;1,"Código repetido",IF(NOT(ISNUMBER(B672)),"Confira a data",IF(OR(B672&lt;1,B672&gt;73415,INT(B672)&lt;&gt;B672),"Confira a data",IF(NOT(ISNUMBER(C672)),"Confira o valor",IF(C672&lt;=0,"Valor maior que zero",IF(COUNTIFS(Categorias,F672)&lt;&gt;1,"Escolha uma categoria",IF(G672="","Preencha a descrição","OK"))))))))))</f>
        <v/>
      </c>
      <c r="K672" s="34" t="n">
        <f aca="false">IF(J672="OK",C672,0)</f>
        <v>0</v>
      </c>
      <c r="L672" s="34" t="str">
        <f aca="false">IF(OR(J672&lt;&gt;"OK",FinMes=""),"",IF(B672&gt;=FinMes,0,MAX(0,ROUND(E672-C672,2))))</f>
        <v/>
      </c>
    </row>
    <row r="673" customFormat="false" ht="25" hidden="false" customHeight="true" outlineLevel="0" collapsed="false">
      <c r="A673" s="31"/>
      <c r="B673" s="32"/>
      <c r="C673" s="33"/>
      <c r="D673" s="34" t="str">
        <f aca="false">IF(OR(J673&lt;&gt;"OK",FinMes=""),"",IF(B673&gt;=FinMes,0,MAX(0,ROUND(C673-E673,2))))</f>
        <v/>
      </c>
      <c r="E673" s="34" t="str">
        <f aca="false">IF(OR(J673&lt;&gt;"OK",FinMes=""),"",IF(B673&gt;=FinMes,0,SUMIFS(PagoValido,PagoGasto,A673,PagoFecha,"&lt;"&amp;FinMes)))</f>
        <v/>
      </c>
      <c r="F673" s="35"/>
      <c r="G673" s="35"/>
      <c r="H673" s="35"/>
      <c r="I673" s="36" t="str">
        <f aca="false">IF(J673="","",IF(J673&lt;&gt;"OK","Confira os dados",IF(FinMes="","Escolha um período",IF(B673&gt;=FinMes,"Outro período",IF(L673&gt;0,"Pagamento excedente",IF(D673=0,"Pago",IF(E673=0,"A pagar","Parcial")))))))</f>
        <v/>
      </c>
      <c r="J673" s="36" t="str">
        <f aca="false">IF(COUNTA(A673:C673,F673:H673)=0,"",IF(A673="","Falta o código",IF(A673&lt;&gt;TRIM(A673),"Confira o código",IF(COUNTIFS(GastoID,A673)&gt;1,"Código repetido",IF(NOT(ISNUMBER(B673)),"Confira a data",IF(OR(B673&lt;1,B673&gt;73415,INT(B673)&lt;&gt;B673),"Confira a data",IF(NOT(ISNUMBER(C673)),"Confira o valor",IF(C673&lt;=0,"Valor maior que zero",IF(COUNTIFS(Categorias,F673)&lt;&gt;1,"Escolha uma categoria",IF(G673="","Preencha a descrição","OK"))))))))))</f>
        <v/>
      </c>
      <c r="K673" s="34" t="n">
        <f aca="false">IF(J673="OK",C673,0)</f>
        <v>0</v>
      </c>
      <c r="L673" s="34" t="str">
        <f aca="false">IF(OR(J673&lt;&gt;"OK",FinMes=""),"",IF(B673&gt;=FinMes,0,MAX(0,ROUND(E673-C673,2))))</f>
        <v/>
      </c>
    </row>
    <row r="674" customFormat="false" ht="25" hidden="false" customHeight="true" outlineLevel="0" collapsed="false">
      <c r="A674" s="31"/>
      <c r="B674" s="32"/>
      <c r="C674" s="33"/>
      <c r="D674" s="34" t="str">
        <f aca="false">IF(OR(J674&lt;&gt;"OK",FinMes=""),"",IF(B674&gt;=FinMes,0,MAX(0,ROUND(C674-E674,2))))</f>
        <v/>
      </c>
      <c r="E674" s="34" t="str">
        <f aca="false">IF(OR(J674&lt;&gt;"OK",FinMes=""),"",IF(B674&gt;=FinMes,0,SUMIFS(PagoValido,PagoGasto,A674,PagoFecha,"&lt;"&amp;FinMes)))</f>
        <v/>
      </c>
      <c r="F674" s="35"/>
      <c r="G674" s="35"/>
      <c r="H674" s="35"/>
      <c r="I674" s="36" t="str">
        <f aca="false">IF(J674="","",IF(J674&lt;&gt;"OK","Confira os dados",IF(FinMes="","Escolha um período",IF(B674&gt;=FinMes,"Outro período",IF(L674&gt;0,"Pagamento excedente",IF(D674=0,"Pago",IF(E674=0,"A pagar","Parcial")))))))</f>
        <v/>
      </c>
      <c r="J674" s="36" t="str">
        <f aca="false">IF(COUNTA(A674:C674,F674:H674)=0,"",IF(A674="","Falta o código",IF(A674&lt;&gt;TRIM(A674),"Confira o código",IF(COUNTIFS(GastoID,A674)&gt;1,"Código repetido",IF(NOT(ISNUMBER(B674)),"Confira a data",IF(OR(B674&lt;1,B674&gt;73415,INT(B674)&lt;&gt;B674),"Confira a data",IF(NOT(ISNUMBER(C674)),"Confira o valor",IF(C674&lt;=0,"Valor maior que zero",IF(COUNTIFS(Categorias,F674)&lt;&gt;1,"Escolha uma categoria",IF(G674="","Preencha a descrição","OK"))))))))))</f>
        <v/>
      </c>
      <c r="K674" s="34" t="n">
        <f aca="false">IF(J674="OK",C674,0)</f>
        <v>0</v>
      </c>
      <c r="L674" s="34" t="str">
        <f aca="false">IF(OR(J674&lt;&gt;"OK",FinMes=""),"",IF(B674&gt;=FinMes,0,MAX(0,ROUND(E674-C674,2))))</f>
        <v/>
      </c>
    </row>
    <row r="675" customFormat="false" ht="25" hidden="false" customHeight="true" outlineLevel="0" collapsed="false">
      <c r="A675" s="31"/>
      <c r="B675" s="32"/>
      <c r="C675" s="33"/>
      <c r="D675" s="34" t="str">
        <f aca="false">IF(OR(J675&lt;&gt;"OK",FinMes=""),"",IF(B675&gt;=FinMes,0,MAX(0,ROUND(C675-E675,2))))</f>
        <v/>
      </c>
      <c r="E675" s="34" t="str">
        <f aca="false">IF(OR(J675&lt;&gt;"OK",FinMes=""),"",IF(B675&gt;=FinMes,0,SUMIFS(PagoValido,PagoGasto,A675,PagoFecha,"&lt;"&amp;FinMes)))</f>
        <v/>
      </c>
      <c r="F675" s="35"/>
      <c r="G675" s="35"/>
      <c r="H675" s="35"/>
      <c r="I675" s="36" t="str">
        <f aca="false">IF(J675="","",IF(J675&lt;&gt;"OK","Confira os dados",IF(FinMes="","Escolha um período",IF(B675&gt;=FinMes,"Outro período",IF(L675&gt;0,"Pagamento excedente",IF(D675=0,"Pago",IF(E675=0,"A pagar","Parcial")))))))</f>
        <v/>
      </c>
      <c r="J675" s="36" t="str">
        <f aca="false">IF(COUNTA(A675:C675,F675:H675)=0,"",IF(A675="","Falta o código",IF(A675&lt;&gt;TRIM(A675),"Confira o código",IF(COUNTIFS(GastoID,A675)&gt;1,"Código repetido",IF(NOT(ISNUMBER(B675)),"Confira a data",IF(OR(B675&lt;1,B675&gt;73415,INT(B675)&lt;&gt;B675),"Confira a data",IF(NOT(ISNUMBER(C675)),"Confira o valor",IF(C675&lt;=0,"Valor maior que zero",IF(COUNTIFS(Categorias,F675)&lt;&gt;1,"Escolha uma categoria",IF(G675="","Preencha a descrição","OK"))))))))))</f>
        <v/>
      </c>
      <c r="K675" s="34" t="n">
        <f aca="false">IF(J675="OK",C675,0)</f>
        <v>0</v>
      </c>
      <c r="L675" s="34" t="str">
        <f aca="false">IF(OR(J675&lt;&gt;"OK",FinMes=""),"",IF(B675&gt;=FinMes,0,MAX(0,ROUND(E675-C675,2))))</f>
        <v/>
      </c>
    </row>
    <row r="676" customFormat="false" ht="25" hidden="false" customHeight="true" outlineLevel="0" collapsed="false">
      <c r="A676" s="31"/>
      <c r="B676" s="32"/>
      <c r="C676" s="33"/>
      <c r="D676" s="34" t="str">
        <f aca="false">IF(OR(J676&lt;&gt;"OK",FinMes=""),"",IF(B676&gt;=FinMes,0,MAX(0,ROUND(C676-E676,2))))</f>
        <v/>
      </c>
      <c r="E676" s="34" t="str">
        <f aca="false">IF(OR(J676&lt;&gt;"OK",FinMes=""),"",IF(B676&gt;=FinMes,0,SUMIFS(PagoValido,PagoGasto,A676,PagoFecha,"&lt;"&amp;FinMes)))</f>
        <v/>
      </c>
      <c r="F676" s="35"/>
      <c r="G676" s="35"/>
      <c r="H676" s="35"/>
      <c r="I676" s="36" t="str">
        <f aca="false">IF(J676="","",IF(J676&lt;&gt;"OK","Confira os dados",IF(FinMes="","Escolha um período",IF(B676&gt;=FinMes,"Outro período",IF(L676&gt;0,"Pagamento excedente",IF(D676=0,"Pago",IF(E676=0,"A pagar","Parcial")))))))</f>
        <v/>
      </c>
      <c r="J676" s="36" t="str">
        <f aca="false">IF(COUNTA(A676:C676,F676:H676)=0,"",IF(A676="","Falta o código",IF(A676&lt;&gt;TRIM(A676),"Confira o código",IF(COUNTIFS(GastoID,A676)&gt;1,"Código repetido",IF(NOT(ISNUMBER(B676)),"Confira a data",IF(OR(B676&lt;1,B676&gt;73415,INT(B676)&lt;&gt;B676),"Confira a data",IF(NOT(ISNUMBER(C676)),"Confira o valor",IF(C676&lt;=0,"Valor maior que zero",IF(COUNTIFS(Categorias,F676)&lt;&gt;1,"Escolha uma categoria",IF(G676="","Preencha a descrição","OK"))))))))))</f>
        <v/>
      </c>
      <c r="K676" s="34" t="n">
        <f aca="false">IF(J676="OK",C676,0)</f>
        <v>0</v>
      </c>
      <c r="L676" s="34" t="str">
        <f aca="false">IF(OR(J676&lt;&gt;"OK",FinMes=""),"",IF(B676&gt;=FinMes,0,MAX(0,ROUND(E676-C676,2))))</f>
        <v/>
      </c>
    </row>
    <row r="677" customFormat="false" ht="25" hidden="false" customHeight="true" outlineLevel="0" collapsed="false">
      <c r="A677" s="31"/>
      <c r="B677" s="32"/>
      <c r="C677" s="33"/>
      <c r="D677" s="34" t="str">
        <f aca="false">IF(OR(J677&lt;&gt;"OK",FinMes=""),"",IF(B677&gt;=FinMes,0,MAX(0,ROUND(C677-E677,2))))</f>
        <v/>
      </c>
      <c r="E677" s="34" t="str">
        <f aca="false">IF(OR(J677&lt;&gt;"OK",FinMes=""),"",IF(B677&gt;=FinMes,0,SUMIFS(PagoValido,PagoGasto,A677,PagoFecha,"&lt;"&amp;FinMes)))</f>
        <v/>
      </c>
      <c r="F677" s="35"/>
      <c r="G677" s="35"/>
      <c r="H677" s="35"/>
      <c r="I677" s="36" t="str">
        <f aca="false">IF(J677="","",IF(J677&lt;&gt;"OK","Confira os dados",IF(FinMes="","Escolha um período",IF(B677&gt;=FinMes,"Outro período",IF(L677&gt;0,"Pagamento excedente",IF(D677=0,"Pago",IF(E677=0,"A pagar","Parcial")))))))</f>
        <v/>
      </c>
      <c r="J677" s="36" t="str">
        <f aca="false">IF(COUNTA(A677:C677,F677:H677)=0,"",IF(A677="","Falta o código",IF(A677&lt;&gt;TRIM(A677),"Confira o código",IF(COUNTIFS(GastoID,A677)&gt;1,"Código repetido",IF(NOT(ISNUMBER(B677)),"Confira a data",IF(OR(B677&lt;1,B677&gt;73415,INT(B677)&lt;&gt;B677),"Confira a data",IF(NOT(ISNUMBER(C677)),"Confira o valor",IF(C677&lt;=0,"Valor maior que zero",IF(COUNTIFS(Categorias,F677)&lt;&gt;1,"Escolha uma categoria",IF(G677="","Preencha a descrição","OK"))))))))))</f>
        <v/>
      </c>
      <c r="K677" s="34" t="n">
        <f aca="false">IF(J677="OK",C677,0)</f>
        <v>0</v>
      </c>
      <c r="L677" s="34" t="str">
        <f aca="false">IF(OR(J677&lt;&gt;"OK",FinMes=""),"",IF(B677&gt;=FinMes,0,MAX(0,ROUND(E677-C677,2))))</f>
        <v/>
      </c>
    </row>
    <row r="678" customFormat="false" ht="25" hidden="false" customHeight="true" outlineLevel="0" collapsed="false">
      <c r="A678" s="31"/>
      <c r="B678" s="32"/>
      <c r="C678" s="33"/>
      <c r="D678" s="34" t="str">
        <f aca="false">IF(OR(J678&lt;&gt;"OK",FinMes=""),"",IF(B678&gt;=FinMes,0,MAX(0,ROUND(C678-E678,2))))</f>
        <v/>
      </c>
      <c r="E678" s="34" t="str">
        <f aca="false">IF(OR(J678&lt;&gt;"OK",FinMes=""),"",IF(B678&gt;=FinMes,0,SUMIFS(PagoValido,PagoGasto,A678,PagoFecha,"&lt;"&amp;FinMes)))</f>
        <v/>
      </c>
      <c r="F678" s="35"/>
      <c r="G678" s="35"/>
      <c r="H678" s="35"/>
      <c r="I678" s="36" t="str">
        <f aca="false">IF(J678="","",IF(J678&lt;&gt;"OK","Confira os dados",IF(FinMes="","Escolha um período",IF(B678&gt;=FinMes,"Outro período",IF(L678&gt;0,"Pagamento excedente",IF(D678=0,"Pago",IF(E678=0,"A pagar","Parcial")))))))</f>
        <v/>
      </c>
      <c r="J678" s="36" t="str">
        <f aca="false">IF(COUNTA(A678:C678,F678:H678)=0,"",IF(A678="","Falta o código",IF(A678&lt;&gt;TRIM(A678),"Confira o código",IF(COUNTIFS(GastoID,A678)&gt;1,"Código repetido",IF(NOT(ISNUMBER(B678)),"Confira a data",IF(OR(B678&lt;1,B678&gt;73415,INT(B678)&lt;&gt;B678),"Confira a data",IF(NOT(ISNUMBER(C678)),"Confira o valor",IF(C678&lt;=0,"Valor maior que zero",IF(COUNTIFS(Categorias,F678)&lt;&gt;1,"Escolha uma categoria",IF(G678="","Preencha a descrição","OK"))))))))))</f>
        <v/>
      </c>
      <c r="K678" s="34" t="n">
        <f aca="false">IF(J678="OK",C678,0)</f>
        <v>0</v>
      </c>
      <c r="L678" s="34" t="str">
        <f aca="false">IF(OR(J678&lt;&gt;"OK",FinMes=""),"",IF(B678&gt;=FinMes,0,MAX(0,ROUND(E678-C678,2))))</f>
        <v/>
      </c>
    </row>
    <row r="679" customFormat="false" ht="25" hidden="false" customHeight="true" outlineLevel="0" collapsed="false">
      <c r="A679" s="31"/>
      <c r="B679" s="32"/>
      <c r="C679" s="33"/>
      <c r="D679" s="34" t="str">
        <f aca="false">IF(OR(J679&lt;&gt;"OK",FinMes=""),"",IF(B679&gt;=FinMes,0,MAX(0,ROUND(C679-E679,2))))</f>
        <v/>
      </c>
      <c r="E679" s="34" t="str">
        <f aca="false">IF(OR(J679&lt;&gt;"OK",FinMes=""),"",IF(B679&gt;=FinMes,0,SUMIFS(PagoValido,PagoGasto,A679,PagoFecha,"&lt;"&amp;FinMes)))</f>
        <v/>
      </c>
      <c r="F679" s="35"/>
      <c r="G679" s="35"/>
      <c r="H679" s="35"/>
      <c r="I679" s="36" t="str">
        <f aca="false">IF(J679="","",IF(J679&lt;&gt;"OK","Confira os dados",IF(FinMes="","Escolha um período",IF(B679&gt;=FinMes,"Outro período",IF(L679&gt;0,"Pagamento excedente",IF(D679=0,"Pago",IF(E679=0,"A pagar","Parcial")))))))</f>
        <v/>
      </c>
      <c r="J679" s="36" t="str">
        <f aca="false">IF(COUNTA(A679:C679,F679:H679)=0,"",IF(A679="","Falta o código",IF(A679&lt;&gt;TRIM(A679),"Confira o código",IF(COUNTIFS(GastoID,A679)&gt;1,"Código repetido",IF(NOT(ISNUMBER(B679)),"Confira a data",IF(OR(B679&lt;1,B679&gt;73415,INT(B679)&lt;&gt;B679),"Confira a data",IF(NOT(ISNUMBER(C679)),"Confira o valor",IF(C679&lt;=0,"Valor maior que zero",IF(COUNTIFS(Categorias,F679)&lt;&gt;1,"Escolha uma categoria",IF(G679="","Preencha a descrição","OK"))))))))))</f>
        <v/>
      </c>
      <c r="K679" s="34" t="n">
        <f aca="false">IF(J679="OK",C679,0)</f>
        <v>0</v>
      </c>
      <c r="L679" s="34" t="str">
        <f aca="false">IF(OR(J679&lt;&gt;"OK",FinMes=""),"",IF(B679&gt;=FinMes,0,MAX(0,ROUND(E679-C679,2))))</f>
        <v/>
      </c>
    </row>
    <row r="680" customFormat="false" ht="25" hidden="false" customHeight="true" outlineLevel="0" collapsed="false">
      <c r="A680" s="31"/>
      <c r="B680" s="32"/>
      <c r="C680" s="33"/>
      <c r="D680" s="34" t="str">
        <f aca="false">IF(OR(J680&lt;&gt;"OK",FinMes=""),"",IF(B680&gt;=FinMes,0,MAX(0,ROUND(C680-E680,2))))</f>
        <v/>
      </c>
      <c r="E680" s="34" t="str">
        <f aca="false">IF(OR(J680&lt;&gt;"OK",FinMes=""),"",IF(B680&gt;=FinMes,0,SUMIFS(PagoValido,PagoGasto,A680,PagoFecha,"&lt;"&amp;FinMes)))</f>
        <v/>
      </c>
      <c r="F680" s="35"/>
      <c r="G680" s="35"/>
      <c r="H680" s="35"/>
      <c r="I680" s="36" t="str">
        <f aca="false">IF(J680="","",IF(J680&lt;&gt;"OK","Confira os dados",IF(FinMes="","Escolha um período",IF(B680&gt;=FinMes,"Outro período",IF(L680&gt;0,"Pagamento excedente",IF(D680=0,"Pago",IF(E680=0,"A pagar","Parcial")))))))</f>
        <v/>
      </c>
      <c r="J680" s="36" t="str">
        <f aca="false">IF(COUNTA(A680:C680,F680:H680)=0,"",IF(A680="","Falta o código",IF(A680&lt;&gt;TRIM(A680),"Confira o código",IF(COUNTIFS(GastoID,A680)&gt;1,"Código repetido",IF(NOT(ISNUMBER(B680)),"Confira a data",IF(OR(B680&lt;1,B680&gt;73415,INT(B680)&lt;&gt;B680),"Confira a data",IF(NOT(ISNUMBER(C680)),"Confira o valor",IF(C680&lt;=0,"Valor maior que zero",IF(COUNTIFS(Categorias,F680)&lt;&gt;1,"Escolha uma categoria",IF(G680="","Preencha a descrição","OK"))))))))))</f>
        <v/>
      </c>
      <c r="K680" s="34" t="n">
        <f aca="false">IF(J680="OK",C680,0)</f>
        <v>0</v>
      </c>
      <c r="L680" s="34" t="str">
        <f aca="false">IF(OR(J680&lt;&gt;"OK",FinMes=""),"",IF(B680&gt;=FinMes,0,MAX(0,ROUND(E680-C680,2))))</f>
        <v/>
      </c>
    </row>
    <row r="681" customFormat="false" ht="25" hidden="false" customHeight="true" outlineLevel="0" collapsed="false">
      <c r="A681" s="31"/>
      <c r="B681" s="32"/>
      <c r="C681" s="33"/>
      <c r="D681" s="34" t="str">
        <f aca="false">IF(OR(J681&lt;&gt;"OK",FinMes=""),"",IF(B681&gt;=FinMes,0,MAX(0,ROUND(C681-E681,2))))</f>
        <v/>
      </c>
      <c r="E681" s="34" t="str">
        <f aca="false">IF(OR(J681&lt;&gt;"OK",FinMes=""),"",IF(B681&gt;=FinMes,0,SUMIFS(PagoValido,PagoGasto,A681,PagoFecha,"&lt;"&amp;FinMes)))</f>
        <v/>
      </c>
      <c r="F681" s="35"/>
      <c r="G681" s="35"/>
      <c r="H681" s="35"/>
      <c r="I681" s="36" t="str">
        <f aca="false">IF(J681="","",IF(J681&lt;&gt;"OK","Confira os dados",IF(FinMes="","Escolha um período",IF(B681&gt;=FinMes,"Outro período",IF(L681&gt;0,"Pagamento excedente",IF(D681=0,"Pago",IF(E681=0,"A pagar","Parcial")))))))</f>
        <v/>
      </c>
      <c r="J681" s="36" t="str">
        <f aca="false">IF(COUNTA(A681:C681,F681:H681)=0,"",IF(A681="","Falta o código",IF(A681&lt;&gt;TRIM(A681),"Confira o código",IF(COUNTIFS(GastoID,A681)&gt;1,"Código repetido",IF(NOT(ISNUMBER(B681)),"Confira a data",IF(OR(B681&lt;1,B681&gt;73415,INT(B681)&lt;&gt;B681),"Confira a data",IF(NOT(ISNUMBER(C681)),"Confira o valor",IF(C681&lt;=0,"Valor maior que zero",IF(COUNTIFS(Categorias,F681)&lt;&gt;1,"Escolha uma categoria",IF(G681="","Preencha a descrição","OK"))))))))))</f>
        <v/>
      </c>
      <c r="K681" s="34" t="n">
        <f aca="false">IF(J681="OK",C681,0)</f>
        <v>0</v>
      </c>
      <c r="L681" s="34" t="str">
        <f aca="false">IF(OR(J681&lt;&gt;"OK",FinMes=""),"",IF(B681&gt;=FinMes,0,MAX(0,ROUND(E681-C681,2))))</f>
        <v/>
      </c>
    </row>
    <row r="682" customFormat="false" ht="25" hidden="false" customHeight="true" outlineLevel="0" collapsed="false">
      <c r="A682" s="31"/>
      <c r="B682" s="32"/>
      <c r="C682" s="33"/>
      <c r="D682" s="34" t="str">
        <f aca="false">IF(OR(J682&lt;&gt;"OK",FinMes=""),"",IF(B682&gt;=FinMes,0,MAX(0,ROUND(C682-E682,2))))</f>
        <v/>
      </c>
      <c r="E682" s="34" t="str">
        <f aca="false">IF(OR(J682&lt;&gt;"OK",FinMes=""),"",IF(B682&gt;=FinMes,0,SUMIFS(PagoValido,PagoGasto,A682,PagoFecha,"&lt;"&amp;FinMes)))</f>
        <v/>
      </c>
      <c r="F682" s="35"/>
      <c r="G682" s="35"/>
      <c r="H682" s="35"/>
      <c r="I682" s="36" t="str">
        <f aca="false">IF(J682="","",IF(J682&lt;&gt;"OK","Confira os dados",IF(FinMes="","Escolha um período",IF(B682&gt;=FinMes,"Outro período",IF(L682&gt;0,"Pagamento excedente",IF(D682=0,"Pago",IF(E682=0,"A pagar","Parcial")))))))</f>
        <v/>
      </c>
      <c r="J682" s="36" t="str">
        <f aca="false">IF(COUNTA(A682:C682,F682:H682)=0,"",IF(A682="","Falta o código",IF(A682&lt;&gt;TRIM(A682),"Confira o código",IF(COUNTIFS(GastoID,A682)&gt;1,"Código repetido",IF(NOT(ISNUMBER(B682)),"Confira a data",IF(OR(B682&lt;1,B682&gt;73415,INT(B682)&lt;&gt;B682),"Confira a data",IF(NOT(ISNUMBER(C682)),"Confira o valor",IF(C682&lt;=0,"Valor maior que zero",IF(COUNTIFS(Categorias,F682)&lt;&gt;1,"Escolha uma categoria",IF(G682="","Preencha a descrição","OK"))))))))))</f>
        <v/>
      </c>
      <c r="K682" s="34" t="n">
        <f aca="false">IF(J682="OK",C682,0)</f>
        <v>0</v>
      </c>
      <c r="L682" s="34" t="str">
        <f aca="false">IF(OR(J682&lt;&gt;"OK",FinMes=""),"",IF(B682&gt;=FinMes,0,MAX(0,ROUND(E682-C682,2))))</f>
        <v/>
      </c>
    </row>
    <row r="683" customFormat="false" ht="25" hidden="false" customHeight="true" outlineLevel="0" collapsed="false">
      <c r="A683" s="31"/>
      <c r="B683" s="32"/>
      <c r="C683" s="33"/>
      <c r="D683" s="34" t="str">
        <f aca="false">IF(OR(J683&lt;&gt;"OK",FinMes=""),"",IF(B683&gt;=FinMes,0,MAX(0,ROUND(C683-E683,2))))</f>
        <v/>
      </c>
      <c r="E683" s="34" t="str">
        <f aca="false">IF(OR(J683&lt;&gt;"OK",FinMes=""),"",IF(B683&gt;=FinMes,0,SUMIFS(PagoValido,PagoGasto,A683,PagoFecha,"&lt;"&amp;FinMes)))</f>
        <v/>
      </c>
      <c r="F683" s="35"/>
      <c r="G683" s="35"/>
      <c r="H683" s="35"/>
      <c r="I683" s="36" t="str">
        <f aca="false">IF(J683="","",IF(J683&lt;&gt;"OK","Confira os dados",IF(FinMes="","Escolha um período",IF(B683&gt;=FinMes,"Outro período",IF(L683&gt;0,"Pagamento excedente",IF(D683=0,"Pago",IF(E683=0,"A pagar","Parcial")))))))</f>
        <v/>
      </c>
      <c r="J683" s="36" t="str">
        <f aca="false">IF(COUNTA(A683:C683,F683:H683)=0,"",IF(A683="","Falta o código",IF(A683&lt;&gt;TRIM(A683),"Confira o código",IF(COUNTIFS(GastoID,A683)&gt;1,"Código repetido",IF(NOT(ISNUMBER(B683)),"Confira a data",IF(OR(B683&lt;1,B683&gt;73415,INT(B683)&lt;&gt;B683),"Confira a data",IF(NOT(ISNUMBER(C683)),"Confira o valor",IF(C683&lt;=0,"Valor maior que zero",IF(COUNTIFS(Categorias,F683)&lt;&gt;1,"Escolha uma categoria",IF(G683="","Preencha a descrição","OK"))))))))))</f>
        <v/>
      </c>
      <c r="K683" s="34" t="n">
        <f aca="false">IF(J683="OK",C683,0)</f>
        <v>0</v>
      </c>
      <c r="L683" s="34" t="str">
        <f aca="false">IF(OR(J683&lt;&gt;"OK",FinMes=""),"",IF(B683&gt;=FinMes,0,MAX(0,ROUND(E683-C683,2))))</f>
        <v/>
      </c>
    </row>
    <row r="684" customFormat="false" ht="25" hidden="false" customHeight="true" outlineLevel="0" collapsed="false">
      <c r="A684" s="31"/>
      <c r="B684" s="32"/>
      <c r="C684" s="33"/>
      <c r="D684" s="34" t="str">
        <f aca="false">IF(OR(J684&lt;&gt;"OK",FinMes=""),"",IF(B684&gt;=FinMes,0,MAX(0,ROUND(C684-E684,2))))</f>
        <v/>
      </c>
      <c r="E684" s="34" t="str">
        <f aca="false">IF(OR(J684&lt;&gt;"OK",FinMes=""),"",IF(B684&gt;=FinMes,0,SUMIFS(PagoValido,PagoGasto,A684,PagoFecha,"&lt;"&amp;FinMes)))</f>
        <v/>
      </c>
      <c r="F684" s="35"/>
      <c r="G684" s="35"/>
      <c r="H684" s="35"/>
      <c r="I684" s="36" t="str">
        <f aca="false">IF(J684="","",IF(J684&lt;&gt;"OK","Confira os dados",IF(FinMes="","Escolha um período",IF(B684&gt;=FinMes,"Outro período",IF(L684&gt;0,"Pagamento excedente",IF(D684=0,"Pago",IF(E684=0,"A pagar","Parcial")))))))</f>
        <v/>
      </c>
      <c r="J684" s="36" t="str">
        <f aca="false">IF(COUNTA(A684:C684,F684:H684)=0,"",IF(A684="","Falta o código",IF(A684&lt;&gt;TRIM(A684),"Confira o código",IF(COUNTIFS(GastoID,A684)&gt;1,"Código repetido",IF(NOT(ISNUMBER(B684)),"Confira a data",IF(OR(B684&lt;1,B684&gt;73415,INT(B684)&lt;&gt;B684),"Confira a data",IF(NOT(ISNUMBER(C684)),"Confira o valor",IF(C684&lt;=0,"Valor maior que zero",IF(COUNTIFS(Categorias,F684)&lt;&gt;1,"Escolha uma categoria",IF(G684="","Preencha a descrição","OK"))))))))))</f>
        <v/>
      </c>
      <c r="K684" s="34" t="n">
        <f aca="false">IF(J684="OK",C684,0)</f>
        <v>0</v>
      </c>
      <c r="L684" s="34" t="str">
        <f aca="false">IF(OR(J684&lt;&gt;"OK",FinMes=""),"",IF(B684&gt;=FinMes,0,MAX(0,ROUND(E684-C684,2))))</f>
        <v/>
      </c>
    </row>
    <row r="685" customFormat="false" ht="25" hidden="false" customHeight="true" outlineLevel="0" collapsed="false">
      <c r="A685" s="31"/>
      <c r="B685" s="32"/>
      <c r="C685" s="33"/>
      <c r="D685" s="34" t="str">
        <f aca="false">IF(OR(J685&lt;&gt;"OK",FinMes=""),"",IF(B685&gt;=FinMes,0,MAX(0,ROUND(C685-E685,2))))</f>
        <v/>
      </c>
      <c r="E685" s="34" t="str">
        <f aca="false">IF(OR(J685&lt;&gt;"OK",FinMes=""),"",IF(B685&gt;=FinMes,0,SUMIFS(PagoValido,PagoGasto,A685,PagoFecha,"&lt;"&amp;FinMes)))</f>
        <v/>
      </c>
      <c r="F685" s="35"/>
      <c r="G685" s="35"/>
      <c r="H685" s="35"/>
      <c r="I685" s="36" t="str">
        <f aca="false">IF(J685="","",IF(J685&lt;&gt;"OK","Confira os dados",IF(FinMes="","Escolha um período",IF(B685&gt;=FinMes,"Outro período",IF(L685&gt;0,"Pagamento excedente",IF(D685=0,"Pago",IF(E685=0,"A pagar","Parcial")))))))</f>
        <v/>
      </c>
      <c r="J685" s="36" t="str">
        <f aca="false">IF(COUNTA(A685:C685,F685:H685)=0,"",IF(A685="","Falta o código",IF(A685&lt;&gt;TRIM(A685),"Confira o código",IF(COUNTIFS(GastoID,A685)&gt;1,"Código repetido",IF(NOT(ISNUMBER(B685)),"Confira a data",IF(OR(B685&lt;1,B685&gt;73415,INT(B685)&lt;&gt;B685),"Confira a data",IF(NOT(ISNUMBER(C685)),"Confira o valor",IF(C685&lt;=0,"Valor maior que zero",IF(COUNTIFS(Categorias,F685)&lt;&gt;1,"Escolha uma categoria",IF(G685="","Preencha a descrição","OK"))))))))))</f>
        <v/>
      </c>
      <c r="K685" s="34" t="n">
        <f aca="false">IF(J685="OK",C685,0)</f>
        <v>0</v>
      </c>
      <c r="L685" s="34" t="str">
        <f aca="false">IF(OR(J685&lt;&gt;"OK",FinMes=""),"",IF(B685&gt;=FinMes,0,MAX(0,ROUND(E685-C685,2))))</f>
        <v/>
      </c>
    </row>
    <row r="686" customFormat="false" ht="25" hidden="false" customHeight="true" outlineLevel="0" collapsed="false">
      <c r="A686" s="31"/>
      <c r="B686" s="32"/>
      <c r="C686" s="33"/>
      <c r="D686" s="34" t="str">
        <f aca="false">IF(OR(J686&lt;&gt;"OK",FinMes=""),"",IF(B686&gt;=FinMes,0,MAX(0,ROUND(C686-E686,2))))</f>
        <v/>
      </c>
      <c r="E686" s="34" t="str">
        <f aca="false">IF(OR(J686&lt;&gt;"OK",FinMes=""),"",IF(B686&gt;=FinMes,0,SUMIFS(PagoValido,PagoGasto,A686,PagoFecha,"&lt;"&amp;FinMes)))</f>
        <v/>
      </c>
      <c r="F686" s="35"/>
      <c r="G686" s="35"/>
      <c r="H686" s="35"/>
      <c r="I686" s="36" t="str">
        <f aca="false">IF(J686="","",IF(J686&lt;&gt;"OK","Confira os dados",IF(FinMes="","Escolha um período",IF(B686&gt;=FinMes,"Outro período",IF(L686&gt;0,"Pagamento excedente",IF(D686=0,"Pago",IF(E686=0,"A pagar","Parcial")))))))</f>
        <v/>
      </c>
      <c r="J686" s="36" t="str">
        <f aca="false">IF(COUNTA(A686:C686,F686:H686)=0,"",IF(A686="","Falta o código",IF(A686&lt;&gt;TRIM(A686),"Confira o código",IF(COUNTIFS(GastoID,A686)&gt;1,"Código repetido",IF(NOT(ISNUMBER(B686)),"Confira a data",IF(OR(B686&lt;1,B686&gt;73415,INT(B686)&lt;&gt;B686),"Confira a data",IF(NOT(ISNUMBER(C686)),"Confira o valor",IF(C686&lt;=0,"Valor maior que zero",IF(COUNTIFS(Categorias,F686)&lt;&gt;1,"Escolha uma categoria",IF(G686="","Preencha a descrição","OK"))))))))))</f>
        <v/>
      </c>
      <c r="K686" s="34" t="n">
        <f aca="false">IF(J686="OK",C686,0)</f>
        <v>0</v>
      </c>
      <c r="L686" s="34" t="str">
        <f aca="false">IF(OR(J686&lt;&gt;"OK",FinMes=""),"",IF(B686&gt;=FinMes,0,MAX(0,ROUND(E686-C686,2))))</f>
        <v/>
      </c>
    </row>
    <row r="687" customFormat="false" ht="25" hidden="false" customHeight="true" outlineLevel="0" collapsed="false">
      <c r="A687" s="31"/>
      <c r="B687" s="32"/>
      <c r="C687" s="33"/>
      <c r="D687" s="34" t="str">
        <f aca="false">IF(OR(J687&lt;&gt;"OK",FinMes=""),"",IF(B687&gt;=FinMes,0,MAX(0,ROUND(C687-E687,2))))</f>
        <v/>
      </c>
      <c r="E687" s="34" t="str">
        <f aca="false">IF(OR(J687&lt;&gt;"OK",FinMes=""),"",IF(B687&gt;=FinMes,0,SUMIFS(PagoValido,PagoGasto,A687,PagoFecha,"&lt;"&amp;FinMes)))</f>
        <v/>
      </c>
      <c r="F687" s="35"/>
      <c r="G687" s="35"/>
      <c r="H687" s="35"/>
      <c r="I687" s="36" t="str">
        <f aca="false">IF(J687="","",IF(J687&lt;&gt;"OK","Confira os dados",IF(FinMes="","Escolha um período",IF(B687&gt;=FinMes,"Outro período",IF(L687&gt;0,"Pagamento excedente",IF(D687=0,"Pago",IF(E687=0,"A pagar","Parcial")))))))</f>
        <v/>
      </c>
      <c r="J687" s="36" t="str">
        <f aca="false">IF(COUNTA(A687:C687,F687:H687)=0,"",IF(A687="","Falta o código",IF(A687&lt;&gt;TRIM(A687),"Confira o código",IF(COUNTIFS(GastoID,A687)&gt;1,"Código repetido",IF(NOT(ISNUMBER(B687)),"Confira a data",IF(OR(B687&lt;1,B687&gt;73415,INT(B687)&lt;&gt;B687),"Confira a data",IF(NOT(ISNUMBER(C687)),"Confira o valor",IF(C687&lt;=0,"Valor maior que zero",IF(COUNTIFS(Categorias,F687)&lt;&gt;1,"Escolha uma categoria",IF(G687="","Preencha a descrição","OK"))))))))))</f>
        <v/>
      </c>
      <c r="K687" s="34" t="n">
        <f aca="false">IF(J687="OK",C687,0)</f>
        <v>0</v>
      </c>
      <c r="L687" s="34" t="str">
        <f aca="false">IF(OR(J687&lt;&gt;"OK",FinMes=""),"",IF(B687&gt;=FinMes,0,MAX(0,ROUND(E687-C687,2))))</f>
        <v/>
      </c>
    </row>
    <row r="688" customFormat="false" ht="25" hidden="false" customHeight="true" outlineLevel="0" collapsed="false">
      <c r="A688" s="31"/>
      <c r="B688" s="32"/>
      <c r="C688" s="33"/>
      <c r="D688" s="34" t="str">
        <f aca="false">IF(OR(J688&lt;&gt;"OK",FinMes=""),"",IF(B688&gt;=FinMes,0,MAX(0,ROUND(C688-E688,2))))</f>
        <v/>
      </c>
      <c r="E688" s="34" t="str">
        <f aca="false">IF(OR(J688&lt;&gt;"OK",FinMes=""),"",IF(B688&gt;=FinMes,0,SUMIFS(PagoValido,PagoGasto,A688,PagoFecha,"&lt;"&amp;FinMes)))</f>
        <v/>
      </c>
      <c r="F688" s="35"/>
      <c r="G688" s="35"/>
      <c r="H688" s="35"/>
      <c r="I688" s="36" t="str">
        <f aca="false">IF(J688="","",IF(J688&lt;&gt;"OK","Confira os dados",IF(FinMes="","Escolha um período",IF(B688&gt;=FinMes,"Outro período",IF(L688&gt;0,"Pagamento excedente",IF(D688=0,"Pago",IF(E688=0,"A pagar","Parcial")))))))</f>
        <v/>
      </c>
      <c r="J688" s="36" t="str">
        <f aca="false">IF(COUNTA(A688:C688,F688:H688)=0,"",IF(A688="","Falta o código",IF(A688&lt;&gt;TRIM(A688),"Confira o código",IF(COUNTIFS(GastoID,A688)&gt;1,"Código repetido",IF(NOT(ISNUMBER(B688)),"Confira a data",IF(OR(B688&lt;1,B688&gt;73415,INT(B688)&lt;&gt;B688),"Confira a data",IF(NOT(ISNUMBER(C688)),"Confira o valor",IF(C688&lt;=0,"Valor maior que zero",IF(COUNTIFS(Categorias,F688)&lt;&gt;1,"Escolha uma categoria",IF(G688="","Preencha a descrição","OK"))))))))))</f>
        <v/>
      </c>
      <c r="K688" s="34" t="n">
        <f aca="false">IF(J688="OK",C688,0)</f>
        <v>0</v>
      </c>
      <c r="L688" s="34" t="str">
        <f aca="false">IF(OR(J688&lt;&gt;"OK",FinMes=""),"",IF(B688&gt;=FinMes,0,MAX(0,ROUND(E688-C688,2))))</f>
        <v/>
      </c>
    </row>
    <row r="689" customFormat="false" ht="25" hidden="false" customHeight="true" outlineLevel="0" collapsed="false">
      <c r="A689" s="31"/>
      <c r="B689" s="32"/>
      <c r="C689" s="33"/>
      <c r="D689" s="34" t="str">
        <f aca="false">IF(OR(J689&lt;&gt;"OK",FinMes=""),"",IF(B689&gt;=FinMes,0,MAX(0,ROUND(C689-E689,2))))</f>
        <v/>
      </c>
      <c r="E689" s="34" t="str">
        <f aca="false">IF(OR(J689&lt;&gt;"OK",FinMes=""),"",IF(B689&gt;=FinMes,0,SUMIFS(PagoValido,PagoGasto,A689,PagoFecha,"&lt;"&amp;FinMes)))</f>
        <v/>
      </c>
      <c r="F689" s="35"/>
      <c r="G689" s="35"/>
      <c r="H689" s="35"/>
      <c r="I689" s="36" t="str">
        <f aca="false">IF(J689="","",IF(J689&lt;&gt;"OK","Confira os dados",IF(FinMes="","Escolha um período",IF(B689&gt;=FinMes,"Outro período",IF(L689&gt;0,"Pagamento excedente",IF(D689=0,"Pago",IF(E689=0,"A pagar","Parcial")))))))</f>
        <v/>
      </c>
      <c r="J689" s="36" t="str">
        <f aca="false">IF(COUNTA(A689:C689,F689:H689)=0,"",IF(A689="","Falta o código",IF(A689&lt;&gt;TRIM(A689),"Confira o código",IF(COUNTIFS(GastoID,A689)&gt;1,"Código repetido",IF(NOT(ISNUMBER(B689)),"Confira a data",IF(OR(B689&lt;1,B689&gt;73415,INT(B689)&lt;&gt;B689),"Confira a data",IF(NOT(ISNUMBER(C689)),"Confira o valor",IF(C689&lt;=0,"Valor maior que zero",IF(COUNTIFS(Categorias,F689)&lt;&gt;1,"Escolha uma categoria",IF(G689="","Preencha a descrição","OK"))))))))))</f>
        <v/>
      </c>
      <c r="K689" s="34" t="n">
        <f aca="false">IF(J689="OK",C689,0)</f>
        <v>0</v>
      </c>
      <c r="L689" s="34" t="str">
        <f aca="false">IF(OR(J689&lt;&gt;"OK",FinMes=""),"",IF(B689&gt;=FinMes,0,MAX(0,ROUND(E689-C689,2))))</f>
        <v/>
      </c>
    </row>
    <row r="690" customFormat="false" ht="25" hidden="false" customHeight="true" outlineLevel="0" collapsed="false">
      <c r="A690" s="31"/>
      <c r="B690" s="32"/>
      <c r="C690" s="33"/>
      <c r="D690" s="34" t="str">
        <f aca="false">IF(OR(J690&lt;&gt;"OK",FinMes=""),"",IF(B690&gt;=FinMes,0,MAX(0,ROUND(C690-E690,2))))</f>
        <v/>
      </c>
      <c r="E690" s="34" t="str">
        <f aca="false">IF(OR(J690&lt;&gt;"OK",FinMes=""),"",IF(B690&gt;=FinMes,0,SUMIFS(PagoValido,PagoGasto,A690,PagoFecha,"&lt;"&amp;FinMes)))</f>
        <v/>
      </c>
      <c r="F690" s="35"/>
      <c r="G690" s="35"/>
      <c r="H690" s="35"/>
      <c r="I690" s="36" t="str">
        <f aca="false">IF(J690="","",IF(J690&lt;&gt;"OK","Confira os dados",IF(FinMes="","Escolha um período",IF(B690&gt;=FinMes,"Outro período",IF(L690&gt;0,"Pagamento excedente",IF(D690=0,"Pago",IF(E690=0,"A pagar","Parcial")))))))</f>
        <v/>
      </c>
      <c r="J690" s="36" t="str">
        <f aca="false">IF(COUNTA(A690:C690,F690:H690)=0,"",IF(A690="","Falta o código",IF(A690&lt;&gt;TRIM(A690),"Confira o código",IF(COUNTIFS(GastoID,A690)&gt;1,"Código repetido",IF(NOT(ISNUMBER(B690)),"Confira a data",IF(OR(B690&lt;1,B690&gt;73415,INT(B690)&lt;&gt;B690),"Confira a data",IF(NOT(ISNUMBER(C690)),"Confira o valor",IF(C690&lt;=0,"Valor maior que zero",IF(COUNTIFS(Categorias,F690)&lt;&gt;1,"Escolha uma categoria",IF(G690="","Preencha a descrição","OK"))))))))))</f>
        <v/>
      </c>
      <c r="K690" s="34" t="n">
        <f aca="false">IF(J690="OK",C690,0)</f>
        <v>0</v>
      </c>
      <c r="L690" s="34" t="str">
        <f aca="false">IF(OR(J690&lt;&gt;"OK",FinMes=""),"",IF(B690&gt;=FinMes,0,MAX(0,ROUND(E690-C690,2))))</f>
        <v/>
      </c>
    </row>
    <row r="691" customFormat="false" ht="25" hidden="false" customHeight="true" outlineLevel="0" collapsed="false">
      <c r="A691" s="31"/>
      <c r="B691" s="32"/>
      <c r="C691" s="33"/>
      <c r="D691" s="34" t="str">
        <f aca="false">IF(OR(J691&lt;&gt;"OK",FinMes=""),"",IF(B691&gt;=FinMes,0,MAX(0,ROUND(C691-E691,2))))</f>
        <v/>
      </c>
      <c r="E691" s="34" t="str">
        <f aca="false">IF(OR(J691&lt;&gt;"OK",FinMes=""),"",IF(B691&gt;=FinMes,0,SUMIFS(PagoValido,PagoGasto,A691,PagoFecha,"&lt;"&amp;FinMes)))</f>
        <v/>
      </c>
      <c r="F691" s="35"/>
      <c r="G691" s="35"/>
      <c r="H691" s="35"/>
      <c r="I691" s="36" t="str">
        <f aca="false">IF(J691="","",IF(J691&lt;&gt;"OK","Confira os dados",IF(FinMes="","Escolha um período",IF(B691&gt;=FinMes,"Outro período",IF(L691&gt;0,"Pagamento excedente",IF(D691=0,"Pago",IF(E691=0,"A pagar","Parcial")))))))</f>
        <v/>
      </c>
      <c r="J691" s="36" t="str">
        <f aca="false">IF(COUNTA(A691:C691,F691:H691)=0,"",IF(A691="","Falta o código",IF(A691&lt;&gt;TRIM(A691),"Confira o código",IF(COUNTIFS(GastoID,A691)&gt;1,"Código repetido",IF(NOT(ISNUMBER(B691)),"Confira a data",IF(OR(B691&lt;1,B691&gt;73415,INT(B691)&lt;&gt;B691),"Confira a data",IF(NOT(ISNUMBER(C691)),"Confira o valor",IF(C691&lt;=0,"Valor maior que zero",IF(COUNTIFS(Categorias,F691)&lt;&gt;1,"Escolha uma categoria",IF(G691="","Preencha a descrição","OK"))))))))))</f>
        <v/>
      </c>
      <c r="K691" s="34" t="n">
        <f aca="false">IF(J691="OK",C691,0)</f>
        <v>0</v>
      </c>
      <c r="L691" s="34" t="str">
        <f aca="false">IF(OR(J691&lt;&gt;"OK",FinMes=""),"",IF(B691&gt;=FinMes,0,MAX(0,ROUND(E691-C691,2))))</f>
        <v/>
      </c>
    </row>
    <row r="692" customFormat="false" ht="25" hidden="false" customHeight="true" outlineLevel="0" collapsed="false">
      <c r="A692" s="31"/>
      <c r="B692" s="32"/>
      <c r="C692" s="33"/>
      <c r="D692" s="34" t="str">
        <f aca="false">IF(OR(J692&lt;&gt;"OK",FinMes=""),"",IF(B692&gt;=FinMes,0,MAX(0,ROUND(C692-E692,2))))</f>
        <v/>
      </c>
      <c r="E692" s="34" t="str">
        <f aca="false">IF(OR(J692&lt;&gt;"OK",FinMes=""),"",IF(B692&gt;=FinMes,0,SUMIFS(PagoValido,PagoGasto,A692,PagoFecha,"&lt;"&amp;FinMes)))</f>
        <v/>
      </c>
      <c r="F692" s="35"/>
      <c r="G692" s="35"/>
      <c r="H692" s="35"/>
      <c r="I692" s="36" t="str">
        <f aca="false">IF(J692="","",IF(J692&lt;&gt;"OK","Confira os dados",IF(FinMes="","Escolha um período",IF(B692&gt;=FinMes,"Outro período",IF(L692&gt;0,"Pagamento excedente",IF(D692=0,"Pago",IF(E692=0,"A pagar","Parcial")))))))</f>
        <v/>
      </c>
      <c r="J692" s="36" t="str">
        <f aca="false">IF(COUNTA(A692:C692,F692:H692)=0,"",IF(A692="","Falta o código",IF(A692&lt;&gt;TRIM(A692),"Confira o código",IF(COUNTIFS(GastoID,A692)&gt;1,"Código repetido",IF(NOT(ISNUMBER(B692)),"Confira a data",IF(OR(B692&lt;1,B692&gt;73415,INT(B692)&lt;&gt;B692),"Confira a data",IF(NOT(ISNUMBER(C692)),"Confira o valor",IF(C692&lt;=0,"Valor maior que zero",IF(COUNTIFS(Categorias,F692)&lt;&gt;1,"Escolha uma categoria",IF(G692="","Preencha a descrição","OK"))))))))))</f>
        <v/>
      </c>
      <c r="K692" s="34" t="n">
        <f aca="false">IF(J692="OK",C692,0)</f>
        <v>0</v>
      </c>
      <c r="L692" s="34" t="str">
        <f aca="false">IF(OR(J692&lt;&gt;"OK",FinMes=""),"",IF(B692&gt;=FinMes,0,MAX(0,ROUND(E692-C692,2))))</f>
        <v/>
      </c>
    </row>
    <row r="693" customFormat="false" ht="25" hidden="false" customHeight="true" outlineLevel="0" collapsed="false">
      <c r="A693" s="31"/>
      <c r="B693" s="32"/>
      <c r="C693" s="33"/>
      <c r="D693" s="34" t="str">
        <f aca="false">IF(OR(J693&lt;&gt;"OK",FinMes=""),"",IF(B693&gt;=FinMes,0,MAX(0,ROUND(C693-E693,2))))</f>
        <v/>
      </c>
      <c r="E693" s="34" t="str">
        <f aca="false">IF(OR(J693&lt;&gt;"OK",FinMes=""),"",IF(B693&gt;=FinMes,0,SUMIFS(PagoValido,PagoGasto,A693,PagoFecha,"&lt;"&amp;FinMes)))</f>
        <v/>
      </c>
      <c r="F693" s="35"/>
      <c r="G693" s="35"/>
      <c r="H693" s="35"/>
      <c r="I693" s="36" t="str">
        <f aca="false">IF(J693="","",IF(J693&lt;&gt;"OK","Confira os dados",IF(FinMes="","Escolha um período",IF(B693&gt;=FinMes,"Outro período",IF(L693&gt;0,"Pagamento excedente",IF(D693=0,"Pago",IF(E693=0,"A pagar","Parcial")))))))</f>
        <v/>
      </c>
      <c r="J693" s="36" t="str">
        <f aca="false">IF(COUNTA(A693:C693,F693:H693)=0,"",IF(A693="","Falta o código",IF(A693&lt;&gt;TRIM(A693),"Confira o código",IF(COUNTIFS(GastoID,A693)&gt;1,"Código repetido",IF(NOT(ISNUMBER(B693)),"Confira a data",IF(OR(B693&lt;1,B693&gt;73415,INT(B693)&lt;&gt;B693),"Confira a data",IF(NOT(ISNUMBER(C693)),"Confira o valor",IF(C693&lt;=0,"Valor maior que zero",IF(COUNTIFS(Categorias,F693)&lt;&gt;1,"Escolha uma categoria",IF(G693="","Preencha a descrição","OK"))))))))))</f>
        <v/>
      </c>
      <c r="K693" s="34" t="n">
        <f aca="false">IF(J693="OK",C693,0)</f>
        <v>0</v>
      </c>
      <c r="L693" s="34" t="str">
        <f aca="false">IF(OR(J693&lt;&gt;"OK",FinMes=""),"",IF(B693&gt;=FinMes,0,MAX(0,ROUND(E693-C693,2))))</f>
        <v/>
      </c>
    </row>
    <row r="694" customFormat="false" ht="25" hidden="false" customHeight="true" outlineLevel="0" collapsed="false">
      <c r="A694" s="31"/>
      <c r="B694" s="32"/>
      <c r="C694" s="33"/>
      <c r="D694" s="34" t="str">
        <f aca="false">IF(OR(J694&lt;&gt;"OK",FinMes=""),"",IF(B694&gt;=FinMes,0,MAX(0,ROUND(C694-E694,2))))</f>
        <v/>
      </c>
      <c r="E694" s="34" t="str">
        <f aca="false">IF(OR(J694&lt;&gt;"OK",FinMes=""),"",IF(B694&gt;=FinMes,0,SUMIFS(PagoValido,PagoGasto,A694,PagoFecha,"&lt;"&amp;FinMes)))</f>
        <v/>
      </c>
      <c r="F694" s="35"/>
      <c r="G694" s="35"/>
      <c r="H694" s="35"/>
      <c r="I694" s="36" t="str">
        <f aca="false">IF(J694="","",IF(J694&lt;&gt;"OK","Confira os dados",IF(FinMes="","Escolha um período",IF(B694&gt;=FinMes,"Outro período",IF(L694&gt;0,"Pagamento excedente",IF(D694=0,"Pago",IF(E694=0,"A pagar","Parcial")))))))</f>
        <v/>
      </c>
      <c r="J694" s="36" t="str">
        <f aca="false">IF(COUNTA(A694:C694,F694:H694)=0,"",IF(A694="","Falta o código",IF(A694&lt;&gt;TRIM(A694),"Confira o código",IF(COUNTIFS(GastoID,A694)&gt;1,"Código repetido",IF(NOT(ISNUMBER(B694)),"Confira a data",IF(OR(B694&lt;1,B694&gt;73415,INT(B694)&lt;&gt;B694),"Confira a data",IF(NOT(ISNUMBER(C694)),"Confira o valor",IF(C694&lt;=0,"Valor maior que zero",IF(COUNTIFS(Categorias,F694)&lt;&gt;1,"Escolha uma categoria",IF(G694="","Preencha a descrição","OK"))))))))))</f>
        <v/>
      </c>
      <c r="K694" s="34" t="n">
        <f aca="false">IF(J694="OK",C694,0)</f>
        <v>0</v>
      </c>
      <c r="L694" s="34" t="str">
        <f aca="false">IF(OR(J694&lt;&gt;"OK",FinMes=""),"",IF(B694&gt;=FinMes,0,MAX(0,ROUND(E694-C694,2))))</f>
        <v/>
      </c>
    </row>
    <row r="695" customFormat="false" ht="25" hidden="false" customHeight="true" outlineLevel="0" collapsed="false">
      <c r="A695" s="31"/>
      <c r="B695" s="32"/>
      <c r="C695" s="33"/>
      <c r="D695" s="34" t="str">
        <f aca="false">IF(OR(J695&lt;&gt;"OK",FinMes=""),"",IF(B695&gt;=FinMes,0,MAX(0,ROUND(C695-E695,2))))</f>
        <v/>
      </c>
      <c r="E695" s="34" t="str">
        <f aca="false">IF(OR(J695&lt;&gt;"OK",FinMes=""),"",IF(B695&gt;=FinMes,0,SUMIFS(PagoValido,PagoGasto,A695,PagoFecha,"&lt;"&amp;FinMes)))</f>
        <v/>
      </c>
      <c r="F695" s="35"/>
      <c r="G695" s="35"/>
      <c r="H695" s="35"/>
      <c r="I695" s="36" t="str">
        <f aca="false">IF(J695="","",IF(J695&lt;&gt;"OK","Confira os dados",IF(FinMes="","Escolha um período",IF(B695&gt;=FinMes,"Outro período",IF(L695&gt;0,"Pagamento excedente",IF(D695=0,"Pago",IF(E695=0,"A pagar","Parcial")))))))</f>
        <v/>
      </c>
      <c r="J695" s="36" t="str">
        <f aca="false">IF(COUNTA(A695:C695,F695:H695)=0,"",IF(A695="","Falta o código",IF(A695&lt;&gt;TRIM(A695),"Confira o código",IF(COUNTIFS(GastoID,A695)&gt;1,"Código repetido",IF(NOT(ISNUMBER(B695)),"Confira a data",IF(OR(B695&lt;1,B695&gt;73415,INT(B695)&lt;&gt;B695),"Confira a data",IF(NOT(ISNUMBER(C695)),"Confira o valor",IF(C695&lt;=0,"Valor maior que zero",IF(COUNTIFS(Categorias,F695)&lt;&gt;1,"Escolha uma categoria",IF(G695="","Preencha a descrição","OK"))))))))))</f>
        <v/>
      </c>
      <c r="K695" s="34" t="n">
        <f aca="false">IF(J695="OK",C695,0)</f>
        <v>0</v>
      </c>
      <c r="L695" s="34" t="str">
        <f aca="false">IF(OR(J695&lt;&gt;"OK",FinMes=""),"",IF(B695&gt;=FinMes,0,MAX(0,ROUND(E695-C695,2))))</f>
        <v/>
      </c>
    </row>
    <row r="696" customFormat="false" ht="25" hidden="false" customHeight="true" outlineLevel="0" collapsed="false">
      <c r="A696" s="31"/>
      <c r="B696" s="32"/>
      <c r="C696" s="33"/>
      <c r="D696" s="34" t="str">
        <f aca="false">IF(OR(J696&lt;&gt;"OK",FinMes=""),"",IF(B696&gt;=FinMes,0,MAX(0,ROUND(C696-E696,2))))</f>
        <v/>
      </c>
      <c r="E696" s="34" t="str">
        <f aca="false">IF(OR(J696&lt;&gt;"OK",FinMes=""),"",IF(B696&gt;=FinMes,0,SUMIFS(PagoValido,PagoGasto,A696,PagoFecha,"&lt;"&amp;FinMes)))</f>
        <v/>
      </c>
      <c r="F696" s="35"/>
      <c r="G696" s="35"/>
      <c r="H696" s="35"/>
      <c r="I696" s="36" t="str">
        <f aca="false">IF(J696="","",IF(J696&lt;&gt;"OK","Confira os dados",IF(FinMes="","Escolha um período",IF(B696&gt;=FinMes,"Outro período",IF(L696&gt;0,"Pagamento excedente",IF(D696=0,"Pago",IF(E696=0,"A pagar","Parcial")))))))</f>
        <v/>
      </c>
      <c r="J696" s="36" t="str">
        <f aca="false">IF(COUNTA(A696:C696,F696:H696)=0,"",IF(A696="","Falta o código",IF(A696&lt;&gt;TRIM(A696),"Confira o código",IF(COUNTIFS(GastoID,A696)&gt;1,"Código repetido",IF(NOT(ISNUMBER(B696)),"Confira a data",IF(OR(B696&lt;1,B696&gt;73415,INT(B696)&lt;&gt;B696),"Confira a data",IF(NOT(ISNUMBER(C696)),"Confira o valor",IF(C696&lt;=0,"Valor maior que zero",IF(COUNTIFS(Categorias,F696)&lt;&gt;1,"Escolha uma categoria",IF(G696="","Preencha a descrição","OK"))))))))))</f>
        <v/>
      </c>
      <c r="K696" s="34" t="n">
        <f aca="false">IF(J696="OK",C696,0)</f>
        <v>0</v>
      </c>
      <c r="L696" s="34" t="str">
        <f aca="false">IF(OR(J696&lt;&gt;"OK",FinMes=""),"",IF(B696&gt;=FinMes,0,MAX(0,ROUND(E696-C696,2))))</f>
        <v/>
      </c>
    </row>
    <row r="697" customFormat="false" ht="25" hidden="false" customHeight="true" outlineLevel="0" collapsed="false">
      <c r="A697" s="31"/>
      <c r="B697" s="32"/>
      <c r="C697" s="33"/>
      <c r="D697" s="34" t="str">
        <f aca="false">IF(OR(J697&lt;&gt;"OK",FinMes=""),"",IF(B697&gt;=FinMes,0,MAX(0,ROUND(C697-E697,2))))</f>
        <v/>
      </c>
      <c r="E697" s="34" t="str">
        <f aca="false">IF(OR(J697&lt;&gt;"OK",FinMes=""),"",IF(B697&gt;=FinMes,0,SUMIFS(PagoValido,PagoGasto,A697,PagoFecha,"&lt;"&amp;FinMes)))</f>
        <v/>
      </c>
      <c r="F697" s="35"/>
      <c r="G697" s="35"/>
      <c r="H697" s="35"/>
      <c r="I697" s="36" t="str">
        <f aca="false">IF(J697="","",IF(J697&lt;&gt;"OK","Confira os dados",IF(FinMes="","Escolha um período",IF(B697&gt;=FinMes,"Outro período",IF(L697&gt;0,"Pagamento excedente",IF(D697=0,"Pago",IF(E697=0,"A pagar","Parcial")))))))</f>
        <v/>
      </c>
      <c r="J697" s="36" t="str">
        <f aca="false">IF(COUNTA(A697:C697,F697:H697)=0,"",IF(A697="","Falta o código",IF(A697&lt;&gt;TRIM(A697),"Confira o código",IF(COUNTIFS(GastoID,A697)&gt;1,"Código repetido",IF(NOT(ISNUMBER(B697)),"Confira a data",IF(OR(B697&lt;1,B697&gt;73415,INT(B697)&lt;&gt;B697),"Confira a data",IF(NOT(ISNUMBER(C697)),"Confira o valor",IF(C697&lt;=0,"Valor maior que zero",IF(COUNTIFS(Categorias,F697)&lt;&gt;1,"Escolha uma categoria",IF(G697="","Preencha a descrição","OK"))))))))))</f>
        <v/>
      </c>
      <c r="K697" s="34" t="n">
        <f aca="false">IF(J697="OK",C697,0)</f>
        <v>0</v>
      </c>
      <c r="L697" s="34" t="str">
        <f aca="false">IF(OR(J697&lt;&gt;"OK",FinMes=""),"",IF(B697&gt;=FinMes,0,MAX(0,ROUND(E697-C697,2))))</f>
        <v/>
      </c>
    </row>
    <row r="698" customFormat="false" ht="25" hidden="false" customHeight="true" outlineLevel="0" collapsed="false">
      <c r="A698" s="31"/>
      <c r="B698" s="32"/>
      <c r="C698" s="33"/>
      <c r="D698" s="34" t="str">
        <f aca="false">IF(OR(J698&lt;&gt;"OK",FinMes=""),"",IF(B698&gt;=FinMes,0,MAX(0,ROUND(C698-E698,2))))</f>
        <v/>
      </c>
      <c r="E698" s="34" t="str">
        <f aca="false">IF(OR(J698&lt;&gt;"OK",FinMes=""),"",IF(B698&gt;=FinMes,0,SUMIFS(PagoValido,PagoGasto,A698,PagoFecha,"&lt;"&amp;FinMes)))</f>
        <v/>
      </c>
      <c r="F698" s="35"/>
      <c r="G698" s="35"/>
      <c r="H698" s="35"/>
      <c r="I698" s="36" t="str">
        <f aca="false">IF(J698="","",IF(J698&lt;&gt;"OK","Confira os dados",IF(FinMes="","Escolha um período",IF(B698&gt;=FinMes,"Outro período",IF(L698&gt;0,"Pagamento excedente",IF(D698=0,"Pago",IF(E698=0,"A pagar","Parcial")))))))</f>
        <v/>
      </c>
      <c r="J698" s="36" t="str">
        <f aca="false">IF(COUNTA(A698:C698,F698:H698)=0,"",IF(A698="","Falta o código",IF(A698&lt;&gt;TRIM(A698),"Confira o código",IF(COUNTIFS(GastoID,A698)&gt;1,"Código repetido",IF(NOT(ISNUMBER(B698)),"Confira a data",IF(OR(B698&lt;1,B698&gt;73415,INT(B698)&lt;&gt;B698),"Confira a data",IF(NOT(ISNUMBER(C698)),"Confira o valor",IF(C698&lt;=0,"Valor maior que zero",IF(COUNTIFS(Categorias,F698)&lt;&gt;1,"Escolha uma categoria",IF(G698="","Preencha a descrição","OK"))))))))))</f>
        <v/>
      </c>
      <c r="K698" s="34" t="n">
        <f aca="false">IF(J698="OK",C698,0)</f>
        <v>0</v>
      </c>
      <c r="L698" s="34" t="str">
        <f aca="false">IF(OR(J698&lt;&gt;"OK",FinMes=""),"",IF(B698&gt;=FinMes,0,MAX(0,ROUND(E698-C698,2))))</f>
        <v/>
      </c>
    </row>
    <row r="699" customFormat="false" ht="25" hidden="false" customHeight="true" outlineLevel="0" collapsed="false">
      <c r="A699" s="31"/>
      <c r="B699" s="32"/>
      <c r="C699" s="33"/>
      <c r="D699" s="34" t="str">
        <f aca="false">IF(OR(J699&lt;&gt;"OK",FinMes=""),"",IF(B699&gt;=FinMes,0,MAX(0,ROUND(C699-E699,2))))</f>
        <v/>
      </c>
      <c r="E699" s="34" t="str">
        <f aca="false">IF(OR(J699&lt;&gt;"OK",FinMes=""),"",IF(B699&gt;=FinMes,0,SUMIFS(PagoValido,PagoGasto,A699,PagoFecha,"&lt;"&amp;FinMes)))</f>
        <v/>
      </c>
      <c r="F699" s="35"/>
      <c r="G699" s="35"/>
      <c r="H699" s="35"/>
      <c r="I699" s="36" t="str">
        <f aca="false">IF(J699="","",IF(J699&lt;&gt;"OK","Confira os dados",IF(FinMes="","Escolha um período",IF(B699&gt;=FinMes,"Outro período",IF(L699&gt;0,"Pagamento excedente",IF(D699=0,"Pago",IF(E699=0,"A pagar","Parcial")))))))</f>
        <v/>
      </c>
      <c r="J699" s="36" t="str">
        <f aca="false">IF(COUNTA(A699:C699,F699:H699)=0,"",IF(A699="","Falta o código",IF(A699&lt;&gt;TRIM(A699),"Confira o código",IF(COUNTIFS(GastoID,A699)&gt;1,"Código repetido",IF(NOT(ISNUMBER(B699)),"Confira a data",IF(OR(B699&lt;1,B699&gt;73415,INT(B699)&lt;&gt;B699),"Confira a data",IF(NOT(ISNUMBER(C699)),"Confira o valor",IF(C699&lt;=0,"Valor maior que zero",IF(COUNTIFS(Categorias,F699)&lt;&gt;1,"Escolha uma categoria",IF(G699="","Preencha a descrição","OK"))))))))))</f>
        <v/>
      </c>
      <c r="K699" s="34" t="n">
        <f aca="false">IF(J699="OK",C699,0)</f>
        <v>0</v>
      </c>
      <c r="L699" s="34" t="str">
        <f aca="false">IF(OR(J699&lt;&gt;"OK",FinMes=""),"",IF(B699&gt;=FinMes,0,MAX(0,ROUND(E699-C699,2))))</f>
        <v/>
      </c>
    </row>
    <row r="700" customFormat="false" ht="25" hidden="false" customHeight="true" outlineLevel="0" collapsed="false">
      <c r="A700" s="31"/>
      <c r="B700" s="32"/>
      <c r="C700" s="33"/>
      <c r="D700" s="34" t="str">
        <f aca="false">IF(OR(J700&lt;&gt;"OK",FinMes=""),"",IF(B700&gt;=FinMes,0,MAX(0,ROUND(C700-E700,2))))</f>
        <v/>
      </c>
      <c r="E700" s="34" t="str">
        <f aca="false">IF(OR(J700&lt;&gt;"OK",FinMes=""),"",IF(B700&gt;=FinMes,0,SUMIFS(PagoValido,PagoGasto,A700,PagoFecha,"&lt;"&amp;FinMes)))</f>
        <v/>
      </c>
      <c r="F700" s="35"/>
      <c r="G700" s="35"/>
      <c r="H700" s="35"/>
      <c r="I700" s="36" t="str">
        <f aca="false">IF(J700="","",IF(J700&lt;&gt;"OK","Confira os dados",IF(FinMes="","Escolha um período",IF(B700&gt;=FinMes,"Outro período",IF(L700&gt;0,"Pagamento excedente",IF(D700=0,"Pago",IF(E700=0,"A pagar","Parcial")))))))</f>
        <v/>
      </c>
      <c r="J700" s="36" t="str">
        <f aca="false">IF(COUNTA(A700:C700,F700:H700)=0,"",IF(A700="","Falta o código",IF(A700&lt;&gt;TRIM(A700),"Confira o código",IF(COUNTIFS(GastoID,A700)&gt;1,"Código repetido",IF(NOT(ISNUMBER(B700)),"Confira a data",IF(OR(B700&lt;1,B700&gt;73415,INT(B700)&lt;&gt;B700),"Confira a data",IF(NOT(ISNUMBER(C700)),"Confira o valor",IF(C700&lt;=0,"Valor maior que zero",IF(COUNTIFS(Categorias,F700)&lt;&gt;1,"Escolha uma categoria",IF(G700="","Preencha a descrição","OK"))))))))))</f>
        <v/>
      </c>
      <c r="K700" s="34" t="n">
        <f aca="false">IF(J700="OK",C700,0)</f>
        <v>0</v>
      </c>
      <c r="L700" s="34" t="str">
        <f aca="false">IF(OR(J700&lt;&gt;"OK",FinMes=""),"",IF(B700&gt;=FinMes,0,MAX(0,ROUND(E700-C700,2))))</f>
        <v/>
      </c>
    </row>
    <row r="701" customFormat="false" ht="25" hidden="false" customHeight="true" outlineLevel="0" collapsed="false">
      <c r="A701" s="31"/>
      <c r="B701" s="32"/>
      <c r="C701" s="33"/>
      <c r="D701" s="34" t="str">
        <f aca="false">IF(OR(J701&lt;&gt;"OK",FinMes=""),"",IF(B701&gt;=FinMes,0,MAX(0,ROUND(C701-E701,2))))</f>
        <v/>
      </c>
      <c r="E701" s="34" t="str">
        <f aca="false">IF(OR(J701&lt;&gt;"OK",FinMes=""),"",IF(B701&gt;=FinMes,0,SUMIFS(PagoValido,PagoGasto,A701,PagoFecha,"&lt;"&amp;FinMes)))</f>
        <v/>
      </c>
      <c r="F701" s="35"/>
      <c r="G701" s="35"/>
      <c r="H701" s="35"/>
      <c r="I701" s="36" t="str">
        <f aca="false">IF(J701="","",IF(J701&lt;&gt;"OK","Confira os dados",IF(FinMes="","Escolha um período",IF(B701&gt;=FinMes,"Outro período",IF(L701&gt;0,"Pagamento excedente",IF(D701=0,"Pago",IF(E701=0,"A pagar","Parcial")))))))</f>
        <v/>
      </c>
      <c r="J701" s="36" t="str">
        <f aca="false">IF(COUNTA(A701:C701,F701:H701)=0,"",IF(A701="","Falta o código",IF(A701&lt;&gt;TRIM(A701),"Confira o código",IF(COUNTIFS(GastoID,A701)&gt;1,"Código repetido",IF(NOT(ISNUMBER(B701)),"Confira a data",IF(OR(B701&lt;1,B701&gt;73415,INT(B701)&lt;&gt;B701),"Confira a data",IF(NOT(ISNUMBER(C701)),"Confira o valor",IF(C701&lt;=0,"Valor maior que zero",IF(COUNTIFS(Categorias,F701)&lt;&gt;1,"Escolha uma categoria",IF(G701="","Preencha a descrição","OK"))))))))))</f>
        <v/>
      </c>
      <c r="K701" s="34" t="n">
        <f aca="false">IF(J701="OK",C701,0)</f>
        <v>0</v>
      </c>
      <c r="L701" s="34" t="str">
        <f aca="false">IF(OR(J701&lt;&gt;"OK",FinMes=""),"",IF(B701&gt;=FinMes,0,MAX(0,ROUND(E701-C701,2))))</f>
        <v/>
      </c>
    </row>
    <row r="702" customFormat="false" ht="25" hidden="false" customHeight="true" outlineLevel="0" collapsed="false">
      <c r="A702" s="31"/>
      <c r="B702" s="32"/>
      <c r="C702" s="33"/>
      <c r="D702" s="34" t="str">
        <f aca="false">IF(OR(J702&lt;&gt;"OK",FinMes=""),"",IF(B702&gt;=FinMes,0,MAX(0,ROUND(C702-E702,2))))</f>
        <v/>
      </c>
      <c r="E702" s="34" t="str">
        <f aca="false">IF(OR(J702&lt;&gt;"OK",FinMes=""),"",IF(B702&gt;=FinMes,0,SUMIFS(PagoValido,PagoGasto,A702,PagoFecha,"&lt;"&amp;FinMes)))</f>
        <v/>
      </c>
      <c r="F702" s="35"/>
      <c r="G702" s="35"/>
      <c r="H702" s="35"/>
      <c r="I702" s="36" t="str">
        <f aca="false">IF(J702="","",IF(J702&lt;&gt;"OK","Confira os dados",IF(FinMes="","Escolha um período",IF(B702&gt;=FinMes,"Outro período",IF(L702&gt;0,"Pagamento excedente",IF(D702=0,"Pago",IF(E702=0,"A pagar","Parcial")))))))</f>
        <v/>
      </c>
      <c r="J702" s="36" t="str">
        <f aca="false">IF(COUNTA(A702:C702,F702:H702)=0,"",IF(A702="","Falta o código",IF(A702&lt;&gt;TRIM(A702),"Confira o código",IF(COUNTIFS(GastoID,A702)&gt;1,"Código repetido",IF(NOT(ISNUMBER(B702)),"Confira a data",IF(OR(B702&lt;1,B702&gt;73415,INT(B702)&lt;&gt;B702),"Confira a data",IF(NOT(ISNUMBER(C702)),"Confira o valor",IF(C702&lt;=0,"Valor maior que zero",IF(COUNTIFS(Categorias,F702)&lt;&gt;1,"Escolha uma categoria",IF(G702="","Preencha a descrição","OK"))))))))))</f>
        <v/>
      </c>
      <c r="K702" s="34" t="n">
        <f aca="false">IF(J702="OK",C702,0)</f>
        <v>0</v>
      </c>
      <c r="L702" s="34" t="str">
        <f aca="false">IF(OR(J702&lt;&gt;"OK",FinMes=""),"",IF(B702&gt;=FinMes,0,MAX(0,ROUND(E702-C702,2))))</f>
        <v/>
      </c>
    </row>
    <row r="703" customFormat="false" ht="25" hidden="false" customHeight="true" outlineLevel="0" collapsed="false">
      <c r="A703" s="31"/>
      <c r="B703" s="32"/>
      <c r="C703" s="33"/>
      <c r="D703" s="34" t="str">
        <f aca="false">IF(OR(J703&lt;&gt;"OK",FinMes=""),"",IF(B703&gt;=FinMes,0,MAX(0,ROUND(C703-E703,2))))</f>
        <v/>
      </c>
      <c r="E703" s="34" t="str">
        <f aca="false">IF(OR(J703&lt;&gt;"OK",FinMes=""),"",IF(B703&gt;=FinMes,0,SUMIFS(PagoValido,PagoGasto,A703,PagoFecha,"&lt;"&amp;FinMes)))</f>
        <v/>
      </c>
      <c r="F703" s="35"/>
      <c r="G703" s="35"/>
      <c r="H703" s="35"/>
      <c r="I703" s="36" t="str">
        <f aca="false">IF(J703="","",IF(J703&lt;&gt;"OK","Confira os dados",IF(FinMes="","Escolha um período",IF(B703&gt;=FinMes,"Outro período",IF(L703&gt;0,"Pagamento excedente",IF(D703=0,"Pago",IF(E703=0,"A pagar","Parcial")))))))</f>
        <v/>
      </c>
      <c r="J703" s="36" t="str">
        <f aca="false">IF(COUNTA(A703:C703,F703:H703)=0,"",IF(A703="","Falta o código",IF(A703&lt;&gt;TRIM(A703),"Confira o código",IF(COUNTIFS(GastoID,A703)&gt;1,"Código repetido",IF(NOT(ISNUMBER(B703)),"Confira a data",IF(OR(B703&lt;1,B703&gt;73415,INT(B703)&lt;&gt;B703),"Confira a data",IF(NOT(ISNUMBER(C703)),"Confira o valor",IF(C703&lt;=0,"Valor maior que zero",IF(COUNTIFS(Categorias,F703)&lt;&gt;1,"Escolha uma categoria",IF(G703="","Preencha a descrição","OK"))))))))))</f>
        <v/>
      </c>
      <c r="K703" s="34" t="n">
        <f aca="false">IF(J703="OK",C703,0)</f>
        <v>0</v>
      </c>
      <c r="L703" s="34" t="str">
        <f aca="false">IF(OR(J703&lt;&gt;"OK",FinMes=""),"",IF(B703&gt;=FinMes,0,MAX(0,ROUND(E703-C703,2))))</f>
        <v/>
      </c>
    </row>
    <row r="704" customFormat="false" ht="25" hidden="false" customHeight="true" outlineLevel="0" collapsed="false">
      <c r="A704" s="31"/>
      <c r="B704" s="32"/>
      <c r="C704" s="33"/>
      <c r="D704" s="34" t="str">
        <f aca="false">IF(OR(J704&lt;&gt;"OK",FinMes=""),"",IF(B704&gt;=FinMes,0,MAX(0,ROUND(C704-E704,2))))</f>
        <v/>
      </c>
      <c r="E704" s="34" t="str">
        <f aca="false">IF(OR(J704&lt;&gt;"OK",FinMes=""),"",IF(B704&gt;=FinMes,0,SUMIFS(PagoValido,PagoGasto,A704,PagoFecha,"&lt;"&amp;FinMes)))</f>
        <v/>
      </c>
      <c r="F704" s="35"/>
      <c r="G704" s="35"/>
      <c r="H704" s="35"/>
      <c r="I704" s="36" t="str">
        <f aca="false">IF(J704="","",IF(J704&lt;&gt;"OK","Confira os dados",IF(FinMes="","Escolha um período",IF(B704&gt;=FinMes,"Outro período",IF(L704&gt;0,"Pagamento excedente",IF(D704=0,"Pago",IF(E704=0,"A pagar","Parcial")))))))</f>
        <v/>
      </c>
      <c r="J704" s="36" t="str">
        <f aca="false">IF(COUNTA(A704:C704,F704:H704)=0,"",IF(A704="","Falta o código",IF(A704&lt;&gt;TRIM(A704),"Confira o código",IF(COUNTIFS(GastoID,A704)&gt;1,"Código repetido",IF(NOT(ISNUMBER(B704)),"Confira a data",IF(OR(B704&lt;1,B704&gt;73415,INT(B704)&lt;&gt;B704),"Confira a data",IF(NOT(ISNUMBER(C704)),"Confira o valor",IF(C704&lt;=0,"Valor maior que zero",IF(COUNTIFS(Categorias,F704)&lt;&gt;1,"Escolha uma categoria",IF(G704="","Preencha a descrição","OK"))))))))))</f>
        <v/>
      </c>
      <c r="K704" s="34" t="n">
        <f aca="false">IF(J704="OK",C704,0)</f>
        <v>0</v>
      </c>
      <c r="L704" s="34" t="str">
        <f aca="false">IF(OR(J704&lt;&gt;"OK",FinMes=""),"",IF(B704&gt;=FinMes,0,MAX(0,ROUND(E704-C704,2))))</f>
        <v/>
      </c>
    </row>
    <row r="705" customFormat="false" ht="25" hidden="false" customHeight="true" outlineLevel="0" collapsed="false">
      <c r="A705" s="31"/>
      <c r="B705" s="32"/>
      <c r="C705" s="33"/>
      <c r="D705" s="34" t="str">
        <f aca="false">IF(OR(J705&lt;&gt;"OK",FinMes=""),"",IF(B705&gt;=FinMes,0,MAX(0,ROUND(C705-E705,2))))</f>
        <v/>
      </c>
      <c r="E705" s="34" t="str">
        <f aca="false">IF(OR(J705&lt;&gt;"OK",FinMes=""),"",IF(B705&gt;=FinMes,0,SUMIFS(PagoValido,PagoGasto,A705,PagoFecha,"&lt;"&amp;FinMes)))</f>
        <v/>
      </c>
      <c r="F705" s="35"/>
      <c r="G705" s="35"/>
      <c r="H705" s="35"/>
      <c r="I705" s="36" t="str">
        <f aca="false">IF(J705="","",IF(J705&lt;&gt;"OK","Confira os dados",IF(FinMes="","Escolha um período",IF(B705&gt;=FinMes,"Outro período",IF(L705&gt;0,"Pagamento excedente",IF(D705=0,"Pago",IF(E705=0,"A pagar","Parcial")))))))</f>
        <v/>
      </c>
      <c r="J705" s="36" t="str">
        <f aca="false">IF(COUNTA(A705:C705,F705:H705)=0,"",IF(A705="","Falta o código",IF(A705&lt;&gt;TRIM(A705),"Confira o código",IF(COUNTIFS(GastoID,A705)&gt;1,"Código repetido",IF(NOT(ISNUMBER(B705)),"Confira a data",IF(OR(B705&lt;1,B705&gt;73415,INT(B705)&lt;&gt;B705),"Confira a data",IF(NOT(ISNUMBER(C705)),"Confira o valor",IF(C705&lt;=0,"Valor maior que zero",IF(COUNTIFS(Categorias,F705)&lt;&gt;1,"Escolha uma categoria",IF(G705="","Preencha a descrição","OK"))))))))))</f>
        <v/>
      </c>
      <c r="K705" s="34" t="n">
        <f aca="false">IF(J705="OK",C705,0)</f>
        <v>0</v>
      </c>
      <c r="L705" s="34" t="str">
        <f aca="false">IF(OR(J705&lt;&gt;"OK",FinMes=""),"",IF(B705&gt;=FinMes,0,MAX(0,ROUND(E705-C705,2))))</f>
        <v/>
      </c>
    </row>
    <row r="706" customFormat="false" ht="25" hidden="false" customHeight="true" outlineLevel="0" collapsed="false">
      <c r="A706" s="31"/>
      <c r="B706" s="32"/>
      <c r="C706" s="33"/>
      <c r="D706" s="34" t="str">
        <f aca="false">IF(OR(J706&lt;&gt;"OK",FinMes=""),"",IF(B706&gt;=FinMes,0,MAX(0,ROUND(C706-E706,2))))</f>
        <v/>
      </c>
      <c r="E706" s="34" t="str">
        <f aca="false">IF(OR(J706&lt;&gt;"OK",FinMes=""),"",IF(B706&gt;=FinMes,0,SUMIFS(PagoValido,PagoGasto,A706,PagoFecha,"&lt;"&amp;FinMes)))</f>
        <v/>
      </c>
      <c r="F706" s="35"/>
      <c r="G706" s="35"/>
      <c r="H706" s="35"/>
      <c r="I706" s="36" t="str">
        <f aca="false">IF(J706="","",IF(J706&lt;&gt;"OK","Confira os dados",IF(FinMes="","Escolha um período",IF(B706&gt;=FinMes,"Outro período",IF(L706&gt;0,"Pagamento excedente",IF(D706=0,"Pago",IF(E706=0,"A pagar","Parcial")))))))</f>
        <v/>
      </c>
      <c r="J706" s="36" t="str">
        <f aca="false">IF(COUNTA(A706:C706,F706:H706)=0,"",IF(A706="","Falta o código",IF(A706&lt;&gt;TRIM(A706),"Confira o código",IF(COUNTIFS(GastoID,A706)&gt;1,"Código repetido",IF(NOT(ISNUMBER(B706)),"Confira a data",IF(OR(B706&lt;1,B706&gt;73415,INT(B706)&lt;&gt;B706),"Confira a data",IF(NOT(ISNUMBER(C706)),"Confira o valor",IF(C706&lt;=0,"Valor maior que zero",IF(COUNTIFS(Categorias,F706)&lt;&gt;1,"Escolha uma categoria",IF(G706="","Preencha a descrição","OK"))))))))))</f>
        <v/>
      </c>
      <c r="K706" s="34" t="n">
        <f aca="false">IF(J706="OK",C706,0)</f>
        <v>0</v>
      </c>
      <c r="L706" s="34" t="str">
        <f aca="false">IF(OR(J706&lt;&gt;"OK",FinMes=""),"",IF(B706&gt;=FinMes,0,MAX(0,ROUND(E706-C706,2))))</f>
        <v/>
      </c>
    </row>
    <row r="707" customFormat="false" ht="25" hidden="false" customHeight="true" outlineLevel="0" collapsed="false">
      <c r="A707" s="31"/>
      <c r="B707" s="32"/>
      <c r="C707" s="33"/>
      <c r="D707" s="34" t="str">
        <f aca="false">IF(OR(J707&lt;&gt;"OK",FinMes=""),"",IF(B707&gt;=FinMes,0,MAX(0,ROUND(C707-E707,2))))</f>
        <v/>
      </c>
      <c r="E707" s="34" t="str">
        <f aca="false">IF(OR(J707&lt;&gt;"OK",FinMes=""),"",IF(B707&gt;=FinMes,0,SUMIFS(PagoValido,PagoGasto,A707,PagoFecha,"&lt;"&amp;FinMes)))</f>
        <v/>
      </c>
      <c r="F707" s="35"/>
      <c r="G707" s="35"/>
      <c r="H707" s="35"/>
      <c r="I707" s="36" t="str">
        <f aca="false">IF(J707="","",IF(J707&lt;&gt;"OK","Confira os dados",IF(FinMes="","Escolha um período",IF(B707&gt;=FinMes,"Outro período",IF(L707&gt;0,"Pagamento excedente",IF(D707=0,"Pago",IF(E707=0,"A pagar","Parcial")))))))</f>
        <v/>
      </c>
      <c r="J707" s="36" t="str">
        <f aca="false">IF(COUNTA(A707:C707,F707:H707)=0,"",IF(A707="","Falta o código",IF(A707&lt;&gt;TRIM(A707),"Confira o código",IF(COUNTIFS(GastoID,A707)&gt;1,"Código repetido",IF(NOT(ISNUMBER(B707)),"Confira a data",IF(OR(B707&lt;1,B707&gt;73415,INT(B707)&lt;&gt;B707),"Confira a data",IF(NOT(ISNUMBER(C707)),"Confira o valor",IF(C707&lt;=0,"Valor maior que zero",IF(COUNTIFS(Categorias,F707)&lt;&gt;1,"Escolha uma categoria",IF(G707="","Preencha a descrição","OK"))))))))))</f>
        <v/>
      </c>
      <c r="K707" s="34" t="n">
        <f aca="false">IF(J707="OK",C707,0)</f>
        <v>0</v>
      </c>
      <c r="L707" s="34" t="str">
        <f aca="false">IF(OR(J707&lt;&gt;"OK",FinMes=""),"",IF(B707&gt;=FinMes,0,MAX(0,ROUND(E707-C707,2))))</f>
        <v/>
      </c>
    </row>
    <row r="708" customFormat="false" ht="25" hidden="false" customHeight="true" outlineLevel="0" collapsed="false">
      <c r="A708" s="31"/>
      <c r="B708" s="32"/>
      <c r="C708" s="33"/>
      <c r="D708" s="34" t="str">
        <f aca="false">IF(OR(J708&lt;&gt;"OK",FinMes=""),"",IF(B708&gt;=FinMes,0,MAX(0,ROUND(C708-E708,2))))</f>
        <v/>
      </c>
      <c r="E708" s="34" t="str">
        <f aca="false">IF(OR(J708&lt;&gt;"OK",FinMes=""),"",IF(B708&gt;=FinMes,0,SUMIFS(PagoValido,PagoGasto,A708,PagoFecha,"&lt;"&amp;FinMes)))</f>
        <v/>
      </c>
      <c r="F708" s="35"/>
      <c r="G708" s="35"/>
      <c r="H708" s="35"/>
      <c r="I708" s="36" t="str">
        <f aca="false">IF(J708="","",IF(J708&lt;&gt;"OK","Confira os dados",IF(FinMes="","Escolha um período",IF(B708&gt;=FinMes,"Outro período",IF(L708&gt;0,"Pagamento excedente",IF(D708=0,"Pago",IF(E708=0,"A pagar","Parcial")))))))</f>
        <v/>
      </c>
      <c r="J708" s="36" t="str">
        <f aca="false">IF(COUNTA(A708:C708,F708:H708)=0,"",IF(A708="","Falta o código",IF(A708&lt;&gt;TRIM(A708),"Confira o código",IF(COUNTIFS(GastoID,A708)&gt;1,"Código repetido",IF(NOT(ISNUMBER(B708)),"Confira a data",IF(OR(B708&lt;1,B708&gt;73415,INT(B708)&lt;&gt;B708),"Confira a data",IF(NOT(ISNUMBER(C708)),"Confira o valor",IF(C708&lt;=0,"Valor maior que zero",IF(COUNTIFS(Categorias,F708)&lt;&gt;1,"Escolha uma categoria",IF(G708="","Preencha a descrição","OK"))))))))))</f>
        <v/>
      </c>
      <c r="K708" s="34" t="n">
        <f aca="false">IF(J708="OK",C708,0)</f>
        <v>0</v>
      </c>
      <c r="L708" s="34" t="str">
        <f aca="false">IF(OR(J708&lt;&gt;"OK",FinMes=""),"",IF(B708&gt;=FinMes,0,MAX(0,ROUND(E708-C708,2))))</f>
        <v/>
      </c>
    </row>
    <row r="709" customFormat="false" ht="25" hidden="false" customHeight="true" outlineLevel="0" collapsed="false">
      <c r="A709" s="31"/>
      <c r="B709" s="32"/>
      <c r="C709" s="33"/>
      <c r="D709" s="34" t="str">
        <f aca="false">IF(OR(J709&lt;&gt;"OK",FinMes=""),"",IF(B709&gt;=FinMes,0,MAX(0,ROUND(C709-E709,2))))</f>
        <v/>
      </c>
      <c r="E709" s="34" t="str">
        <f aca="false">IF(OR(J709&lt;&gt;"OK",FinMes=""),"",IF(B709&gt;=FinMes,0,SUMIFS(PagoValido,PagoGasto,A709,PagoFecha,"&lt;"&amp;FinMes)))</f>
        <v/>
      </c>
      <c r="F709" s="35"/>
      <c r="G709" s="35"/>
      <c r="H709" s="35"/>
      <c r="I709" s="36" t="str">
        <f aca="false">IF(J709="","",IF(J709&lt;&gt;"OK","Confira os dados",IF(FinMes="","Escolha um período",IF(B709&gt;=FinMes,"Outro período",IF(L709&gt;0,"Pagamento excedente",IF(D709=0,"Pago",IF(E709=0,"A pagar","Parcial")))))))</f>
        <v/>
      </c>
      <c r="J709" s="36" t="str">
        <f aca="false">IF(COUNTA(A709:C709,F709:H709)=0,"",IF(A709="","Falta o código",IF(A709&lt;&gt;TRIM(A709),"Confira o código",IF(COUNTIFS(GastoID,A709)&gt;1,"Código repetido",IF(NOT(ISNUMBER(B709)),"Confira a data",IF(OR(B709&lt;1,B709&gt;73415,INT(B709)&lt;&gt;B709),"Confira a data",IF(NOT(ISNUMBER(C709)),"Confira o valor",IF(C709&lt;=0,"Valor maior que zero",IF(COUNTIFS(Categorias,F709)&lt;&gt;1,"Escolha uma categoria",IF(G709="","Preencha a descrição","OK"))))))))))</f>
        <v/>
      </c>
      <c r="K709" s="34" t="n">
        <f aca="false">IF(J709="OK",C709,0)</f>
        <v>0</v>
      </c>
      <c r="L709" s="34" t="str">
        <f aca="false">IF(OR(J709&lt;&gt;"OK",FinMes=""),"",IF(B709&gt;=FinMes,0,MAX(0,ROUND(E709-C709,2))))</f>
        <v/>
      </c>
    </row>
    <row r="710" customFormat="false" ht="25" hidden="false" customHeight="true" outlineLevel="0" collapsed="false">
      <c r="A710" s="31"/>
      <c r="B710" s="32"/>
      <c r="C710" s="33"/>
      <c r="D710" s="34" t="str">
        <f aca="false">IF(OR(J710&lt;&gt;"OK",FinMes=""),"",IF(B710&gt;=FinMes,0,MAX(0,ROUND(C710-E710,2))))</f>
        <v/>
      </c>
      <c r="E710" s="34" t="str">
        <f aca="false">IF(OR(J710&lt;&gt;"OK",FinMes=""),"",IF(B710&gt;=FinMes,0,SUMIFS(PagoValido,PagoGasto,A710,PagoFecha,"&lt;"&amp;FinMes)))</f>
        <v/>
      </c>
      <c r="F710" s="35"/>
      <c r="G710" s="35"/>
      <c r="H710" s="35"/>
      <c r="I710" s="36" t="str">
        <f aca="false">IF(J710="","",IF(J710&lt;&gt;"OK","Confira os dados",IF(FinMes="","Escolha um período",IF(B710&gt;=FinMes,"Outro período",IF(L710&gt;0,"Pagamento excedente",IF(D710=0,"Pago",IF(E710=0,"A pagar","Parcial")))))))</f>
        <v/>
      </c>
      <c r="J710" s="36" t="str">
        <f aca="false">IF(COUNTA(A710:C710,F710:H710)=0,"",IF(A710="","Falta o código",IF(A710&lt;&gt;TRIM(A710),"Confira o código",IF(COUNTIFS(GastoID,A710)&gt;1,"Código repetido",IF(NOT(ISNUMBER(B710)),"Confira a data",IF(OR(B710&lt;1,B710&gt;73415,INT(B710)&lt;&gt;B710),"Confira a data",IF(NOT(ISNUMBER(C710)),"Confira o valor",IF(C710&lt;=0,"Valor maior que zero",IF(COUNTIFS(Categorias,F710)&lt;&gt;1,"Escolha uma categoria",IF(G710="","Preencha a descrição","OK"))))))))))</f>
        <v/>
      </c>
      <c r="K710" s="34" t="n">
        <f aca="false">IF(J710="OK",C710,0)</f>
        <v>0</v>
      </c>
      <c r="L710" s="34" t="str">
        <f aca="false">IF(OR(J710&lt;&gt;"OK",FinMes=""),"",IF(B710&gt;=FinMes,0,MAX(0,ROUND(E710-C710,2))))</f>
        <v/>
      </c>
    </row>
    <row r="711" customFormat="false" ht="25" hidden="false" customHeight="true" outlineLevel="0" collapsed="false">
      <c r="A711" s="31"/>
      <c r="B711" s="32"/>
      <c r="C711" s="33"/>
      <c r="D711" s="34" t="str">
        <f aca="false">IF(OR(J711&lt;&gt;"OK",FinMes=""),"",IF(B711&gt;=FinMes,0,MAX(0,ROUND(C711-E711,2))))</f>
        <v/>
      </c>
      <c r="E711" s="34" t="str">
        <f aca="false">IF(OR(J711&lt;&gt;"OK",FinMes=""),"",IF(B711&gt;=FinMes,0,SUMIFS(PagoValido,PagoGasto,A711,PagoFecha,"&lt;"&amp;FinMes)))</f>
        <v/>
      </c>
      <c r="F711" s="35"/>
      <c r="G711" s="35"/>
      <c r="H711" s="35"/>
      <c r="I711" s="36" t="str">
        <f aca="false">IF(J711="","",IF(J711&lt;&gt;"OK","Confira os dados",IF(FinMes="","Escolha um período",IF(B711&gt;=FinMes,"Outro período",IF(L711&gt;0,"Pagamento excedente",IF(D711=0,"Pago",IF(E711=0,"A pagar","Parcial")))))))</f>
        <v/>
      </c>
      <c r="J711" s="36" t="str">
        <f aca="false">IF(COUNTA(A711:C711,F711:H711)=0,"",IF(A711="","Falta o código",IF(A711&lt;&gt;TRIM(A711),"Confira o código",IF(COUNTIFS(GastoID,A711)&gt;1,"Código repetido",IF(NOT(ISNUMBER(B711)),"Confira a data",IF(OR(B711&lt;1,B711&gt;73415,INT(B711)&lt;&gt;B711),"Confira a data",IF(NOT(ISNUMBER(C711)),"Confira o valor",IF(C711&lt;=0,"Valor maior que zero",IF(COUNTIFS(Categorias,F711)&lt;&gt;1,"Escolha uma categoria",IF(G711="","Preencha a descrição","OK"))))))))))</f>
        <v/>
      </c>
      <c r="K711" s="34" t="n">
        <f aca="false">IF(J711="OK",C711,0)</f>
        <v>0</v>
      </c>
      <c r="L711" s="34" t="str">
        <f aca="false">IF(OR(J711&lt;&gt;"OK",FinMes=""),"",IF(B711&gt;=FinMes,0,MAX(0,ROUND(E711-C711,2))))</f>
        <v/>
      </c>
    </row>
    <row r="712" customFormat="false" ht="25" hidden="false" customHeight="true" outlineLevel="0" collapsed="false">
      <c r="A712" s="31"/>
      <c r="B712" s="32"/>
      <c r="C712" s="33"/>
      <c r="D712" s="34" t="str">
        <f aca="false">IF(OR(J712&lt;&gt;"OK",FinMes=""),"",IF(B712&gt;=FinMes,0,MAX(0,ROUND(C712-E712,2))))</f>
        <v/>
      </c>
      <c r="E712" s="34" t="str">
        <f aca="false">IF(OR(J712&lt;&gt;"OK",FinMes=""),"",IF(B712&gt;=FinMes,0,SUMIFS(PagoValido,PagoGasto,A712,PagoFecha,"&lt;"&amp;FinMes)))</f>
        <v/>
      </c>
      <c r="F712" s="35"/>
      <c r="G712" s="35"/>
      <c r="H712" s="35"/>
      <c r="I712" s="36" t="str">
        <f aca="false">IF(J712="","",IF(J712&lt;&gt;"OK","Confira os dados",IF(FinMes="","Escolha um período",IF(B712&gt;=FinMes,"Outro período",IF(L712&gt;0,"Pagamento excedente",IF(D712=0,"Pago",IF(E712=0,"A pagar","Parcial")))))))</f>
        <v/>
      </c>
      <c r="J712" s="36" t="str">
        <f aca="false">IF(COUNTA(A712:C712,F712:H712)=0,"",IF(A712="","Falta o código",IF(A712&lt;&gt;TRIM(A712),"Confira o código",IF(COUNTIFS(GastoID,A712)&gt;1,"Código repetido",IF(NOT(ISNUMBER(B712)),"Confira a data",IF(OR(B712&lt;1,B712&gt;73415,INT(B712)&lt;&gt;B712),"Confira a data",IF(NOT(ISNUMBER(C712)),"Confira o valor",IF(C712&lt;=0,"Valor maior que zero",IF(COUNTIFS(Categorias,F712)&lt;&gt;1,"Escolha uma categoria",IF(G712="","Preencha a descrição","OK"))))))))))</f>
        <v/>
      </c>
      <c r="K712" s="34" t="n">
        <f aca="false">IF(J712="OK",C712,0)</f>
        <v>0</v>
      </c>
      <c r="L712" s="34" t="str">
        <f aca="false">IF(OR(J712&lt;&gt;"OK",FinMes=""),"",IF(B712&gt;=FinMes,0,MAX(0,ROUND(E712-C712,2))))</f>
        <v/>
      </c>
    </row>
    <row r="713" customFormat="false" ht="25" hidden="false" customHeight="true" outlineLevel="0" collapsed="false">
      <c r="A713" s="31"/>
      <c r="B713" s="32"/>
      <c r="C713" s="33"/>
      <c r="D713" s="34" t="str">
        <f aca="false">IF(OR(J713&lt;&gt;"OK",FinMes=""),"",IF(B713&gt;=FinMes,0,MAX(0,ROUND(C713-E713,2))))</f>
        <v/>
      </c>
      <c r="E713" s="34" t="str">
        <f aca="false">IF(OR(J713&lt;&gt;"OK",FinMes=""),"",IF(B713&gt;=FinMes,0,SUMIFS(PagoValido,PagoGasto,A713,PagoFecha,"&lt;"&amp;FinMes)))</f>
        <v/>
      </c>
      <c r="F713" s="35"/>
      <c r="G713" s="35"/>
      <c r="H713" s="35"/>
      <c r="I713" s="36" t="str">
        <f aca="false">IF(J713="","",IF(J713&lt;&gt;"OK","Confira os dados",IF(FinMes="","Escolha um período",IF(B713&gt;=FinMes,"Outro período",IF(L713&gt;0,"Pagamento excedente",IF(D713=0,"Pago",IF(E713=0,"A pagar","Parcial")))))))</f>
        <v/>
      </c>
      <c r="J713" s="36" t="str">
        <f aca="false">IF(COUNTA(A713:C713,F713:H713)=0,"",IF(A713="","Falta o código",IF(A713&lt;&gt;TRIM(A713),"Confira o código",IF(COUNTIFS(GastoID,A713)&gt;1,"Código repetido",IF(NOT(ISNUMBER(B713)),"Confira a data",IF(OR(B713&lt;1,B713&gt;73415,INT(B713)&lt;&gt;B713),"Confira a data",IF(NOT(ISNUMBER(C713)),"Confira o valor",IF(C713&lt;=0,"Valor maior que zero",IF(COUNTIFS(Categorias,F713)&lt;&gt;1,"Escolha uma categoria",IF(G713="","Preencha a descrição","OK"))))))))))</f>
        <v/>
      </c>
      <c r="K713" s="34" t="n">
        <f aca="false">IF(J713="OK",C713,0)</f>
        <v>0</v>
      </c>
      <c r="L713" s="34" t="str">
        <f aca="false">IF(OR(J713&lt;&gt;"OK",FinMes=""),"",IF(B713&gt;=FinMes,0,MAX(0,ROUND(E713-C713,2))))</f>
        <v/>
      </c>
    </row>
    <row r="714" customFormat="false" ht="25" hidden="false" customHeight="true" outlineLevel="0" collapsed="false">
      <c r="A714" s="31"/>
      <c r="B714" s="32"/>
      <c r="C714" s="33"/>
      <c r="D714" s="34" t="str">
        <f aca="false">IF(OR(J714&lt;&gt;"OK",FinMes=""),"",IF(B714&gt;=FinMes,0,MAX(0,ROUND(C714-E714,2))))</f>
        <v/>
      </c>
      <c r="E714" s="34" t="str">
        <f aca="false">IF(OR(J714&lt;&gt;"OK",FinMes=""),"",IF(B714&gt;=FinMes,0,SUMIFS(PagoValido,PagoGasto,A714,PagoFecha,"&lt;"&amp;FinMes)))</f>
        <v/>
      </c>
      <c r="F714" s="35"/>
      <c r="G714" s="35"/>
      <c r="H714" s="35"/>
      <c r="I714" s="36" t="str">
        <f aca="false">IF(J714="","",IF(J714&lt;&gt;"OK","Confira os dados",IF(FinMes="","Escolha um período",IF(B714&gt;=FinMes,"Outro período",IF(L714&gt;0,"Pagamento excedente",IF(D714=0,"Pago",IF(E714=0,"A pagar","Parcial")))))))</f>
        <v/>
      </c>
      <c r="J714" s="36" t="str">
        <f aca="false">IF(COUNTA(A714:C714,F714:H714)=0,"",IF(A714="","Falta o código",IF(A714&lt;&gt;TRIM(A714),"Confira o código",IF(COUNTIFS(GastoID,A714)&gt;1,"Código repetido",IF(NOT(ISNUMBER(B714)),"Confira a data",IF(OR(B714&lt;1,B714&gt;73415,INT(B714)&lt;&gt;B714),"Confira a data",IF(NOT(ISNUMBER(C714)),"Confira o valor",IF(C714&lt;=0,"Valor maior que zero",IF(COUNTIFS(Categorias,F714)&lt;&gt;1,"Escolha uma categoria",IF(G714="","Preencha a descrição","OK"))))))))))</f>
        <v/>
      </c>
      <c r="K714" s="34" t="n">
        <f aca="false">IF(J714="OK",C714,0)</f>
        <v>0</v>
      </c>
      <c r="L714" s="34" t="str">
        <f aca="false">IF(OR(J714&lt;&gt;"OK",FinMes=""),"",IF(B714&gt;=FinMes,0,MAX(0,ROUND(E714-C714,2))))</f>
        <v/>
      </c>
    </row>
    <row r="715" customFormat="false" ht="25" hidden="false" customHeight="true" outlineLevel="0" collapsed="false">
      <c r="A715" s="31"/>
      <c r="B715" s="32"/>
      <c r="C715" s="33"/>
      <c r="D715" s="34" t="str">
        <f aca="false">IF(OR(J715&lt;&gt;"OK",FinMes=""),"",IF(B715&gt;=FinMes,0,MAX(0,ROUND(C715-E715,2))))</f>
        <v/>
      </c>
      <c r="E715" s="34" t="str">
        <f aca="false">IF(OR(J715&lt;&gt;"OK",FinMes=""),"",IF(B715&gt;=FinMes,0,SUMIFS(PagoValido,PagoGasto,A715,PagoFecha,"&lt;"&amp;FinMes)))</f>
        <v/>
      </c>
      <c r="F715" s="35"/>
      <c r="G715" s="35"/>
      <c r="H715" s="35"/>
      <c r="I715" s="36" t="str">
        <f aca="false">IF(J715="","",IF(J715&lt;&gt;"OK","Confira os dados",IF(FinMes="","Escolha um período",IF(B715&gt;=FinMes,"Outro período",IF(L715&gt;0,"Pagamento excedente",IF(D715=0,"Pago",IF(E715=0,"A pagar","Parcial")))))))</f>
        <v/>
      </c>
      <c r="J715" s="36" t="str">
        <f aca="false">IF(COUNTA(A715:C715,F715:H715)=0,"",IF(A715="","Falta o código",IF(A715&lt;&gt;TRIM(A715),"Confira o código",IF(COUNTIFS(GastoID,A715)&gt;1,"Código repetido",IF(NOT(ISNUMBER(B715)),"Confira a data",IF(OR(B715&lt;1,B715&gt;73415,INT(B715)&lt;&gt;B715),"Confira a data",IF(NOT(ISNUMBER(C715)),"Confira o valor",IF(C715&lt;=0,"Valor maior que zero",IF(COUNTIFS(Categorias,F715)&lt;&gt;1,"Escolha uma categoria",IF(G715="","Preencha a descrição","OK"))))))))))</f>
        <v/>
      </c>
      <c r="K715" s="34" t="n">
        <f aca="false">IF(J715="OK",C715,0)</f>
        <v>0</v>
      </c>
      <c r="L715" s="34" t="str">
        <f aca="false">IF(OR(J715&lt;&gt;"OK",FinMes=""),"",IF(B715&gt;=FinMes,0,MAX(0,ROUND(E715-C715,2))))</f>
        <v/>
      </c>
    </row>
    <row r="716" customFormat="false" ht="25" hidden="false" customHeight="true" outlineLevel="0" collapsed="false">
      <c r="A716" s="31"/>
      <c r="B716" s="32"/>
      <c r="C716" s="33"/>
      <c r="D716" s="34" t="str">
        <f aca="false">IF(OR(J716&lt;&gt;"OK",FinMes=""),"",IF(B716&gt;=FinMes,0,MAX(0,ROUND(C716-E716,2))))</f>
        <v/>
      </c>
      <c r="E716" s="34" t="str">
        <f aca="false">IF(OR(J716&lt;&gt;"OK",FinMes=""),"",IF(B716&gt;=FinMes,0,SUMIFS(PagoValido,PagoGasto,A716,PagoFecha,"&lt;"&amp;FinMes)))</f>
        <v/>
      </c>
      <c r="F716" s="35"/>
      <c r="G716" s="35"/>
      <c r="H716" s="35"/>
      <c r="I716" s="36" t="str">
        <f aca="false">IF(J716="","",IF(J716&lt;&gt;"OK","Confira os dados",IF(FinMes="","Escolha um período",IF(B716&gt;=FinMes,"Outro período",IF(L716&gt;0,"Pagamento excedente",IF(D716=0,"Pago",IF(E716=0,"A pagar","Parcial")))))))</f>
        <v/>
      </c>
      <c r="J716" s="36" t="str">
        <f aca="false">IF(COUNTA(A716:C716,F716:H716)=0,"",IF(A716="","Falta o código",IF(A716&lt;&gt;TRIM(A716),"Confira o código",IF(COUNTIFS(GastoID,A716)&gt;1,"Código repetido",IF(NOT(ISNUMBER(B716)),"Confira a data",IF(OR(B716&lt;1,B716&gt;73415,INT(B716)&lt;&gt;B716),"Confira a data",IF(NOT(ISNUMBER(C716)),"Confira o valor",IF(C716&lt;=0,"Valor maior que zero",IF(COUNTIFS(Categorias,F716)&lt;&gt;1,"Escolha uma categoria",IF(G716="","Preencha a descrição","OK"))))))))))</f>
        <v/>
      </c>
      <c r="K716" s="34" t="n">
        <f aca="false">IF(J716="OK",C716,0)</f>
        <v>0</v>
      </c>
      <c r="L716" s="34" t="str">
        <f aca="false">IF(OR(J716&lt;&gt;"OK",FinMes=""),"",IF(B716&gt;=FinMes,0,MAX(0,ROUND(E716-C716,2))))</f>
        <v/>
      </c>
    </row>
    <row r="717" customFormat="false" ht="25" hidden="false" customHeight="true" outlineLevel="0" collapsed="false">
      <c r="A717" s="31"/>
      <c r="B717" s="32"/>
      <c r="C717" s="33"/>
      <c r="D717" s="34" t="str">
        <f aca="false">IF(OR(J717&lt;&gt;"OK",FinMes=""),"",IF(B717&gt;=FinMes,0,MAX(0,ROUND(C717-E717,2))))</f>
        <v/>
      </c>
      <c r="E717" s="34" t="str">
        <f aca="false">IF(OR(J717&lt;&gt;"OK",FinMes=""),"",IF(B717&gt;=FinMes,0,SUMIFS(PagoValido,PagoGasto,A717,PagoFecha,"&lt;"&amp;FinMes)))</f>
        <v/>
      </c>
      <c r="F717" s="35"/>
      <c r="G717" s="35"/>
      <c r="H717" s="35"/>
      <c r="I717" s="36" t="str">
        <f aca="false">IF(J717="","",IF(J717&lt;&gt;"OK","Confira os dados",IF(FinMes="","Escolha um período",IF(B717&gt;=FinMes,"Outro período",IF(L717&gt;0,"Pagamento excedente",IF(D717=0,"Pago",IF(E717=0,"A pagar","Parcial")))))))</f>
        <v/>
      </c>
      <c r="J717" s="36" t="str">
        <f aca="false">IF(COUNTA(A717:C717,F717:H717)=0,"",IF(A717="","Falta o código",IF(A717&lt;&gt;TRIM(A717),"Confira o código",IF(COUNTIFS(GastoID,A717)&gt;1,"Código repetido",IF(NOT(ISNUMBER(B717)),"Confira a data",IF(OR(B717&lt;1,B717&gt;73415,INT(B717)&lt;&gt;B717),"Confira a data",IF(NOT(ISNUMBER(C717)),"Confira o valor",IF(C717&lt;=0,"Valor maior que zero",IF(COUNTIFS(Categorias,F717)&lt;&gt;1,"Escolha uma categoria",IF(G717="","Preencha a descrição","OK"))))))))))</f>
        <v/>
      </c>
      <c r="K717" s="34" t="n">
        <f aca="false">IF(J717="OK",C717,0)</f>
        <v>0</v>
      </c>
      <c r="L717" s="34" t="str">
        <f aca="false">IF(OR(J717&lt;&gt;"OK",FinMes=""),"",IF(B717&gt;=FinMes,0,MAX(0,ROUND(E717-C717,2))))</f>
        <v/>
      </c>
    </row>
    <row r="718" customFormat="false" ht="25" hidden="false" customHeight="true" outlineLevel="0" collapsed="false">
      <c r="A718" s="31"/>
      <c r="B718" s="32"/>
      <c r="C718" s="33"/>
      <c r="D718" s="34" t="str">
        <f aca="false">IF(OR(J718&lt;&gt;"OK",FinMes=""),"",IF(B718&gt;=FinMes,0,MAX(0,ROUND(C718-E718,2))))</f>
        <v/>
      </c>
      <c r="E718" s="34" t="str">
        <f aca="false">IF(OR(J718&lt;&gt;"OK",FinMes=""),"",IF(B718&gt;=FinMes,0,SUMIFS(PagoValido,PagoGasto,A718,PagoFecha,"&lt;"&amp;FinMes)))</f>
        <v/>
      </c>
      <c r="F718" s="35"/>
      <c r="G718" s="35"/>
      <c r="H718" s="35"/>
      <c r="I718" s="36" t="str">
        <f aca="false">IF(J718="","",IF(J718&lt;&gt;"OK","Confira os dados",IF(FinMes="","Escolha um período",IF(B718&gt;=FinMes,"Outro período",IF(L718&gt;0,"Pagamento excedente",IF(D718=0,"Pago",IF(E718=0,"A pagar","Parcial")))))))</f>
        <v/>
      </c>
      <c r="J718" s="36" t="str">
        <f aca="false">IF(COUNTA(A718:C718,F718:H718)=0,"",IF(A718="","Falta o código",IF(A718&lt;&gt;TRIM(A718),"Confira o código",IF(COUNTIFS(GastoID,A718)&gt;1,"Código repetido",IF(NOT(ISNUMBER(B718)),"Confira a data",IF(OR(B718&lt;1,B718&gt;73415,INT(B718)&lt;&gt;B718),"Confira a data",IF(NOT(ISNUMBER(C718)),"Confira o valor",IF(C718&lt;=0,"Valor maior que zero",IF(COUNTIFS(Categorias,F718)&lt;&gt;1,"Escolha uma categoria",IF(G718="","Preencha a descrição","OK"))))))))))</f>
        <v/>
      </c>
      <c r="K718" s="34" t="n">
        <f aca="false">IF(J718="OK",C718,0)</f>
        <v>0</v>
      </c>
      <c r="L718" s="34" t="str">
        <f aca="false">IF(OR(J718&lt;&gt;"OK",FinMes=""),"",IF(B718&gt;=FinMes,0,MAX(0,ROUND(E718-C718,2))))</f>
        <v/>
      </c>
    </row>
    <row r="719" customFormat="false" ht="25" hidden="false" customHeight="true" outlineLevel="0" collapsed="false">
      <c r="A719" s="31"/>
      <c r="B719" s="32"/>
      <c r="C719" s="33"/>
      <c r="D719" s="34" t="str">
        <f aca="false">IF(OR(J719&lt;&gt;"OK",FinMes=""),"",IF(B719&gt;=FinMes,0,MAX(0,ROUND(C719-E719,2))))</f>
        <v/>
      </c>
      <c r="E719" s="34" t="str">
        <f aca="false">IF(OR(J719&lt;&gt;"OK",FinMes=""),"",IF(B719&gt;=FinMes,0,SUMIFS(PagoValido,PagoGasto,A719,PagoFecha,"&lt;"&amp;FinMes)))</f>
        <v/>
      </c>
      <c r="F719" s="35"/>
      <c r="G719" s="35"/>
      <c r="H719" s="35"/>
      <c r="I719" s="36" t="str">
        <f aca="false">IF(J719="","",IF(J719&lt;&gt;"OK","Confira os dados",IF(FinMes="","Escolha um período",IF(B719&gt;=FinMes,"Outro período",IF(L719&gt;0,"Pagamento excedente",IF(D719=0,"Pago",IF(E719=0,"A pagar","Parcial")))))))</f>
        <v/>
      </c>
      <c r="J719" s="36" t="str">
        <f aca="false">IF(COUNTA(A719:C719,F719:H719)=0,"",IF(A719="","Falta o código",IF(A719&lt;&gt;TRIM(A719),"Confira o código",IF(COUNTIFS(GastoID,A719)&gt;1,"Código repetido",IF(NOT(ISNUMBER(B719)),"Confira a data",IF(OR(B719&lt;1,B719&gt;73415,INT(B719)&lt;&gt;B719),"Confira a data",IF(NOT(ISNUMBER(C719)),"Confira o valor",IF(C719&lt;=0,"Valor maior que zero",IF(COUNTIFS(Categorias,F719)&lt;&gt;1,"Escolha uma categoria",IF(G719="","Preencha a descrição","OK"))))))))))</f>
        <v/>
      </c>
      <c r="K719" s="34" t="n">
        <f aca="false">IF(J719="OK",C719,0)</f>
        <v>0</v>
      </c>
      <c r="L719" s="34" t="str">
        <f aca="false">IF(OR(J719&lt;&gt;"OK",FinMes=""),"",IF(B719&gt;=FinMes,0,MAX(0,ROUND(E719-C719,2))))</f>
        <v/>
      </c>
    </row>
    <row r="720" customFormat="false" ht="25" hidden="false" customHeight="true" outlineLevel="0" collapsed="false">
      <c r="A720" s="31"/>
      <c r="B720" s="32"/>
      <c r="C720" s="33"/>
      <c r="D720" s="34" t="str">
        <f aca="false">IF(OR(J720&lt;&gt;"OK",FinMes=""),"",IF(B720&gt;=FinMes,0,MAX(0,ROUND(C720-E720,2))))</f>
        <v/>
      </c>
      <c r="E720" s="34" t="str">
        <f aca="false">IF(OR(J720&lt;&gt;"OK",FinMes=""),"",IF(B720&gt;=FinMes,0,SUMIFS(PagoValido,PagoGasto,A720,PagoFecha,"&lt;"&amp;FinMes)))</f>
        <v/>
      </c>
      <c r="F720" s="35"/>
      <c r="G720" s="35"/>
      <c r="H720" s="35"/>
      <c r="I720" s="36" t="str">
        <f aca="false">IF(J720="","",IF(J720&lt;&gt;"OK","Confira os dados",IF(FinMes="","Escolha um período",IF(B720&gt;=FinMes,"Outro período",IF(L720&gt;0,"Pagamento excedente",IF(D720=0,"Pago",IF(E720=0,"A pagar","Parcial")))))))</f>
        <v/>
      </c>
      <c r="J720" s="36" t="str">
        <f aca="false">IF(COUNTA(A720:C720,F720:H720)=0,"",IF(A720="","Falta o código",IF(A720&lt;&gt;TRIM(A720),"Confira o código",IF(COUNTIFS(GastoID,A720)&gt;1,"Código repetido",IF(NOT(ISNUMBER(B720)),"Confira a data",IF(OR(B720&lt;1,B720&gt;73415,INT(B720)&lt;&gt;B720),"Confira a data",IF(NOT(ISNUMBER(C720)),"Confira o valor",IF(C720&lt;=0,"Valor maior que zero",IF(COUNTIFS(Categorias,F720)&lt;&gt;1,"Escolha uma categoria",IF(G720="","Preencha a descrição","OK"))))))))))</f>
        <v/>
      </c>
      <c r="K720" s="34" t="n">
        <f aca="false">IF(J720="OK",C720,0)</f>
        <v>0</v>
      </c>
      <c r="L720" s="34" t="str">
        <f aca="false">IF(OR(J720&lt;&gt;"OK",FinMes=""),"",IF(B720&gt;=FinMes,0,MAX(0,ROUND(E720-C720,2))))</f>
        <v/>
      </c>
    </row>
    <row r="721" customFormat="false" ht="25" hidden="false" customHeight="true" outlineLevel="0" collapsed="false">
      <c r="A721" s="31"/>
      <c r="B721" s="32"/>
      <c r="C721" s="33"/>
      <c r="D721" s="34" t="str">
        <f aca="false">IF(OR(J721&lt;&gt;"OK",FinMes=""),"",IF(B721&gt;=FinMes,0,MAX(0,ROUND(C721-E721,2))))</f>
        <v/>
      </c>
      <c r="E721" s="34" t="str">
        <f aca="false">IF(OR(J721&lt;&gt;"OK",FinMes=""),"",IF(B721&gt;=FinMes,0,SUMIFS(PagoValido,PagoGasto,A721,PagoFecha,"&lt;"&amp;FinMes)))</f>
        <v/>
      </c>
      <c r="F721" s="35"/>
      <c r="G721" s="35"/>
      <c r="H721" s="35"/>
      <c r="I721" s="36" t="str">
        <f aca="false">IF(J721="","",IF(J721&lt;&gt;"OK","Confira os dados",IF(FinMes="","Escolha um período",IF(B721&gt;=FinMes,"Outro período",IF(L721&gt;0,"Pagamento excedente",IF(D721=0,"Pago",IF(E721=0,"A pagar","Parcial")))))))</f>
        <v/>
      </c>
      <c r="J721" s="36" t="str">
        <f aca="false">IF(COUNTA(A721:C721,F721:H721)=0,"",IF(A721="","Falta o código",IF(A721&lt;&gt;TRIM(A721),"Confira o código",IF(COUNTIFS(GastoID,A721)&gt;1,"Código repetido",IF(NOT(ISNUMBER(B721)),"Confira a data",IF(OR(B721&lt;1,B721&gt;73415,INT(B721)&lt;&gt;B721),"Confira a data",IF(NOT(ISNUMBER(C721)),"Confira o valor",IF(C721&lt;=0,"Valor maior que zero",IF(COUNTIFS(Categorias,F721)&lt;&gt;1,"Escolha uma categoria",IF(G721="","Preencha a descrição","OK"))))))))))</f>
        <v/>
      </c>
      <c r="K721" s="34" t="n">
        <f aca="false">IF(J721="OK",C721,0)</f>
        <v>0</v>
      </c>
      <c r="L721" s="34" t="str">
        <f aca="false">IF(OR(J721&lt;&gt;"OK",FinMes=""),"",IF(B721&gt;=FinMes,0,MAX(0,ROUND(E721-C721,2))))</f>
        <v/>
      </c>
    </row>
    <row r="722" customFormat="false" ht="25" hidden="false" customHeight="true" outlineLevel="0" collapsed="false">
      <c r="A722" s="31"/>
      <c r="B722" s="32"/>
      <c r="C722" s="33"/>
      <c r="D722" s="34" t="str">
        <f aca="false">IF(OR(J722&lt;&gt;"OK",FinMes=""),"",IF(B722&gt;=FinMes,0,MAX(0,ROUND(C722-E722,2))))</f>
        <v/>
      </c>
      <c r="E722" s="34" t="str">
        <f aca="false">IF(OR(J722&lt;&gt;"OK",FinMes=""),"",IF(B722&gt;=FinMes,0,SUMIFS(PagoValido,PagoGasto,A722,PagoFecha,"&lt;"&amp;FinMes)))</f>
        <v/>
      </c>
      <c r="F722" s="35"/>
      <c r="G722" s="35"/>
      <c r="H722" s="35"/>
      <c r="I722" s="36" t="str">
        <f aca="false">IF(J722="","",IF(J722&lt;&gt;"OK","Confira os dados",IF(FinMes="","Escolha um período",IF(B722&gt;=FinMes,"Outro período",IF(L722&gt;0,"Pagamento excedente",IF(D722=0,"Pago",IF(E722=0,"A pagar","Parcial")))))))</f>
        <v/>
      </c>
      <c r="J722" s="36" t="str">
        <f aca="false">IF(COUNTA(A722:C722,F722:H722)=0,"",IF(A722="","Falta o código",IF(A722&lt;&gt;TRIM(A722),"Confira o código",IF(COUNTIFS(GastoID,A722)&gt;1,"Código repetido",IF(NOT(ISNUMBER(B722)),"Confira a data",IF(OR(B722&lt;1,B722&gt;73415,INT(B722)&lt;&gt;B722),"Confira a data",IF(NOT(ISNUMBER(C722)),"Confira o valor",IF(C722&lt;=0,"Valor maior que zero",IF(COUNTIFS(Categorias,F722)&lt;&gt;1,"Escolha uma categoria",IF(G722="","Preencha a descrição","OK"))))))))))</f>
        <v/>
      </c>
      <c r="K722" s="34" t="n">
        <f aca="false">IF(J722="OK",C722,0)</f>
        <v>0</v>
      </c>
      <c r="L722" s="34" t="str">
        <f aca="false">IF(OR(J722&lt;&gt;"OK",FinMes=""),"",IF(B722&gt;=FinMes,0,MAX(0,ROUND(E722-C722,2))))</f>
        <v/>
      </c>
    </row>
    <row r="723" customFormat="false" ht="25" hidden="false" customHeight="true" outlineLevel="0" collapsed="false">
      <c r="A723" s="31"/>
      <c r="B723" s="32"/>
      <c r="C723" s="33"/>
      <c r="D723" s="34" t="str">
        <f aca="false">IF(OR(J723&lt;&gt;"OK",FinMes=""),"",IF(B723&gt;=FinMes,0,MAX(0,ROUND(C723-E723,2))))</f>
        <v/>
      </c>
      <c r="E723" s="34" t="str">
        <f aca="false">IF(OR(J723&lt;&gt;"OK",FinMes=""),"",IF(B723&gt;=FinMes,0,SUMIFS(PagoValido,PagoGasto,A723,PagoFecha,"&lt;"&amp;FinMes)))</f>
        <v/>
      </c>
      <c r="F723" s="35"/>
      <c r="G723" s="35"/>
      <c r="H723" s="35"/>
      <c r="I723" s="36" t="str">
        <f aca="false">IF(J723="","",IF(J723&lt;&gt;"OK","Confira os dados",IF(FinMes="","Escolha um período",IF(B723&gt;=FinMes,"Outro período",IF(L723&gt;0,"Pagamento excedente",IF(D723=0,"Pago",IF(E723=0,"A pagar","Parcial")))))))</f>
        <v/>
      </c>
      <c r="J723" s="36" t="str">
        <f aca="false">IF(COUNTA(A723:C723,F723:H723)=0,"",IF(A723="","Falta o código",IF(A723&lt;&gt;TRIM(A723),"Confira o código",IF(COUNTIFS(GastoID,A723)&gt;1,"Código repetido",IF(NOT(ISNUMBER(B723)),"Confira a data",IF(OR(B723&lt;1,B723&gt;73415,INT(B723)&lt;&gt;B723),"Confira a data",IF(NOT(ISNUMBER(C723)),"Confira o valor",IF(C723&lt;=0,"Valor maior que zero",IF(COUNTIFS(Categorias,F723)&lt;&gt;1,"Escolha uma categoria",IF(G723="","Preencha a descrição","OK"))))))))))</f>
        <v/>
      </c>
      <c r="K723" s="34" t="n">
        <f aca="false">IF(J723="OK",C723,0)</f>
        <v>0</v>
      </c>
      <c r="L723" s="34" t="str">
        <f aca="false">IF(OR(J723&lt;&gt;"OK",FinMes=""),"",IF(B723&gt;=FinMes,0,MAX(0,ROUND(E723-C723,2))))</f>
        <v/>
      </c>
    </row>
    <row r="724" customFormat="false" ht="25" hidden="false" customHeight="true" outlineLevel="0" collapsed="false">
      <c r="A724" s="31"/>
      <c r="B724" s="32"/>
      <c r="C724" s="33"/>
      <c r="D724" s="34" t="str">
        <f aca="false">IF(OR(J724&lt;&gt;"OK",FinMes=""),"",IF(B724&gt;=FinMes,0,MAX(0,ROUND(C724-E724,2))))</f>
        <v/>
      </c>
      <c r="E724" s="34" t="str">
        <f aca="false">IF(OR(J724&lt;&gt;"OK",FinMes=""),"",IF(B724&gt;=FinMes,0,SUMIFS(PagoValido,PagoGasto,A724,PagoFecha,"&lt;"&amp;FinMes)))</f>
        <v/>
      </c>
      <c r="F724" s="35"/>
      <c r="G724" s="35"/>
      <c r="H724" s="35"/>
      <c r="I724" s="36" t="str">
        <f aca="false">IF(J724="","",IF(J724&lt;&gt;"OK","Confira os dados",IF(FinMes="","Escolha um período",IF(B724&gt;=FinMes,"Outro período",IF(L724&gt;0,"Pagamento excedente",IF(D724=0,"Pago",IF(E724=0,"A pagar","Parcial")))))))</f>
        <v/>
      </c>
      <c r="J724" s="36" t="str">
        <f aca="false">IF(COUNTA(A724:C724,F724:H724)=0,"",IF(A724="","Falta o código",IF(A724&lt;&gt;TRIM(A724),"Confira o código",IF(COUNTIFS(GastoID,A724)&gt;1,"Código repetido",IF(NOT(ISNUMBER(B724)),"Confira a data",IF(OR(B724&lt;1,B724&gt;73415,INT(B724)&lt;&gt;B724),"Confira a data",IF(NOT(ISNUMBER(C724)),"Confira o valor",IF(C724&lt;=0,"Valor maior que zero",IF(COUNTIFS(Categorias,F724)&lt;&gt;1,"Escolha uma categoria",IF(G724="","Preencha a descrição","OK"))))))))))</f>
        <v/>
      </c>
      <c r="K724" s="34" t="n">
        <f aca="false">IF(J724="OK",C724,0)</f>
        <v>0</v>
      </c>
      <c r="L724" s="34" t="str">
        <f aca="false">IF(OR(J724&lt;&gt;"OK",FinMes=""),"",IF(B724&gt;=FinMes,0,MAX(0,ROUND(E724-C724,2))))</f>
        <v/>
      </c>
    </row>
    <row r="725" customFormat="false" ht="25" hidden="false" customHeight="true" outlineLevel="0" collapsed="false">
      <c r="A725" s="31"/>
      <c r="B725" s="32"/>
      <c r="C725" s="33"/>
      <c r="D725" s="34" t="str">
        <f aca="false">IF(OR(J725&lt;&gt;"OK",FinMes=""),"",IF(B725&gt;=FinMes,0,MAX(0,ROUND(C725-E725,2))))</f>
        <v/>
      </c>
      <c r="E725" s="34" t="str">
        <f aca="false">IF(OR(J725&lt;&gt;"OK",FinMes=""),"",IF(B725&gt;=FinMes,0,SUMIFS(PagoValido,PagoGasto,A725,PagoFecha,"&lt;"&amp;FinMes)))</f>
        <v/>
      </c>
      <c r="F725" s="35"/>
      <c r="G725" s="35"/>
      <c r="H725" s="35"/>
      <c r="I725" s="36" t="str">
        <f aca="false">IF(J725="","",IF(J725&lt;&gt;"OK","Confira os dados",IF(FinMes="","Escolha um período",IF(B725&gt;=FinMes,"Outro período",IF(L725&gt;0,"Pagamento excedente",IF(D725=0,"Pago",IF(E725=0,"A pagar","Parcial")))))))</f>
        <v/>
      </c>
      <c r="J725" s="36" t="str">
        <f aca="false">IF(COUNTA(A725:C725,F725:H725)=0,"",IF(A725="","Falta o código",IF(A725&lt;&gt;TRIM(A725),"Confira o código",IF(COUNTIFS(GastoID,A725)&gt;1,"Código repetido",IF(NOT(ISNUMBER(B725)),"Confira a data",IF(OR(B725&lt;1,B725&gt;73415,INT(B725)&lt;&gt;B725),"Confira a data",IF(NOT(ISNUMBER(C725)),"Confira o valor",IF(C725&lt;=0,"Valor maior que zero",IF(COUNTIFS(Categorias,F725)&lt;&gt;1,"Escolha uma categoria",IF(G725="","Preencha a descrição","OK"))))))))))</f>
        <v/>
      </c>
      <c r="K725" s="34" t="n">
        <f aca="false">IF(J725="OK",C725,0)</f>
        <v>0</v>
      </c>
      <c r="L725" s="34" t="str">
        <f aca="false">IF(OR(J725&lt;&gt;"OK",FinMes=""),"",IF(B725&gt;=FinMes,0,MAX(0,ROUND(E725-C725,2))))</f>
        <v/>
      </c>
    </row>
    <row r="726" customFormat="false" ht="25" hidden="false" customHeight="true" outlineLevel="0" collapsed="false">
      <c r="A726" s="31"/>
      <c r="B726" s="32"/>
      <c r="C726" s="33"/>
      <c r="D726" s="34" t="str">
        <f aca="false">IF(OR(J726&lt;&gt;"OK",FinMes=""),"",IF(B726&gt;=FinMes,0,MAX(0,ROUND(C726-E726,2))))</f>
        <v/>
      </c>
      <c r="E726" s="34" t="str">
        <f aca="false">IF(OR(J726&lt;&gt;"OK",FinMes=""),"",IF(B726&gt;=FinMes,0,SUMIFS(PagoValido,PagoGasto,A726,PagoFecha,"&lt;"&amp;FinMes)))</f>
        <v/>
      </c>
      <c r="F726" s="35"/>
      <c r="G726" s="35"/>
      <c r="H726" s="35"/>
      <c r="I726" s="36" t="str">
        <f aca="false">IF(J726="","",IF(J726&lt;&gt;"OK","Confira os dados",IF(FinMes="","Escolha um período",IF(B726&gt;=FinMes,"Outro período",IF(L726&gt;0,"Pagamento excedente",IF(D726=0,"Pago",IF(E726=0,"A pagar","Parcial")))))))</f>
        <v/>
      </c>
      <c r="J726" s="36" t="str">
        <f aca="false">IF(COUNTA(A726:C726,F726:H726)=0,"",IF(A726="","Falta o código",IF(A726&lt;&gt;TRIM(A726),"Confira o código",IF(COUNTIFS(GastoID,A726)&gt;1,"Código repetido",IF(NOT(ISNUMBER(B726)),"Confira a data",IF(OR(B726&lt;1,B726&gt;73415,INT(B726)&lt;&gt;B726),"Confira a data",IF(NOT(ISNUMBER(C726)),"Confira o valor",IF(C726&lt;=0,"Valor maior que zero",IF(COUNTIFS(Categorias,F726)&lt;&gt;1,"Escolha uma categoria",IF(G726="","Preencha a descrição","OK"))))))))))</f>
        <v/>
      </c>
      <c r="K726" s="34" t="n">
        <f aca="false">IF(J726="OK",C726,0)</f>
        <v>0</v>
      </c>
      <c r="L726" s="34" t="str">
        <f aca="false">IF(OR(J726&lt;&gt;"OK",FinMes=""),"",IF(B726&gt;=FinMes,0,MAX(0,ROUND(E726-C726,2))))</f>
        <v/>
      </c>
    </row>
    <row r="727" customFormat="false" ht="25" hidden="false" customHeight="true" outlineLevel="0" collapsed="false">
      <c r="A727" s="31"/>
      <c r="B727" s="32"/>
      <c r="C727" s="33"/>
      <c r="D727" s="34" t="str">
        <f aca="false">IF(OR(J727&lt;&gt;"OK",FinMes=""),"",IF(B727&gt;=FinMes,0,MAX(0,ROUND(C727-E727,2))))</f>
        <v/>
      </c>
      <c r="E727" s="34" t="str">
        <f aca="false">IF(OR(J727&lt;&gt;"OK",FinMes=""),"",IF(B727&gt;=FinMes,0,SUMIFS(PagoValido,PagoGasto,A727,PagoFecha,"&lt;"&amp;FinMes)))</f>
        <v/>
      </c>
      <c r="F727" s="35"/>
      <c r="G727" s="35"/>
      <c r="H727" s="35"/>
      <c r="I727" s="36" t="str">
        <f aca="false">IF(J727="","",IF(J727&lt;&gt;"OK","Confira os dados",IF(FinMes="","Escolha um período",IF(B727&gt;=FinMes,"Outro período",IF(L727&gt;0,"Pagamento excedente",IF(D727=0,"Pago",IF(E727=0,"A pagar","Parcial")))))))</f>
        <v/>
      </c>
      <c r="J727" s="36" t="str">
        <f aca="false">IF(COUNTA(A727:C727,F727:H727)=0,"",IF(A727="","Falta o código",IF(A727&lt;&gt;TRIM(A727),"Confira o código",IF(COUNTIFS(GastoID,A727)&gt;1,"Código repetido",IF(NOT(ISNUMBER(B727)),"Confira a data",IF(OR(B727&lt;1,B727&gt;73415,INT(B727)&lt;&gt;B727),"Confira a data",IF(NOT(ISNUMBER(C727)),"Confira o valor",IF(C727&lt;=0,"Valor maior que zero",IF(COUNTIFS(Categorias,F727)&lt;&gt;1,"Escolha uma categoria",IF(G727="","Preencha a descrição","OK"))))))))))</f>
        <v/>
      </c>
      <c r="K727" s="34" t="n">
        <f aca="false">IF(J727="OK",C727,0)</f>
        <v>0</v>
      </c>
      <c r="L727" s="34" t="str">
        <f aca="false">IF(OR(J727&lt;&gt;"OK",FinMes=""),"",IF(B727&gt;=FinMes,0,MAX(0,ROUND(E727-C727,2))))</f>
        <v/>
      </c>
    </row>
    <row r="728" customFormat="false" ht="25" hidden="false" customHeight="true" outlineLevel="0" collapsed="false">
      <c r="A728" s="31"/>
      <c r="B728" s="32"/>
      <c r="C728" s="33"/>
      <c r="D728" s="34" t="str">
        <f aca="false">IF(OR(J728&lt;&gt;"OK",FinMes=""),"",IF(B728&gt;=FinMes,0,MAX(0,ROUND(C728-E728,2))))</f>
        <v/>
      </c>
      <c r="E728" s="34" t="str">
        <f aca="false">IF(OR(J728&lt;&gt;"OK",FinMes=""),"",IF(B728&gt;=FinMes,0,SUMIFS(PagoValido,PagoGasto,A728,PagoFecha,"&lt;"&amp;FinMes)))</f>
        <v/>
      </c>
      <c r="F728" s="35"/>
      <c r="G728" s="35"/>
      <c r="H728" s="35"/>
      <c r="I728" s="36" t="str">
        <f aca="false">IF(J728="","",IF(J728&lt;&gt;"OK","Confira os dados",IF(FinMes="","Escolha um período",IF(B728&gt;=FinMes,"Outro período",IF(L728&gt;0,"Pagamento excedente",IF(D728=0,"Pago",IF(E728=0,"A pagar","Parcial")))))))</f>
        <v/>
      </c>
      <c r="J728" s="36" t="str">
        <f aca="false">IF(COUNTA(A728:C728,F728:H728)=0,"",IF(A728="","Falta o código",IF(A728&lt;&gt;TRIM(A728),"Confira o código",IF(COUNTIFS(GastoID,A728)&gt;1,"Código repetido",IF(NOT(ISNUMBER(B728)),"Confira a data",IF(OR(B728&lt;1,B728&gt;73415,INT(B728)&lt;&gt;B728),"Confira a data",IF(NOT(ISNUMBER(C728)),"Confira o valor",IF(C728&lt;=0,"Valor maior que zero",IF(COUNTIFS(Categorias,F728)&lt;&gt;1,"Escolha uma categoria",IF(G728="","Preencha a descrição","OK"))))))))))</f>
        <v/>
      </c>
      <c r="K728" s="34" t="n">
        <f aca="false">IF(J728="OK",C728,0)</f>
        <v>0</v>
      </c>
      <c r="L728" s="34" t="str">
        <f aca="false">IF(OR(J728&lt;&gt;"OK",FinMes=""),"",IF(B728&gt;=FinMes,0,MAX(0,ROUND(E728-C728,2))))</f>
        <v/>
      </c>
    </row>
    <row r="729" customFormat="false" ht="25" hidden="false" customHeight="true" outlineLevel="0" collapsed="false">
      <c r="A729" s="31"/>
      <c r="B729" s="32"/>
      <c r="C729" s="33"/>
      <c r="D729" s="34" t="str">
        <f aca="false">IF(OR(J729&lt;&gt;"OK",FinMes=""),"",IF(B729&gt;=FinMes,0,MAX(0,ROUND(C729-E729,2))))</f>
        <v/>
      </c>
      <c r="E729" s="34" t="str">
        <f aca="false">IF(OR(J729&lt;&gt;"OK",FinMes=""),"",IF(B729&gt;=FinMes,0,SUMIFS(PagoValido,PagoGasto,A729,PagoFecha,"&lt;"&amp;FinMes)))</f>
        <v/>
      </c>
      <c r="F729" s="35"/>
      <c r="G729" s="35"/>
      <c r="H729" s="35"/>
      <c r="I729" s="36" t="str">
        <f aca="false">IF(J729="","",IF(J729&lt;&gt;"OK","Confira os dados",IF(FinMes="","Escolha um período",IF(B729&gt;=FinMes,"Outro período",IF(L729&gt;0,"Pagamento excedente",IF(D729=0,"Pago",IF(E729=0,"A pagar","Parcial")))))))</f>
        <v/>
      </c>
      <c r="J729" s="36" t="str">
        <f aca="false">IF(COUNTA(A729:C729,F729:H729)=0,"",IF(A729="","Falta o código",IF(A729&lt;&gt;TRIM(A729),"Confira o código",IF(COUNTIFS(GastoID,A729)&gt;1,"Código repetido",IF(NOT(ISNUMBER(B729)),"Confira a data",IF(OR(B729&lt;1,B729&gt;73415,INT(B729)&lt;&gt;B729),"Confira a data",IF(NOT(ISNUMBER(C729)),"Confira o valor",IF(C729&lt;=0,"Valor maior que zero",IF(COUNTIFS(Categorias,F729)&lt;&gt;1,"Escolha uma categoria",IF(G729="","Preencha a descrição","OK"))))))))))</f>
        <v/>
      </c>
      <c r="K729" s="34" t="n">
        <f aca="false">IF(J729="OK",C729,0)</f>
        <v>0</v>
      </c>
      <c r="L729" s="34" t="str">
        <f aca="false">IF(OR(J729&lt;&gt;"OK",FinMes=""),"",IF(B729&gt;=FinMes,0,MAX(0,ROUND(E729-C729,2))))</f>
        <v/>
      </c>
    </row>
    <row r="730" customFormat="false" ht="25" hidden="false" customHeight="true" outlineLevel="0" collapsed="false">
      <c r="A730" s="31"/>
      <c r="B730" s="32"/>
      <c r="C730" s="33"/>
      <c r="D730" s="34" t="str">
        <f aca="false">IF(OR(J730&lt;&gt;"OK",FinMes=""),"",IF(B730&gt;=FinMes,0,MAX(0,ROUND(C730-E730,2))))</f>
        <v/>
      </c>
      <c r="E730" s="34" t="str">
        <f aca="false">IF(OR(J730&lt;&gt;"OK",FinMes=""),"",IF(B730&gt;=FinMes,0,SUMIFS(PagoValido,PagoGasto,A730,PagoFecha,"&lt;"&amp;FinMes)))</f>
        <v/>
      </c>
      <c r="F730" s="35"/>
      <c r="G730" s="35"/>
      <c r="H730" s="35"/>
      <c r="I730" s="36" t="str">
        <f aca="false">IF(J730="","",IF(J730&lt;&gt;"OK","Confira os dados",IF(FinMes="","Escolha um período",IF(B730&gt;=FinMes,"Outro período",IF(L730&gt;0,"Pagamento excedente",IF(D730=0,"Pago",IF(E730=0,"A pagar","Parcial")))))))</f>
        <v/>
      </c>
      <c r="J730" s="36" t="str">
        <f aca="false">IF(COUNTA(A730:C730,F730:H730)=0,"",IF(A730="","Falta o código",IF(A730&lt;&gt;TRIM(A730),"Confira o código",IF(COUNTIFS(GastoID,A730)&gt;1,"Código repetido",IF(NOT(ISNUMBER(B730)),"Confira a data",IF(OR(B730&lt;1,B730&gt;73415,INT(B730)&lt;&gt;B730),"Confira a data",IF(NOT(ISNUMBER(C730)),"Confira o valor",IF(C730&lt;=0,"Valor maior que zero",IF(COUNTIFS(Categorias,F730)&lt;&gt;1,"Escolha uma categoria",IF(G730="","Preencha a descrição","OK"))))))))))</f>
        <v/>
      </c>
      <c r="K730" s="34" t="n">
        <f aca="false">IF(J730="OK",C730,0)</f>
        <v>0</v>
      </c>
      <c r="L730" s="34" t="str">
        <f aca="false">IF(OR(J730&lt;&gt;"OK",FinMes=""),"",IF(B730&gt;=FinMes,0,MAX(0,ROUND(E730-C730,2))))</f>
        <v/>
      </c>
    </row>
    <row r="731" customFormat="false" ht="25" hidden="false" customHeight="true" outlineLevel="0" collapsed="false">
      <c r="A731" s="31"/>
      <c r="B731" s="32"/>
      <c r="C731" s="33"/>
      <c r="D731" s="34" t="str">
        <f aca="false">IF(OR(J731&lt;&gt;"OK",FinMes=""),"",IF(B731&gt;=FinMes,0,MAX(0,ROUND(C731-E731,2))))</f>
        <v/>
      </c>
      <c r="E731" s="34" t="str">
        <f aca="false">IF(OR(J731&lt;&gt;"OK",FinMes=""),"",IF(B731&gt;=FinMes,0,SUMIFS(PagoValido,PagoGasto,A731,PagoFecha,"&lt;"&amp;FinMes)))</f>
        <v/>
      </c>
      <c r="F731" s="35"/>
      <c r="G731" s="35"/>
      <c r="H731" s="35"/>
      <c r="I731" s="36" t="str">
        <f aca="false">IF(J731="","",IF(J731&lt;&gt;"OK","Confira os dados",IF(FinMes="","Escolha um período",IF(B731&gt;=FinMes,"Outro período",IF(L731&gt;0,"Pagamento excedente",IF(D731=0,"Pago",IF(E731=0,"A pagar","Parcial")))))))</f>
        <v/>
      </c>
      <c r="J731" s="36" t="str">
        <f aca="false">IF(COUNTA(A731:C731,F731:H731)=0,"",IF(A731="","Falta o código",IF(A731&lt;&gt;TRIM(A731),"Confira o código",IF(COUNTIFS(GastoID,A731)&gt;1,"Código repetido",IF(NOT(ISNUMBER(B731)),"Confira a data",IF(OR(B731&lt;1,B731&gt;73415,INT(B731)&lt;&gt;B731),"Confira a data",IF(NOT(ISNUMBER(C731)),"Confira o valor",IF(C731&lt;=0,"Valor maior que zero",IF(COUNTIFS(Categorias,F731)&lt;&gt;1,"Escolha uma categoria",IF(G731="","Preencha a descrição","OK"))))))))))</f>
        <v/>
      </c>
      <c r="K731" s="34" t="n">
        <f aca="false">IF(J731="OK",C731,0)</f>
        <v>0</v>
      </c>
      <c r="L731" s="34" t="str">
        <f aca="false">IF(OR(J731&lt;&gt;"OK",FinMes=""),"",IF(B731&gt;=FinMes,0,MAX(0,ROUND(E731-C731,2))))</f>
        <v/>
      </c>
    </row>
    <row r="732" customFormat="false" ht="25" hidden="false" customHeight="true" outlineLevel="0" collapsed="false">
      <c r="A732" s="31"/>
      <c r="B732" s="32"/>
      <c r="C732" s="33"/>
      <c r="D732" s="34" t="str">
        <f aca="false">IF(OR(J732&lt;&gt;"OK",FinMes=""),"",IF(B732&gt;=FinMes,0,MAX(0,ROUND(C732-E732,2))))</f>
        <v/>
      </c>
      <c r="E732" s="34" t="str">
        <f aca="false">IF(OR(J732&lt;&gt;"OK",FinMes=""),"",IF(B732&gt;=FinMes,0,SUMIFS(PagoValido,PagoGasto,A732,PagoFecha,"&lt;"&amp;FinMes)))</f>
        <v/>
      </c>
      <c r="F732" s="35"/>
      <c r="G732" s="35"/>
      <c r="H732" s="35"/>
      <c r="I732" s="36" t="str">
        <f aca="false">IF(J732="","",IF(J732&lt;&gt;"OK","Confira os dados",IF(FinMes="","Escolha um período",IF(B732&gt;=FinMes,"Outro período",IF(L732&gt;0,"Pagamento excedente",IF(D732=0,"Pago",IF(E732=0,"A pagar","Parcial")))))))</f>
        <v/>
      </c>
      <c r="J732" s="36" t="str">
        <f aca="false">IF(COUNTA(A732:C732,F732:H732)=0,"",IF(A732="","Falta o código",IF(A732&lt;&gt;TRIM(A732),"Confira o código",IF(COUNTIFS(GastoID,A732)&gt;1,"Código repetido",IF(NOT(ISNUMBER(B732)),"Confira a data",IF(OR(B732&lt;1,B732&gt;73415,INT(B732)&lt;&gt;B732),"Confira a data",IF(NOT(ISNUMBER(C732)),"Confira o valor",IF(C732&lt;=0,"Valor maior que zero",IF(COUNTIFS(Categorias,F732)&lt;&gt;1,"Escolha uma categoria",IF(G732="","Preencha a descrição","OK"))))))))))</f>
        <v/>
      </c>
      <c r="K732" s="34" t="n">
        <f aca="false">IF(J732="OK",C732,0)</f>
        <v>0</v>
      </c>
      <c r="L732" s="34" t="str">
        <f aca="false">IF(OR(J732&lt;&gt;"OK",FinMes=""),"",IF(B732&gt;=FinMes,0,MAX(0,ROUND(E732-C732,2))))</f>
        <v/>
      </c>
    </row>
    <row r="733" customFormat="false" ht="25" hidden="false" customHeight="true" outlineLevel="0" collapsed="false">
      <c r="A733" s="31"/>
      <c r="B733" s="32"/>
      <c r="C733" s="33"/>
      <c r="D733" s="34" t="str">
        <f aca="false">IF(OR(J733&lt;&gt;"OK",FinMes=""),"",IF(B733&gt;=FinMes,0,MAX(0,ROUND(C733-E733,2))))</f>
        <v/>
      </c>
      <c r="E733" s="34" t="str">
        <f aca="false">IF(OR(J733&lt;&gt;"OK",FinMes=""),"",IF(B733&gt;=FinMes,0,SUMIFS(PagoValido,PagoGasto,A733,PagoFecha,"&lt;"&amp;FinMes)))</f>
        <v/>
      </c>
      <c r="F733" s="35"/>
      <c r="G733" s="35"/>
      <c r="H733" s="35"/>
      <c r="I733" s="36" t="str">
        <f aca="false">IF(J733="","",IF(J733&lt;&gt;"OK","Confira os dados",IF(FinMes="","Escolha um período",IF(B733&gt;=FinMes,"Outro período",IF(L733&gt;0,"Pagamento excedente",IF(D733=0,"Pago",IF(E733=0,"A pagar","Parcial")))))))</f>
        <v/>
      </c>
      <c r="J733" s="36" t="str">
        <f aca="false">IF(COUNTA(A733:C733,F733:H733)=0,"",IF(A733="","Falta o código",IF(A733&lt;&gt;TRIM(A733),"Confira o código",IF(COUNTIFS(GastoID,A733)&gt;1,"Código repetido",IF(NOT(ISNUMBER(B733)),"Confira a data",IF(OR(B733&lt;1,B733&gt;73415,INT(B733)&lt;&gt;B733),"Confira a data",IF(NOT(ISNUMBER(C733)),"Confira o valor",IF(C733&lt;=0,"Valor maior que zero",IF(COUNTIFS(Categorias,F733)&lt;&gt;1,"Escolha uma categoria",IF(G733="","Preencha a descrição","OK"))))))))))</f>
        <v/>
      </c>
      <c r="K733" s="34" t="n">
        <f aca="false">IF(J733="OK",C733,0)</f>
        <v>0</v>
      </c>
      <c r="L733" s="34" t="str">
        <f aca="false">IF(OR(J733&lt;&gt;"OK",FinMes=""),"",IF(B733&gt;=FinMes,0,MAX(0,ROUND(E733-C733,2))))</f>
        <v/>
      </c>
    </row>
    <row r="734" customFormat="false" ht="25" hidden="false" customHeight="true" outlineLevel="0" collapsed="false">
      <c r="A734" s="31"/>
      <c r="B734" s="32"/>
      <c r="C734" s="33"/>
      <c r="D734" s="34" t="str">
        <f aca="false">IF(OR(J734&lt;&gt;"OK",FinMes=""),"",IF(B734&gt;=FinMes,0,MAX(0,ROUND(C734-E734,2))))</f>
        <v/>
      </c>
      <c r="E734" s="34" t="str">
        <f aca="false">IF(OR(J734&lt;&gt;"OK",FinMes=""),"",IF(B734&gt;=FinMes,0,SUMIFS(PagoValido,PagoGasto,A734,PagoFecha,"&lt;"&amp;FinMes)))</f>
        <v/>
      </c>
      <c r="F734" s="35"/>
      <c r="G734" s="35"/>
      <c r="H734" s="35"/>
      <c r="I734" s="36" t="str">
        <f aca="false">IF(J734="","",IF(J734&lt;&gt;"OK","Confira os dados",IF(FinMes="","Escolha um período",IF(B734&gt;=FinMes,"Outro período",IF(L734&gt;0,"Pagamento excedente",IF(D734=0,"Pago",IF(E734=0,"A pagar","Parcial")))))))</f>
        <v/>
      </c>
      <c r="J734" s="36" t="str">
        <f aca="false">IF(COUNTA(A734:C734,F734:H734)=0,"",IF(A734="","Falta o código",IF(A734&lt;&gt;TRIM(A734),"Confira o código",IF(COUNTIFS(GastoID,A734)&gt;1,"Código repetido",IF(NOT(ISNUMBER(B734)),"Confira a data",IF(OR(B734&lt;1,B734&gt;73415,INT(B734)&lt;&gt;B734),"Confira a data",IF(NOT(ISNUMBER(C734)),"Confira o valor",IF(C734&lt;=0,"Valor maior que zero",IF(COUNTIFS(Categorias,F734)&lt;&gt;1,"Escolha uma categoria",IF(G734="","Preencha a descrição","OK"))))))))))</f>
        <v/>
      </c>
      <c r="K734" s="34" t="n">
        <f aca="false">IF(J734="OK",C734,0)</f>
        <v>0</v>
      </c>
      <c r="L734" s="34" t="str">
        <f aca="false">IF(OR(J734&lt;&gt;"OK",FinMes=""),"",IF(B734&gt;=FinMes,0,MAX(0,ROUND(E734-C734,2))))</f>
        <v/>
      </c>
    </row>
    <row r="735" customFormat="false" ht="25" hidden="false" customHeight="true" outlineLevel="0" collapsed="false">
      <c r="A735" s="31"/>
      <c r="B735" s="32"/>
      <c r="C735" s="33"/>
      <c r="D735" s="34" t="str">
        <f aca="false">IF(OR(J735&lt;&gt;"OK",FinMes=""),"",IF(B735&gt;=FinMes,0,MAX(0,ROUND(C735-E735,2))))</f>
        <v/>
      </c>
      <c r="E735" s="34" t="str">
        <f aca="false">IF(OR(J735&lt;&gt;"OK",FinMes=""),"",IF(B735&gt;=FinMes,0,SUMIFS(PagoValido,PagoGasto,A735,PagoFecha,"&lt;"&amp;FinMes)))</f>
        <v/>
      </c>
      <c r="F735" s="35"/>
      <c r="G735" s="35"/>
      <c r="H735" s="35"/>
      <c r="I735" s="36" t="str">
        <f aca="false">IF(J735="","",IF(J735&lt;&gt;"OK","Confira os dados",IF(FinMes="","Escolha um período",IF(B735&gt;=FinMes,"Outro período",IF(L735&gt;0,"Pagamento excedente",IF(D735=0,"Pago",IF(E735=0,"A pagar","Parcial")))))))</f>
        <v/>
      </c>
      <c r="J735" s="36" t="str">
        <f aca="false">IF(COUNTA(A735:C735,F735:H735)=0,"",IF(A735="","Falta o código",IF(A735&lt;&gt;TRIM(A735),"Confira o código",IF(COUNTIFS(GastoID,A735)&gt;1,"Código repetido",IF(NOT(ISNUMBER(B735)),"Confira a data",IF(OR(B735&lt;1,B735&gt;73415,INT(B735)&lt;&gt;B735),"Confira a data",IF(NOT(ISNUMBER(C735)),"Confira o valor",IF(C735&lt;=0,"Valor maior que zero",IF(COUNTIFS(Categorias,F735)&lt;&gt;1,"Escolha uma categoria",IF(G735="","Preencha a descrição","OK"))))))))))</f>
        <v/>
      </c>
      <c r="K735" s="34" t="n">
        <f aca="false">IF(J735="OK",C735,0)</f>
        <v>0</v>
      </c>
      <c r="L735" s="34" t="str">
        <f aca="false">IF(OR(J735&lt;&gt;"OK",FinMes=""),"",IF(B735&gt;=FinMes,0,MAX(0,ROUND(E735-C735,2))))</f>
        <v/>
      </c>
    </row>
    <row r="736" customFormat="false" ht="25" hidden="false" customHeight="true" outlineLevel="0" collapsed="false">
      <c r="A736" s="31"/>
      <c r="B736" s="32"/>
      <c r="C736" s="33"/>
      <c r="D736" s="34" t="str">
        <f aca="false">IF(OR(J736&lt;&gt;"OK",FinMes=""),"",IF(B736&gt;=FinMes,0,MAX(0,ROUND(C736-E736,2))))</f>
        <v/>
      </c>
      <c r="E736" s="34" t="str">
        <f aca="false">IF(OR(J736&lt;&gt;"OK",FinMes=""),"",IF(B736&gt;=FinMes,0,SUMIFS(PagoValido,PagoGasto,A736,PagoFecha,"&lt;"&amp;FinMes)))</f>
        <v/>
      </c>
      <c r="F736" s="35"/>
      <c r="G736" s="35"/>
      <c r="H736" s="35"/>
      <c r="I736" s="36" t="str">
        <f aca="false">IF(J736="","",IF(J736&lt;&gt;"OK","Confira os dados",IF(FinMes="","Escolha um período",IF(B736&gt;=FinMes,"Outro período",IF(L736&gt;0,"Pagamento excedente",IF(D736=0,"Pago",IF(E736=0,"A pagar","Parcial")))))))</f>
        <v/>
      </c>
      <c r="J736" s="36" t="str">
        <f aca="false">IF(COUNTA(A736:C736,F736:H736)=0,"",IF(A736="","Falta o código",IF(A736&lt;&gt;TRIM(A736),"Confira o código",IF(COUNTIFS(GastoID,A736)&gt;1,"Código repetido",IF(NOT(ISNUMBER(B736)),"Confira a data",IF(OR(B736&lt;1,B736&gt;73415,INT(B736)&lt;&gt;B736),"Confira a data",IF(NOT(ISNUMBER(C736)),"Confira o valor",IF(C736&lt;=0,"Valor maior que zero",IF(COUNTIFS(Categorias,F736)&lt;&gt;1,"Escolha uma categoria",IF(G736="","Preencha a descrição","OK"))))))))))</f>
        <v/>
      </c>
      <c r="K736" s="34" t="n">
        <f aca="false">IF(J736="OK",C736,0)</f>
        <v>0</v>
      </c>
      <c r="L736" s="34" t="str">
        <f aca="false">IF(OR(J736&lt;&gt;"OK",FinMes=""),"",IF(B736&gt;=FinMes,0,MAX(0,ROUND(E736-C736,2))))</f>
        <v/>
      </c>
    </row>
    <row r="737" customFormat="false" ht="25" hidden="false" customHeight="true" outlineLevel="0" collapsed="false">
      <c r="A737" s="31"/>
      <c r="B737" s="32"/>
      <c r="C737" s="33"/>
      <c r="D737" s="34" t="str">
        <f aca="false">IF(OR(J737&lt;&gt;"OK",FinMes=""),"",IF(B737&gt;=FinMes,0,MAX(0,ROUND(C737-E737,2))))</f>
        <v/>
      </c>
      <c r="E737" s="34" t="str">
        <f aca="false">IF(OR(J737&lt;&gt;"OK",FinMes=""),"",IF(B737&gt;=FinMes,0,SUMIFS(PagoValido,PagoGasto,A737,PagoFecha,"&lt;"&amp;FinMes)))</f>
        <v/>
      </c>
      <c r="F737" s="35"/>
      <c r="G737" s="35"/>
      <c r="H737" s="35"/>
      <c r="I737" s="36" t="str">
        <f aca="false">IF(J737="","",IF(J737&lt;&gt;"OK","Confira os dados",IF(FinMes="","Escolha um período",IF(B737&gt;=FinMes,"Outro período",IF(L737&gt;0,"Pagamento excedente",IF(D737=0,"Pago",IF(E737=0,"A pagar","Parcial")))))))</f>
        <v/>
      </c>
      <c r="J737" s="36" t="str">
        <f aca="false">IF(COUNTA(A737:C737,F737:H737)=0,"",IF(A737="","Falta o código",IF(A737&lt;&gt;TRIM(A737),"Confira o código",IF(COUNTIFS(GastoID,A737)&gt;1,"Código repetido",IF(NOT(ISNUMBER(B737)),"Confira a data",IF(OR(B737&lt;1,B737&gt;73415,INT(B737)&lt;&gt;B737),"Confira a data",IF(NOT(ISNUMBER(C737)),"Confira o valor",IF(C737&lt;=0,"Valor maior que zero",IF(COUNTIFS(Categorias,F737)&lt;&gt;1,"Escolha uma categoria",IF(G737="","Preencha a descrição","OK"))))))))))</f>
        <v/>
      </c>
      <c r="K737" s="34" t="n">
        <f aca="false">IF(J737="OK",C737,0)</f>
        <v>0</v>
      </c>
      <c r="L737" s="34" t="str">
        <f aca="false">IF(OR(J737&lt;&gt;"OK",FinMes=""),"",IF(B737&gt;=FinMes,0,MAX(0,ROUND(E737-C737,2))))</f>
        <v/>
      </c>
    </row>
    <row r="738" customFormat="false" ht="25" hidden="false" customHeight="true" outlineLevel="0" collapsed="false">
      <c r="A738" s="31"/>
      <c r="B738" s="32"/>
      <c r="C738" s="33"/>
      <c r="D738" s="34" t="str">
        <f aca="false">IF(OR(J738&lt;&gt;"OK",FinMes=""),"",IF(B738&gt;=FinMes,0,MAX(0,ROUND(C738-E738,2))))</f>
        <v/>
      </c>
      <c r="E738" s="34" t="str">
        <f aca="false">IF(OR(J738&lt;&gt;"OK",FinMes=""),"",IF(B738&gt;=FinMes,0,SUMIFS(PagoValido,PagoGasto,A738,PagoFecha,"&lt;"&amp;FinMes)))</f>
        <v/>
      </c>
      <c r="F738" s="35"/>
      <c r="G738" s="35"/>
      <c r="H738" s="35"/>
      <c r="I738" s="36" t="str">
        <f aca="false">IF(J738="","",IF(J738&lt;&gt;"OK","Confira os dados",IF(FinMes="","Escolha um período",IF(B738&gt;=FinMes,"Outro período",IF(L738&gt;0,"Pagamento excedente",IF(D738=0,"Pago",IF(E738=0,"A pagar","Parcial")))))))</f>
        <v/>
      </c>
      <c r="J738" s="36" t="str">
        <f aca="false">IF(COUNTA(A738:C738,F738:H738)=0,"",IF(A738="","Falta o código",IF(A738&lt;&gt;TRIM(A738),"Confira o código",IF(COUNTIFS(GastoID,A738)&gt;1,"Código repetido",IF(NOT(ISNUMBER(B738)),"Confira a data",IF(OR(B738&lt;1,B738&gt;73415,INT(B738)&lt;&gt;B738),"Confira a data",IF(NOT(ISNUMBER(C738)),"Confira o valor",IF(C738&lt;=0,"Valor maior que zero",IF(COUNTIFS(Categorias,F738)&lt;&gt;1,"Escolha uma categoria",IF(G738="","Preencha a descrição","OK"))))))))))</f>
        <v/>
      </c>
      <c r="K738" s="34" t="n">
        <f aca="false">IF(J738="OK",C738,0)</f>
        <v>0</v>
      </c>
      <c r="L738" s="34" t="str">
        <f aca="false">IF(OR(J738&lt;&gt;"OK",FinMes=""),"",IF(B738&gt;=FinMes,0,MAX(0,ROUND(E738-C738,2))))</f>
        <v/>
      </c>
    </row>
    <row r="739" customFormat="false" ht="25" hidden="false" customHeight="true" outlineLevel="0" collapsed="false">
      <c r="A739" s="31"/>
      <c r="B739" s="32"/>
      <c r="C739" s="33"/>
      <c r="D739" s="34" t="str">
        <f aca="false">IF(OR(J739&lt;&gt;"OK",FinMes=""),"",IF(B739&gt;=FinMes,0,MAX(0,ROUND(C739-E739,2))))</f>
        <v/>
      </c>
      <c r="E739" s="34" t="str">
        <f aca="false">IF(OR(J739&lt;&gt;"OK",FinMes=""),"",IF(B739&gt;=FinMes,0,SUMIFS(PagoValido,PagoGasto,A739,PagoFecha,"&lt;"&amp;FinMes)))</f>
        <v/>
      </c>
      <c r="F739" s="35"/>
      <c r="G739" s="35"/>
      <c r="H739" s="35"/>
      <c r="I739" s="36" t="str">
        <f aca="false">IF(J739="","",IF(J739&lt;&gt;"OK","Confira os dados",IF(FinMes="","Escolha um período",IF(B739&gt;=FinMes,"Outro período",IF(L739&gt;0,"Pagamento excedente",IF(D739=0,"Pago",IF(E739=0,"A pagar","Parcial")))))))</f>
        <v/>
      </c>
      <c r="J739" s="36" t="str">
        <f aca="false">IF(COUNTA(A739:C739,F739:H739)=0,"",IF(A739="","Falta o código",IF(A739&lt;&gt;TRIM(A739),"Confira o código",IF(COUNTIFS(GastoID,A739)&gt;1,"Código repetido",IF(NOT(ISNUMBER(B739)),"Confira a data",IF(OR(B739&lt;1,B739&gt;73415,INT(B739)&lt;&gt;B739),"Confira a data",IF(NOT(ISNUMBER(C739)),"Confira o valor",IF(C739&lt;=0,"Valor maior que zero",IF(COUNTIFS(Categorias,F739)&lt;&gt;1,"Escolha uma categoria",IF(G739="","Preencha a descrição","OK"))))))))))</f>
        <v/>
      </c>
      <c r="K739" s="34" t="n">
        <f aca="false">IF(J739="OK",C739,0)</f>
        <v>0</v>
      </c>
      <c r="L739" s="34" t="str">
        <f aca="false">IF(OR(J739&lt;&gt;"OK",FinMes=""),"",IF(B739&gt;=FinMes,0,MAX(0,ROUND(E739-C739,2))))</f>
        <v/>
      </c>
    </row>
    <row r="740" customFormat="false" ht="25" hidden="false" customHeight="true" outlineLevel="0" collapsed="false">
      <c r="A740" s="31"/>
      <c r="B740" s="32"/>
      <c r="C740" s="33"/>
      <c r="D740" s="34" t="str">
        <f aca="false">IF(OR(J740&lt;&gt;"OK",FinMes=""),"",IF(B740&gt;=FinMes,0,MAX(0,ROUND(C740-E740,2))))</f>
        <v/>
      </c>
      <c r="E740" s="34" t="str">
        <f aca="false">IF(OR(J740&lt;&gt;"OK",FinMes=""),"",IF(B740&gt;=FinMes,0,SUMIFS(PagoValido,PagoGasto,A740,PagoFecha,"&lt;"&amp;FinMes)))</f>
        <v/>
      </c>
      <c r="F740" s="35"/>
      <c r="G740" s="35"/>
      <c r="H740" s="35"/>
      <c r="I740" s="36" t="str">
        <f aca="false">IF(J740="","",IF(J740&lt;&gt;"OK","Confira os dados",IF(FinMes="","Escolha um período",IF(B740&gt;=FinMes,"Outro período",IF(L740&gt;0,"Pagamento excedente",IF(D740=0,"Pago",IF(E740=0,"A pagar","Parcial")))))))</f>
        <v/>
      </c>
      <c r="J740" s="36" t="str">
        <f aca="false">IF(COUNTA(A740:C740,F740:H740)=0,"",IF(A740="","Falta o código",IF(A740&lt;&gt;TRIM(A740),"Confira o código",IF(COUNTIFS(GastoID,A740)&gt;1,"Código repetido",IF(NOT(ISNUMBER(B740)),"Confira a data",IF(OR(B740&lt;1,B740&gt;73415,INT(B740)&lt;&gt;B740),"Confira a data",IF(NOT(ISNUMBER(C740)),"Confira o valor",IF(C740&lt;=0,"Valor maior que zero",IF(COUNTIFS(Categorias,F740)&lt;&gt;1,"Escolha uma categoria",IF(G740="","Preencha a descrição","OK"))))))))))</f>
        <v/>
      </c>
      <c r="K740" s="34" t="n">
        <f aca="false">IF(J740="OK",C740,0)</f>
        <v>0</v>
      </c>
      <c r="L740" s="34" t="str">
        <f aca="false">IF(OR(J740&lt;&gt;"OK",FinMes=""),"",IF(B740&gt;=FinMes,0,MAX(0,ROUND(E740-C740,2))))</f>
        <v/>
      </c>
    </row>
    <row r="741" customFormat="false" ht="25" hidden="false" customHeight="true" outlineLevel="0" collapsed="false">
      <c r="A741" s="31"/>
      <c r="B741" s="32"/>
      <c r="C741" s="33"/>
      <c r="D741" s="34" t="str">
        <f aca="false">IF(OR(J741&lt;&gt;"OK",FinMes=""),"",IF(B741&gt;=FinMes,0,MAX(0,ROUND(C741-E741,2))))</f>
        <v/>
      </c>
      <c r="E741" s="34" t="str">
        <f aca="false">IF(OR(J741&lt;&gt;"OK",FinMes=""),"",IF(B741&gt;=FinMes,0,SUMIFS(PagoValido,PagoGasto,A741,PagoFecha,"&lt;"&amp;FinMes)))</f>
        <v/>
      </c>
      <c r="F741" s="35"/>
      <c r="G741" s="35"/>
      <c r="H741" s="35"/>
      <c r="I741" s="36" t="str">
        <f aca="false">IF(J741="","",IF(J741&lt;&gt;"OK","Confira os dados",IF(FinMes="","Escolha um período",IF(B741&gt;=FinMes,"Outro período",IF(L741&gt;0,"Pagamento excedente",IF(D741=0,"Pago",IF(E741=0,"A pagar","Parcial")))))))</f>
        <v/>
      </c>
      <c r="J741" s="36" t="str">
        <f aca="false">IF(COUNTA(A741:C741,F741:H741)=0,"",IF(A741="","Falta o código",IF(A741&lt;&gt;TRIM(A741),"Confira o código",IF(COUNTIFS(GastoID,A741)&gt;1,"Código repetido",IF(NOT(ISNUMBER(B741)),"Confira a data",IF(OR(B741&lt;1,B741&gt;73415,INT(B741)&lt;&gt;B741),"Confira a data",IF(NOT(ISNUMBER(C741)),"Confira o valor",IF(C741&lt;=0,"Valor maior que zero",IF(COUNTIFS(Categorias,F741)&lt;&gt;1,"Escolha uma categoria",IF(G741="","Preencha a descrição","OK"))))))))))</f>
        <v/>
      </c>
      <c r="K741" s="34" t="n">
        <f aca="false">IF(J741="OK",C741,0)</f>
        <v>0</v>
      </c>
      <c r="L741" s="34" t="str">
        <f aca="false">IF(OR(J741&lt;&gt;"OK",FinMes=""),"",IF(B741&gt;=FinMes,0,MAX(0,ROUND(E741-C741,2))))</f>
        <v/>
      </c>
    </row>
    <row r="742" customFormat="false" ht="25" hidden="false" customHeight="true" outlineLevel="0" collapsed="false">
      <c r="A742" s="31"/>
      <c r="B742" s="32"/>
      <c r="C742" s="33"/>
      <c r="D742" s="34" t="str">
        <f aca="false">IF(OR(J742&lt;&gt;"OK",FinMes=""),"",IF(B742&gt;=FinMes,0,MAX(0,ROUND(C742-E742,2))))</f>
        <v/>
      </c>
      <c r="E742" s="34" t="str">
        <f aca="false">IF(OR(J742&lt;&gt;"OK",FinMes=""),"",IF(B742&gt;=FinMes,0,SUMIFS(PagoValido,PagoGasto,A742,PagoFecha,"&lt;"&amp;FinMes)))</f>
        <v/>
      </c>
      <c r="F742" s="35"/>
      <c r="G742" s="35"/>
      <c r="H742" s="35"/>
      <c r="I742" s="36" t="str">
        <f aca="false">IF(J742="","",IF(J742&lt;&gt;"OK","Confira os dados",IF(FinMes="","Escolha um período",IF(B742&gt;=FinMes,"Outro período",IF(L742&gt;0,"Pagamento excedente",IF(D742=0,"Pago",IF(E742=0,"A pagar","Parcial")))))))</f>
        <v/>
      </c>
      <c r="J742" s="36" t="str">
        <f aca="false">IF(COUNTA(A742:C742,F742:H742)=0,"",IF(A742="","Falta o código",IF(A742&lt;&gt;TRIM(A742),"Confira o código",IF(COUNTIFS(GastoID,A742)&gt;1,"Código repetido",IF(NOT(ISNUMBER(B742)),"Confira a data",IF(OR(B742&lt;1,B742&gt;73415,INT(B742)&lt;&gt;B742),"Confira a data",IF(NOT(ISNUMBER(C742)),"Confira o valor",IF(C742&lt;=0,"Valor maior que zero",IF(COUNTIFS(Categorias,F742)&lt;&gt;1,"Escolha uma categoria",IF(G742="","Preencha a descrição","OK"))))))))))</f>
        <v/>
      </c>
      <c r="K742" s="34" t="n">
        <f aca="false">IF(J742="OK",C742,0)</f>
        <v>0</v>
      </c>
      <c r="L742" s="34" t="str">
        <f aca="false">IF(OR(J742&lt;&gt;"OK",FinMes=""),"",IF(B742&gt;=FinMes,0,MAX(0,ROUND(E742-C742,2))))</f>
        <v/>
      </c>
    </row>
    <row r="743" customFormat="false" ht="25" hidden="false" customHeight="true" outlineLevel="0" collapsed="false">
      <c r="A743" s="31"/>
      <c r="B743" s="32"/>
      <c r="C743" s="33"/>
      <c r="D743" s="34" t="str">
        <f aca="false">IF(OR(J743&lt;&gt;"OK",FinMes=""),"",IF(B743&gt;=FinMes,0,MAX(0,ROUND(C743-E743,2))))</f>
        <v/>
      </c>
      <c r="E743" s="34" t="str">
        <f aca="false">IF(OR(J743&lt;&gt;"OK",FinMes=""),"",IF(B743&gt;=FinMes,0,SUMIFS(PagoValido,PagoGasto,A743,PagoFecha,"&lt;"&amp;FinMes)))</f>
        <v/>
      </c>
      <c r="F743" s="35"/>
      <c r="G743" s="35"/>
      <c r="H743" s="35"/>
      <c r="I743" s="36" t="str">
        <f aca="false">IF(J743="","",IF(J743&lt;&gt;"OK","Confira os dados",IF(FinMes="","Escolha um período",IF(B743&gt;=FinMes,"Outro período",IF(L743&gt;0,"Pagamento excedente",IF(D743=0,"Pago",IF(E743=0,"A pagar","Parcial")))))))</f>
        <v/>
      </c>
      <c r="J743" s="36" t="str">
        <f aca="false">IF(COUNTA(A743:C743,F743:H743)=0,"",IF(A743="","Falta o código",IF(A743&lt;&gt;TRIM(A743),"Confira o código",IF(COUNTIFS(GastoID,A743)&gt;1,"Código repetido",IF(NOT(ISNUMBER(B743)),"Confira a data",IF(OR(B743&lt;1,B743&gt;73415,INT(B743)&lt;&gt;B743),"Confira a data",IF(NOT(ISNUMBER(C743)),"Confira o valor",IF(C743&lt;=0,"Valor maior que zero",IF(COUNTIFS(Categorias,F743)&lt;&gt;1,"Escolha uma categoria",IF(G743="","Preencha a descrição","OK"))))))))))</f>
        <v/>
      </c>
      <c r="K743" s="34" t="n">
        <f aca="false">IF(J743="OK",C743,0)</f>
        <v>0</v>
      </c>
      <c r="L743" s="34" t="str">
        <f aca="false">IF(OR(J743&lt;&gt;"OK",FinMes=""),"",IF(B743&gt;=FinMes,0,MAX(0,ROUND(E743-C743,2))))</f>
        <v/>
      </c>
    </row>
    <row r="744" customFormat="false" ht="25" hidden="false" customHeight="true" outlineLevel="0" collapsed="false">
      <c r="A744" s="31"/>
      <c r="B744" s="32"/>
      <c r="C744" s="33"/>
      <c r="D744" s="34" t="str">
        <f aca="false">IF(OR(J744&lt;&gt;"OK",FinMes=""),"",IF(B744&gt;=FinMes,0,MAX(0,ROUND(C744-E744,2))))</f>
        <v/>
      </c>
      <c r="E744" s="34" t="str">
        <f aca="false">IF(OR(J744&lt;&gt;"OK",FinMes=""),"",IF(B744&gt;=FinMes,0,SUMIFS(PagoValido,PagoGasto,A744,PagoFecha,"&lt;"&amp;FinMes)))</f>
        <v/>
      </c>
      <c r="F744" s="35"/>
      <c r="G744" s="35"/>
      <c r="H744" s="35"/>
      <c r="I744" s="36" t="str">
        <f aca="false">IF(J744="","",IF(J744&lt;&gt;"OK","Confira os dados",IF(FinMes="","Escolha um período",IF(B744&gt;=FinMes,"Outro período",IF(L744&gt;0,"Pagamento excedente",IF(D744=0,"Pago",IF(E744=0,"A pagar","Parcial")))))))</f>
        <v/>
      </c>
      <c r="J744" s="36" t="str">
        <f aca="false">IF(COUNTA(A744:C744,F744:H744)=0,"",IF(A744="","Falta o código",IF(A744&lt;&gt;TRIM(A744),"Confira o código",IF(COUNTIFS(GastoID,A744)&gt;1,"Código repetido",IF(NOT(ISNUMBER(B744)),"Confira a data",IF(OR(B744&lt;1,B744&gt;73415,INT(B744)&lt;&gt;B744),"Confira a data",IF(NOT(ISNUMBER(C744)),"Confira o valor",IF(C744&lt;=0,"Valor maior que zero",IF(COUNTIFS(Categorias,F744)&lt;&gt;1,"Escolha uma categoria",IF(G744="","Preencha a descrição","OK"))))))))))</f>
        <v/>
      </c>
      <c r="K744" s="34" t="n">
        <f aca="false">IF(J744="OK",C744,0)</f>
        <v>0</v>
      </c>
      <c r="L744" s="34" t="str">
        <f aca="false">IF(OR(J744&lt;&gt;"OK",FinMes=""),"",IF(B744&gt;=FinMes,0,MAX(0,ROUND(E744-C744,2))))</f>
        <v/>
      </c>
    </row>
    <row r="745" customFormat="false" ht="25" hidden="false" customHeight="true" outlineLevel="0" collapsed="false">
      <c r="A745" s="31"/>
      <c r="B745" s="32"/>
      <c r="C745" s="33"/>
      <c r="D745" s="34" t="str">
        <f aca="false">IF(OR(J745&lt;&gt;"OK",FinMes=""),"",IF(B745&gt;=FinMes,0,MAX(0,ROUND(C745-E745,2))))</f>
        <v/>
      </c>
      <c r="E745" s="34" t="str">
        <f aca="false">IF(OR(J745&lt;&gt;"OK",FinMes=""),"",IF(B745&gt;=FinMes,0,SUMIFS(PagoValido,PagoGasto,A745,PagoFecha,"&lt;"&amp;FinMes)))</f>
        <v/>
      </c>
      <c r="F745" s="35"/>
      <c r="G745" s="35"/>
      <c r="H745" s="35"/>
      <c r="I745" s="36" t="str">
        <f aca="false">IF(J745="","",IF(J745&lt;&gt;"OK","Confira os dados",IF(FinMes="","Escolha um período",IF(B745&gt;=FinMes,"Outro período",IF(L745&gt;0,"Pagamento excedente",IF(D745=0,"Pago",IF(E745=0,"A pagar","Parcial")))))))</f>
        <v/>
      </c>
      <c r="J745" s="36" t="str">
        <f aca="false">IF(COUNTA(A745:C745,F745:H745)=0,"",IF(A745="","Falta o código",IF(A745&lt;&gt;TRIM(A745),"Confira o código",IF(COUNTIFS(GastoID,A745)&gt;1,"Código repetido",IF(NOT(ISNUMBER(B745)),"Confira a data",IF(OR(B745&lt;1,B745&gt;73415,INT(B745)&lt;&gt;B745),"Confira a data",IF(NOT(ISNUMBER(C745)),"Confira o valor",IF(C745&lt;=0,"Valor maior que zero",IF(COUNTIFS(Categorias,F745)&lt;&gt;1,"Escolha uma categoria",IF(G745="","Preencha a descrição","OK"))))))))))</f>
        <v/>
      </c>
      <c r="K745" s="34" t="n">
        <f aca="false">IF(J745="OK",C745,0)</f>
        <v>0</v>
      </c>
      <c r="L745" s="34" t="str">
        <f aca="false">IF(OR(J745&lt;&gt;"OK",FinMes=""),"",IF(B745&gt;=FinMes,0,MAX(0,ROUND(E745-C745,2))))</f>
        <v/>
      </c>
    </row>
    <row r="746" customFormat="false" ht="25" hidden="false" customHeight="true" outlineLevel="0" collapsed="false">
      <c r="A746" s="31"/>
      <c r="B746" s="32"/>
      <c r="C746" s="33"/>
      <c r="D746" s="34" t="str">
        <f aca="false">IF(OR(J746&lt;&gt;"OK",FinMes=""),"",IF(B746&gt;=FinMes,0,MAX(0,ROUND(C746-E746,2))))</f>
        <v/>
      </c>
      <c r="E746" s="34" t="str">
        <f aca="false">IF(OR(J746&lt;&gt;"OK",FinMes=""),"",IF(B746&gt;=FinMes,0,SUMIFS(PagoValido,PagoGasto,A746,PagoFecha,"&lt;"&amp;FinMes)))</f>
        <v/>
      </c>
      <c r="F746" s="35"/>
      <c r="G746" s="35"/>
      <c r="H746" s="35"/>
      <c r="I746" s="36" t="str">
        <f aca="false">IF(J746="","",IF(J746&lt;&gt;"OK","Confira os dados",IF(FinMes="","Escolha um período",IF(B746&gt;=FinMes,"Outro período",IF(L746&gt;0,"Pagamento excedente",IF(D746=0,"Pago",IF(E746=0,"A pagar","Parcial")))))))</f>
        <v/>
      </c>
      <c r="J746" s="36" t="str">
        <f aca="false">IF(COUNTA(A746:C746,F746:H746)=0,"",IF(A746="","Falta o código",IF(A746&lt;&gt;TRIM(A746),"Confira o código",IF(COUNTIFS(GastoID,A746)&gt;1,"Código repetido",IF(NOT(ISNUMBER(B746)),"Confira a data",IF(OR(B746&lt;1,B746&gt;73415,INT(B746)&lt;&gt;B746),"Confira a data",IF(NOT(ISNUMBER(C746)),"Confira o valor",IF(C746&lt;=0,"Valor maior que zero",IF(COUNTIFS(Categorias,F746)&lt;&gt;1,"Escolha uma categoria",IF(G746="","Preencha a descrição","OK"))))))))))</f>
        <v/>
      </c>
      <c r="K746" s="34" t="n">
        <f aca="false">IF(J746="OK",C746,0)</f>
        <v>0</v>
      </c>
      <c r="L746" s="34" t="str">
        <f aca="false">IF(OR(J746&lt;&gt;"OK",FinMes=""),"",IF(B746&gt;=FinMes,0,MAX(0,ROUND(E746-C746,2))))</f>
        <v/>
      </c>
    </row>
    <row r="747" customFormat="false" ht="25" hidden="false" customHeight="true" outlineLevel="0" collapsed="false">
      <c r="A747" s="31"/>
      <c r="B747" s="32"/>
      <c r="C747" s="33"/>
      <c r="D747" s="34" t="str">
        <f aca="false">IF(OR(J747&lt;&gt;"OK",FinMes=""),"",IF(B747&gt;=FinMes,0,MAX(0,ROUND(C747-E747,2))))</f>
        <v/>
      </c>
      <c r="E747" s="34" t="str">
        <f aca="false">IF(OR(J747&lt;&gt;"OK",FinMes=""),"",IF(B747&gt;=FinMes,0,SUMIFS(PagoValido,PagoGasto,A747,PagoFecha,"&lt;"&amp;FinMes)))</f>
        <v/>
      </c>
      <c r="F747" s="35"/>
      <c r="G747" s="35"/>
      <c r="H747" s="35"/>
      <c r="I747" s="36" t="str">
        <f aca="false">IF(J747="","",IF(J747&lt;&gt;"OK","Confira os dados",IF(FinMes="","Escolha um período",IF(B747&gt;=FinMes,"Outro período",IF(L747&gt;0,"Pagamento excedente",IF(D747=0,"Pago",IF(E747=0,"A pagar","Parcial")))))))</f>
        <v/>
      </c>
      <c r="J747" s="36" t="str">
        <f aca="false">IF(COUNTA(A747:C747,F747:H747)=0,"",IF(A747="","Falta o código",IF(A747&lt;&gt;TRIM(A747),"Confira o código",IF(COUNTIFS(GastoID,A747)&gt;1,"Código repetido",IF(NOT(ISNUMBER(B747)),"Confira a data",IF(OR(B747&lt;1,B747&gt;73415,INT(B747)&lt;&gt;B747),"Confira a data",IF(NOT(ISNUMBER(C747)),"Confira o valor",IF(C747&lt;=0,"Valor maior que zero",IF(COUNTIFS(Categorias,F747)&lt;&gt;1,"Escolha uma categoria",IF(G747="","Preencha a descrição","OK"))))))))))</f>
        <v/>
      </c>
      <c r="K747" s="34" t="n">
        <f aca="false">IF(J747="OK",C747,0)</f>
        <v>0</v>
      </c>
      <c r="L747" s="34" t="str">
        <f aca="false">IF(OR(J747&lt;&gt;"OK",FinMes=""),"",IF(B747&gt;=FinMes,0,MAX(0,ROUND(E747-C747,2))))</f>
        <v/>
      </c>
    </row>
    <row r="748" customFormat="false" ht="25" hidden="false" customHeight="true" outlineLevel="0" collapsed="false">
      <c r="A748" s="31"/>
      <c r="B748" s="32"/>
      <c r="C748" s="33"/>
      <c r="D748" s="34" t="str">
        <f aca="false">IF(OR(J748&lt;&gt;"OK",FinMes=""),"",IF(B748&gt;=FinMes,0,MAX(0,ROUND(C748-E748,2))))</f>
        <v/>
      </c>
      <c r="E748" s="34" t="str">
        <f aca="false">IF(OR(J748&lt;&gt;"OK",FinMes=""),"",IF(B748&gt;=FinMes,0,SUMIFS(PagoValido,PagoGasto,A748,PagoFecha,"&lt;"&amp;FinMes)))</f>
        <v/>
      </c>
      <c r="F748" s="35"/>
      <c r="G748" s="35"/>
      <c r="H748" s="35"/>
      <c r="I748" s="36" t="str">
        <f aca="false">IF(J748="","",IF(J748&lt;&gt;"OK","Confira os dados",IF(FinMes="","Escolha um período",IF(B748&gt;=FinMes,"Outro período",IF(L748&gt;0,"Pagamento excedente",IF(D748=0,"Pago",IF(E748=0,"A pagar","Parcial")))))))</f>
        <v/>
      </c>
      <c r="J748" s="36" t="str">
        <f aca="false">IF(COUNTA(A748:C748,F748:H748)=0,"",IF(A748="","Falta o código",IF(A748&lt;&gt;TRIM(A748),"Confira o código",IF(COUNTIFS(GastoID,A748)&gt;1,"Código repetido",IF(NOT(ISNUMBER(B748)),"Confira a data",IF(OR(B748&lt;1,B748&gt;73415,INT(B748)&lt;&gt;B748),"Confira a data",IF(NOT(ISNUMBER(C748)),"Confira o valor",IF(C748&lt;=0,"Valor maior que zero",IF(COUNTIFS(Categorias,F748)&lt;&gt;1,"Escolha uma categoria",IF(G748="","Preencha a descrição","OK"))))))))))</f>
        <v/>
      </c>
      <c r="K748" s="34" t="n">
        <f aca="false">IF(J748="OK",C748,0)</f>
        <v>0</v>
      </c>
      <c r="L748" s="34" t="str">
        <f aca="false">IF(OR(J748&lt;&gt;"OK",FinMes=""),"",IF(B748&gt;=FinMes,0,MAX(0,ROUND(E748-C748,2))))</f>
        <v/>
      </c>
    </row>
    <row r="749" customFormat="false" ht="25" hidden="false" customHeight="true" outlineLevel="0" collapsed="false">
      <c r="A749" s="31"/>
      <c r="B749" s="32"/>
      <c r="C749" s="33"/>
      <c r="D749" s="34" t="str">
        <f aca="false">IF(OR(J749&lt;&gt;"OK",FinMes=""),"",IF(B749&gt;=FinMes,0,MAX(0,ROUND(C749-E749,2))))</f>
        <v/>
      </c>
      <c r="E749" s="34" t="str">
        <f aca="false">IF(OR(J749&lt;&gt;"OK",FinMes=""),"",IF(B749&gt;=FinMes,0,SUMIFS(PagoValido,PagoGasto,A749,PagoFecha,"&lt;"&amp;FinMes)))</f>
        <v/>
      </c>
      <c r="F749" s="35"/>
      <c r="G749" s="35"/>
      <c r="H749" s="35"/>
      <c r="I749" s="36" t="str">
        <f aca="false">IF(J749="","",IF(J749&lt;&gt;"OK","Confira os dados",IF(FinMes="","Escolha um período",IF(B749&gt;=FinMes,"Outro período",IF(L749&gt;0,"Pagamento excedente",IF(D749=0,"Pago",IF(E749=0,"A pagar","Parcial")))))))</f>
        <v/>
      </c>
      <c r="J749" s="36" t="str">
        <f aca="false">IF(COUNTA(A749:C749,F749:H749)=0,"",IF(A749="","Falta o código",IF(A749&lt;&gt;TRIM(A749),"Confira o código",IF(COUNTIFS(GastoID,A749)&gt;1,"Código repetido",IF(NOT(ISNUMBER(B749)),"Confira a data",IF(OR(B749&lt;1,B749&gt;73415,INT(B749)&lt;&gt;B749),"Confira a data",IF(NOT(ISNUMBER(C749)),"Confira o valor",IF(C749&lt;=0,"Valor maior que zero",IF(COUNTIFS(Categorias,F749)&lt;&gt;1,"Escolha uma categoria",IF(G749="","Preencha a descrição","OK"))))))))))</f>
        <v/>
      </c>
      <c r="K749" s="34" t="n">
        <f aca="false">IF(J749="OK",C749,0)</f>
        <v>0</v>
      </c>
      <c r="L749" s="34" t="str">
        <f aca="false">IF(OR(J749&lt;&gt;"OK",FinMes=""),"",IF(B749&gt;=FinMes,0,MAX(0,ROUND(E749-C749,2))))</f>
        <v/>
      </c>
    </row>
    <row r="750" customFormat="false" ht="25" hidden="false" customHeight="true" outlineLevel="0" collapsed="false">
      <c r="A750" s="31"/>
      <c r="B750" s="32"/>
      <c r="C750" s="33"/>
      <c r="D750" s="34" t="str">
        <f aca="false">IF(OR(J750&lt;&gt;"OK",FinMes=""),"",IF(B750&gt;=FinMes,0,MAX(0,ROUND(C750-E750,2))))</f>
        <v/>
      </c>
      <c r="E750" s="34" t="str">
        <f aca="false">IF(OR(J750&lt;&gt;"OK",FinMes=""),"",IF(B750&gt;=FinMes,0,SUMIFS(PagoValido,PagoGasto,A750,PagoFecha,"&lt;"&amp;FinMes)))</f>
        <v/>
      </c>
      <c r="F750" s="35"/>
      <c r="G750" s="35"/>
      <c r="H750" s="35"/>
      <c r="I750" s="36" t="str">
        <f aca="false">IF(J750="","",IF(J750&lt;&gt;"OK","Confira os dados",IF(FinMes="","Escolha um período",IF(B750&gt;=FinMes,"Outro período",IF(L750&gt;0,"Pagamento excedente",IF(D750=0,"Pago",IF(E750=0,"A pagar","Parcial")))))))</f>
        <v/>
      </c>
      <c r="J750" s="36" t="str">
        <f aca="false">IF(COUNTA(A750:C750,F750:H750)=0,"",IF(A750="","Falta o código",IF(A750&lt;&gt;TRIM(A750),"Confira o código",IF(COUNTIFS(GastoID,A750)&gt;1,"Código repetido",IF(NOT(ISNUMBER(B750)),"Confira a data",IF(OR(B750&lt;1,B750&gt;73415,INT(B750)&lt;&gt;B750),"Confira a data",IF(NOT(ISNUMBER(C750)),"Confira o valor",IF(C750&lt;=0,"Valor maior que zero",IF(COUNTIFS(Categorias,F750)&lt;&gt;1,"Escolha uma categoria",IF(G750="","Preencha a descrição","OK"))))))))))</f>
        <v/>
      </c>
      <c r="K750" s="34" t="n">
        <f aca="false">IF(J750="OK",C750,0)</f>
        <v>0</v>
      </c>
      <c r="L750" s="34" t="str">
        <f aca="false">IF(OR(J750&lt;&gt;"OK",FinMes=""),"",IF(B750&gt;=FinMes,0,MAX(0,ROUND(E750-C750,2))))</f>
        <v/>
      </c>
    </row>
    <row r="751" customFormat="false" ht="25" hidden="false" customHeight="true" outlineLevel="0" collapsed="false">
      <c r="A751" s="31"/>
      <c r="B751" s="32"/>
      <c r="C751" s="33"/>
      <c r="D751" s="34" t="str">
        <f aca="false">IF(OR(J751&lt;&gt;"OK",FinMes=""),"",IF(B751&gt;=FinMes,0,MAX(0,ROUND(C751-E751,2))))</f>
        <v/>
      </c>
      <c r="E751" s="34" t="str">
        <f aca="false">IF(OR(J751&lt;&gt;"OK",FinMes=""),"",IF(B751&gt;=FinMes,0,SUMIFS(PagoValido,PagoGasto,A751,PagoFecha,"&lt;"&amp;FinMes)))</f>
        <v/>
      </c>
      <c r="F751" s="35"/>
      <c r="G751" s="35"/>
      <c r="H751" s="35"/>
      <c r="I751" s="36" t="str">
        <f aca="false">IF(J751="","",IF(J751&lt;&gt;"OK","Confira os dados",IF(FinMes="","Escolha um período",IF(B751&gt;=FinMes,"Outro período",IF(L751&gt;0,"Pagamento excedente",IF(D751=0,"Pago",IF(E751=0,"A pagar","Parcial")))))))</f>
        <v/>
      </c>
      <c r="J751" s="36" t="str">
        <f aca="false">IF(COUNTA(A751:C751,F751:H751)=0,"",IF(A751="","Falta o código",IF(A751&lt;&gt;TRIM(A751),"Confira o código",IF(COUNTIFS(GastoID,A751)&gt;1,"Código repetido",IF(NOT(ISNUMBER(B751)),"Confira a data",IF(OR(B751&lt;1,B751&gt;73415,INT(B751)&lt;&gt;B751),"Confira a data",IF(NOT(ISNUMBER(C751)),"Confira o valor",IF(C751&lt;=0,"Valor maior que zero",IF(COUNTIFS(Categorias,F751)&lt;&gt;1,"Escolha uma categoria",IF(G751="","Preencha a descrição","OK"))))))))))</f>
        <v/>
      </c>
      <c r="K751" s="34" t="n">
        <f aca="false">IF(J751="OK",C751,0)</f>
        <v>0</v>
      </c>
      <c r="L751" s="34" t="str">
        <f aca="false">IF(OR(J751&lt;&gt;"OK",FinMes=""),"",IF(B751&gt;=FinMes,0,MAX(0,ROUND(E751-C751,2))))</f>
        <v/>
      </c>
    </row>
    <row r="752" customFormat="false" ht="25" hidden="false" customHeight="true" outlineLevel="0" collapsed="false">
      <c r="A752" s="31"/>
      <c r="B752" s="32"/>
      <c r="C752" s="33"/>
      <c r="D752" s="34" t="str">
        <f aca="false">IF(OR(J752&lt;&gt;"OK",FinMes=""),"",IF(B752&gt;=FinMes,0,MAX(0,ROUND(C752-E752,2))))</f>
        <v/>
      </c>
      <c r="E752" s="34" t="str">
        <f aca="false">IF(OR(J752&lt;&gt;"OK",FinMes=""),"",IF(B752&gt;=FinMes,0,SUMIFS(PagoValido,PagoGasto,A752,PagoFecha,"&lt;"&amp;FinMes)))</f>
        <v/>
      </c>
      <c r="F752" s="35"/>
      <c r="G752" s="35"/>
      <c r="H752" s="35"/>
      <c r="I752" s="36" t="str">
        <f aca="false">IF(J752="","",IF(J752&lt;&gt;"OK","Confira os dados",IF(FinMes="","Escolha um período",IF(B752&gt;=FinMes,"Outro período",IF(L752&gt;0,"Pagamento excedente",IF(D752=0,"Pago",IF(E752=0,"A pagar","Parcial")))))))</f>
        <v/>
      </c>
      <c r="J752" s="36" t="str">
        <f aca="false">IF(COUNTA(A752:C752,F752:H752)=0,"",IF(A752="","Falta o código",IF(A752&lt;&gt;TRIM(A752),"Confira o código",IF(COUNTIFS(GastoID,A752)&gt;1,"Código repetido",IF(NOT(ISNUMBER(B752)),"Confira a data",IF(OR(B752&lt;1,B752&gt;73415,INT(B752)&lt;&gt;B752),"Confira a data",IF(NOT(ISNUMBER(C752)),"Confira o valor",IF(C752&lt;=0,"Valor maior que zero",IF(COUNTIFS(Categorias,F752)&lt;&gt;1,"Escolha uma categoria",IF(G752="","Preencha a descrição","OK"))))))))))</f>
        <v/>
      </c>
      <c r="K752" s="34" t="n">
        <f aca="false">IF(J752="OK",C752,0)</f>
        <v>0</v>
      </c>
      <c r="L752" s="34" t="str">
        <f aca="false">IF(OR(J752&lt;&gt;"OK",FinMes=""),"",IF(B752&gt;=FinMes,0,MAX(0,ROUND(E752-C752,2))))</f>
        <v/>
      </c>
    </row>
    <row r="753" customFormat="false" ht="25" hidden="false" customHeight="true" outlineLevel="0" collapsed="false">
      <c r="A753" s="31"/>
      <c r="B753" s="32"/>
      <c r="C753" s="33"/>
      <c r="D753" s="34" t="str">
        <f aca="false">IF(OR(J753&lt;&gt;"OK",FinMes=""),"",IF(B753&gt;=FinMes,0,MAX(0,ROUND(C753-E753,2))))</f>
        <v/>
      </c>
      <c r="E753" s="34" t="str">
        <f aca="false">IF(OR(J753&lt;&gt;"OK",FinMes=""),"",IF(B753&gt;=FinMes,0,SUMIFS(PagoValido,PagoGasto,A753,PagoFecha,"&lt;"&amp;FinMes)))</f>
        <v/>
      </c>
      <c r="F753" s="35"/>
      <c r="G753" s="35"/>
      <c r="H753" s="35"/>
      <c r="I753" s="36" t="str">
        <f aca="false">IF(J753="","",IF(J753&lt;&gt;"OK","Confira os dados",IF(FinMes="","Escolha um período",IF(B753&gt;=FinMes,"Outro período",IF(L753&gt;0,"Pagamento excedente",IF(D753=0,"Pago",IF(E753=0,"A pagar","Parcial")))))))</f>
        <v/>
      </c>
      <c r="J753" s="36" t="str">
        <f aca="false">IF(COUNTA(A753:C753,F753:H753)=0,"",IF(A753="","Falta o código",IF(A753&lt;&gt;TRIM(A753),"Confira o código",IF(COUNTIFS(GastoID,A753)&gt;1,"Código repetido",IF(NOT(ISNUMBER(B753)),"Confira a data",IF(OR(B753&lt;1,B753&gt;73415,INT(B753)&lt;&gt;B753),"Confira a data",IF(NOT(ISNUMBER(C753)),"Confira o valor",IF(C753&lt;=0,"Valor maior que zero",IF(COUNTIFS(Categorias,F753)&lt;&gt;1,"Escolha uma categoria",IF(G753="","Preencha a descrição","OK"))))))))))</f>
        <v/>
      </c>
      <c r="K753" s="34" t="n">
        <f aca="false">IF(J753="OK",C753,0)</f>
        <v>0</v>
      </c>
      <c r="L753" s="34" t="str">
        <f aca="false">IF(OR(J753&lt;&gt;"OK",FinMes=""),"",IF(B753&gt;=FinMes,0,MAX(0,ROUND(E753-C753,2))))</f>
        <v/>
      </c>
    </row>
    <row r="754" customFormat="false" ht="25" hidden="false" customHeight="true" outlineLevel="0" collapsed="false">
      <c r="A754" s="31"/>
      <c r="B754" s="32"/>
      <c r="C754" s="33"/>
      <c r="D754" s="34" t="str">
        <f aca="false">IF(OR(J754&lt;&gt;"OK",FinMes=""),"",IF(B754&gt;=FinMes,0,MAX(0,ROUND(C754-E754,2))))</f>
        <v/>
      </c>
      <c r="E754" s="34" t="str">
        <f aca="false">IF(OR(J754&lt;&gt;"OK",FinMes=""),"",IF(B754&gt;=FinMes,0,SUMIFS(PagoValido,PagoGasto,A754,PagoFecha,"&lt;"&amp;FinMes)))</f>
        <v/>
      </c>
      <c r="F754" s="35"/>
      <c r="G754" s="35"/>
      <c r="H754" s="35"/>
      <c r="I754" s="36" t="str">
        <f aca="false">IF(J754="","",IF(J754&lt;&gt;"OK","Confira os dados",IF(FinMes="","Escolha um período",IF(B754&gt;=FinMes,"Outro período",IF(L754&gt;0,"Pagamento excedente",IF(D754=0,"Pago",IF(E754=0,"A pagar","Parcial")))))))</f>
        <v/>
      </c>
      <c r="J754" s="36" t="str">
        <f aca="false">IF(COUNTA(A754:C754,F754:H754)=0,"",IF(A754="","Falta o código",IF(A754&lt;&gt;TRIM(A754),"Confira o código",IF(COUNTIFS(GastoID,A754)&gt;1,"Código repetido",IF(NOT(ISNUMBER(B754)),"Confira a data",IF(OR(B754&lt;1,B754&gt;73415,INT(B754)&lt;&gt;B754),"Confira a data",IF(NOT(ISNUMBER(C754)),"Confira o valor",IF(C754&lt;=0,"Valor maior que zero",IF(COUNTIFS(Categorias,F754)&lt;&gt;1,"Escolha uma categoria",IF(G754="","Preencha a descrição","OK"))))))))))</f>
        <v/>
      </c>
      <c r="K754" s="34" t="n">
        <f aca="false">IF(J754="OK",C754,0)</f>
        <v>0</v>
      </c>
      <c r="L754" s="34" t="str">
        <f aca="false">IF(OR(J754&lt;&gt;"OK",FinMes=""),"",IF(B754&gt;=FinMes,0,MAX(0,ROUND(E754-C754,2))))</f>
        <v/>
      </c>
    </row>
    <row r="755" customFormat="false" ht="25" hidden="false" customHeight="true" outlineLevel="0" collapsed="false">
      <c r="A755" s="31"/>
      <c r="B755" s="32"/>
      <c r="C755" s="33"/>
      <c r="D755" s="34" t="str">
        <f aca="false">IF(OR(J755&lt;&gt;"OK",FinMes=""),"",IF(B755&gt;=FinMes,0,MAX(0,ROUND(C755-E755,2))))</f>
        <v/>
      </c>
      <c r="E755" s="34" t="str">
        <f aca="false">IF(OR(J755&lt;&gt;"OK",FinMes=""),"",IF(B755&gt;=FinMes,0,SUMIFS(PagoValido,PagoGasto,A755,PagoFecha,"&lt;"&amp;FinMes)))</f>
        <v/>
      </c>
      <c r="F755" s="35"/>
      <c r="G755" s="35"/>
      <c r="H755" s="35"/>
      <c r="I755" s="36" t="str">
        <f aca="false">IF(J755="","",IF(J755&lt;&gt;"OK","Confira os dados",IF(FinMes="","Escolha um período",IF(B755&gt;=FinMes,"Outro período",IF(L755&gt;0,"Pagamento excedente",IF(D755=0,"Pago",IF(E755=0,"A pagar","Parcial")))))))</f>
        <v/>
      </c>
      <c r="J755" s="36" t="str">
        <f aca="false">IF(COUNTA(A755:C755,F755:H755)=0,"",IF(A755="","Falta o código",IF(A755&lt;&gt;TRIM(A755),"Confira o código",IF(COUNTIFS(GastoID,A755)&gt;1,"Código repetido",IF(NOT(ISNUMBER(B755)),"Confira a data",IF(OR(B755&lt;1,B755&gt;73415,INT(B755)&lt;&gt;B755),"Confira a data",IF(NOT(ISNUMBER(C755)),"Confira o valor",IF(C755&lt;=0,"Valor maior que zero",IF(COUNTIFS(Categorias,F755)&lt;&gt;1,"Escolha uma categoria",IF(G755="","Preencha a descrição","OK"))))))))))</f>
        <v/>
      </c>
      <c r="K755" s="34" t="n">
        <f aca="false">IF(J755="OK",C755,0)</f>
        <v>0</v>
      </c>
      <c r="L755" s="34" t="str">
        <f aca="false">IF(OR(J755&lt;&gt;"OK",FinMes=""),"",IF(B755&gt;=FinMes,0,MAX(0,ROUND(E755-C755,2))))</f>
        <v/>
      </c>
    </row>
    <row r="756" customFormat="false" ht="25" hidden="false" customHeight="true" outlineLevel="0" collapsed="false">
      <c r="A756" s="31"/>
      <c r="B756" s="32"/>
      <c r="C756" s="33"/>
      <c r="D756" s="34" t="str">
        <f aca="false">IF(OR(J756&lt;&gt;"OK",FinMes=""),"",IF(B756&gt;=FinMes,0,MAX(0,ROUND(C756-E756,2))))</f>
        <v/>
      </c>
      <c r="E756" s="34" t="str">
        <f aca="false">IF(OR(J756&lt;&gt;"OK",FinMes=""),"",IF(B756&gt;=FinMes,0,SUMIFS(PagoValido,PagoGasto,A756,PagoFecha,"&lt;"&amp;FinMes)))</f>
        <v/>
      </c>
      <c r="F756" s="35"/>
      <c r="G756" s="35"/>
      <c r="H756" s="35"/>
      <c r="I756" s="36" t="str">
        <f aca="false">IF(J756="","",IF(J756&lt;&gt;"OK","Confira os dados",IF(FinMes="","Escolha um período",IF(B756&gt;=FinMes,"Outro período",IF(L756&gt;0,"Pagamento excedente",IF(D756=0,"Pago",IF(E756=0,"A pagar","Parcial")))))))</f>
        <v/>
      </c>
      <c r="J756" s="36" t="str">
        <f aca="false">IF(COUNTA(A756:C756,F756:H756)=0,"",IF(A756="","Falta o código",IF(A756&lt;&gt;TRIM(A756),"Confira o código",IF(COUNTIFS(GastoID,A756)&gt;1,"Código repetido",IF(NOT(ISNUMBER(B756)),"Confira a data",IF(OR(B756&lt;1,B756&gt;73415,INT(B756)&lt;&gt;B756),"Confira a data",IF(NOT(ISNUMBER(C756)),"Confira o valor",IF(C756&lt;=0,"Valor maior que zero",IF(COUNTIFS(Categorias,F756)&lt;&gt;1,"Escolha uma categoria",IF(G756="","Preencha a descrição","OK"))))))))))</f>
        <v/>
      </c>
      <c r="K756" s="34" t="n">
        <f aca="false">IF(J756="OK",C756,0)</f>
        <v>0</v>
      </c>
      <c r="L756" s="34" t="str">
        <f aca="false">IF(OR(J756&lt;&gt;"OK",FinMes=""),"",IF(B756&gt;=FinMes,0,MAX(0,ROUND(E756-C756,2))))</f>
        <v/>
      </c>
    </row>
    <row r="757" customFormat="false" ht="25" hidden="false" customHeight="true" outlineLevel="0" collapsed="false">
      <c r="A757" s="31"/>
      <c r="B757" s="32"/>
      <c r="C757" s="33"/>
      <c r="D757" s="34" t="str">
        <f aca="false">IF(OR(J757&lt;&gt;"OK",FinMes=""),"",IF(B757&gt;=FinMes,0,MAX(0,ROUND(C757-E757,2))))</f>
        <v/>
      </c>
      <c r="E757" s="34" t="str">
        <f aca="false">IF(OR(J757&lt;&gt;"OK",FinMes=""),"",IF(B757&gt;=FinMes,0,SUMIFS(PagoValido,PagoGasto,A757,PagoFecha,"&lt;"&amp;FinMes)))</f>
        <v/>
      </c>
      <c r="F757" s="35"/>
      <c r="G757" s="35"/>
      <c r="H757" s="35"/>
      <c r="I757" s="36" t="str">
        <f aca="false">IF(J757="","",IF(J757&lt;&gt;"OK","Confira os dados",IF(FinMes="","Escolha um período",IF(B757&gt;=FinMes,"Outro período",IF(L757&gt;0,"Pagamento excedente",IF(D757=0,"Pago",IF(E757=0,"A pagar","Parcial")))))))</f>
        <v/>
      </c>
      <c r="J757" s="36" t="str">
        <f aca="false">IF(COUNTA(A757:C757,F757:H757)=0,"",IF(A757="","Falta o código",IF(A757&lt;&gt;TRIM(A757),"Confira o código",IF(COUNTIFS(GastoID,A757)&gt;1,"Código repetido",IF(NOT(ISNUMBER(B757)),"Confira a data",IF(OR(B757&lt;1,B757&gt;73415,INT(B757)&lt;&gt;B757),"Confira a data",IF(NOT(ISNUMBER(C757)),"Confira o valor",IF(C757&lt;=0,"Valor maior que zero",IF(COUNTIFS(Categorias,F757)&lt;&gt;1,"Escolha uma categoria",IF(G757="","Preencha a descrição","OK"))))))))))</f>
        <v/>
      </c>
      <c r="K757" s="34" t="n">
        <f aca="false">IF(J757="OK",C757,0)</f>
        <v>0</v>
      </c>
      <c r="L757" s="34" t="str">
        <f aca="false">IF(OR(J757&lt;&gt;"OK",FinMes=""),"",IF(B757&gt;=FinMes,0,MAX(0,ROUND(E757-C757,2))))</f>
        <v/>
      </c>
    </row>
    <row r="758" customFormat="false" ht="25" hidden="false" customHeight="true" outlineLevel="0" collapsed="false">
      <c r="A758" s="31"/>
      <c r="B758" s="32"/>
      <c r="C758" s="33"/>
      <c r="D758" s="34" t="str">
        <f aca="false">IF(OR(J758&lt;&gt;"OK",FinMes=""),"",IF(B758&gt;=FinMes,0,MAX(0,ROUND(C758-E758,2))))</f>
        <v/>
      </c>
      <c r="E758" s="34" t="str">
        <f aca="false">IF(OR(J758&lt;&gt;"OK",FinMes=""),"",IF(B758&gt;=FinMes,0,SUMIFS(PagoValido,PagoGasto,A758,PagoFecha,"&lt;"&amp;FinMes)))</f>
        <v/>
      </c>
      <c r="F758" s="35"/>
      <c r="G758" s="35"/>
      <c r="H758" s="35"/>
      <c r="I758" s="36" t="str">
        <f aca="false">IF(J758="","",IF(J758&lt;&gt;"OK","Confira os dados",IF(FinMes="","Escolha um período",IF(B758&gt;=FinMes,"Outro período",IF(L758&gt;0,"Pagamento excedente",IF(D758=0,"Pago",IF(E758=0,"A pagar","Parcial")))))))</f>
        <v/>
      </c>
      <c r="J758" s="36" t="str">
        <f aca="false">IF(COUNTA(A758:C758,F758:H758)=0,"",IF(A758="","Falta o código",IF(A758&lt;&gt;TRIM(A758),"Confira o código",IF(COUNTIFS(GastoID,A758)&gt;1,"Código repetido",IF(NOT(ISNUMBER(B758)),"Confira a data",IF(OR(B758&lt;1,B758&gt;73415,INT(B758)&lt;&gt;B758),"Confira a data",IF(NOT(ISNUMBER(C758)),"Confira o valor",IF(C758&lt;=0,"Valor maior que zero",IF(COUNTIFS(Categorias,F758)&lt;&gt;1,"Escolha uma categoria",IF(G758="","Preencha a descrição","OK"))))))))))</f>
        <v/>
      </c>
      <c r="K758" s="34" t="n">
        <f aca="false">IF(J758="OK",C758,0)</f>
        <v>0</v>
      </c>
      <c r="L758" s="34" t="str">
        <f aca="false">IF(OR(J758&lt;&gt;"OK",FinMes=""),"",IF(B758&gt;=FinMes,0,MAX(0,ROUND(E758-C758,2))))</f>
        <v/>
      </c>
    </row>
    <row r="759" customFormat="false" ht="25" hidden="false" customHeight="true" outlineLevel="0" collapsed="false">
      <c r="A759" s="31"/>
      <c r="B759" s="32"/>
      <c r="C759" s="33"/>
      <c r="D759" s="34" t="str">
        <f aca="false">IF(OR(J759&lt;&gt;"OK",FinMes=""),"",IF(B759&gt;=FinMes,0,MAX(0,ROUND(C759-E759,2))))</f>
        <v/>
      </c>
      <c r="E759" s="34" t="str">
        <f aca="false">IF(OR(J759&lt;&gt;"OK",FinMes=""),"",IF(B759&gt;=FinMes,0,SUMIFS(PagoValido,PagoGasto,A759,PagoFecha,"&lt;"&amp;FinMes)))</f>
        <v/>
      </c>
      <c r="F759" s="35"/>
      <c r="G759" s="35"/>
      <c r="H759" s="35"/>
      <c r="I759" s="36" t="str">
        <f aca="false">IF(J759="","",IF(J759&lt;&gt;"OK","Confira os dados",IF(FinMes="","Escolha um período",IF(B759&gt;=FinMes,"Outro período",IF(L759&gt;0,"Pagamento excedente",IF(D759=0,"Pago",IF(E759=0,"A pagar","Parcial")))))))</f>
        <v/>
      </c>
      <c r="J759" s="36" t="str">
        <f aca="false">IF(COUNTA(A759:C759,F759:H759)=0,"",IF(A759="","Falta o código",IF(A759&lt;&gt;TRIM(A759),"Confira o código",IF(COUNTIFS(GastoID,A759)&gt;1,"Código repetido",IF(NOT(ISNUMBER(B759)),"Confira a data",IF(OR(B759&lt;1,B759&gt;73415,INT(B759)&lt;&gt;B759),"Confira a data",IF(NOT(ISNUMBER(C759)),"Confira o valor",IF(C759&lt;=0,"Valor maior que zero",IF(COUNTIFS(Categorias,F759)&lt;&gt;1,"Escolha uma categoria",IF(G759="","Preencha a descrição","OK"))))))))))</f>
        <v/>
      </c>
      <c r="K759" s="34" t="n">
        <f aca="false">IF(J759="OK",C759,0)</f>
        <v>0</v>
      </c>
      <c r="L759" s="34" t="str">
        <f aca="false">IF(OR(J759&lt;&gt;"OK",FinMes=""),"",IF(B759&gt;=FinMes,0,MAX(0,ROUND(E759-C759,2))))</f>
        <v/>
      </c>
    </row>
    <row r="760" customFormat="false" ht="25" hidden="false" customHeight="true" outlineLevel="0" collapsed="false">
      <c r="A760" s="31"/>
      <c r="B760" s="32"/>
      <c r="C760" s="33"/>
      <c r="D760" s="34" t="str">
        <f aca="false">IF(OR(J760&lt;&gt;"OK",FinMes=""),"",IF(B760&gt;=FinMes,0,MAX(0,ROUND(C760-E760,2))))</f>
        <v/>
      </c>
      <c r="E760" s="34" t="str">
        <f aca="false">IF(OR(J760&lt;&gt;"OK",FinMes=""),"",IF(B760&gt;=FinMes,0,SUMIFS(PagoValido,PagoGasto,A760,PagoFecha,"&lt;"&amp;FinMes)))</f>
        <v/>
      </c>
      <c r="F760" s="35"/>
      <c r="G760" s="35"/>
      <c r="H760" s="35"/>
      <c r="I760" s="36" t="str">
        <f aca="false">IF(J760="","",IF(J760&lt;&gt;"OK","Confira os dados",IF(FinMes="","Escolha um período",IF(B760&gt;=FinMes,"Outro período",IF(L760&gt;0,"Pagamento excedente",IF(D760=0,"Pago",IF(E760=0,"A pagar","Parcial")))))))</f>
        <v/>
      </c>
      <c r="J760" s="36" t="str">
        <f aca="false">IF(COUNTA(A760:C760,F760:H760)=0,"",IF(A760="","Falta o código",IF(A760&lt;&gt;TRIM(A760),"Confira o código",IF(COUNTIFS(GastoID,A760)&gt;1,"Código repetido",IF(NOT(ISNUMBER(B760)),"Confira a data",IF(OR(B760&lt;1,B760&gt;73415,INT(B760)&lt;&gt;B760),"Confira a data",IF(NOT(ISNUMBER(C760)),"Confira o valor",IF(C760&lt;=0,"Valor maior que zero",IF(COUNTIFS(Categorias,F760)&lt;&gt;1,"Escolha uma categoria",IF(G760="","Preencha a descrição","OK"))))))))))</f>
        <v/>
      </c>
      <c r="K760" s="34" t="n">
        <f aca="false">IF(J760="OK",C760,0)</f>
        <v>0</v>
      </c>
      <c r="L760" s="34" t="str">
        <f aca="false">IF(OR(J760&lt;&gt;"OK",FinMes=""),"",IF(B760&gt;=FinMes,0,MAX(0,ROUND(E760-C760,2))))</f>
        <v/>
      </c>
    </row>
    <row r="761" customFormat="false" ht="25" hidden="false" customHeight="true" outlineLevel="0" collapsed="false">
      <c r="A761" s="31"/>
      <c r="B761" s="32"/>
      <c r="C761" s="33"/>
      <c r="D761" s="34" t="str">
        <f aca="false">IF(OR(J761&lt;&gt;"OK",FinMes=""),"",IF(B761&gt;=FinMes,0,MAX(0,ROUND(C761-E761,2))))</f>
        <v/>
      </c>
      <c r="E761" s="34" t="str">
        <f aca="false">IF(OR(J761&lt;&gt;"OK",FinMes=""),"",IF(B761&gt;=FinMes,0,SUMIFS(PagoValido,PagoGasto,A761,PagoFecha,"&lt;"&amp;FinMes)))</f>
        <v/>
      </c>
      <c r="F761" s="35"/>
      <c r="G761" s="35"/>
      <c r="H761" s="35"/>
      <c r="I761" s="36" t="str">
        <f aca="false">IF(J761="","",IF(J761&lt;&gt;"OK","Confira os dados",IF(FinMes="","Escolha um período",IF(B761&gt;=FinMes,"Outro período",IF(L761&gt;0,"Pagamento excedente",IF(D761=0,"Pago",IF(E761=0,"A pagar","Parcial")))))))</f>
        <v/>
      </c>
      <c r="J761" s="36" t="str">
        <f aca="false">IF(COUNTA(A761:C761,F761:H761)=0,"",IF(A761="","Falta o código",IF(A761&lt;&gt;TRIM(A761),"Confira o código",IF(COUNTIFS(GastoID,A761)&gt;1,"Código repetido",IF(NOT(ISNUMBER(B761)),"Confira a data",IF(OR(B761&lt;1,B761&gt;73415,INT(B761)&lt;&gt;B761),"Confira a data",IF(NOT(ISNUMBER(C761)),"Confira o valor",IF(C761&lt;=0,"Valor maior que zero",IF(COUNTIFS(Categorias,F761)&lt;&gt;1,"Escolha uma categoria",IF(G761="","Preencha a descrição","OK"))))))))))</f>
        <v/>
      </c>
      <c r="K761" s="34" t="n">
        <f aca="false">IF(J761="OK",C761,0)</f>
        <v>0</v>
      </c>
      <c r="L761" s="34" t="str">
        <f aca="false">IF(OR(J761&lt;&gt;"OK",FinMes=""),"",IF(B761&gt;=FinMes,0,MAX(0,ROUND(E761-C761,2))))</f>
        <v/>
      </c>
    </row>
    <row r="762" customFormat="false" ht="25" hidden="false" customHeight="true" outlineLevel="0" collapsed="false">
      <c r="A762" s="31"/>
      <c r="B762" s="32"/>
      <c r="C762" s="33"/>
      <c r="D762" s="34" t="str">
        <f aca="false">IF(OR(J762&lt;&gt;"OK",FinMes=""),"",IF(B762&gt;=FinMes,0,MAX(0,ROUND(C762-E762,2))))</f>
        <v/>
      </c>
      <c r="E762" s="34" t="str">
        <f aca="false">IF(OR(J762&lt;&gt;"OK",FinMes=""),"",IF(B762&gt;=FinMes,0,SUMIFS(PagoValido,PagoGasto,A762,PagoFecha,"&lt;"&amp;FinMes)))</f>
        <v/>
      </c>
      <c r="F762" s="35"/>
      <c r="G762" s="35"/>
      <c r="H762" s="35"/>
      <c r="I762" s="36" t="str">
        <f aca="false">IF(J762="","",IF(J762&lt;&gt;"OK","Confira os dados",IF(FinMes="","Escolha um período",IF(B762&gt;=FinMes,"Outro período",IF(L762&gt;0,"Pagamento excedente",IF(D762=0,"Pago",IF(E762=0,"A pagar","Parcial")))))))</f>
        <v/>
      </c>
      <c r="J762" s="36" t="str">
        <f aca="false">IF(COUNTA(A762:C762,F762:H762)=0,"",IF(A762="","Falta o código",IF(A762&lt;&gt;TRIM(A762),"Confira o código",IF(COUNTIFS(GastoID,A762)&gt;1,"Código repetido",IF(NOT(ISNUMBER(B762)),"Confira a data",IF(OR(B762&lt;1,B762&gt;73415,INT(B762)&lt;&gt;B762),"Confira a data",IF(NOT(ISNUMBER(C762)),"Confira o valor",IF(C762&lt;=0,"Valor maior que zero",IF(COUNTIFS(Categorias,F762)&lt;&gt;1,"Escolha uma categoria",IF(G762="","Preencha a descrição","OK"))))))))))</f>
        <v/>
      </c>
      <c r="K762" s="34" t="n">
        <f aca="false">IF(J762="OK",C762,0)</f>
        <v>0</v>
      </c>
      <c r="L762" s="34" t="str">
        <f aca="false">IF(OR(J762&lt;&gt;"OK",FinMes=""),"",IF(B762&gt;=FinMes,0,MAX(0,ROUND(E762-C762,2))))</f>
        <v/>
      </c>
    </row>
    <row r="763" customFormat="false" ht="25" hidden="false" customHeight="true" outlineLevel="0" collapsed="false">
      <c r="A763" s="31"/>
      <c r="B763" s="32"/>
      <c r="C763" s="33"/>
      <c r="D763" s="34" t="str">
        <f aca="false">IF(OR(J763&lt;&gt;"OK",FinMes=""),"",IF(B763&gt;=FinMes,0,MAX(0,ROUND(C763-E763,2))))</f>
        <v/>
      </c>
      <c r="E763" s="34" t="str">
        <f aca="false">IF(OR(J763&lt;&gt;"OK",FinMes=""),"",IF(B763&gt;=FinMes,0,SUMIFS(PagoValido,PagoGasto,A763,PagoFecha,"&lt;"&amp;FinMes)))</f>
        <v/>
      </c>
      <c r="F763" s="35"/>
      <c r="G763" s="35"/>
      <c r="H763" s="35"/>
      <c r="I763" s="36" t="str">
        <f aca="false">IF(J763="","",IF(J763&lt;&gt;"OK","Confira os dados",IF(FinMes="","Escolha um período",IF(B763&gt;=FinMes,"Outro período",IF(L763&gt;0,"Pagamento excedente",IF(D763=0,"Pago",IF(E763=0,"A pagar","Parcial")))))))</f>
        <v/>
      </c>
      <c r="J763" s="36" t="str">
        <f aca="false">IF(COUNTA(A763:C763,F763:H763)=0,"",IF(A763="","Falta o código",IF(A763&lt;&gt;TRIM(A763),"Confira o código",IF(COUNTIFS(GastoID,A763)&gt;1,"Código repetido",IF(NOT(ISNUMBER(B763)),"Confira a data",IF(OR(B763&lt;1,B763&gt;73415,INT(B763)&lt;&gt;B763),"Confira a data",IF(NOT(ISNUMBER(C763)),"Confira o valor",IF(C763&lt;=0,"Valor maior que zero",IF(COUNTIFS(Categorias,F763)&lt;&gt;1,"Escolha uma categoria",IF(G763="","Preencha a descrição","OK"))))))))))</f>
        <v/>
      </c>
      <c r="K763" s="34" t="n">
        <f aca="false">IF(J763="OK",C763,0)</f>
        <v>0</v>
      </c>
      <c r="L763" s="34" t="str">
        <f aca="false">IF(OR(J763&lt;&gt;"OK",FinMes=""),"",IF(B763&gt;=FinMes,0,MAX(0,ROUND(E763-C763,2))))</f>
        <v/>
      </c>
    </row>
    <row r="764" customFormat="false" ht="25" hidden="false" customHeight="true" outlineLevel="0" collapsed="false">
      <c r="A764" s="31"/>
      <c r="B764" s="32"/>
      <c r="C764" s="33"/>
      <c r="D764" s="34" t="str">
        <f aca="false">IF(OR(J764&lt;&gt;"OK",FinMes=""),"",IF(B764&gt;=FinMes,0,MAX(0,ROUND(C764-E764,2))))</f>
        <v/>
      </c>
      <c r="E764" s="34" t="str">
        <f aca="false">IF(OR(J764&lt;&gt;"OK",FinMes=""),"",IF(B764&gt;=FinMes,0,SUMIFS(PagoValido,PagoGasto,A764,PagoFecha,"&lt;"&amp;FinMes)))</f>
        <v/>
      </c>
      <c r="F764" s="35"/>
      <c r="G764" s="35"/>
      <c r="H764" s="35"/>
      <c r="I764" s="36" t="str">
        <f aca="false">IF(J764="","",IF(J764&lt;&gt;"OK","Confira os dados",IF(FinMes="","Escolha um período",IF(B764&gt;=FinMes,"Outro período",IF(L764&gt;0,"Pagamento excedente",IF(D764=0,"Pago",IF(E764=0,"A pagar","Parcial")))))))</f>
        <v/>
      </c>
      <c r="J764" s="36" t="str">
        <f aca="false">IF(COUNTA(A764:C764,F764:H764)=0,"",IF(A764="","Falta o código",IF(A764&lt;&gt;TRIM(A764),"Confira o código",IF(COUNTIFS(GastoID,A764)&gt;1,"Código repetido",IF(NOT(ISNUMBER(B764)),"Confira a data",IF(OR(B764&lt;1,B764&gt;73415,INT(B764)&lt;&gt;B764),"Confira a data",IF(NOT(ISNUMBER(C764)),"Confira o valor",IF(C764&lt;=0,"Valor maior que zero",IF(COUNTIFS(Categorias,F764)&lt;&gt;1,"Escolha uma categoria",IF(G764="","Preencha a descrição","OK"))))))))))</f>
        <v/>
      </c>
      <c r="K764" s="34" t="n">
        <f aca="false">IF(J764="OK",C764,0)</f>
        <v>0</v>
      </c>
      <c r="L764" s="34" t="str">
        <f aca="false">IF(OR(J764&lt;&gt;"OK",FinMes=""),"",IF(B764&gt;=FinMes,0,MAX(0,ROUND(E764-C764,2))))</f>
        <v/>
      </c>
    </row>
    <row r="765" customFormat="false" ht="25" hidden="false" customHeight="true" outlineLevel="0" collapsed="false">
      <c r="A765" s="31"/>
      <c r="B765" s="32"/>
      <c r="C765" s="33"/>
      <c r="D765" s="34" t="str">
        <f aca="false">IF(OR(J765&lt;&gt;"OK",FinMes=""),"",IF(B765&gt;=FinMes,0,MAX(0,ROUND(C765-E765,2))))</f>
        <v/>
      </c>
      <c r="E765" s="34" t="str">
        <f aca="false">IF(OR(J765&lt;&gt;"OK",FinMes=""),"",IF(B765&gt;=FinMes,0,SUMIFS(PagoValido,PagoGasto,A765,PagoFecha,"&lt;"&amp;FinMes)))</f>
        <v/>
      </c>
      <c r="F765" s="35"/>
      <c r="G765" s="35"/>
      <c r="H765" s="35"/>
      <c r="I765" s="36" t="str">
        <f aca="false">IF(J765="","",IF(J765&lt;&gt;"OK","Confira os dados",IF(FinMes="","Escolha um período",IF(B765&gt;=FinMes,"Outro período",IF(L765&gt;0,"Pagamento excedente",IF(D765=0,"Pago",IF(E765=0,"A pagar","Parcial")))))))</f>
        <v/>
      </c>
      <c r="J765" s="36" t="str">
        <f aca="false">IF(COUNTA(A765:C765,F765:H765)=0,"",IF(A765="","Falta o código",IF(A765&lt;&gt;TRIM(A765),"Confira o código",IF(COUNTIFS(GastoID,A765)&gt;1,"Código repetido",IF(NOT(ISNUMBER(B765)),"Confira a data",IF(OR(B765&lt;1,B765&gt;73415,INT(B765)&lt;&gt;B765),"Confira a data",IF(NOT(ISNUMBER(C765)),"Confira o valor",IF(C765&lt;=0,"Valor maior que zero",IF(COUNTIFS(Categorias,F765)&lt;&gt;1,"Escolha uma categoria",IF(G765="","Preencha a descrição","OK"))))))))))</f>
        <v/>
      </c>
      <c r="K765" s="34" t="n">
        <f aca="false">IF(J765="OK",C765,0)</f>
        <v>0</v>
      </c>
      <c r="L765" s="34" t="str">
        <f aca="false">IF(OR(J765&lt;&gt;"OK",FinMes=""),"",IF(B765&gt;=FinMes,0,MAX(0,ROUND(E765-C765,2))))</f>
        <v/>
      </c>
    </row>
    <row r="766" customFormat="false" ht="25" hidden="false" customHeight="true" outlineLevel="0" collapsed="false">
      <c r="A766" s="31"/>
      <c r="B766" s="32"/>
      <c r="C766" s="33"/>
      <c r="D766" s="34" t="str">
        <f aca="false">IF(OR(J766&lt;&gt;"OK",FinMes=""),"",IF(B766&gt;=FinMes,0,MAX(0,ROUND(C766-E766,2))))</f>
        <v/>
      </c>
      <c r="E766" s="34" t="str">
        <f aca="false">IF(OR(J766&lt;&gt;"OK",FinMes=""),"",IF(B766&gt;=FinMes,0,SUMIFS(PagoValido,PagoGasto,A766,PagoFecha,"&lt;"&amp;FinMes)))</f>
        <v/>
      </c>
      <c r="F766" s="35"/>
      <c r="G766" s="35"/>
      <c r="H766" s="35"/>
      <c r="I766" s="36" t="str">
        <f aca="false">IF(J766="","",IF(J766&lt;&gt;"OK","Confira os dados",IF(FinMes="","Escolha um período",IF(B766&gt;=FinMes,"Outro período",IF(L766&gt;0,"Pagamento excedente",IF(D766=0,"Pago",IF(E766=0,"A pagar","Parcial")))))))</f>
        <v/>
      </c>
      <c r="J766" s="36" t="str">
        <f aca="false">IF(COUNTA(A766:C766,F766:H766)=0,"",IF(A766="","Falta o código",IF(A766&lt;&gt;TRIM(A766),"Confira o código",IF(COUNTIFS(GastoID,A766)&gt;1,"Código repetido",IF(NOT(ISNUMBER(B766)),"Confira a data",IF(OR(B766&lt;1,B766&gt;73415,INT(B766)&lt;&gt;B766),"Confira a data",IF(NOT(ISNUMBER(C766)),"Confira o valor",IF(C766&lt;=0,"Valor maior que zero",IF(COUNTIFS(Categorias,F766)&lt;&gt;1,"Escolha uma categoria",IF(G766="","Preencha a descrição","OK"))))))))))</f>
        <v/>
      </c>
      <c r="K766" s="34" t="n">
        <f aca="false">IF(J766="OK",C766,0)</f>
        <v>0</v>
      </c>
      <c r="L766" s="34" t="str">
        <f aca="false">IF(OR(J766&lt;&gt;"OK",FinMes=""),"",IF(B766&gt;=FinMes,0,MAX(0,ROUND(E766-C766,2))))</f>
        <v/>
      </c>
    </row>
    <row r="767" customFormat="false" ht="25" hidden="false" customHeight="true" outlineLevel="0" collapsed="false">
      <c r="A767" s="31"/>
      <c r="B767" s="32"/>
      <c r="C767" s="33"/>
      <c r="D767" s="34" t="str">
        <f aca="false">IF(OR(J767&lt;&gt;"OK",FinMes=""),"",IF(B767&gt;=FinMes,0,MAX(0,ROUND(C767-E767,2))))</f>
        <v/>
      </c>
      <c r="E767" s="34" t="str">
        <f aca="false">IF(OR(J767&lt;&gt;"OK",FinMes=""),"",IF(B767&gt;=FinMes,0,SUMIFS(PagoValido,PagoGasto,A767,PagoFecha,"&lt;"&amp;FinMes)))</f>
        <v/>
      </c>
      <c r="F767" s="35"/>
      <c r="G767" s="35"/>
      <c r="H767" s="35"/>
      <c r="I767" s="36" t="str">
        <f aca="false">IF(J767="","",IF(J767&lt;&gt;"OK","Confira os dados",IF(FinMes="","Escolha um período",IF(B767&gt;=FinMes,"Outro período",IF(L767&gt;0,"Pagamento excedente",IF(D767=0,"Pago",IF(E767=0,"A pagar","Parcial")))))))</f>
        <v/>
      </c>
      <c r="J767" s="36" t="str">
        <f aca="false">IF(COUNTA(A767:C767,F767:H767)=0,"",IF(A767="","Falta o código",IF(A767&lt;&gt;TRIM(A767),"Confira o código",IF(COUNTIFS(GastoID,A767)&gt;1,"Código repetido",IF(NOT(ISNUMBER(B767)),"Confira a data",IF(OR(B767&lt;1,B767&gt;73415,INT(B767)&lt;&gt;B767),"Confira a data",IF(NOT(ISNUMBER(C767)),"Confira o valor",IF(C767&lt;=0,"Valor maior que zero",IF(COUNTIFS(Categorias,F767)&lt;&gt;1,"Escolha uma categoria",IF(G767="","Preencha a descrição","OK"))))))))))</f>
        <v/>
      </c>
      <c r="K767" s="34" t="n">
        <f aca="false">IF(J767="OK",C767,0)</f>
        <v>0</v>
      </c>
      <c r="L767" s="34" t="str">
        <f aca="false">IF(OR(J767&lt;&gt;"OK",FinMes=""),"",IF(B767&gt;=FinMes,0,MAX(0,ROUND(E767-C767,2))))</f>
        <v/>
      </c>
    </row>
    <row r="768" customFormat="false" ht="25" hidden="false" customHeight="true" outlineLevel="0" collapsed="false">
      <c r="A768" s="31"/>
      <c r="B768" s="32"/>
      <c r="C768" s="33"/>
      <c r="D768" s="34" t="str">
        <f aca="false">IF(OR(J768&lt;&gt;"OK",FinMes=""),"",IF(B768&gt;=FinMes,0,MAX(0,ROUND(C768-E768,2))))</f>
        <v/>
      </c>
      <c r="E768" s="34" t="str">
        <f aca="false">IF(OR(J768&lt;&gt;"OK",FinMes=""),"",IF(B768&gt;=FinMes,0,SUMIFS(PagoValido,PagoGasto,A768,PagoFecha,"&lt;"&amp;FinMes)))</f>
        <v/>
      </c>
      <c r="F768" s="35"/>
      <c r="G768" s="35"/>
      <c r="H768" s="35"/>
      <c r="I768" s="36" t="str">
        <f aca="false">IF(J768="","",IF(J768&lt;&gt;"OK","Confira os dados",IF(FinMes="","Escolha um período",IF(B768&gt;=FinMes,"Outro período",IF(L768&gt;0,"Pagamento excedente",IF(D768=0,"Pago",IF(E768=0,"A pagar","Parcial")))))))</f>
        <v/>
      </c>
      <c r="J768" s="36" t="str">
        <f aca="false">IF(COUNTA(A768:C768,F768:H768)=0,"",IF(A768="","Falta o código",IF(A768&lt;&gt;TRIM(A768),"Confira o código",IF(COUNTIFS(GastoID,A768)&gt;1,"Código repetido",IF(NOT(ISNUMBER(B768)),"Confira a data",IF(OR(B768&lt;1,B768&gt;73415,INT(B768)&lt;&gt;B768),"Confira a data",IF(NOT(ISNUMBER(C768)),"Confira o valor",IF(C768&lt;=0,"Valor maior que zero",IF(COUNTIFS(Categorias,F768)&lt;&gt;1,"Escolha uma categoria",IF(G768="","Preencha a descrição","OK"))))))))))</f>
        <v/>
      </c>
      <c r="K768" s="34" t="n">
        <f aca="false">IF(J768="OK",C768,0)</f>
        <v>0</v>
      </c>
      <c r="L768" s="34" t="str">
        <f aca="false">IF(OR(J768&lt;&gt;"OK",FinMes=""),"",IF(B768&gt;=FinMes,0,MAX(0,ROUND(E768-C768,2))))</f>
        <v/>
      </c>
    </row>
    <row r="769" customFormat="false" ht="25" hidden="false" customHeight="true" outlineLevel="0" collapsed="false">
      <c r="A769" s="31"/>
      <c r="B769" s="32"/>
      <c r="C769" s="33"/>
      <c r="D769" s="34" t="str">
        <f aca="false">IF(OR(J769&lt;&gt;"OK",FinMes=""),"",IF(B769&gt;=FinMes,0,MAX(0,ROUND(C769-E769,2))))</f>
        <v/>
      </c>
      <c r="E769" s="34" t="str">
        <f aca="false">IF(OR(J769&lt;&gt;"OK",FinMes=""),"",IF(B769&gt;=FinMes,0,SUMIFS(PagoValido,PagoGasto,A769,PagoFecha,"&lt;"&amp;FinMes)))</f>
        <v/>
      </c>
      <c r="F769" s="35"/>
      <c r="G769" s="35"/>
      <c r="H769" s="35"/>
      <c r="I769" s="36" t="str">
        <f aca="false">IF(J769="","",IF(J769&lt;&gt;"OK","Confira os dados",IF(FinMes="","Escolha um período",IF(B769&gt;=FinMes,"Outro período",IF(L769&gt;0,"Pagamento excedente",IF(D769=0,"Pago",IF(E769=0,"A pagar","Parcial")))))))</f>
        <v/>
      </c>
      <c r="J769" s="36" t="str">
        <f aca="false">IF(COUNTA(A769:C769,F769:H769)=0,"",IF(A769="","Falta o código",IF(A769&lt;&gt;TRIM(A769),"Confira o código",IF(COUNTIFS(GastoID,A769)&gt;1,"Código repetido",IF(NOT(ISNUMBER(B769)),"Confira a data",IF(OR(B769&lt;1,B769&gt;73415,INT(B769)&lt;&gt;B769),"Confira a data",IF(NOT(ISNUMBER(C769)),"Confira o valor",IF(C769&lt;=0,"Valor maior que zero",IF(COUNTIFS(Categorias,F769)&lt;&gt;1,"Escolha uma categoria",IF(G769="","Preencha a descrição","OK"))))))))))</f>
        <v/>
      </c>
      <c r="K769" s="34" t="n">
        <f aca="false">IF(J769="OK",C769,0)</f>
        <v>0</v>
      </c>
      <c r="L769" s="34" t="str">
        <f aca="false">IF(OR(J769&lt;&gt;"OK",FinMes=""),"",IF(B769&gt;=FinMes,0,MAX(0,ROUND(E769-C769,2))))</f>
        <v/>
      </c>
    </row>
    <row r="770" customFormat="false" ht="25" hidden="false" customHeight="true" outlineLevel="0" collapsed="false">
      <c r="A770" s="31"/>
      <c r="B770" s="32"/>
      <c r="C770" s="33"/>
      <c r="D770" s="34" t="str">
        <f aca="false">IF(OR(J770&lt;&gt;"OK",FinMes=""),"",IF(B770&gt;=FinMes,0,MAX(0,ROUND(C770-E770,2))))</f>
        <v/>
      </c>
      <c r="E770" s="34" t="str">
        <f aca="false">IF(OR(J770&lt;&gt;"OK",FinMes=""),"",IF(B770&gt;=FinMes,0,SUMIFS(PagoValido,PagoGasto,A770,PagoFecha,"&lt;"&amp;FinMes)))</f>
        <v/>
      </c>
      <c r="F770" s="35"/>
      <c r="G770" s="35"/>
      <c r="H770" s="35"/>
      <c r="I770" s="36" t="str">
        <f aca="false">IF(J770="","",IF(J770&lt;&gt;"OK","Confira os dados",IF(FinMes="","Escolha um período",IF(B770&gt;=FinMes,"Outro período",IF(L770&gt;0,"Pagamento excedente",IF(D770=0,"Pago",IF(E770=0,"A pagar","Parcial")))))))</f>
        <v/>
      </c>
      <c r="J770" s="36" t="str">
        <f aca="false">IF(COUNTA(A770:C770,F770:H770)=0,"",IF(A770="","Falta o código",IF(A770&lt;&gt;TRIM(A770),"Confira o código",IF(COUNTIFS(GastoID,A770)&gt;1,"Código repetido",IF(NOT(ISNUMBER(B770)),"Confira a data",IF(OR(B770&lt;1,B770&gt;73415,INT(B770)&lt;&gt;B770),"Confira a data",IF(NOT(ISNUMBER(C770)),"Confira o valor",IF(C770&lt;=0,"Valor maior que zero",IF(COUNTIFS(Categorias,F770)&lt;&gt;1,"Escolha uma categoria",IF(G770="","Preencha a descrição","OK"))))))))))</f>
        <v/>
      </c>
      <c r="K770" s="34" t="n">
        <f aca="false">IF(J770="OK",C770,0)</f>
        <v>0</v>
      </c>
      <c r="L770" s="34" t="str">
        <f aca="false">IF(OR(J770&lt;&gt;"OK",FinMes=""),"",IF(B770&gt;=FinMes,0,MAX(0,ROUND(E770-C770,2))))</f>
        <v/>
      </c>
    </row>
    <row r="771" customFormat="false" ht="25" hidden="false" customHeight="true" outlineLevel="0" collapsed="false">
      <c r="A771" s="31"/>
      <c r="B771" s="32"/>
      <c r="C771" s="33"/>
      <c r="D771" s="34" t="str">
        <f aca="false">IF(OR(J771&lt;&gt;"OK",FinMes=""),"",IF(B771&gt;=FinMes,0,MAX(0,ROUND(C771-E771,2))))</f>
        <v/>
      </c>
      <c r="E771" s="34" t="str">
        <f aca="false">IF(OR(J771&lt;&gt;"OK",FinMes=""),"",IF(B771&gt;=FinMes,0,SUMIFS(PagoValido,PagoGasto,A771,PagoFecha,"&lt;"&amp;FinMes)))</f>
        <v/>
      </c>
      <c r="F771" s="35"/>
      <c r="G771" s="35"/>
      <c r="H771" s="35"/>
      <c r="I771" s="36" t="str">
        <f aca="false">IF(J771="","",IF(J771&lt;&gt;"OK","Confira os dados",IF(FinMes="","Escolha um período",IF(B771&gt;=FinMes,"Outro período",IF(L771&gt;0,"Pagamento excedente",IF(D771=0,"Pago",IF(E771=0,"A pagar","Parcial")))))))</f>
        <v/>
      </c>
      <c r="J771" s="36" t="str">
        <f aca="false">IF(COUNTA(A771:C771,F771:H771)=0,"",IF(A771="","Falta o código",IF(A771&lt;&gt;TRIM(A771),"Confira o código",IF(COUNTIFS(GastoID,A771)&gt;1,"Código repetido",IF(NOT(ISNUMBER(B771)),"Confira a data",IF(OR(B771&lt;1,B771&gt;73415,INT(B771)&lt;&gt;B771),"Confira a data",IF(NOT(ISNUMBER(C771)),"Confira o valor",IF(C771&lt;=0,"Valor maior que zero",IF(COUNTIFS(Categorias,F771)&lt;&gt;1,"Escolha uma categoria",IF(G771="","Preencha a descrição","OK"))))))))))</f>
        <v/>
      </c>
      <c r="K771" s="34" t="n">
        <f aca="false">IF(J771="OK",C771,0)</f>
        <v>0</v>
      </c>
      <c r="L771" s="34" t="str">
        <f aca="false">IF(OR(J771&lt;&gt;"OK",FinMes=""),"",IF(B771&gt;=FinMes,0,MAX(0,ROUND(E771-C771,2))))</f>
        <v/>
      </c>
    </row>
    <row r="772" customFormat="false" ht="25" hidden="false" customHeight="true" outlineLevel="0" collapsed="false">
      <c r="A772" s="31"/>
      <c r="B772" s="32"/>
      <c r="C772" s="33"/>
      <c r="D772" s="34" t="str">
        <f aca="false">IF(OR(J772&lt;&gt;"OK",FinMes=""),"",IF(B772&gt;=FinMes,0,MAX(0,ROUND(C772-E772,2))))</f>
        <v/>
      </c>
      <c r="E772" s="34" t="str">
        <f aca="false">IF(OR(J772&lt;&gt;"OK",FinMes=""),"",IF(B772&gt;=FinMes,0,SUMIFS(PagoValido,PagoGasto,A772,PagoFecha,"&lt;"&amp;FinMes)))</f>
        <v/>
      </c>
      <c r="F772" s="35"/>
      <c r="G772" s="35"/>
      <c r="H772" s="35"/>
      <c r="I772" s="36" t="str">
        <f aca="false">IF(J772="","",IF(J772&lt;&gt;"OK","Confira os dados",IF(FinMes="","Escolha um período",IF(B772&gt;=FinMes,"Outro período",IF(L772&gt;0,"Pagamento excedente",IF(D772=0,"Pago",IF(E772=0,"A pagar","Parcial")))))))</f>
        <v/>
      </c>
      <c r="J772" s="36" t="str">
        <f aca="false">IF(COUNTA(A772:C772,F772:H772)=0,"",IF(A772="","Falta o código",IF(A772&lt;&gt;TRIM(A772),"Confira o código",IF(COUNTIFS(GastoID,A772)&gt;1,"Código repetido",IF(NOT(ISNUMBER(B772)),"Confira a data",IF(OR(B772&lt;1,B772&gt;73415,INT(B772)&lt;&gt;B772),"Confira a data",IF(NOT(ISNUMBER(C772)),"Confira o valor",IF(C772&lt;=0,"Valor maior que zero",IF(COUNTIFS(Categorias,F772)&lt;&gt;1,"Escolha uma categoria",IF(G772="","Preencha a descrição","OK"))))))))))</f>
        <v/>
      </c>
      <c r="K772" s="34" t="n">
        <f aca="false">IF(J772="OK",C772,0)</f>
        <v>0</v>
      </c>
      <c r="L772" s="34" t="str">
        <f aca="false">IF(OR(J772&lt;&gt;"OK",FinMes=""),"",IF(B772&gt;=FinMes,0,MAX(0,ROUND(E772-C772,2))))</f>
        <v/>
      </c>
    </row>
    <row r="773" customFormat="false" ht="25" hidden="false" customHeight="true" outlineLevel="0" collapsed="false">
      <c r="A773" s="31"/>
      <c r="B773" s="32"/>
      <c r="C773" s="33"/>
      <c r="D773" s="34" t="str">
        <f aca="false">IF(OR(J773&lt;&gt;"OK",FinMes=""),"",IF(B773&gt;=FinMes,0,MAX(0,ROUND(C773-E773,2))))</f>
        <v/>
      </c>
      <c r="E773" s="34" t="str">
        <f aca="false">IF(OR(J773&lt;&gt;"OK",FinMes=""),"",IF(B773&gt;=FinMes,0,SUMIFS(PagoValido,PagoGasto,A773,PagoFecha,"&lt;"&amp;FinMes)))</f>
        <v/>
      </c>
      <c r="F773" s="35"/>
      <c r="G773" s="35"/>
      <c r="H773" s="35"/>
      <c r="I773" s="36" t="str">
        <f aca="false">IF(J773="","",IF(J773&lt;&gt;"OK","Confira os dados",IF(FinMes="","Escolha um período",IF(B773&gt;=FinMes,"Outro período",IF(L773&gt;0,"Pagamento excedente",IF(D773=0,"Pago",IF(E773=0,"A pagar","Parcial")))))))</f>
        <v/>
      </c>
      <c r="J773" s="36" t="str">
        <f aca="false">IF(COUNTA(A773:C773,F773:H773)=0,"",IF(A773="","Falta o código",IF(A773&lt;&gt;TRIM(A773),"Confira o código",IF(COUNTIFS(GastoID,A773)&gt;1,"Código repetido",IF(NOT(ISNUMBER(B773)),"Confira a data",IF(OR(B773&lt;1,B773&gt;73415,INT(B773)&lt;&gt;B773),"Confira a data",IF(NOT(ISNUMBER(C773)),"Confira o valor",IF(C773&lt;=0,"Valor maior que zero",IF(COUNTIFS(Categorias,F773)&lt;&gt;1,"Escolha uma categoria",IF(G773="","Preencha a descrição","OK"))))))))))</f>
        <v/>
      </c>
      <c r="K773" s="34" t="n">
        <f aca="false">IF(J773="OK",C773,0)</f>
        <v>0</v>
      </c>
      <c r="L773" s="34" t="str">
        <f aca="false">IF(OR(J773&lt;&gt;"OK",FinMes=""),"",IF(B773&gt;=FinMes,0,MAX(0,ROUND(E773-C773,2))))</f>
        <v/>
      </c>
    </row>
    <row r="774" customFormat="false" ht="25" hidden="false" customHeight="true" outlineLevel="0" collapsed="false">
      <c r="A774" s="31"/>
      <c r="B774" s="32"/>
      <c r="C774" s="33"/>
      <c r="D774" s="34" t="str">
        <f aca="false">IF(OR(J774&lt;&gt;"OK",FinMes=""),"",IF(B774&gt;=FinMes,0,MAX(0,ROUND(C774-E774,2))))</f>
        <v/>
      </c>
      <c r="E774" s="34" t="str">
        <f aca="false">IF(OR(J774&lt;&gt;"OK",FinMes=""),"",IF(B774&gt;=FinMes,0,SUMIFS(PagoValido,PagoGasto,A774,PagoFecha,"&lt;"&amp;FinMes)))</f>
        <v/>
      </c>
      <c r="F774" s="35"/>
      <c r="G774" s="35"/>
      <c r="H774" s="35"/>
      <c r="I774" s="36" t="str">
        <f aca="false">IF(J774="","",IF(J774&lt;&gt;"OK","Confira os dados",IF(FinMes="","Escolha um período",IF(B774&gt;=FinMes,"Outro período",IF(L774&gt;0,"Pagamento excedente",IF(D774=0,"Pago",IF(E774=0,"A pagar","Parcial")))))))</f>
        <v/>
      </c>
      <c r="J774" s="36" t="str">
        <f aca="false">IF(COUNTA(A774:C774,F774:H774)=0,"",IF(A774="","Falta o código",IF(A774&lt;&gt;TRIM(A774),"Confira o código",IF(COUNTIFS(GastoID,A774)&gt;1,"Código repetido",IF(NOT(ISNUMBER(B774)),"Confira a data",IF(OR(B774&lt;1,B774&gt;73415,INT(B774)&lt;&gt;B774),"Confira a data",IF(NOT(ISNUMBER(C774)),"Confira o valor",IF(C774&lt;=0,"Valor maior que zero",IF(COUNTIFS(Categorias,F774)&lt;&gt;1,"Escolha uma categoria",IF(G774="","Preencha a descrição","OK"))))))))))</f>
        <v/>
      </c>
      <c r="K774" s="34" t="n">
        <f aca="false">IF(J774="OK",C774,0)</f>
        <v>0</v>
      </c>
      <c r="L774" s="34" t="str">
        <f aca="false">IF(OR(J774&lt;&gt;"OK",FinMes=""),"",IF(B774&gt;=FinMes,0,MAX(0,ROUND(E774-C774,2))))</f>
        <v/>
      </c>
    </row>
    <row r="775" customFormat="false" ht="25" hidden="false" customHeight="true" outlineLevel="0" collapsed="false">
      <c r="A775" s="31"/>
      <c r="B775" s="32"/>
      <c r="C775" s="33"/>
      <c r="D775" s="34" t="str">
        <f aca="false">IF(OR(J775&lt;&gt;"OK",FinMes=""),"",IF(B775&gt;=FinMes,0,MAX(0,ROUND(C775-E775,2))))</f>
        <v/>
      </c>
      <c r="E775" s="34" t="str">
        <f aca="false">IF(OR(J775&lt;&gt;"OK",FinMes=""),"",IF(B775&gt;=FinMes,0,SUMIFS(PagoValido,PagoGasto,A775,PagoFecha,"&lt;"&amp;FinMes)))</f>
        <v/>
      </c>
      <c r="F775" s="35"/>
      <c r="G775" s="35"/>
      <c r="H775" s="35"/>
      <c r="I775" s="36" t="str">
        <f aca="false">IF(J775="","",IF(J775&lt;&gt;"OK","Confira os dados",IF(FinMes="","Escolha um período",IF(B775&gt;=FinMes,"Outro período",IF(L775&gt;0,"Pagamento excedente",IF(D775=0,"Pago",IF(E775=0,"A pagar","Parcial")))))))</f>
        <v/>
      </c>
      <c r="J775" s="36" t="str">
        <f aca="false">IF(COUNTA(A775:C775,F775:H775)=0,"",IF(A775="","Falta o código",IF(A775&lt;&gt;TRIM(A775),"Confira o código",IF(COUNTIFS(GastoID,A775)&gt;1,"Código repetido",IF(NOT(ISNUMBER(B775)),"Confira a data",IF(OR(B775&lt;1,B775&gt;73415,INT(B775)&lt;&gt;B775),"Confira a data",IF(NOT(ISNUMBER(C775)),"Confira o valor",IF(C775&lt;=0,"Valor maior que zero",IF(COUNTIFS(Categorias,F775)&lt;&gt;1,"Escolha uma categoria",IF(G775="","Preencha a descrição","OK"))))))))))</f>
        <v/>
      </c>
      <c r="K775" s="34" t="n">
        <f aca="false">IF(J775="OK",C775,0)</f>
        <v>0</v>
      </c>
      <c r="L775" s="34" t="str">
        <f aca="false">IF(OR(J775&lt;&gt;"OK",FinMes=""),"",IF(B775&gt;=FinMes,0,MAX(0,ROUND(E775-C775,2))))</f>
        <v/>
      </c>
    </row>
    <row r="776" customFormat="false" ht="25" hidden="false" customHeight="true" outlineLevel="0" collapsed="false">
      <c r="A776" s="31"/>
      <c r="B776" s="32"/>
      <c r="C776" s="33"/>
      <c r="D776" s="34" t="str">
        <f aca="false">IF(OR(J776&lt;&gt;"OK",FinMes=""),"",IF(B776&gt;=FinMes,0,MAX(0,ROUND(C776-E776,2))))</f>
        <v/>
      </c>
      <c r="E776" s="34" t="str">
        <f aca="false">IF(OR(J776&lt;&gt;"OK",FinMes=""),"",IF(B776&gt;=FinMes,0,SUMIFS(PagoValido,PagoGasto,A776,PagoFecha,"&lt;"&amp;FinMes)))</f>
        <v/>
      </c>
      <c r="F776" s="35"/>
      <c r="G776" s="35"/>
      <c r="H776" s="35"/>
      <c r="I776" s="36" t="str">
        <f aca="false">IF(J776="","",IF(J776&lt;&gt;"OK","Confira os dados",IF(FinMes="","Escolha um período",IF(B776&gt;=FinMes,"Outro período",IF(L776&gt;0,"Pagamento excedente",IF(D776=0,"Pago",IF(E776=0,"A pagar","Parcial")))))))</f>
        <v/>
      </c>
      <c r="J776" s="36" t="str">
        <f aca="false">IF(COUNTA(A776:C776,F776:H776)=0,"",IF(A776="","Falta o código",IF(A776&lt;&gt;TRIM(A776),"Confira o código",IF(COUNTIFS(GastoID,A776)&gt;1,"Código repetido",IF(NOT(ISNUMBER(B776)),"Confira a data",IF(OR(B776&lt;1,B776&gt;73415,INT(B776)&lt;&gt;B776),"Confira a data",IF(NOT(ISNUMBER(C776)),"Confira o valor",IF(C776&lt;=0,"Valor maior que zero",IF(COUNTIFS(Categorias,F776)&lt;&gt;1,"Escolha uma categoria",IF(G776="","Preencha a descrição","OK"))))))))))</f>
        <v/>
      </c>
      <c r="K776" s="34" t="n">
        <f aca="false">IF(J776="OK",C776,0)</f>
        <v>0</v>
      </c>
      <c r="L776" s="34" t="str">
        <f aca="false">IF(OR(J776&lt;&gt;"OK",FinMes=""),"",IF(B776&gt;=FinMes,0,MAX(0,ROUND(E776-C776,2))))</f>
        <v/>
      </c>
    </row>
    <row r="777" customFormat="false" ht="25" hidden="false" customHeight="true" outlineLevel="0" collapsed="false">
      <c r="A777" s="31"/>
      <c r="B777" s="32"/>
      <c r="C777" s="33"/>
      <c r="D777" s="34" t="str">
        <f aca="false">IF(OR(J777&lt;&gt;"OK",FinMes=""),"",IF(B777&gt;=FinMes,0,MAX(0,ROUND(C777-E777,2))))</f>
        <v/>
      </c>
      <c r="E777" s="34" t="str">
        <f aca="false">IF(OR(J777&lt;&gt;"OK",FinMes=""),"",IF(B777&gt;=FinMes,0,SUMIFS(PagoValido,PagoGasto,A777,PagoFecha,"&lt;"&amp;FinMes)))</f>
        <v/>
      </c>
      <c r="F777" s="35"/>
      <c r="G777" s="35"/>
      <c r="H777" s="35"/>
      <c r="I777" s="36" t="str">
        <f aca="false">IF(J777="","",IF(J777&lt;&gt;"OK","Confira os dados",IF(FinMes="","Escolha um período",IF(B777&gt;=FinMes,"Outro período",IF(L777&gt;0,"Pagamento excedente",IF(D777=0,"Pago",IF(E777=0,"A pagar","Parcial")))))))</f>
        <v/>
      </c>
      <c r="J777" s="36" t="str">
        <f aca="false">IF(COUNTA(A777:C777,F777:H777)=0,"",IF(A777="","Falta o código",IF(A777&lt;&gt;TRIM(A777),"Confira o código",IF(COUNTIFS(GastoID,A777)&gt;1,"Código repetido",IF(NOT(ISNUMBER(B777)),"Confira a data",IF(OR(B777&lt;1,B777&gt;73415,INT(B777)&lt;&gt;B777),"Confira a data",IF(NOT(ISNUMBER(C777)),"Confira o valor",IF(C777&lt;=0,"Valor maior que zero",IF(COUNTIFS(Categorias,F777)&lt;&gt;1,"Escolha uma categoria",IF(G777="","Preencha a descrição","OK"))))))))))</f>
        <v/>
      </c>
      <c r="K777" s="34" t="n">
        <f aca="false">IF(J777="OK",C777,0)</f>
        <v>0</v>
      </c>
      <c r="L777" s="34" t="str">
        <f aca="false">IF(OR(J777&lt;&gt;"OK",FinMes=""),"",IF(B777&gt;=FinMes,0,MAX(0,ROUND(E777-C777,2))))</f>
        <v/>
      </c>
    </row>
    <row r="778" customFormat="false" ht="25" hidden="false" customHeight="true" outlineLevel="0" collapsed="false">
      <c r="A778" s="31"/>
      <c r="B778" s="32"/>
      <c r="C778" s="33"/>
      <c r="D778" s="34" t="str">
        <f aca="false">IF(OR(J778&lt;&gt;"OK",FinMes=""),"",IF(B778&gt;=FinMes,0,MAX(0,ROUND(C778-E778,2))))</f>
        <v/>
      </c>
      <c r="E778" s="34" t="str">
        <f aca="false">IF(OR(J778&lt;&gt;"OK",FinMes=""),"",IF(B778&gt;=FinMes,0,SUMIFS(PagoValido,PagoGasto,A778,PagoFecha,"&lt;"&amp;FinMes)))</f>
        <v/>
      </c>
      <c r="F778" s="35"/>
      <c r="G778" s="35"/>
      <c r="H778" s="35"/>
      <c r="I778" s="36" t="str">
        <f aca="false">IF(J778="","",IF(J778&lt;&gt;"OK","Confira os dados",IF(FinMes="","Escolha um período",IF(B778&gt;=FinMes,"Outro período",IF(L778&gt;0,"Pagamento excedente",IF(D778=0,"Pago",IF(E778=0,"A pagar","Parcial")))))))</f>
        <v/>
      </c>
      <c r="J778" s="36" t="str">
        <f aca="false">IF(COUNTA(A778:C778,F778:H778)=0,"",IF(A778="","Falta o código",IF(A778&lt;&gt;TRIM(A778),"Confira o código",IF(COUNTIFS(GastoID,A778)&gt;1,"Código repetido",IF(NOT(ISNUMBER(B778)),"Confira a data",IF(OR(B778&lt;1,B778&gt;73415,INT(B778)&lt;&gt;B778),"Confira a data",IF(NOT(ISNUMBER(C778)),"Confira o valor",IF(C778&lt;=0,"Valor maior que zero",IF(COUNTIFS(Categorias,F778)&lt;&gt;1,"Escolha uma categoria",IF(G778="","Preencha a descrição","OK"))))))))))</f>
        <v/>
      </c>
      <c r="K778" s="34" t="n">
        <f aca="false">IF(J778="OK",C778,0)</f>
        <v>0</v>
      </c>
      <c r="L778" s="34" t="str">
        <f aca="false">IF(OR(J778&lt;&gt;"OK",FinMes=""),"",IF(B778&gt;=FinMes,0,MAX(0,ROUND(E778-C778,2))))</f>
        <v/>
      </c>
    </row>
    <row r="779" customFormat="false" ht="25" hidden="false" customHeight="true" outlineLevel="0" collapsed="false">
      <c r="A779" s="31"/>
      <c r="B779" s="32"/>
      <c r="C779" s="33"/>
      <c r="D779" s="34" t="str">
        <f aca="false">IF(OR(J779&lt;&gt;"OK",FinMes=""),"",IF(B779&gt;=FinMes,0,MAX(0,ROUND(C779-E779,2))))</f>
        <v/>
      </c>
      <c r="E779" s="34" t="str">
        <f aca="false">IF(OR(J779&lt;&gt;"OK",FinMes=""),"",IF(B779&gt;=FinMes,0,SUMIFS(PagoValido,PagoGasto,A779,PagoFecha,"&lt;"&amp;FinMes)))</f>
        <v/>
      </c>
      <c r="F779" s="35"/>
      <c r="G779" s="35"/>
      <c r="H779" s="35"/>
      <c r="I779" s="36" t="str">
        <f aca="false">IF(J779="","",IF(J779&lt;&gt;"OK","Confira os dados",IF(FinMes="","Escolha um período",IF(B779&gt;=FinMes,"Outro período",IF(L779&gt;0,"Pagamento excedente",IF(D779=0,"Pago",IF(E779=0,"A pagar","Parcial")))))))</f>
        <v/>
      </c>
      <c r="J779" s="36" t="str">
        <f aca="false">IF(COUNTA(A779:C779,F779:H779)=0,"",IF(A779="","Falta o código",IF(A779&lt;&gt;TRIM(A779),"Confira o código",IF(COUNTIFS(GastoID,A779)&gt;1,"Código repetido",IF(NOT(ISNUMBER(B779)),"Confira a data",IF(OR(B779&lt;1,B779&gt;73415,INT(B779)&lt;&gt;B779),"Confira a data",IF(NOT(ISNUMBER(C779)),"Confira o valor",IF(C779&lt;=0,"Valor maior que zero",IF(COUNTIFS(Categorias,F779)&lt;&gt;1,"Escolha uma categoria",IF(G779="","Preencha a descrição","OK"))))))))))</f>
        <v/>
      </c>
      <c r="K779" s="34" t="n">
        <f aca="false">IF(J779="OK",C779,0)</f>
        <v>0</v>
      </c>
      <c r="L779" s="34" t="str">
        <f aca="false">IF(OR(J779&lt;&gt;"OK",FinMes=""),"",IF(B779&gt;=FinMes,0,MAX(0,ROUND(E779-C779,2))))</f>
        <v/>
      </c>
    </row>
    <row r="780" customFormat="false" ht="25" hidden="false" customHeight="true" outlineLevel="0" collapsed="false">
      <c r="A780" s="31"/>
      <c r="B780" s="32"/>
      <c r="C780" s="33"/>
      <c r="D780" s="34" t="str">
        <f aca="false">IF(OR(J780&lt;&gt;"OK",FinMes=""),"",IF(B780&gt;=FinMes,0,MAX(0,ROUND(C780-E780,2))))</f>
        <v/>
      </c>
      <c r="E780" s="34" t="str">
        <f aca="false">IF(OR(J780&lt;&gt;"OK",FinMes=""),"",IF(B780&gt;=FinMes,0,SUMIFS(PagoValido,PagoGasto,A780,PagoFecha,"&lt;"&amp;FinMes)))</f>
        <v/>
      </c>
      <c r="F780" s="35"/>
      <c r="G780" s="35"/>
      <c r="H780" s="35"/>
      <c r="I780" s="36" t="str">
        <f aca="false">IF(J780="","",IF(J780&lt;&gt;"OK","Confira os dados",IF(FinMes="","Escolha um período",IF(B780&gt;=FinMes,"Outro período",IF(L780&gt;0,"Pagamento excedente",IF(D780=0,"Pago",IF(E780=0,"A pagar","Parcial")))))))</f>
        <v/>
      </c>
      <c r="J780" s="36" t="str">
        <f aca="false">IF(COUNTA(A780:C780,F780:H780)=0,"",IF(A780="","Falta o código",IF(A780&lt;&gt;TRIM(A780),"Confira o código",IF(COUNTIFS(GastoID,A780)&gt;1,"Código repetido",IF(NOT(ISNUMBER(B780)),"Confira a data",IF(OR(B780&lt;1,B780&gt;73415,INT(B780)&lt;&gt;B780),"Confira a data",IF(NOT(ISNUMBER(C780)),"Confira o valor",IF(C780&lt;=0,"Valor maior que zero",IF(COUNTIFS(Categorias,F780)&lt;&gt;1,"Escolha uma categoria",IF(G780="","Preencha a descrição","OK"))))))))))</f>
        <v/>
      </c>
      <c r="K780" s="34" t="n">
        <f aca="false">IF(J780="OK",C780,0)</f>
        <v>0</v>
      </c>
      <c r="L780" s="34" t="str">
        <f aca="false">IF(OR(J780&lt;&gt;"OK",FinMes=""),"",IF(B780&gt;=FinMes,0,MAX(0,ROUND(E780-C780,2))))</f>
        <v/>
      </c>
    </row>
    <row r="781" customFormat="false" ht="25" hidden="false" customHeight="true" outlineLevel="0" collapsed="false">
      <c r="A781" s="31"/>
      <c r="B781" s="32"/>
      <c r="C781" s="33"/>
      <c r="D781" s="34" t="str">
        <f aca="false">IF(OR(J781&lt;&gt;"OK",FinMes=""),"",IF(B781&gt;=FinMes,0,MAX(0,ROUND(C781-E781,2))))</f>
        <v/>
      </c>
      <c r="E781" s="34" t="str">
        <f aca="false">IF(OR(J781&lt;&gt;"OK",FinMes=""),"",IF(B781&gt;=FinMes,0,SUMIFS(PagoValido,PagoGasto,A781,PagoFecha,"&lt;"&amp;FinMes)))</f>
        <v/>
      </c>
      <c r="F781" s="35"/>
      <c r="G781" s="35"/>
      <c r="H781" s="35"/>
      <c r="I781" s="36" t="str">
        <f aca="false">IF(J781="","",IF(J781&lt;&gt;"OK","Confira os dados",IF(FinMes="","Escolha um período",IF(B781&gt;=FinMes,"Outro período",IF(L781&gt;0,"Pagamento excedente",IF(D781=0,"Pago",IF(E781=0,"A pagar","Parcial")))))))</f>
        <v/>
      </c>
      <c r="J781" s="36" t="str">
        <f aca="false">IF(COUNTA(A781:C781,F781:H781)=0,"",IF(A781="","Falta o código",IF(A781&lt;&gt;TRIM(A781),"Confira o código",IF(COUNTIFS(GastoID,A781)&gt;1,"Código repetido",IF(NOT(ISNUMBER(B781)),"Confira a data",IF(OR(B781&lt;1,B781&gt;73415,INT(B781)&lt;&gt;B781),"Confira a data",IF(NOT(ISNUMBER(C781)),"Confira o valor",IF(C781&lt;=0,"Valor maior que zero",IF(COUNTIFS(Categorias,F781)&lt;&gt;1,"Escolha uma categoria",IF(G781="","Preencha a descrição","OK"))))))))))</f>
        <v/>
      </c>
      <c r="K781" s="34" t="n">
        <f aca="false">IF(J781="OK",C781,0)</f>
        <v>0</v>
      </c>
      <c r="L781" s="34" t="str">
        <f aca="false">IF(OR(J781&lt;&gt;"OK",FinMes=""),"",IF(B781&gt;=FinMes,0,MAX(0,ROUND(E781-C781,2))))</f>
        <v/>
      </c>
    </row>
    <row r="782" customFormat="false" ht="25" hidden="false" customHeight="true" outlineLevel="0" collapsed="false">
      <c r="A782" s="31"/>
      <c r="B782" s="32"/>
      <c r="C782" s="33"/>
      <c r="D782" s="34" t="str">
        <f aca="false">IF(OR(J782&lt;&gt;"OK",FinMes=""),"",IF(B782&gt;=FinMes,0,MAX(0,ROUND(C782-E782,2))))</f>
        <v/>
      </c>
      <c r="E782" s="34" t="str">
        <f aca="false">IF(OR(J782&lt;&gt;"OK",FinMes=""),"",IF(B782&gt;=FinMes,0,SUMIFS(PagoValido,PagoGasto,A782,PagoFecha,"&lt;"&amp;FinMes)))</f>
        <v/>
      </c>
      <c r="F782" s="35"/>
      <c r="G782" s="35"/>
      <c r="H782" s="35"/>
      <c r="I782" s="36" t="str">
        <f aca="false">IF(J782="","",IF(J782&lt;&gt;"OK","Confira os dados",IF(FinMes="","Escolha um período",IF(B782&gt;=FinMes,"Outro período",IF(L782&gt;0,"Pagamento excedente",IF(D782=0,"Pago",IF(E782=0,"A pagar","Parcial")))))))</f>
        <v/>
      </c>
      <c r="J782" s="36" t="str">
        <f aca="false">IF(COUNTA(A782:C782,F782:H782)=0,"",IF(A782="","Falta o código",IF(A782&lt;&gt;TRIM(A782),"Confira o código",IF(COUNTIFS(GastoID,A782)&gt;1,"Código repetido",IF(NOT(ISNUMBER(B782)),"Confira a data",IF(OR(B782&lt;1,B782&gt;73415,INT(B782)&lt;&gt;B782),"Confira a data",IF(NOT(ISNUMBER(C782)),"Confira o valor",IF(C782&lt;=0,"Valor maior que zero",IF(COUNTIFS(Categorias,F782)&lt;&gt;1,"Escolha uma categoria",IF(G782="","Preencha a descrição","OK"))))))))))</f>
        <v/>
      </c>
      <c r="K782" s="34" t="n">
        <f aca="false">IF(J782="OK",C782,0)</f>
        <v>0</v>
      </c>
      <c r="L782" s="34" t="str">
        <f aca="false">IF(OR(J782&lt;&gt;"OK",FinMes=""),"",IF(B782&gt;=FinMes,0,MAX(0,ROUND(E782-C782,2))))</f>
        <v/>
      </c>
    </row>
    <row r="783" customFormat="false" ht="25" hidden="false" customHeight="true" outlineLevel="0" collapsed="false">
      <c r="A783" s="31"/>
      <c r="B783" s="32"/>
      <c r="C783" s="33"/>
      <c r="D783" s="34" t="str">
        <f aca="false">IF(OR(J783&lt;&gt;"OK",FinMes=""),"",IF(B783&gt;=FinMes,0,MAX(0,ROUND(C783-E783,2))))</f>
        <v/>
      </c>
      <c r="E783" s="34" t="str">
        <f aca="false">IF(OR(J783&lt;&gt;"OK",FinMes=""),"",IF(B783&gt;=FinMes,0,SUMIFS(PagoValido,PagoGasto,A783,PagoFecha,"&lt;"&amp;FinMes)))</f>
        <v/>
      </c>
      <c r="F783" s="35"/>
      <c r="G783" s="35"/>
      <c r="H783" s="35"/>
      <c r="I783" s="36" t="str">
        <f aca="false">IF(J783="","",IF(J783&lt;&gt;"OK","Confira os dados",IF(FinMes="","Escolha um período",IF(B783&gt;=FinMes,"Outro período",IF(L783&gt;0,"Pagamento excedente",IF(D783=0,"Pago",IF(E783=0,"A pagar","Parcial")))))))</f>
        <v/>
      </c>
      <c r="J783" s="36" t="str">
        <f aca="false">IF(COUNTA(A783:C783,F783:H783)=0,"",IF(A783="","Falta o código",IF(A783&lt;&gt;TRIM(A783),"Confira o código",IF(COUNTIFS(GastoID,A783)&gt;1,"Código repetido",IF(NOT(ISNUMBER(B783)),"Confira a data",IF(OR(B783&lt;1,B783&gt;73415,INT(B783)&lt;&gt;B783),"Confira a data",IF(NOT(ISNUMBER(C783)),"Confira o valor",IF(C783&lt;=0,"Valor maior que zero",IF(COUNTIFS(Categorias,F783)&lt;&gt;1,"Escolha uma categoria",IF(G783="","Preencha a descrição","OK"))))))))))</f>
        <v/>
      </c>
      <c r="K783" s="34" t="n">
        <f aca="false">IF(J783="OK",C783,0)</f>
        <v>0</v>
      </c>
      <c r="L783" s="34" t="str">
        <f aca="false">IF(OR(J783&lt;&gt;"OK",FinMes=""),"",IF(B783&gt;=FinMes,0,MAX(0,ROUND(E783-C783,2))))</f>
        <v/>
      </c>
    </row>
    <row r="784" customFormat="false" ht="25" hidden="false" customHeight="true" outlineLevel="0" collapsed="false">
      <c r="A784" s="31"/>
      <c r="B784" s="32"/>
      <c r="C784" s="33"/>
      <c r="D784" s="34" t="str">
        <f aca="false">IF(OR(J784&lt;&gt;"OK",FinMes=""),"",IF(B784&gt;=FinMes,0,MAX(0,ROUND(C784-E784,2))))</f>
        <v/>
      </c>
      <c r="E784" s="34" t="str">
        <f aca="false">IF(OR(J784&lt;&gt;"OK",FinMes=""),"",IF(B784&gt;=FinMes,0,SUMIFS(PagoValido,PagoGasto,A784,PagoFecha,"&lt;"&amp;FinMes)))</f>
        <v/>
      </c>
      <c r="F784" s="35"/>
      <c r="G784" s="35"/>
      <c r="H784" s="35"/>
      <c r="I784" s="36" t="str">
        <f aca="false">IF(J784="","",IF(J784&lt;&gt;"OK","Confira os dados",IF(FinMes="","Escolha um período",IF(B784&gt;=FinMes,"Outro período",IF(L784&gt;0,"Pagamento excedente",IF(D784=0,"Pago",IF(E784=0,"A pagar","Parcial")))))))</f>
        <v/>
      </c>
      <c r="J784" s="36" t="str">
        <f aca="false">IF(COUNTA(A784:C784,F784:H784)=0,"",IF(A784="","Falta o código",IF(A784&lt;&gt;TRIM(A784),"Confira o código",IF(COUNTIFS(GastoID,A784)&gt;1,"Código repetido",IF(NOT(ISNUMBER(B784)),"Confira a data",IF(OR(B784&lt;1,B784&gt;73415,INT(B784)&lt;&gt;B784),"Confira a data",IF(NOT(ISNUMBER(C784)),"Confira o valor",IF(C784&lt;=0,"Valor maior que zero",IF(COUNTIFS(Categorias,F784)&lt;&gt;1,"Escolha uma categoria",IF(G784="","Preencha a descrição","OK"))))))))))</f>
        <v/>
      </c>
      <c r="K784" s="34" t="n">
        <f aca="false">IF(J784="OK",C784,0)</f>
        <v>0</v>
      </c>
      <c r="L784" s="34" t="str">
        <f aca="false">IF(OR(J784&lt;&gt;"OK",FinMes=""),"",IF(B784&gt;=FinMes,0,MAX(0,ROUND(E784-C784,2))))</f>
        <v/>
      </c>
    </row>
    <row r="785" customFormat="false" ht="25" hidden="false" customHeight="true" outlineLevel="0" collapsed="false">
      <c r="A785" s="31"/>
      <c r="B785" s="32"/>
      <c r="C785" s="33"/>
      <c r="D785" s="34" t="str">
        <f aca="false">IF(OR(J785&lt;&gt;"OK",FinMes=""),"",IF(B785&gt;=FinMes,0,MAX(0,ROUND(C785-E785,2))))</f>
        <v/>
      </c>
      <c r="E785" s="34" t="str">
        <f aca="false">IF(OR(J785&lt;&gt;"OK",FinMes=""),"",IF(B785&gt;=FinMes,0,SUMIFS(PagoValido,PagoGasto,A785,PagoFecha,"&lt;"&amp;FinMes)))</f>
        <v/>
      </c>
      <c r="F785" s="35"/>
      <c r="G785" s="35"/>
      <c r="H785" s="35"/>
      <c r="I785" s="36" t="str">
        <f aca="false">IF(J785="","",IF(J785&lt;&gt;"OK","Confira os dados",IF(FinMes="","Escolha um período",IF(B785&gt;=FinMes,"Outro período",IF(L785&gt;0,"Pagamento excedente",IF(D785=0,"Pago",IF(E785=0,"A pagar","Parcial")))))))</f>
        <v/>
      </c>
      <c r="J785" s="36" t="str">
        <f aca="false">IF(COUNTA(A785:C785,F785:H785)=0,"",IF(A785="","Falta o código",IF(A785&lt;&gt;TRIM(A785),"Confira o código",IF(COUNTIFS(GastoID,A785)&gt;1,"Código repetido",IF(NOT(ISNUMBER(B785)),"Confira a data",IF(OR(B785&lt;1,B785&gt;73415,INT(B785)&lt;&gt;B785),"Confira a data",IF(NOT(ISNUMBER(C785)),"Confira o valor",IF(C785&lt;=0,"Valor maior que zero",IF(COUNTIFS(Categorias,F785)&lt;&gt;1,"Escolha uma categoria",IF(G785="","Preencha a descrição","OK"))))))))))</f>
        <v/>
      </c>
      <c r="K785" s="34" t="n">
        <f aca="false">IF(J785="OK",C785,0)</f>
        <v>0</v>
      </c>
      <c r="L785" s="34" t="str">
        <f aca="false">IF(OR(J785&lt;&gt;"OK",FinMes=""),"",IF(B785&gt;=FinMes,0,MAX(0,ROUND(E785-C785,2))))</f>
        <v/>
      </c>
    </row>
    <row r="786" customFormat="false" ht="25" hidden="false" customHeight="true" outlineLevel="0" collapsed="false">
      <c r="A786" s="31"/>
      <c r="B786" s="32"/>
      <c r="C786" s="33"/>
      <c r="D786" s="34" t="str">
        <f aca="false">IF(OR(J786&lt;&gt;"OK",FinMes=""),"",IF(B786&gt;=FinMes,0,MAX(0,ROUND(C786-E786,2))))</f>
        <v/>
      </c>
      <c r="E786" s="34" t="str">
        <f aca="false">IF(OR(J786&lt;&gt;"OK",FinMes=""),"",IF(B786&gt;=FinMes,0,SUMIFS(PagoValido,PagoGasto,A786,PagoFecha,"&lt;"&amp;FinMes)))</f>
        <v/>
      </c>
      <c r="F786" s="35"/>
      <c r="G786" s="35"/>
      <c r="H786" s="35"/>
      <c r="I786" s="36" t="str">
        <f aca="false">IF(J786="","",IF(J786&lt;&gt;"OK","Confira os dados",IF(FinMes="","Escolha um período",IF(B786&gt;=FinMes,"Outro período",IF(L786&gt;0,"Pagamento excedente",IF(D786=0,"Pago",IF(E786=0,"A pagar","Parcial")))))))</f>
        <v/>
      </c>
      <c r="J786" s="36" t="str">
        <f aca="false">IF(COUNTA(A786:C786,F786:H786)=0,"",IF(A786="","Falta o código",IF(A786&lt;&gt;TRIM(A786),"Confira o código",IF(COUNTIFS(GastoID,A786)&gt;1,"Código repetido",IF(NOT(ISNUMBER(B786)),"Confira a data",IF(OR(B786&lt;1,B786&gt;73415,INT(B786)&lt;&gt;B786),"Confira a data",IF(NOT(ISNUMBER(C786)),"Confira o valor",IF(C786&lt;=0,"Valor maior que zero",IF(COUNTIFS(Categorias,F786)&lt;&gt;1,"Escolha uma categoria",IF(G786="","Preencha a descrição","OK"))))))))))</f>
        <v/>
      </c>
      <c r="K786" s="34" t="n">
        <f aca="false">IF(J786="OK",C786,0)</f>
        <v>0</v>
      </c>
      <c r="L786" s="34" t="str">
        <f aca="false">IF(OR(J786&lt;&gt;"OK",FinMes=""),"",IF(B786&gt;=FinMes,0,MAX(0,ROUND(E786-C786,2))))</f>
        <v/>
      </c>
    </row>
    <row r="787" customFormat="false" ht="25" hidden="false" customHeight="true" outlineLevel="0" collapsed="false">
      <c r="A787" s="31"/>
      <c r="B787" s="32"/>
      <c r="C787" s="33"/>
      <c r="D787" s="34" t="str">
        <f aca="false">IF(OR(J787&lt;&gt;"OK",FinMes=""),"",IF(B787&gt;=FinMes,0,MAX(0,ROUND(C787-E787,2))))</f>
        <v/>
      </c>
      <c r="E787" s="34" t="str">
        <f aca="false">IF(OR(J787&lt;&gt;"OK",FinMes=""),"",IF(B787&gt;=FinMes,0,SUMIFS(PagoValido,PagoGasto,A787,PagoFecha,"&lt;"&amp;FinMes)))</f>
        <v/>
      </c>
      <c r="F787" s="35"/>
      <c r="G787" s="35"/>
      <c r="H787" s="35"/>
      <c r="I787" s="36" t="str">
        <f aca="false">IF(J787="","",IF(J787&lt;&gt;"OK","Confira os dados",IF(FinMes="","Escolha um período",IF(B787&gt;=FinMes,"Outro período",IF(L787&gt;0,"Pagamento excedente",IF(D787=0,"Pago",IF(E787=0,"A pagar","Parcial")))))))</f>
        <v/>
      </c>
      <c r="J787" s="36" t="str">
        <f aca="false">IF(COUNTA(A787:C787,F787:H787)=0,"",IF(A787="","Falta o código",IF(A787&lt;&gt;TRIM(A787),"Confira o código",IF(COUNTIFS(GastoID,A787)&gt;1,"Código repetido",IF(NOT(ISNUMBER(B787)),"Confira a data",IF(OR(B787&lt;1,B787&gt;73415,INT(B787)&lt;&gt;B787),"Confira a data",IF(NOT(ISNUMBER(C787)),"Confira o valor",IF(C787&lt;=0,"Valor maior que zero",IF(COUNTIFS(Categorias,F787)&lt;&gt;1,"Escolha uma categoria",IF(G787="","Preencha a descrição","OK"))))))))))</f>
        <v/>
      </c>
      <c r="K787" s="34" t="n">
        <f aca="false">IF(J787="OK",C787,0)</f>
        <v>0</v>
      </c>
      <c r="L787" s="34" t="str">
        <f aca="false">IF(OR(J787&lt;&gt;"OK",FinMes=""),"",IF(B787&gt;=FinMes,0,MAX(0,ROUND(E787-C787,2))))</f>
        <v/>
      </c>
    </row>
    <row r="788" customFormat="false" ht="25" hidden="false" customHeight="true" outlineLevel="0" collapsed="false">
      <c r="A788" s="31"/>
      <c r="B788" s="32"/>
      <c r="C788" s="33"/>
      <c r="D788" s="34" t="str">
        <f aca="false">IF(OR(J788&lt;&gt;"OK",FinMes=""),"",IF(B788&gt;=FinMes,0,MAX(0,ROUND(C788-E788,2))))</f>
        <v/>
      </c>
      <c r="E788" s="34" t="str">
        <f aca="false">IF(OR(J788&lt;&gt;"OK",FinMes=""),"",IF(B788&gt;=FinMes,0,SUMIFS(PagoValido,PagoGasto,A788,PagoFecha,"&lt;"&amp;FinMes)))</f>
        <v/>
      </c>
      <c r="F788" s="35"/>
      <c r="G788" s="35"/>
      <c r="H788" s="35"/>
      <c r="I788" s="36" t="str">
        <f aca="false">IF(J788="","",IF(J788&lt;&gt;"OK","Confira os dados",IF(FinMes="","Escolha um período",IF(B788&gt;=FinMes,"Outro período",IF(L788&gt;0,"Pagamento excedente",IF(D788=0,"Pago",IF(E788=0,"A pagar","Parcial")))))))</f>
        <v/>
      </c>
      <c r="J788" s="36" t="str">
        <f aca="false">IF(COUNTA(A788:C788,F788:H788)=0,"",IF(A788="","Falta o código",IF(A788&lt;&gt;TRIM(A788),"Confira o código",IF(COUNTIFS(GastoID,A788)&gt;1,"Código repetido",IF(NOT(ISNUMBER(B788)),"Confira a data",IF(OR(B788&lt;1,B788&gt;73415,INT(B788)&lt;&gt;B788),"Confira a data",IF(NOT(ISNUMBER(C788)),"Confira o valor",IF(C788&lt;=0,"Valor maior que zero",IF(COUNTIFS(Categorias,F788)&lt;&gt;1,"Escolha uma categoria",IF(G788="","Preencha a descrição","OK"))))))))))</f>
        <v/>
      </c>
      <c r="K788" s="34" t="n">
        <f aca="false">IF(J788="OK",C788,0)</f>
        <v>0</v>
      </c>
      <c r="L788" s="34" t="str">
        <f aca="false">IF(OR(J788&lt;&gt;"OK",FinMes=""),"",IF(B788&gt;=FinMes,0,MAX(0,ROUND(E788-C788,2))))</f>
        <v/>
      </c>
    </row>
    <row r="789" customFormat="false" ht="25" hidden="false" customHeight="true" outlineLevel="0" collapsed="false">
      <c r="A789" s="31"/>
      <c r="B789" s="32"/>
      <c r="C789" s="33"/>
      <c r="D789" s="34" t="str">
        <f aca="false">IF(OR(J789&lt;&gt;"OK",FinMes=""),"",IF(B789&gt;=FinMes,0,MAX(0,ROUND(C789-E789,2))))</f>
        <v/>
      </c>
      <c r="E789" s="34" t="str">
        <f aca="false">IF(OR(J789&lt;&gt;"OK",FinMes=""),"",IF(B789&gt;=FinMes,0,SUMIFS(PagoValido,PagoGasto,A789,PagoFecha,"&lt;"&amp;FinMes)))</f>
        <v/>
      </c>
      <c r="F789" s="35"/>
      <c r="G789" s="35"/>
      <c r="H789" s="35"/>
      <c r="I789" s="36" t="str">
        <f aca="false">IF(J789="","",IF(J789&lt;&gt;"OK","Confira os dados",IF(FinMes="","Escolha um período",IF(B789&gt;=FinMes,"Outro período",IF(L789&gt;0,"Pagamento excedente",IF(D789=0,"Pago",IF(E789=0,"A pagar","Parcial")))))))</f>
        <v/>
      </c>
      <c r="J789" s="36" t="str">
        <f aca="false">IF(COUNTA(A789:C789,F789:H789)=0,"",IF(A789="","Falta o código",IF(A789&lt;&gt;TRIM(A789),"Confira o código",IF(COUNTIFS(GastoID,A789)&gt;1,"Código repetido",IF(NOT(ISNUMBER(B789)),"Confira a data",IF(OR(B789&lt;1,B789&gt;73415,INT(B789)&lt;&gt;B789),"Confira a data",IF(NOT(ISNUMBER(C789)),"Confira o valor",IF(C789&lt;=0,"Valor maior que zero",IF(COUNTIFS(Categorias,F789)&lt;&gt;1,"Escolha uma categoria",IF(G789="","Preencha a descrição","OK"))))))))))</f>
        <v/>
      </c>
      <c r="K789" s="34" t="n">
        <f aca="false">IF(J789="OK",C789,0)</f>
        <v>0</v>
      </c>
      <c r="L789" s="34" t="str">
        <f aca="false">IF(OR(J789&lt;&gt;"OK",FinMes=""),"",IF(B789&gt;=FinMes,0,MAX(0,ROUND(E789-C789,2))))</f>
        <v/>
      </c>
    </row>
    <row r="790" customFormat="false" ht="25" hidden="false" customHeight="true" outlineLevel="0" collapsed="false">
      <c r="A790" s="31"/>
      <c r="B790" s="32"/>
      <c r="C790" s="33"/>
      <c r="D790" s="34" t="str">
        <f aca="false">IF(OR(J790&lt;&gt;"OK",FinMes=""),"",IF(B790&gt;=FinMes,0,MAX(0,ROUND(C790-E790,2))))</f>
        <v/>
      </c>
      <c r="E790" s="34" t="str">
        <f aca="false">IF(OR(J790&lt;&gt;"OK",FinMes=""),"",IF(B790&gt;=FinMes,0,SUMIFS(PagoValido,PagoGasto,A790,PagoFecha,"&lt;"&amp;FinMes)))</f>
        <v/>
      </c>
      <c r="F790" s="35"/>
      <c r="G790" s="35"/>
      <c r="H790" s="35"/>
      <c r="I790" s="36" t="str">
        <f aca="false">IF(J790="","",IF(J790&lt;&gt;"OK","Confira os dados",IF(FinMes="","Escolha um período",IF(B790&gt;=FinMes,"Outro período",IF(L790&gt;0,"Pagamento excedente",IF(D790=0,"Pago",IF(E790=0,"A pagar","Parcial")))))))</f>
        <v/>
      </c>
      <c r="J790" s="36" t="str">
        <f aca="false">IF(COUNTA(A790:C790,F790:H790)=0,"",IF(A790="","Falta o código",IF(A790&lt;&gt;TRIM(A790),"Confira o código",IF(COUNTIFS(GastoID,A790)&gt;1,"Código repetido",IF(NOT(ISNUMBER(B790)),"Confira a data",IF(OR(B790&lt;1,B790&gt;73415,INT(B790)&lt;&gt;B790),"Confira a data",IF(NOT(ISNUMBER(C790)),"Confira o valor",IF(C790&lt;=0,"Valor maior que zero",IF(COUNTIFS(Categorias,F790)&lt;&gt;1,"Escolha uma categoria",IF(G790="","Preencha a descrição","OK"))))))))))</f>
        <v/>
      </c>
      <c r="K790" s="34" t="n">
        <f aca="false">IF(J790="OK",C790,0)</f>
        <v>0</v>
      </c>
      <c r="L790" s="34" t="str">
        <f aca="false">IF(OR(J790&lt;&gt;"OK",FinMes=""),"",IF(B790&gt;=FinMes,0,MAX(0,ROUND(E790-C790,2))))</f>
        <v/>
      </c>
    </row>
    <row r="791" customFormat="false" ht="25" hidden="false" customHeight="true" outlineLevel="0" collapsed="false">
      <c r="A791" s="31"/>
      <c r="B791" s="32"/>
      <c r="C791" s="33"/>
      <c r="D791" s="34" t="str">
        <f aca="false">IF(OR(J791&lt;&gt;"OK",FinMes=""),"",IF(B791&gt;=FinMes,0,MAX(0,ROUND(C791-E791,2))))</f>
        <v/>
      </c>
      <c r="E791" s="34" t="str">
        <f aca="false">IF(OR(J791&lt;&gt;"OK",FinMes=""),"",IF(B791&gt;=FinMes,0,SUMIFS(PagoValido,PagoGasto,A791,PagoFecha,"&lt;"&amp;FinMes)))</f>
        <v/>
      </c>
      <c r="F791" s="35"/>
      <c r="G791" s="35"/>
      <c r="H791" s="35"/>
      <c r="I791" s="36" t="str">
        <f aca="false">IF(J791="","",IF(J791&lt;&gt;"OK","Confira os dados",IF(FinMes="","Escolha um período",IF(B791&gt;=FinMes,"Outro período",IF(L791&gt;0,"Pagamento excedente",IF(D791=0,"Pago",IF(E791=0,"A pagar","Parcial")))))))</f>
        <v/>
      </c>
      <c r="J791" s="36" t="str">
        <f aca="false">IF(COUNTA(A791:C791,F791:H791)=0,"",IF(A791="","Falta o código",IF(A791&lt;&gt;TRIM(A791),"Confira o código",IF(COUNTIFS(GastoID,A791)&gt;1,"Código repetido",IF(NOT(ISNUMBER(B791)),"Confira a data",IF(OR(B791&lt;1,B791&gt;73415,INT(B791)&lt;&gt;B791),"Confira a data",IF(NOT(ISNUMBER(C791)),"Confira o valor",IF(C791&lt;=0,"Valor maior que zero",IF(COUNTIFS(Categorias,F791)&lt;&gt;1,"Escolha uma categoria",IF(G791="","Preencha a descrição","OK"))))))))))</f>
        <v/>
      </c>
      <c r="K791" s="34" t="n">
        <f aca="false">IF(J791="OK",C791,0)</f>
        <v>0</v>
      </c>
      <c r="L791" s="34" t="str">
        <f aca="false">IF(OR(J791&lt;&gt;"OK",FinMes=""),"",IF(B791&gt;=FinMes,0,MAX(0,ROUND(E791-C791,2))))</f>
        <v/>
      </c>
    </row>
    <row r="792" customFormat="false" ht="25" hidden="false" customHeight="true" outlineLevel="0" collapsed="false">
      <c r="A792" s="31"/>
      <c r="B792" s="32"/>
      <c r="C792" s="33"/>
      <c r="D792" s="34" t="str">
        <f aca="false">IF(OR(J792&lt;&gt;"OK",FinMes=""),"",IF(B792&gt;=FinMes,0,MAX(0,ROUND(C792-E792,2))))</f>
        <v/>
      </c>
      <c r="E792" s="34" t="str">
        <f aca="false">IF(OR(J792&lt;&gt;"OK",FinMes=""),"",IF(B792&gt;=FinMes,0,SUMIFS(PagoValido,PagoGasto,A792,PagoFecha,"&lt;"&amp;FinMes)))</f>
        <v/>
      </c>
      <c r="F792" s="35"/>
      <c r="G792" s="35"/>
      <c r="H792" s="35"/>
      <c r="I792" s="36" t="str">
        <f aca="false">IF(J792="","",IF(J792&lt;&gt;"OK","Confira os dados",IF(FinMes="","Escolha um período",IF(B792&gt;=FinMes,"Outro período",IF(L792&gt;0,"Pagamento excedente",IF(D792=0,"Pago",IF(E792=0,"A pagar","Parcial")))))))</f>
        <v/>
      </c>
      <c r="J792" s="36" t="str">
        <f aca="false">IF(COUNTA(A792:C792,F792:H792)=0,"",IF(A792="","Falta o código",IF(A792&lt;&gt;TRIM(A792),"Confira o código",IF(COUNTIFS(GastoID,A792)&gt;1,"Código repetido",IF(NOT(ISNUMBER(B792)),"Confira a data",IF(OR(B792&lt;1,B792&gt;73415,INT(B792)&lt;&gt;B792),"Confira a data",IF(NOT(ISNUMBER(C792)),"Confira o valor",IF(C792&lt;=0,"Valor maior que zero",IF(COUNTIFS(Categorias,F792)&lt;&gt;1,"Escolha uma categoria",IF(G792="","Preencha a descrição","OK"))))))))))</f>
        <v/>
      </c>
      <c r="K792" s="34" t="n">
        <f aca="false">IF(J792="OK",C792,0)</f>
        <v>0</v>
      </c>
      <c r="L792" s="34" t="str">
        <f aca="false">IF(OR(J792&lt;&gt;"OK",FinMes=""),"",IF(B792&gt;=FinMes,0,MAX(0,ROUND(E792-C792,2))))</f>
        <v/>
      </c>
    </row>
    <row r="793" customFormat="false" ht="25" hidden="false" customHeight="true" outlineLevel="0" collapsed="false">
      <c r="A793" s="31"/>
      <c r="B793" s="32"/>
      <c r="C793" s="33"/>
      <c r="D793" s="34" t="str">
        <f aca="false">IF(OR(J793&lt;&gt;"OK",FinMes=""),"",IF(B793&gt;=FinMes,0,MAX(0,ROUND(C793-E793,2))))</f>
        <v/>
      </c>
      <c r="E793" s="34" t="str">
        <f aca="false">IF(OR(J793&lt;&gt;"OK",FinMes=""),"",IF(B793&gt;=FinMes,0,SUMIFS(PagoValido,PagoGasto,A793,PagoFecha,"&lt;"&amp;FinMes)))</f>
        <v/>
      </c>
      <c r="F793" s="35"/>
      <c r="G793" s="35"/>
      <c r="H793" s="35"/>
      <c r="I793" s="36" t="str">
        <f aca="false">IF(J793="","",IF(J793&lt;&gt;"OK","Confira os dados",IF(FinMes="","Escolha um período",IF(B793&gt;=FinMes,"Outro período",IF(L793&gt;0,"Pagamento excedente",IF(D793=0,"Pago",IF(E793=0,"A pagar","Parcial")))))))</f>
        <v/>
      </c>
      <c r="J793" s="36" t="str">
        <f aca="false">IF(COUNTA(A793:C793,F793:H793)=0,"",IF(A793="","Falta o código",IF(A793&lt;&gt;TRIM(A793),"Confira o código",IF(COUNTIFS(GastoID,A793)&gt;1,"Código repetido",IF(NOT(ISNUMBER(B793)),"Confira a data",IF(OR(B793&lt;1,B793&gt;73415,INT(B793)&lt;&gt;B793),"Confira a data",IF(NOT(ISNUMBER(C793)),"Confira o valor",IF(C793&lt;=0,"Valor maior que zero",IF(COUNTIFS(Categorias,F793)&lt;&gt;1,"Escolha uma categoria",IF(G793="","Preencha a descrição","OK"))))))))))</f>
        <v/>
      </c>
      <c r="K793" s="34" t="n">
        <f aca="false">IF(J793="OK",C793,0)</f>
        <v>0</v>
      </c>
      <c r="L793" s="34" t="str">
        <f aca="false">IF(OR(J793&lt;&gt;"OK",FinMes=""),"",IF(B793&gt;=FinMes,0,MAX(0,ROUND(E793-C793,2))))</f>
        <v/>
      </c>
    </row>
    <row r="794" customFormat="false" ht="25" hidden="false" customHeight="true" outlineLevel="0" collapsed="false">
      <c r="A794" s="31"/>
      <c r="B794" s="32"/>
      <c r="C794" s="33"/>
      <c r="D794" s="34" t="str">
        <f aca="false">IF(OR(J794&lt;&gt;"OK",FinMes=""),"",IF(B794&gt;=FinMes,0,MAX(0,ROUND(C794-E794,2))))</f>
        <v/>
      </c>
      <c r="E794" s="34" t="str">
        <f aca="false">IF(OR(J794&lt;&gt;"OK",FinMes=""),"",IF(B794&gt;=FinMes,0,SUMIFS(PagoValido,PagoGasto,A794,PagoFecha,"&lt;"&amp;FinMes)))</f>
        <v/>
      </c>
      <c r="F794" s="35"/>
      <c r="G794" s="35"/>
      <c r="H794" s="35"/>
      <c r="I794" s="36" t="str">
        <f aca="false">IF(J794="","",IF(J794&lt;&gt;"OK","Confira os dados",IF(FinMes="","Escolha um período",IF(B794&gt;=FinMes,"Outro período",IF(L794&gt;0,"Pagamento excedente",IF(D794=0,"Pago",IF(E794=0,"A pagar","Parcial")))))))</f>
        <v/>
      </c>
      <c r="J794" s="36" t="str">
        <f aca="false">IF(COUNTA(A794:C794,F794:H794)=0,"",IF(A794="","Falta o código",IF(A794&lt;&gt;TRIM(A794),"Confira o código",IF(COUNTIFS(GastoID,A794)&gt;1,"Código repetido",IF(NOT(ISNUMBER(B794)),"Confira a data",IF(OR(B794&lt;1,B794&gt;73415,INT(B794)&lt;&gt;B794),"Confira a data",IF(NOT(ISNUMBER(C794)),"Confira o valor",IF(C794&lt;=0,"Valor maior que zero",IF(COUNTIFS(Categorias,F794)&lt;&gt;1,"Escolha uma categoria",IF(G794="","Preencha a descrição","OK"))))))))))</f>
        <v/>
      </c>
      <c r="K794" s="34" t="n">
        <f aca="false">IF(J794="OK",C794,0)</f>
        <v>0</v>
      </c>
      <c r="L794" s="34" t="str">
        <f aca="false">IF(OR(J794&lt;&gt;"OK",FinMes=""),"",IF(B794&gt;=FinMes,0,MAX(0,ROUND(E794-C794,2))))</f>
        <v/>
      </c>
    </row>
    <row r="795" customFormat="false" ht="25" hidden="false" customHeight="true" outlineLevel="0" collapsed="false">
      <c r="A795" s="31"/>
      <c r="B795" s="32"/>
      <c r="C795" s="33"/>
      <c r="D795" s="34" t="str">
        <f aca="false">IF(OR(J795&lt;&gt;"OK",FinMes=""),"",IF(B795&gt;=FinMes,0,MAX(0,ROUND(C795-E795,2))))</f>
        <v/>
      </c>
      <c r="E795" s="34" t="str">
        <f aca="false">IF(OR(J795&lt;&gt;"OK",FinMes=""),"",IF(B795&gt;=FinMes,0,SUMIFS(PagoValido,PagoGasto,A795,PagoFecha,"&lt;"&amp;FinMes)))</f>
        <v/>
      </c>
      <c r="F795" s="35"/>
      <c r="G795" s="35"/>
      <c r="H795" s="35"/>
      <c r="I795" s="36" t="str">
        <f aca="false">IF(J795="","",IF(J795&lt;&gt;"OK","Confira os dados",IF(FinMes="","Escolha um período",IF(B795&gt;=FinMes,"Outro período",IF(L795&gt;0,"Pagamento excedente",IF(D795=0,"Pago",IF(E795=0,"A pagar","Parcial")))))))</f>
        <v/>
      </c>
      <c r="J795" s="36" t="str">
        <f aca="false">IF(COUNTA(A795:C795,F795:H795)=0,"",IF(A795="","Falta o código",IF(A795&lt;&gt;TRIM(A795),"Confira o código",IF(COUNTIFS(GastoID,A795)&gt;1,"Código repetido",IF(NOT(ISNUMBER(B795)),"Confira a data",IF(OR(B795&lt;1,B795&gt;73415,INT(B795)&lt;&gt;B795),"Confira a data",IF(NOT(ISNUMBER(C795)),"Confira o valor",IF(C795&lt;=0,"Valor maior que zero",IF(COUNTIFS(Categorias,F795)&lt;&gt;1,"Escolha uma categoria",IF(G795="","Preencha a descrição","OK"))))))))))</f>
        <v/>
      </c>
      <c r="K795" s="34" t="n">
        <f aca="false">IF(J795="OK",C795,0)</f>
        <v>0</v>
      </c>
      <c r="L795" s="34" t="str">
        <f aca="false">IF(OR(J795&lt;&gt;"OK",FinMes=""),"",IF(B795&gt;=FinMes,0,MAX(0,ROUND(E795-C795,2))))</f>
        <v/>
      </c>
    </row>
    <row r="796" customFormat="false" ht="25" hidden="false" customHeight="true" outlineLevel="0" collapsed="false">
      <c r="A796" s="31"/>
      <c r="B796" s="32"/>
      <c r="C796" s="33"/>
      <c r="D796" s="34" t="str">
        <f aca="false">IF(OR(J796&lt;&gt;"OK",FinMes=""),"",IF(B796&gt;=FinMes,0,MAX(0,ROUND(C796-E796,2))))</f>
        <v/>
      </c>
      <c r="E796" s="34" t="str">
        <f aca="false">IF(OR(J796&lt;&gt;"OK",FinMes=""),"",IF(B796&gt;=FinMes,0,SUMIFS(PagoValido,PagoGasto,A796,PagoFecha,"&lt;"&amp;FinMes)))</f>
        <v/>
      </c>
      <c r="F796" s="35"/>
      <c r="G796" s="35"/>
      <c r="H796" s="35"/>
      <c r="I796" s="36" t="str">
        <f aca="false">IF(J796="","",IF(J796&lt;&gt;"OK","Confira os dados",IF(FinMes="","Escolha um período",IF(B796&gt;=FinMes,"Outro período",IF(L796&gt;0,"Pagamento excedente",IF(D796=0,"Pago",IF(E796=0,"A pagar","Parcial")))))))</f>
        <v/>
      </c>
      <c r="J796" s="36" t="str">
        <f aca="false">IF(COUNTA(A796:C796,F796:H796)=0,"",IF(A796="","Falta o código",IF(A796&lt;&gt;TRIM(A796),"Confira o código",IF(COUNTIFS(GastoID,A796)&gt;1,"Código repetido",IF(NOT(ISNUMBER(B796)),"Confira a data",IF(OR(B796&lt;1,B796&gt;73415,INT(B796)&lt;&gt;B796),"Confira a data",IF(NOT(ISNUMBER(C796)),"Confira o valor",IF(C796&lt;=0,"Valor maior que zero",IF(COUNTIFS(Categorias,F796)&lt;&gt;1,"Escolha uma categoria",IF(G796="","Preencha a descrição","OK"))))))))))</f>
        <v/>
      </c>
      <c r="K796" s="34" t="n">
        <f aca="false">IF(J796="OK",C796,0)</f>
        <v>0</v>
      </c>
      <c r="L796" s="34" t="str">
        <f aca="false">IF(OR(J796&lt;&gt;"OK",FinMes=""),"",IF(B796&gt;=FinMes,0,MAX(0,ROUND(E796-C796,2))))</f>
        <v/>
      </c>
    </row>
    <row r="797" customFormat="false" ht="25" hidden="false" customHeight="true" outlineLevel="0" collapsed="false">
      <c r="A797" s="31"/>
      <c r="B797" s="32"/>
      <c r="C797" s="33"/>
      <c r="D797" s="34" t="str">
        <f aca="false">IF(OR(J797&lt;&gt;"OK",FinMes=""),"",IF(B797&gt;=FinMes,0,MAX(0,ROUND(C797-E797,2))))</f>
        <v/>
      </c>
      <c r="E797" s="34" t="str">
        <f aca="false">IF(OR(J797&lt;&gt;"OK",FinMes=""),"",IF(B797&gt;=FinMes,0,SUMIFS(PagoValido,PagoGasto,A797,PagoFecha,"&lt;"&amp;FinMes)))</f>
        <v/>
      </c>
      <c r="F797" s="35"/>
      <c r="G797" s="35"/>
      <c r="H797" s="35"/>
      <c r="I797" s="36" t="str">
        <f aca="false">IF(J797="","",IF(J797&lt;&gt;"OK","Confira os dados",IF(FinMes="","Escolha um período",IF(B797&gt;=FinMes,"Outro período",IF(L797&gt;0,"Pagamento excedente",IF(D797=0,"Pago",IF(E797=0,"A pagar","Parcial")))))))</f>
        <v/>
      </c>
      <c r="J797" s="36" t="str">
        <f aca="false">IF(COUNTA(A797:C797,F797:H797)=0,"",IF(A797="","Falta o código",IF(A797&lt;&gt;TRIM(A797),"Confira o código",IF(COUNTIFS(GastoID,A797)&gt;1,"Código repetido",IF(NOT(ISNUMBER(B797)),"Confira a data",IF(OR(B797&lt;1,B797&gt;73415,INT(B797)&lt;&gt;B797),"Confira a data",IF(NOT(ISNUMBER(C797)),"Confira o valor",IF(C797&lt;=0,"Valor maior que zero",IF(COUNTIFS(Categorias,F797)&lt;&gt;1,"Escolha uma categoria",IF(G797="","Preencha a descrição","OK"))))))))))</f>
        <v/>
      </c>
      <c r="K797" s="34" t="n">
        <f aca="false">IF(J797="OK",C797,0)</f>
        <v>0</v>
      </c>
      <c r="L797" s="34" t="str">
        <f aca="false">IF(OR(J797&lt;&gt;"OK",FinMes=""),"",IF(B797&gt;=FinMes,0,MAX(0,ROUND(E797-C797,2))))</f>
        <v/>
      </c>
    </row>
    <row r="798" customFormat="false" ht="25" hidden="false" customHeight="true" outlineLevel="0" collapsed="false">
      <c r="A798" s="31"/>
      <c r="B798" s="32"/>
      <c r="C798" s="33"/>
      <c r="D798" s="34" t="str">
        <f aca="false">IF(OR(J798&lt;&gt;"OK",FinMes=""),"",IF(B798&gt;=FinMes,0,MAX(0,ROUND(C798-E798,2))))</f>
        <v/>
      </c>
      <c r="E798" s="34" t="str">
        <f aca="false">IF(OR(J798&lt;&gt;"OK",FinMes=""),"",IF(B798&gt;=FinMes,0,SUMIFS(PagoValido,PagoGasto,A798,PagoFecha,"&lt;"&amp;FinMes)))</f>
        <v/>
      </c>
      <c r="F798" s="35"/>
      <c r="G798" s="35"/>
      <c r="H798" s="35"/>
      <c r="I798" s="36" t="str">
        <f aca="false">IF(J798="","",IF(J798&lt;&gt;"OK","Confira os dados",IF(FinMes="","Escolha um período",IF(B798&gt;=FinMes,"Outro período",IF(L798&gt;0,"Pagamento excedente",IF(D798=0,"Pago",IF(E798=0,"A pagar","Parcial")))))))</f>
        <v/>
      </c>
      <c r="J798" s="36" t="str">
        <f aca="false">IF(COUNTA(A798:C798,F798:H798)=0,"",IF(A798="","Falta o código",IF(A798&lt;&gt;TRIM(A798),"Confira o código",IF(COUNTIFS(GastoID,A798)&gt;1,"Código repetido",IF(NOT(ISNUMBER(B798)),"Confira a data",IF(OR(B798&lt;1,B798&gt;73415,INT(B798)&lt;&gt;B798),"Confira a data",IF(NOT(ISNUMBER(C798)),"Confira o valor",IF(C798&lt;=0,"Valor maior que zero",IF(COUNTIFS(Categorias,F798)&lt;&gt;1,"Escolha uma categoria",IF(G798="","Preencha a descrição","OK"))))))))))</f>
        <v/>
      </c>
      <c r="K798" s="34" t="n">
        <f aca="false">IF(J798="OK",C798,0)</f>
        <v>0</v>
      </c>
      <c r="L798" s="34" t="str">
        <f aca="false">IF(OR(J798&lt;&gt;"OK",FinMes=""),"",IF(B798&gt;=FinMes,0,MAX(0,ROUND(E798-C798,2))))</f>
        <v/>
      </c>
    </row>
    <row r="799" customFormat="false" ht="25" hidden="false" customHeight="true" outlineLevel="0" collapsed="false">
      <c r="A799" s="31"/>
      <c r="B799" s="32"/>
      <c r="C799" s="33"/>
      <c r="D799" s="34" t="str">
        <f aca="false">IF(OR(J799&lt;&gt;"OK",FinMes=""),"",IF(B799&gt;=FinMes,0,MAX(0,ROUND(C799-E799,2))))</f>
        <v/>
      </c>
      <c r="E799" s="34" t="str">
        <f aca="false">IF(OR(J799&lt;&gt;"OK",FinMes=""),"",IF(B799&gt;=FinMes,0,SUMIFS(PagoValido,PagoGasto,A799,PagoFecha,"&lt;"&amp;FinMes)))</f>
        <v/>
      </c>
      <c r="F799" s="35"/>
      <c r="G799" s="35"/>
      <c r="H799" s="35"/>
      <c r="I799" s="36" t="str">
        <f aca="false">IF(J799="","",IF(J799&lt;&gt;"OK","Confira os dados",IF(FinMes="","Escolha um período",IF(B799&gt;=FinMes,"Outro período",IF(L799&gt;0,"Pagamento excedente",IF(D799=0,"Pago",IF(E799=0,"A pagar","Parcial")))))))</f>
        <v/>
      </c>
      <c r="J799" s="36" t="str">
        <f aca="false">IF(COUNTA(A799:C799,F799:H799)=0,"",IF(A799="","Falta o código",IF(A799&lt;&gt;TRIM(A799),"Confira o código",IF(COUNTIFS(GastoID,A799)&gt;1,"Código repetido",IF(NOT(ISNUMBER(B799)),"Confira a data",IF(OR(B799&lt;1,B799&gt;73415,INT(B799)&lt;&gt;B799),"Confira a data",IF(NOT(ISNUMBER(C799)),"Confira o valor",IF(C799&lt;=0,"Valor maior que zero",IF(COUNTIFS(Categorias,F799)&lt;&gt;1,"Escolha uma categoria",IF(G799="","Preencha a descrição","OK"))))))))))</f>
        <v/>
      </c>
      <c r="K799" s="34" t="n">
        <f aca="false">IF(J799="OK",C799,0)</f>
        <v>0</v>
      </c>
      <c r="L799" s="34" t="str">
        <f aca="false">IF(OR(J799&lt;&gt;"OK",FinMes=""),"",IF(B799&gt;=FinMes,0,MAX(0,ROUND(E799-C799,2))))</f>
        <v/>
      </c>
    </row>
    <row r="800" customFormat="false" ht="25" hidden="false" customHeight="true" outlineLevel="0" collapsed="false">
      <c r="A800" s="31"/>
      <c r="B800" s="32"/>
      <c r="C800" s="33"/>
      <c r="D800" s="34" t="str">
        <f aca="false">IF(OR(J800&lt;&gt;"OK",FinMes=""),"",IF(B800&gt;=FinMes,0,MAX(0,ROUND(C800-E800,2))))</f>
        <v/>
      </c>
      <c r="E800" s="34" t="str">
        <f aca="false">IF(OR(J800&lt;&gt;"OK",FinMes=""),"",IF(B800&gt;=FinMes,0,SUMIFS(PagoValido,PagoGasto,A800,PagoFecha,"&lt;"&amp;FinMes)))</f>
        <v/>
      </c>
      <c r="F800" s="35"/>
      <c r="G800" s="35"/>
      <c r="H800" s="35"/>
      <c r="I800" s="36" t="str">
        <f aca="false">IF(J800="","",IF(J800&lt;&gt;"OK","Confira os dados",IF(FinMes="","Escolha um período",IF(B800&gt;=FinMes,"Outro período",IF(L800&gt;0,"Pagamento excedente",IF(D800=0,"Pago",IF(E800=0,"A pagar","Parcial")))))))</f>
        <v/>
      </c>
      <c r="J800" s="36" t="str">
        <f aca="false">IF(COUNTA(A800:C800,F800:H800)=0,"",IF(A800="","Falta o código",IF(A800&lt;&gt;TRIM(A800),"Confira o código",IF(COUNTIFS(GastoID,A800)&gt;1,"Código repetido",IF(NOT(ISNUMBER(B800)),"Confira a data",IF(OR(B800&lt;1,B800&gt;73415,INT(B800)&lt;&gt;B800),"Confira a data",IF(NOT(ISNUMBER(C800)),"Confira o valor",IF(C800&lt;=0,"Valor maior que zero",IF(COUNTIFS(Categorias,F800)&lt;&gt;1,"Escolha uma categoria",IF(G800="","Preencha a descrição","OK"))))))))))</f>
        <v/>
      </c>
      <c r="K800" s="34" t="n">
        <f aca="false">IF(J800="OK",C800,0)</f>
        <v>0</v>
      </c>
      <c r="L800" s="34" t="str">
        <f aca="false">IF(OR(J800&lt;&gt;"OK",FinMes=""),"",IF(B800&gt;=FinMes,0,MAX(0,ROUND(E800-C800,2))))</f>
        <v/>
      </c>
    </row>
    <row r="801" customFormat="false" ht="25" hidden="false" customHeight="true" outlineLevel="0" collapsed="false">
      <c r="A801" s="31"/>
      <c r="B801" s="32"/>
      <c r="C801" s="33"/>
      <c r="D801" s="34" t="str">
        <f aca="false">IF(OR(J801&lt;&gt;"OK",FinMes=""),"",IF(B801&gt;=FinMes,0,MAX(0,ROUND(C801-E801,2))))</f>
        <v/>
      </c>
      <c r="E801" s="34" t="str">
        <f aca="false">IF(OR(J801&lt;&gt;"OK",FinMes=""),"",IF(B801&gt;=FinMes,0,SUMIFS(PagoValido,PagoGasto,A801,PagoFecha,"&lt;"&amp;FinMes)))</f>
        <v/>
      </c>
      <c r="F801" s="35"/>
      <c r="G801" s="35"/>
      <c r="H801" s="35"/>
      <c r="I801" s="36" t="str">
        <f aca="false">IF(J801="","",IF(J801&lt;&gt;"OK","Confira os dados",IF(FinMes="","Escolha um período",IF(B801&gt;=FinMes,"Outro período",IF(L801&gt;0,"Pagamento excedente",IF(D801=0,"Pago",IF(E801=0,"A pagar","Parcial")))))))</f>
        <v/>
      </c>
      <c r="J801" s="36" t="str">
        <f aca="false">IF(COUNTA(A801:C801,F801:H801)=0,"",IF(A801="","Falta o código",IF(A801&lt;&gt;TRIM(A801),"Confira o código",IF(COUNTIFS(GastoID,A801)&gt;1,"Código repetido",IF(NOT(ISNUMBER(B801)),"Confira a data",IF(OR(B801&lt;1,B801&gt;73415,INT(B801)&lt;&gt;B801),"Confira a data",IF(NOT(ISNUMBER(C801)),"Confira o valor",IF(C801&lt;=0,"Valor maior que zero",IF(COUNTIFS(Categorias,F801)&lt;&gt;1,"Escolha uma categoria",IF(G801="","Preencha a descrição","OK"))))))))))</f>
        <v/>
      </c>
      <c r="K801" s="34" t="n">
        <f aca="false">IF(J801="OK",C801,0)</f>
        <v>0</v>
      </c>
      <c r="L801" s="34" t="str">
        <f aca="false">IF(OR(J801&lt;&gt;"OK",FinMes=""),"",IF(B801&gt;=FinMes,0,MAX(0,ROUND(E801-C801,2))))</f>
        <v/>
      </c>
    </row>
    <row r="802" customFormat="false" ht="25" hidden="false" customHeight="true" outlineLevel="0" collapsed="false">
      <c r="A802" s="31"/>
      <c r="B802" s="32"/>
      <c r="C802" s="33"/>
      <c r="D802" s="34" t="str">
        <f aca="false">IF(OR(J802&lt;&gt;"OK",FinMes=""),"",IF(B802&gt;=FinMes,0,MAX(0,ROUND(C802-E802,2))))</f>
        <v/>
      </c>
      <c r="E802" s="34" t="str">
        <f aca="false">IF(OR(J802&lt;&gt;"OK",FinMes=""),"",IF(B802&gt;=FinMes,0,SUMIFS(PagoValido,PagoGasto,A802,PagoFecha,"&lt;"&amp;FinMes)))</f>
        <v/>
      </c>
      <c r="F802" s="35"/>
      <c r="G802" s="35"/>
      <c r="H802" s="35"/>
      <c r="I802" s="36" t="str">
        <f aca="false">IF(J802="","",IF(J802&lt;&gt;"OK","Confira os dados",IF(FinMes="","Escolha um período",IF(B802&gt;=FinMes,"Outro período",IF(L802&gt;0,"Pagamento excedente",IF(D802=0,"Pago",IF(E802=0,"A pagar","Parcial")))))))</f>
        <v/>
      </c>
      <c r="J802" s="36" t="str">
        <f aca="false">IF(COUNTA(A802:C802,F802:H802)=0,"",IF(A802="","Falta o código",IF(A802&lt;&gt;TRIM(A802),"Confira o código",IF(COUNTIFS(GastoID,A802)&gt;1,"Código repetido",IF(NOT(ISNUMBER(B802)),"Confira a data",IF(OR(B802&lt;1,B802&gt;73415,INT(B802)&lt;&gt;B802),"Confira a data",IF(NOT(ISNUMBER(C802)),"Confira o valor",IF(C802&lt;=0,"Valor maior que zero",IF(COUNTIFS(Categorias,F802)&lt;&gt;1,"Escolha uma categoria",IF(G802="","Preencha a descrição","OK"))))))))))</f>
        <v/>
      </c>
      <c r="K802" s="34" t="n">
        <f aca="false">IF(J802="OK",C802,0)</f>
        <v>0</v>
      </c>
      <c r="L802" s="34" t="str">
        <f aca="false">IF(OR(J802&lt;&gt;"OK",FinMes=""),"",IF(B802&gt;=FinMes,0,MAX(0,ROUND(E802-C802,2))))</f>
        <v/>
      </c>
    </row>
    <row r="803" customFormat="false" ht="25" hidden="false" customHeight="true" outlineLevel="0" collapsed="false">
      <c r="A803" s="31"/>
      <c r="B803" s="32"/>
      <c r="C803" s="33"/>
      <c r="D803" s="34" t="str">
        <f aca="false">IF(OR(J803&lt;&gt;"OK",FinMes=""),"",IF(B803&gt;=FinMes,0,MAX(0,ROUND(C803-E803,2))))</f>
        <v/>
      </c>
      <c r="E803" s="34" t="str">
        <f aca="false">IF(OR(J803&lt;&gt;"OK",FinMes=""),"",IF(B803&gt;=FinMes,0,SUMIFS(PagoValido,PagoGasto,A803,PagoFecha,"&lt;"&amp;FinMes)))</f>
        <v/>
      </c>
      <c r="F803" s="35"/>
      <c r="G803" s="35"/>
      <c r="H803" s="35"/>
      <c r="I803" s="36" t="str">
        <f aca="false">IF(J803="","",IF(J803&lt;&gt;"OK","Confira os dados",IF(FinMes="","Escolha um período",IF(B803&gt;=FinMes,"Outro período",IF(L803&gt;0,"Pagamento excedente",IF(D803=0,"Pago",IF(E803=0,"A pagar","Parcial")))))))</f>
        <v/>
      </c>
      <c r="J803" s="36" t="str">
        <f aca="false">IF(COUNTA(A803:C803,F803:H803)=0,"",IF(A803="","Falta o código",IF(A803&lt;&gt;TRIM(A803),"Confira o código",IF(COUNTIFS(GastoID,A803)&gt;1,"Código repetido",IF(NOT(ISNUMBER(B803)),"Confira a data",IF(OR(B803&lt;1,B803&gt;73415,INT(B803)&lt;&gt;B803),"Confira a data",IF(NOT(ISNUMBER(C803)),"Confira o valor",IF(C803&lt;=0,"Valor maior que zero",IF(COUNTIFS(Categorias,F803)&lt;&gt;1,"Escolha uma categoria",IF(G803="","Preencha a descrição","OK"))))))))))</f>
        <v/>
      </c>
      <c r="K803" s="34" t="n">
        <f aca="false">IF(J803="OK",C803,0)</f>
        <v>0</v>
      </c>
      <c r="L803" s="34" t="str">
        <f aca="false">IF(OR(J803&lt;&gt;"OK",FinMes=""),"",IF(B803&gt;=FinMes,0,MAX(0,ROUND(E803-C803,2))))</f>
        <v/>
      </c>
    </row>
    <row r="804" customFormat="false" ht="25" hidden="false" customHeight="true" outlineLevel="0" collapsed="false">
      <c r="A804" s="31"/>
      <c r="B804" s="32"/>
      <c r="C804" s="33"/>
      <c r="D804" s="34" t="str">
        <f aca="false">IF(OR(J804&lt;&gt;"OK",FinMes=""),"",IF(B804&gt;=FinMes,0,MAX(0,ROUND(C804-E804,2))))</f>
        <v/>
      </c>
      <c r="E804" s="34" t="str">
        <f aca="false">IF(OR(J804&lt;&gt;"OK",FinMes=""),"",IF(B804&gt;=FinMes,0,SUMIFS(PagoValido,PagoGasto,A804,PagoFecha,"&lt;"&amp;FinMes)))</f>
        <v/>
      </c>
      <c r="F804" s="35"/>
      <c r="G804" s="35"/>
      <c r="H804" s="35"/>
      <c r="I804" s="36" t="str">
        <f aca="false">IF(J804="","",IF(J804&lt;&gt;"OK","Confira os dados",IF(FinMes="","Escolha um período",IF(B804&gt;=FinMes,"Outro período",IF(L804&gt;0,"Pagamento excedente",IF(D804=0,"Pago",IF(E804=0,"A pagar","Parcial")))))))</f>
        <v/>
      </c>
      <c r="J804" s="36" t="str">
        <f aca="false">IF(COUNTA(A804:C804,F804:H804)=0,"",IF(A804="","Falta o código",IF(A804&lt;&gt;TRIM(A804),"Confira o código",IF(COUNTIFS(GastoID,A804)&gt;1,"Código repetido",IF(NOT(ISNUMBER(B804)),"Confira a data",IF(OR(B804&lt;1,B804&gt;73415,INT(B804)&lt;&gt;B804),"Confira a data",IF(NOT(ISNUMBER(C804)),"Confira o valor",IF(C804&lt;=0,"Valor maior que zero",IF(COUNTIFS(Categorias,F804)&lt;&gt;1,"Escolha uma categoria",IF(G804="","Preencha a descrição","OK"))))))))))</f>
        <v/>
      </c>
      <c r="K804" s="34" t="n">
        <f aca="false">IF(J804="OK",C804,0)</f>
        <v>0</v>
      </c>
      <c r="L804" s="34" t="str">
        <f aca="false">IF(OR(J804&lt;&gt;"OK",FinMes=""),"",IF(B804&gt;=FinMes,0,MAX(0,ROUND(E804-C804,2))))</f>
        <v/>
      </c>
    </row>
    <row r="805" customFormat="false" ht="25" hidden="false" customHeight="true" outlineLevel="0" collapsed="false">
      <c r="A805" s="31"/>
      <c r="B805" s="32"/>
      <c r="C805" s="33"/>
      <c r="D805" s="34" t="str">
        <f aca="false">IF(OR(J805&lt;&gt;"OK",FinMes=""),"",IF(B805&gt;=FinMes,0,MAX(0,ROUND(C805-E805,2))))</f>
        <v/>
      </c>
      <c r="E805" s="34" t="str">
        <f aca="false">IF(OR(J805&lt;&gt;"OK",FinMes=""),"",IF(B805&gt;=FinMes,0,SUMIFS(PagoValido,PagoGasto,A805,PagoFecha,"&lt;"&amp;FinMes)))</f>
        <v/>
      </c>
      <c r="F805" s="35"/>
      <c r="G805" s="35"/>
      <c r="H805" s="35"/>
      <c r="I805" s="36" t="str">
        <f aca="false">IF(J805="","",IF(J805&lt;&gt;"OK","Confira os dados",IF(FinMes="","Escolha um período",IF(B805&gt;=FinMes,"Outro período",IF(L805&gt;0,"Pagamento excedente",IF(D805=0,"Pago",IF(E805=0,"A pagar","Parcial")))))))</f>
        <v/>
      </c>
      <c r="J805" s="36" t="str">
        <f aca="false">IF(COUNTA(A805:C805,F805:H805)=0,"",IF(A805="","Falta o código",IF(A805&lt;&gt;TRIM(A805),"Confira o código",IF(COUNTIFS(GastoID,A805)&gt;1,"Código repetido",IF(NOT(ISNUMBER(B805)),"Confira a data",IF(OR(B805&lt;1,B805&gt;73415,INT(B805)&lt;&gt;B805),"Confira a data",IF(NOT(ISNUMBER(C805)),"Confira o valor",IF(C805&lt;=0,"Valor maior que zero",IF(COUNTIFS(Categorias,F805)&lt;&gt;1,"Escolha uma categoria",IF(G805="","Preencha a descrição","OK"))))))))))</f>
        <v/>
      </c>
      <c r="K805" s="34" t="n">
        <f aca="false">IF(J805="OK",C805,0)</f>
        <v>0</v>
      </c>
      <c r="L805" s="34" t="str">
        <f aca="false">IF(OR(J805&lt;&gt;"OK",FinMes=""),"",IF(B805&gt;=FinMes,0,MAX(0,ROUND(E805-C805,2))))</f>
        <v/>
      </c>
    </row>
    <row r="806" customFormat="false" ht="25" hidden="false" customHeight="true" outlineLevel="0" collapsed="false">
      <c r="A806" s="31"/>
      <c r="B806" s="32"/>
      <c r="C806" s="33"/>
      <c r="D806" s="34" t="str">
        <f aca="false">IF(OR(J806&lt;&gt;"OK",FinMes=""),"",IF(B806&gt;=FinMes,0,MAX(0,ROUND(C806-E806,2))))</f>
        <v/>
      </c>
      <c r="E806" s="34" t="str">
        <f aca="false">IF(OR(J806&lt;&gt;"OK",FinMes=""),"",IF(B806&gt;=FinMes,0,SUMIFS(PagoValido,PagoGasto,A806,PagoFecha,"&lt;"&amp;FinMes)))</f>
        <v/>
      </c>
      <c r="F806" s="35"/>
      <c r="G806" s="35"/>
      <c r="H806" s="35"/>
      <c r="I806" s="36" t="str">
        <f aca="false">IF(J806="","",IF(J806&lt;&gt;"OK","Confira os dados",IF(FinMes="","Escolha um período",IF(B806&gt;=FinMes,"Outro período",IF(L806&gt;0,"Pagamento excedente",IF(D806=0,"Pago",IF(E806=0,"A pagar","Parcial")))))))</f>
        <v/>
      </c>
      <c r="J806" s="36" t="str">
        <f aca="false">IF(COUNTA(A806:C806,F806:H806)=0,"",IF(A806="","Falta o código",IF(A806&lt;&gt;TRIM(A806),"Confira o código",IF(COUNTIFS(GastoID,A806)&gt;1,"Código repetido",IF(NOT(ISNUMBER(B806)),"Confira a data",IF(OR(B806&lt;1,B806&gt;73415,INT(B806)&lt;&gt;B806),"Confira a data",IF(NOT(ISNUMBER(C806)),"Confira o valor",IF(C806&lt;=0,"Valor maior que zero",IF(COUNTIFS(Categorias,F806)&lt;&gt;1,"Escolha uma categoria",IF(G806="","Preencha a descrição","OK"))))))))))</f>
        <v/>
      </c>
      <c r="K806" s="34" t="n">
        <f aca="false">IF(J806="OK",C806,0)</f>
        <v>0</v>
      </c>
      <c r="L806" s="34" t="str">
        <f aca="false">IF(OR(J806&lt;&gt;"OK",FinMes=""),"",IF(B806&gt;=FinMes,0,MAX(0,ROUND(E806-C806,2))))</f>
        <v/>
      </c>
    </row>
    <row r="807" customFormat="false" ht="25" hidden="false" customHeight="true" outlineLevel="0" collapsed="false">
      <c r="A807" s="31"/>
      <c r="B807" s="32"/>
      <c r="C807" s="33"/>
      <c r="D807" s="34" t="str">
        <f aca="false">IF(OR(J807&lt;&gt;"OK",FinMes=""),"",IF(B807&gt;=FinMes,0,MAX(0,ROUND(C807-E807,2))))</f>
        <v/>
      </c>
      <c r="E807" s="34" t="str">
        <f aca="false">IF(OR(J807&lt;&gt;"OK",FinMes=""),"",IF(B807&gt;=FinMes,0,SUMIFS(PagoValido,PagoGasto,A807,PagoFecha,"&lt;"&amp;FinMes)))</f>
        <v/>
      </c>
      <c r="F807" s="35"/>
      <c r="G807" s="35"/>
      <c r="H807" s="35"/>
      <c r="I807" s="36" t="str">
        <f aca="false">IF(J807="","",IF(J807&lt;&gt;"OK","Confira os dados",IF(FinMes="","Escolha um período",IF(B807&gt;=FinMes,"Outro período",IF(L807&gt;0,"Pagamento excedente",IF(D807=0,"Pago",IF(E807=0,"A pagar","Parcial")))))))</f>
        <v/>
      </c>
      <c r="J807" s="36" t="str">
        <f aca="false">IF(COUNTA(A807:C807,F807:H807)=0,"",IF(A807="","Falta o código",IF(A807&lt;&gt;TRIM(A807),"Confira o código",IF(COUNTIFS(GastoID,A807)&gt;1,"Código repetido",IF(NOT(ISNUMBER(B807)),"Confira a data",IF(OR(B807&lt;1,B807&gt;73415,INT(B807)&lt;&gt;B807),"Confira a data",IF(NOT(ISNUMBER(C807)),"Confira o valor",IF(C807&lt;=0,"Valor maior que zero",IF(COUNTIFS(Categorias,F807)&lt;&gt;1,"Escolha uma categoria",IF(G807="","Preencha a descrição","OK"))))))))))</f>
        <v/>
      </c>
      <c r="K807" s="34" t="n">
        <f aca="false">IF(J807="OK",C807,0)</f>
        <v>0</v>
      </c>
      <c r="L807" s="34" t="str">
        <f aca="false">IF(OR(J807&lt;&gt;"OK",FinMes=""),"",IF(B807&gt;=FinMes,0,MAX(0,ROUND(E807-C807,2))))</f>
        <v/>
      </c>
    </row>
    <row r="808" customFormat="false" ht="25" hidden="false" customHeight="true" outlineLevel="0" collapsed="false">
      <c r="A808" s="31"/>
      <c r="B808" s="32"/>
      <c r="C808" s="33"/>
      <c r="D808" s="34" t="str">
        <f aca="false">IF(OR(J808&lt;&gt;"OK",FinMes=""),"",IF(B808&gt;=FinMes,0,MAX(0,ROUND(C808-E808,2))))</f>
        <v/>
      </c>
      <c r="E808" s="34" t="str">
        <f aca="false">IF(OR(J808&lt;&gt;"OK",FinMes=""),"",IF(B808&gt;=FinMes,0,SUMIFS(PagoValido,PagoGasto,A808,PagoFecha,"&lt;"&amp;FinMes)))</f>
        <v/>
      </c>
      <c r="F808" s="35"/>
      <c r="G808" s="35"/>
      <c r="H808" s="35"/>
      <c r="I808" s="36" t="str">
        <f aca="false">IF(J808="","",IF(J808&lt;&gt;"OK","Confira os dados",IF(FinMes="","Escolha um período",IF(B808&gt;=FinMes,"Outro período",IF(L808&gt;0,"Pagamento excedente",IF(D808=0,"Pago",IF(E808=0,"A pagar","Parcial")))))))</f>
        <v/>
      </c>
      <c r="J808" s="36" t="str">
        <f aca="false">IF(COUNTA(A808:C808,F808:H808)=0,"",IF(A808="","Falta o código",IF(A808&lt;&gt;TRIM(A808),"Confira o código",IF(COUNTIFS(GastoID,A808)&gt;1,"Código repetido",IF(NOT(ISNUMBER(B808)),"Confira a data",IF(OR(B808&lt;1,B808&gt;73415,INT(B808)&lt;&gt;B808),"Confira a data",IF(NOT(ISNUMBER(C808)),"Confira o valor",IF(C808&lt;=0,"Valor maior que zero",IF(COUNTIFS(Categorias,F808)&lt;&gt;1,"Escolha uma categoria",IF(G808="","Preencha a descrição","OK"))))))))))</f>
        <v/>
      </c>
      <c r="K808" s="34" t="n">
        <f aca="false">IF(J808="OK",C808,0)</f>
        <v>0</v>
      </c>
      <c r="L808" s="34" t="str">
        <f aca="false">IF(OR(J808&lt;&gt;"OK",FinMes=""),"",IF(B808&gt;=FinMes,0,MAX(0,ROUND(E808-C808,2))))</f>
        <v/>
      </c>
    </row>
    <row r="809" customFormat="false" ht="25" hidden="false" customHeight="true" outlineLevel="0" collapsed="false">
      <c r="A809" s="31"/>
      <c r="B809" s="32"/>
      <c r="C809" s="33"/>
      <c r="D809" s="34" t="str">
        <f aca="false">IF(OR(J809&lt;&gt;"OK",FinMes=""),"",IF(B809&gt;=FinMes,0,MAX(0,ROUND(C809-E809,2))))</f>
        <v/>
      </c>
      <c r="E809" s="34" t="str">
        <f aca="false">IF(OR(J809&lt;&gt;"OK",FinMes=""),"",IF(B809&gt;=FinMes,0,SUMIFS(PagoValido,PagoGasto,A809,PagoFecha,"&lt;"&amp;FinMes)))</f>
        <v/>
      </c>
      <c r="F809" s="35"/>
      <c r="G809" s="35"/>
      <c r="H809" s="35"/>
      <c r="I809" s="36" t="str">
        <f aca="false">IF(J809="","",IF(J809&lt;&gt;"OK","Confira os dados",IF(FinMes="","Escolha um período",IF(B809&gt;=FinMes,"Outro período",IF(L809&gt;0,"Pagamento excedente",IF(D809=0,"Pago",IF(E809=0,"A pagar","Parcial")))))))</f>
        <v/>
      </c>
      <c r="J809" s="36" t="str">
        <f aca="false">IF(COUNTA(A809:C809,F809:H809)=0,"",IF(A809="","Falta o código",IF(A809&lt;&gt;TRIM(A809),"Confira o código",IF(COUNTIFS(GastoID,A809)&gt;1,"Código repetido",IF(NOT(ISNUMBER(B809)),"Confira a data",IF(OR(B809&lt;1,B809&gt;73415,INT(B809)&lt;&gt;B809),"Confira a data",IF(NOT(ISNUMBER(C809)),"Confira o valor",IF(C809&lt;=0,"Valor maior que zero",IF(COUNTIFS(Categorias,F809)&lt;&gt;1,"Escolha uma categoria",IF(G809="","Preencha a descrição","OK"))))))))))</f>
        <v/>
      </c>
      <c r="K809" s="34" t="n">
        <f aca="false">IF(J809="OK",C809,0)</f>
        <v>0</v>
      </c>
      <c r="L809" s="34" t="str">
        <f aca="false">IF(OR(J809&lt;&gt;"OK",FinMes=""),"",IF(B809&gt;=FinMes,0,MAX(0,ROUND(E809-C809,2))))</f>
        <v/>
      </c>
    </row>
    <row r="810" customFormat="false" ht="25" hidden="false" customHeight="true" outlineLevel="0" collapsed="false">
      <c r="A810" s="31"/>
      <c r="B810" s="32"/>
      <c r="C810" s="33"/>
      <c r="D810" s="34" t="str">
        <f aca="false">IF(OR(J810&lt;&gt;"OK",FinMes=""),"",IF(B810&gt;=FinMes,0,MAX(0,ROUND(C810-E810,2))))</f>
        <v/>
      </c>
      <c r="E810" s="34" t="str">
        <f aca="false">IF(OR(J810&lt;&gt;"OK",FinMes=""),"",IF(B810&gt;=FinMes,0,SUMIFS(PagoValido,PagoGasto,A810,PagoFecha,"&lt;"&amp;FinMes)))</f>
        <v/>
      </c>
      <c r="F810" s="35"/>
      <c r="G810" s="35"/>
      <c r="H810" s="35"/>
      <c r="I810" s="36" t="str">
        <f aca="false">IF(J810="","",IF(J810&lt;&gt;"OK","Confira os dados",IF(FinMes="","Escolha um período",IF(B810&gt;=FinMes,"Outro período",IF(L810&gt;0,"Pagamento excedente",IF(D810=0,"Pago",IF(E810=0,"A pagar","Parcial")))))))</f>
        <v/>
      </c>
      <c r="J810" s="36" t="str">
        <f aca="false">IF(COUNTA(A810:C810,F810:H810)=0,"",IF(A810="","Falta o código",IF(A810&lt;&gt;TRIM(A810),"Confira o código",IF(COUNTIFS(GastoID,A810)&gt;1,"Código repetido",IF(NOT(ISNUMBER(B810)),"Confira a data",IF(OR(B810&lt;1,B810&gt;73415,INT(B810)&lt;&gt;B810),"Confira a data",IF(NOT(ISNUMBER(C810)),"Confira o valor",IF(C810&lt;=0,"Valor maior que zero",IF(COUNTIFS(Categorias,F810)&lt;&gt;1,"Escolha uma categoria",IF(G810="","Preencha a descrição","OK"))))))))))</f>
        <v/>
      </c>
      <c r="K810" s="34" t="n">
        <f aca="false">IF(J810="OK",C810,0)</f>
        <v>0</v>
      </c>
      <c r="L810" s="34" t="str">
        <f aca="false">IF(OR(J810&lt;&gt;"OK",FinMes=""),"",IF(B810&gt;=FinMes,0,MAX(0,ROUND(E810-C810,2))))</f>
        <v/>
      </c>
    </row>
    <row r="811" customFormat="false" ht="25" hidden="false" customHeight="true" outlineLevel="0" collapsed="false">
      <c r="A811" s="31"/>
      <c r="B811" s="32"/>
      <c r="C811" s="33"/>
      <c r="D811" s="34" t="str">
        <f aca="false">IF(OR(J811&lt;&gt;"OK",FinMes=""),"",IF(B811&gt;=FinMes,0,MAX(0,ROUND(C811-E811,2))))</f>
        <v/>
      </c>
      <c r="E811" s="34" t="str">
        <f aca="false">IF(OR(J811&lt;&gt;"OK",FinMes=""),"",IF(B811&gt;=FinMes,0,SUMIFS(PagoValido,PagoGasto,A811,PagoFecha,"&lt;"&amp;FinMes)))</f>
        <v/>
      </c>
      <c r="F811" s="35"/>
      <c r="G811" s="35"/>
      <c r="H811" s="35"/>
      <c r="I811" s="36" t="str">
        <f aca="false">IF(J811="","",IF(J811&lt;&gt;"OK","Confira os dados",IF(FinMes="","Escolha um período",IF(B811&gt;=FinMes,"Outro período",IF(L811&gt;0,"Pagamento excedente",IF(D811=0,"Pago",IF(E811=0,"A pagar","Parcial")))))))</f>
        <v/>
      </c>
      <c r="J811" s="36" t="str">
        <f aca="false">IF(COUNTA(A811:C811,F811:H811)=0,"",IF(A811="","Falta o código",IF(A811&lt;&gt;TRIM(A811),"Confira o código",IF(COUNTIFS(GastoID,A811)&gt;1,"Código repetido",IF(NOT(ISNUMBER(B811)),"Confira a data",IF(OR(B811&lt;1,B811&gt;73415,INT(B811)&lt;&gt;B811),"Confira a data",IF(NOT(ISNUMBER(C811)),"Confira o valor",IF(C811&lt;=0,"Valor maior que zero",IF(COUNTIFS(Categorias,F811)&lt;&gt;1,"Escolha uma categoria",IF(G811="","Preencha a descrição","OK"))))))))))</f>
        <v/>
      </c>
      <c r="K811" s="34" t="n">
        <f aca="false">IF(J811="OK",C811,0)</f>
        <v>0</v>
      </c>
      <c r="L811" s="34" t="str">
        <f aca="false">IF(OR(J811&lt;&gt;"OK",FinMes=""),"",IF(B811&gt;=FinMes,0,MAX(0,ROUND(E811-C811,2))))</f>
        <v/>
      </c>
    </row>
    <row r="812" customFormat="false" ht="25" hidden="false" customHeight="true" outlineLevel="0" collapsed="false">
      <c r="A812" s="31"/>
      <c r="B812" s="32"/>
      <c r="C812" s="33"/>
      <c r="D812" s="34" t="str">
        <f aca="false">IF(OR(J812&lt;&gt;"OK",FinMes=""),"",IF(B812&gt;=FinMes,0,MAX(0,ROUND(C812-E812,2))))</f>
        <v/>
      </c>
      <c r="E812" s="34" t="str">
        <f aca="false">IF(OR(J812&lt;&gt;"OK",FinMes=""),"",IF(B812&gt;=FinMes,0,SUMIFS(PagoValido,PagoGasto,A812,PagoFecha,"&lt;"&amp;FinMes)))</f>
        <v/>
      </c>
      <c r="F812" s="35"/>
      <c r="G812" s="35"/>
      <c r="H812" s="35"/>
      <c r="I812" s="36" t="str">
        <f aca="false">IF(J812="","",IF(J812&lt;&gt;"OK","Confira os dados",IF(FinMes="","Escolha um período",IF(B812&gt;=FinMes,"Outro período",IF(L812&gt;0,"Pagamento excedente",IF(D812=0,"Pago",IF(E812=0,"A pagar","Parcial")))))))</f>
        <v/>
      </c>
      <c r="J812" s="36" t="str">
        <f aca="false">IF(COUNTA(A812:C812,F812:H812)=0,"",IF(A812="","Falta o código",IF(A812&lt;&gt;TRIM(A812),"Confira o código",IF(COUNTIFS(GastoID,A812)&gt;1,"Código repetido",IF(NOT(ISNUMBER(B812)),"Confira a data",IF(OR(B812&lt;1,B812&gt;73415,INT(B812)&lt;&gt;B812),"Confira a data",IF(NOT(ISNUMBER(C812)),"Confira o valor",IF(C812&lt;=0,"Valor maior que zero",IF(COUNTIFS(Categorias,F812)&lt;&gt;1,"Escolha uma categoria",IF(G812="","Preencha a descrição","OK"))))))))))</f>
        <v/>
      </c>
      <c r="K812" s="34" t="n">
        <f aca="false">IF(J812="OK",C812,0)</f>
        <v>0</v>
      </c>
      <c r="L812" s="34" t="str">
        <f aca="false">IF(OR(J812&lt;&gt;"OK",FinMes=""),"",IF(B812&gt;=FinMes,0,MAX(0,ROUND(E812-C812,2))))</f>
        <v/>
      </c>
    </row>
    <row r="813" customFormat="false" ht="25" hidden="false" customHeight="true" outlineLevel="0" collapsed="false">
      <c r="A813" s="31"/>
      <c r="B813" s="32"/>
      <c r="C813" s="33"/>
      <c r="D813" s="34" t="str">
        <f aca="false">IF(OR(J813&lt;&gt;"OK",FinMes=""),"",IF(B813&gt;=FinMes,0,MAX(0,ROUND(C813-E813,2))))</f>
        <v/>
      </c>
      <c r="E813" s="34" t="str">
        <f aca="false">IF(OR(J813&lt;&gt;"OK",FinMes=""),"",IF(B813&gt;=FinMes,0,SUMIFS(PagoValido,PagoGasto,A813,PagoFecha,"&lt;"&amp;FinMes)))</f>
        <v/>
      </c>
      <c r="F813" s="35"/>
      <c r="G813" s="35"/>
      <c r="H813" s="35"/>
      <c r="I813" s="36" t="str">
        <f aca="false">IF(J813="","",IF(J813&lt;&gt;"OK","Confira os dados",IF(FinMes="","Escolha um período",IF(B813&gt;=FinMes,"Outro período",IF(L813&gt;0,"Pagamento excedente",IF(D813=0,"Pago",IF(E813=0,"A pagar","Parcial")))))))</f>
        <v/>
      </c>
      <c r="J813" s="36" t="str">
        <f aca="false">IF(COUNTA(A813:C813,F813:H813)=0,"",IF(A813="","Falta o código",IF(A813&lt;&gt;TRIM(A813),"Confira o código",IF(COUNTIFS(GastoID,A813)&gt;1,"Código repetido",IF(NOT(ISNUMBER(B813)),"Confira a data",IF(OR(B813&lt;1,B813&gt;73415,INT(B813)&lt;&gt;B813),"Confira a data",IF(NOT(ISNUMBER(C813)),"Confira o valor",IF(C813&lt;=0,"Valor maior que zero",IF(COUNTIFS(Categorias,F813)&lt;&gt;1,"Escolha uma categoria",IF(G813="","Preencha a descrição","OK"))))))))))</f>
        <v/>
      </c>
      <c r="K813" s="34" t="n">
        <f aca="false">IF(J813="OK",C813,0)</f>
        <v>0</v>
      </c>
      <c r="L813" s="34" t="str">
        <f aca="false">IF(OR(J813&lt;&gt;"OK",FinMes=""),"",IF(B813&gt;=FinMes,0,MAX(0,ROUND(E813-C813,2))))</f>
        <v/>
      </c>
    </row>
    <row r="814" customFormat="false" ht="25" hidden="false" customHeight="true" outlineLevel="0" collapsed="false">
      <c r="A814" s="31"/>
      <c r="B814" s="32"/>
      <c r="C814" s="33"/>
      <c r="D814" s="34" t="str">
        <f aca="false">IF(OR(J814&lt;&gt;"OK",FinMes=""),"",IF(B814&gt;=FinMes,0,MAX(0,ROUND(C814-E814,2))))</f>
        <v/>
      </c>
      <c r="E814" s="34" t="str">
        <f aca="false">IF(OR(J814&lt;&gt;"OK",FinMes=""),"",IF(B814&gt;=FinMes,0,SUMIFS(PagoValido,PagoGasto,A814,PagoFecha,"&lt;"&amp;FinMes)))</f>
        <v/>
      </c>
      <c r="F814" s="35"/>
      <c r="G814" s="35"/>
      <c r="H814" s="35"/>
      <c r="I814" s="36" t="str">
        <f aca="false">IF(J814="","",IF(J814&lt;&gt;"OK","Confira os dados",IF(FinMes="","Escolha um período",IF(B814&gt;=FinMes,"Outro período",IF(L814&gt;0,"Pagamento excedente",IF(D814=0,"Pago",IF(E814=0,"A pagar","Parcial")))))))</f>
        <v/>
      </c>
      <c r="J814" s="36" t="str">
        <f aca="false">IF(COUNTA(A814:C814,F814:H814)=0,"",IF(A814="","Falta o código",IF(A814&lt;&gt;TRIM(A814),"Confira o código",IF(COUNTIFS(GastoID,A814)&gt;1,"Código repetido",IF(NOT(ISNUMBER(B814)),"Confira a data",IF(OR(B814&lt;1,B814&gt;73415,INT(B814)&lt;&gt;B814),"Confira a data",IF(NOT(ISNUMBER(C814)),"Confira o valor",IF(C814&lt;=0,"Valor maior que zero",IF(COUNTIFS(Categorias,F814)&lt;&gt;1,"Escolha uma categoria",IF(G814="","Preencha a descrição","OK"))))))))))</f>
        <v/>
      </c>
      <c r="K814" s="34" t="n">
        <f aca="false">IF(J814="OK",C814,0)</f>
        <v>0</v>
      </c>
      <c r="L814" s="34" t="str">
        <f aca="false">IF(OR(J814&lt;&gt;"OK",FinMes=""),"",IF(B814&gt;=FinMes,0,MAX(0,ROUND(E814-C814,2))))</f>
        <v/>
      </c>
    </row>
    <row r="815" customFormat="false" ht="25" hidden="false" customHeight="true" outlineLevel="0" collapsed="false">
      <c r="A815" s="31"/>
      <c r="B815" s="32"/>
      <c r="C815" s="33"/>
      <c r="D815" s="34" t="str">
        <f aca="false">IF(OR(J815&lt;&gt;"OK",FinMes=""),"",IF(B815&gt;=FinMes,0,MAX(0,ROUND(C815-E815,2))))</f>
        <v/>
      </c>
      <c r="E815" s="34" t="str">
        <f aca="false">IF(OR(J815&lt;&gt;"OK",FinMes=""),"",IF(B815&gt;=FinMes,0,SUMIFS(PagoValido,PagoGasto,A815,PagoFecha,"&lt;"&amp;FinMes)))</f>
        <v/>
      </c>
      <c r="F815" s="35"/>
      <c r="G815" s="35"/>
      <c r="H815" s="35"/>
      <c r="I815" s="36" t="str">
        <f aca="false">IF(J815="","",IF(J815&lt;&gt;"OK","Confira os dados",IF(FinMes="","Escolha um período",IF(B815&gt;=FinMes,"Outro período",IF(L815&gt;0,"Pagamento excedente",IF(D815=0,"Pago",IF(E815=0,"A pagar","Parcial")))))))</f>
        <v/>
      </c>
      <c r="J815" s="36" t="str">
        <f aca="false">IF(COUNTA(A815:C815,F815:H815)=0,"",IF(A815="","Falta o código",IF(A815&lt;&gt;TRIM(A815),"Confira o código",IF(COUNTIFS(GastoID,A815)&gt;1,"Código repetido",IF(NOT(ISNUMBER(B815)),"Confira a data",IF(OR(B815&lt;1,B815&gt;73415,INT(B815)&lt;&gt;B815),"Confira a data",IF(NOT(ISNUMBER(C815)),"Confira o valor",IF(C815&lt;=0,"Valor maior que zero",IF(COUNTIFS(Categorias,F815)&lt;&gt;1,"Escolha uma categoria",IF(G815="","Preencha a descrição","OK"))))))))))</f>
        <v/>
      </c>
      <c r="K815" s="34" t="n">
        <f aca="false">IF(J815="OK",C815,0)</f>
        <v>0</v>
      </c>
      <c r="L815" s="34" t="str">
        <f aca="false">IF(OR(J815&lt;&gt;"OK",FinMes=""),"",IF(B815&gt;=FinMes,0,MAX(0,ROUND(E815-C815,2))))</f>
        <v/>
      </c>
    </row>
    <row r="816" customFormat="false" ht="25" hidden="false" customHeight="true" outlineLevel="0" collapsed="false">
      <c r="A816" s="31"/>
      <c r="B816" s="32"/>
      <c r="C816" s="33"/>
      <c r="D816" s="34" t="str">
        <f aca="false">IF(OR(J816&lt;&gt;"OK",FinMes=""),"",IF(B816&gt;=FinMes,0,MAX(0,ROUND(C816-E816,2))))</f>
        <v/>
      </c>
      <c r="E816" s="34" t="str">
        <f aca="false">IF(OR(J816&lt;&gt;"OK",FinMes=""),"",IF(B816&gt;=FinMes,0,SUMIFS(PagoValido,PagoGasto,A816,PagoFecha,"&lt;"&amp;FinMes)))</f>
        <v/>
      </c>
      <c r="F816" s="35"/>
      <c r="G816" s="35"/>
      <c r="H816" s="35"/>
      <c r="I816" s="36" t="str">
        <f aca="false">IF(J816="","",IF(J816&lt;&gt;"OK","Confira os dados",IF(FinMes="","Escolha um período",IF(B816&gt;=FinMes,"Outro período",IF(L816&gt;0,"Pagamento excedente",IF(D816=0,"Pago",IF(E816=0,"A pagar","Parcial")))))))</f>
        <v/>
      </c>
      <c r="J816" s="36" t="str">
        <f aca="false">IF(COUNTA(A816:C816,F816:H816)=0,"",IF(A816="","Falta o código",IF(A816&lt;&gt;TRIM(A816),"Confira o código",IF(COUNTIFS(GastoID,A816)&gt;1,"Código repetido",IF(NOT(ISNUMBER(B816)),"Confira a data",IF(OR(B816&lt;1,B816&gt;73415,INT(B816)&lt;&gt;B816),"Confira a data",IF(NOT(ISNUMBER(C816)),"Confira o valor",IF(C816&lt;=0,"Valor maior que zero",IF(COUNTIFS(Categorias,F816)&lt;&gt;1,"Escolha uma categoria",IF(G816="","Preencha a descrição","OK"))))))))))</f>
        <v/>
      </c>
      <c r="K816" s="34" t="n">
        <f aca="false">IF(J816="OK",C816,0)</f>
        <v>0</v>
      </c>
      <c r="L816" s="34" t="str">
        <f aca="false">IF(OR(J816&lt;&gt;"OK",FinMes=""),"",IF(B816&gt;=FinMes,0,MAX(0,ROUND(E816-C816,2))))</f>
        <v/>
      </c>
    </row>
    <row r="817" customFormat="false" ht="25" hidden="false" customHeight="true" outlineLevel="0" collapsed="false">
      <c r="A817" s="31"/>
      <c r="B817" s="32"/>
      <c r="C817" s="33"/>
      <c r="D817" s="34" t="str">
        <f aca="false">IF(OR(J817&lt;&gt;"OK",FinMes=""),"",IF(B817&gt;=FinMes,0,MAX(0,ROUND(C817-E817,2))))</f>
        <v/>
      </c>
      <c r="E817" s="34" t="str">
        <f aca="false">IF(OR(J817&lt;&gt;"OK",FinMes=""),"",IF(B817&gt;=FinMes,0,SUMIFS(PagoValido,PagoGasto,A817,PagoFecha,"&lt;"&amp;FinMes)))</f>
        <v/>
      </c>
      <c r="F817" s="35"/>
      <c r="G817" s="35"/>
      <c r="H817" s="35"/>
      <c r="I817" s="36" t="str">
        <f aca="false">IF(J817="","",IF(J817&lt;&gt;"OK","Confira os dados",IF(FinMes="","Escolha um período",IF(B817&gt;=FinMes,"Outro período",IF(L817&gt;0,"Pagamento excedente",IF(D817=0,"Pago",IF(E817=0,"A pagar","Parcial")))))))</f>
        <v/>
      </c>
      <c r="J817" s="36" t="str">
        <f aca="false">IF(COUNTA(A817:C817,F817:H817)=0,"",IF(A817="","Falta o código",IF(A817&lt;&gt;TRIM(A817),"Confira o código",IF(COUNTIFS(GastoID,A817)&gt;1,"Código repetido",IF(NOT(ISNUMBER(B817)),"Confira a data",IF(OR(B817&lt;1,B817&gt;73415,INT(B817)&lt;&gt;B817),"Confira a data",IF(NOT(ISNUMBER(C817)),"Confira o valor",IF(C817&lt;=0,"Valor maior que zero",IF(COUNTIFS(Categorias,F817)&lt;&gt;1,"Escolha uma categoria",IF(G817="","Preencha a descrição","OK"))))))))))</f>
        <v/>
      </c>
      <c r="K817" s="34" t="n">
        <f aca="false">IF(J817="OK",C817,0)</f>
        <v>0</v>
      </c>
      <c r="L817" s="34" t="str">
        <f aca="false">IF(OR(J817&lt;&gt;"OK",FinMes=""),"",IF(B817&gt;=FinMes,0,MAX(0,ROUND(E817-C817,2))))</f>
        <v/>
      </c>
    </row>
    <row r="818" customFormat="false" ht="25" hidden="false" customHeight="true" outlineLevel="0" collapsed="false">
      <c r="A818" s="31"/>
      <c r="B818" s="32"/>
      <c r="C818" s="33"/>
      <c r="D818" s="34" t="str">
        <f aca="false">IF(OR(J818&lt;&gt;"OK",FinMes=""),"",IF(B818&gt;=FinMes,0,MAX(0,ROUND(C818-E818,2))))</f>
        <v/>
      </c>
      <c r="E818" s="34" t="str">
        <f aca="false">IF(OR(J818&lt;&gt;"OK",FinMes=""),"",IF(B818&gt;=FinMes,0,SUMIFS(PagoValido,PagoGasto,A818,PagoFecha,"&lt;"&amp;FinMes)))</f>
        <v/>
      </c>
      <c r="F818" s="35"/>
      <c r="G818" s="35"/>
      <c r="H818" s="35"/>
      <c r="I818" s="36" t="str">
        <f aca="false">IF(J818="","",IF(J818&lt;&gt;"OK","Confira os dados",IF(FinMes="","Escolha um período",IF(B818&gt;=FinMes,"Outro período",IF(L818&gt;0,"Pagamento excedente",IF(D818=0,"Pago",IF(E818=0,"A pagar","Parcial")))))))</f>
        <v/>
      </c>
      <c r="J818" s="36" t="str">
        <f aca="false">IF(COUNTA(A818:C818,F818:H818)=0,"",IF(A818="","Falta o código",IF(A818&lt;&gt;TRIM(A818),"Confira o código",IF(COUNTIFS(GastoID,A818)&gt;1,"Código repetido",IF(NOT(ISNUMBER(B818)),"Confira a data",IF(OR(B818&lt;1,B818&gt;73415,INT(B818)&lt;&gt;B818),"Confira a data",IF(NOT(ISNUMBER(C818)),"Confira o valor",IF(C818&lt;=0,"Valor maior que zero",IF(COUNTIFS(Categorias,F818)&lt;&gt;1,"Escolha uma categoria",IF(G818="","Preencha a descrição","OK"))))))))))</f>
        <v/>
      </c>
      <c r="K818" s="34" t="n">
        <f aca="false">IF(J818="OK",C818,0)</f>
        <v>0</v>
      </c>
      <c r="L818" s="34" t="str">
        <f aca="false">IF(OR(J818&lt;&gt;"OK",FinMes=""),"",IF(B818&gt;=FinMes,0,MAX(0,ROUND(E818-C818,2))))</f>
        <v/>
      </c>
    </row>
    <row r="819" customFormat="false" ht="25" hidden="false" customHeight="true" outlineLevel="0" collapsed="false">
      <c r="A819" s="31"/>
      <c r="B819" s="32"/>
      <c r="C819" s="33"/>
      <c r="D819" s="34" t="str">
        <f aca="false">IF(OR(J819&lt;&gt;"OK",FinMes=""),"",IF(B819&gt;=FinMes,0,MAX(0,ROUND(C819-E819,2))))</f>
        <v/>
      </c>
      <c r="E819" s="34" t="str">
        <f aca="false">IF(OR(J819&lt;&gt;"OK",FinMes=""),"",IF(B819&gt;=FinMes,0,SUMIFS(PagoValido,PagoGasto,A819,PagoFecha,"&lt;"&amp;FinMes)))</f>
        <v/>
      </c>
      <c r="F819" s="35"/>
      <c r="G819" s="35"/>
      <c r="H819" s="35"/>
      <c r="I819" s="36" t="str">
        <f aca="false">IF(J819="","",IF(J819&lt;&gt;"OK","Confira os dados",IF(FinMes="","Escolha um período",IF(B819&gt;=FinMes,"Outro período",IF(L819&gt;0,"Pagamento excedente",IF(D819=0,"Pago",IF(E819=0,"A pagar","Parcial")))))))</f>
        <v/>
      </c>
      <c r="J819" s="36" t="str">
        <f aca="false">IF(COUNTA(A819:C819,F819:H819)=0,"",IF(A819="","Falta o código",IF(A819&lt;&gt;TRIM(A819),"Confira o código",IF(COUNTIFS(GastoID,A819)&gt;1,"Código repetido",IF(NOT(ISNUMBER(B819)),"Confira a data",IF(OR(B819&lt;1,B819&gt;73415,INT(B819)&lt;&gt;B819),"Confira a data",IF(NOT(ISNUMBER(C819)),"Confira o valor",IF(C819&lt;=0,"Valor maior que zero",IF(COUNTIFS(Categorias,F819)&lt;&gt;1,"Escolha uma categoria",IF(G819="","Preencha a descrição","OK"))))))))))</f>
        <v/>
      </c>
      <c r="K819" s="34" t="n">
        <f aca="false">IF(J819="OK",C819,0)</f>
        <v>0</v>
      </c>
      <c r="L819" s="34" t="str">
        <f aca="false">IF(OR(J819&lt;&gt;"OK",FinMes=""),"",IF(B819&gt;=FinMes,0,MAX(0,ROUND(E819-C819,2))))</f>
        <v/>
      </c>
    </row>
    <row r="820" customFormat="false" ht="25" hidden="false" customHeight="true" outlineLevel="0" collapsed="false">
      <c r="A820" s="31"/>
      <c r="B820" s="32"/>
      <c r="C820" s="33"/>
      <c r="D820" s="34" t="str">
        <f aca="false">IF(OR(J820&lt;&gt;"OK",FinMes=""),"",IF(B820&gt;=FinMes,0,MAX(0,ROUND(C820-E820,2))))</f>
        <v/>
      </c>
      <c r="E820" s="34" t="str">
        <f aca="false">IF(OR(J820&lt;&gt;"OK",FinMes=""),"",IF(B820&gt;=FinMes,0,SUMIFS(PagoValido,PagoGasto,A820,PagoFecha,"&lt;"&amp;FinMes)))</f>
        <v/>
      </c>
      <c r="F820" s="35"/>
      <c r="G820" s="35"/>
      <c r="H820" s="35"/>
      <c r="I820" s="36" t="str">
        <f aca="false">IF(J820="","",IF(J820&lt;&gt;"OK","Confira os dados",IF(FinMes="","Escolha um período",IF(B820&gt;=FinMes,"Outro período",IF(L820&gt;0,"Pagamento excedente",IF(D820=0,"Pago",IF(E820=0,"A pagar","Parcial")))))))</f>
        <v/>
      </c>
      <c r="J820" s="36" t="str">
        <f aca="false">IF(COUNTA(A820:C820,F820:H820)=0,"",IF(A820="","Falta o código",IF(A820&lt;&gt;TRIM(A820),"Confira o código",IF(COUNTIFS(GastoID,A820)&gt;1,"Código repetido",IF(NOT(ISNUMBER(B820)),"Confira a data",IF(OR(B820&lt;1,B820&gt;73415,INT(B820)&lt;&gt;B820),"Confira a data",IF(NOT(ISNUMBER(C820)),"Confira o valor",IF(C820&lt;=0,"Valor maior que zero",IF(COUNTIFS(Categorias,F820)&lt;&gt;1,"Escolha uma categoria",IF(G820="","Preencha a descrição","OK"))))))))))</f>
        <v/>
      </c>
      <c r="K820" s="34" t="n">
        <f aca="false">IF(J820="OK",C820,0)</f>
        <v>0</v>
      </c>
      <c r="L820" s="34" t="str">
        <f aca="false">IF(OR(J820&lt;&gt;"OK",FinMes=""),"",IF(B820&gt;=FinMes,0,MAX(0,ROUND(E820-C820,2))))</f>
        <v/>
      </c>
    </row>
    <row r="821" customFormat="false" ht="25" hidden="false" customHeight="true" outlineLevel="0" collapsed="false">
      <c r="A821" s="31"/>
      <c r="B821" s="32"/>
      <c r="C821" s="33"/>
      <c r="D821" s="34" t="str">
        <f aca="false">IF(OR(J821&lt;&gt;"OK",FinMes=""),"",IF(B821&gt;=FinMes,0,MAX(0,ROUND(C821-E821,2))))</f>
        <v/>
      </c>
      <c r="E821" s="34" t="str">
        <f aca="false">IF(OR(J821&lt;&gt;"OK",FinMes=""),"",IF(B821&gt;=FinMes,0,SUMIFS(PagoValido,PagoGasto,A821,PagoFecha,"&lt;"&amp;FinMes)))</f>
        <v/>
      </c>
      <c r="F821" s="35"/>
      <c r="G821" s="35"/>
      <c r="H821" s="35"/>
      <c r="I821" s="36" t="str">
        <f aca="false">IF(J821="","",IF(J821&lt;&gt;"OK","Confira os dados",IF(FinMes="","Escolha um período",IF(B821&gt;=FinMes,"Outro período",IF(L821&gt;0,"Pagamento excedente",IF(D821=0,"Pago",IF(E821=0,"A pagar","Parcial")))))))</f>
        <v/>
      </c>
      <c r="J821" s="36" t="str">
        <f aca="false">IF(COUNTA(A821:C821,F821:H821)=0,"",IF(A821="","Falta o código",IF(A821&lt;&gt;TRIM(A821),"Confira o código",IF(COUNTIFS(GastoID,A821)&gt;1,"Código repetido",IF(NOT(ISNUMBER(B821)),"Confira a data",IF(OR(B821&lt;1,B821&gt;73415,INT(B821)&lt;&gt;B821),"Confira a data",IF(NOT(ISNUMBER(C821)),"Confira o valor",IF(C821&lt;=0,"Valor maior que zero",IF(COUNTIFS(Categorias,F821)&lt;&gt;1,"Escolha uma categoria",IF(G821="","Preencha a descrição","OK"))))))))))</f>
        <v/>
      </c>
      <c r="K821" s="34" t="n">
        <f aca="false">IF(J821="OK",C821,0)</f>
        <v>0</v>
      </c>
      <c r="L821" s="34" t="str">
        <f aca="false">IF(OR(J821&lt;&gt;"OK",FinMes=""),"",IF(B821&gt;=FinMes,0,MAX(0,ROUND(E821-C821,2))))</f>
        <v/>
      </c>
    </row>
    <row r="822" customFormat="false" ht="25" hidden="false" customHeight="true" outlineLevel="0" collapsed="false">
      <c r="A822" s="31"/>
      <c r="B822" s="32"/>
      <c r="C822" s="33"/>
      <c r="D822" s="34" t="str">
        <f aca="false">IF(OR(J822&lt;&gt;"OK",FinMes=""),"",IF(B822&gt;=FinMes,0,MAX(0,ROUND(C822-E822,2))))</f>
        <v/>
      </c>
      <c r="E822" s="34" t="str">
        <f aca="false">IF(OR(J822&lt;&gt;"OK",FinMes=""),"",IF(B822&gt;=FinMes,0,SUMIFS(PagoValido,PagoGasto,A822,PagoFecha,"&lt;"&amp;FinMes)))</f>
        <v/>
      </c>
      <c r="F822" s="35"/>
      <c r="G822" s="35"/>
      <c r="H822" s="35"/>
      <c r="I822" s="36" t="str">
        <f aca="false">IF(J822="","",IF(J822&lt;&gt;"OK","Confira os dados",IF(FinMes="","Escolha um período",IF(B822&gt;=FinMes,"Outro período",IF(L822&gt;0,"Pagamento excedente",IF(D822=0,"Pago",IF(E822=0,"A pagar","Parcial")))))))</f>
        <v/>
      </c>
      <c r="J822" s="36" t="str">
        <f aca="false">IF(COUNTA(A822:C822,F822:H822)=0,"",IF(A822="","Falta o código",IF(A822&lt;&gt;TRIM(A822),"Confira o código",IF(COUNTIFS(GastoID,A822)&gt;1,"Código repetido",IF(NOT(ISNUMBER(B822)),"Confira a data",IF(OR(B822&lt;1,B822&gt;73415,INT(B822)&lt;&gt;B822),"Confira a data",IF(NOT(ISNUMBER(C822)),"Confira o valor",IF(C822&lt;=0,"Valor maior que zero",IF(COUNTIFS(Categorias,F822)&lt;&gt;1,"Escolha uma categoria",IF(G822="","Preencha a descrição","OK"))))))))))</f>
        <v/>
      </c>
      <c r="K822" s="34" t="n">
        <f aca="false">IF(J822="OK",C822,0)</f>
        <v>0</v>
      </c>
      <c r="L822" s="34" t="str">
        <f aca="false">IF(OR(J822&lt;&gt;"OK",FinMes=""),"",IF(B822&gt;=FinMes,0,MAX(0,ROUND(E822-C822,2))))</f>
        <v/>
      </c>
    </row>
    <row r="823" customFormat="false" ht="25" hidden="false" customHeight="true" outlineLevel="0" collapsed="false">
      <c r="A823" s="31"/>
      <c r="B823" s="32"/>
      <c r="C823" s="33"/>
      <c r="D823" s="34" t="str">
        <f aca="false">IF(OR(J823&lt;&gt;"OK",FinMes=""),"",IF(B823&gt;=FinMes,0,MAX(0,ROUND(C823-E823,2))))</f>
        <v/>
      </c>
      <c r="E823" s="34" t="str">
        <f aca="false">IF(OR(J823&lt;&gt;"OK",FinMes=""),"",IF(B823&gt;=FinMes,0,SUMIFS(PagoValido,PagoGasto,A823,PagoFecha,"&lt;"&amp;FinMes)))</f>
        <v/>
      </c>
      <c r="F823" s="35"/>
      <c r="G823" s="35"/>
      <c r="H823" s="35"/>
      <c r="I823" s="36" t="str">
        <f aca="false">IF(J823="","",IF(J823&lt;&gt;"OK","Confira os dados",IF(FinMes="","Escolha um período",IF(B823&gt;=FinMes,"Outro período",IF(L823&gt;0,"Pagamento excedente",IF(D823=0,"Pago",IF(E823=0,"A pagar","Parcial")))))))</f>
        <v/>
      </c>
      <c r="J823" s="36" t="str">
        <f aca="false">IF(COUNTA(A823:C823,F823:H823)=0,"",IF(A823="","Falta o código",IF(A823&lt;&gt;TRIM(A823),"Confira o código",IF(COUNTIFS(GastoID,A823)&gt;1,"Código repetido",IF(NOT(ISNUMBER(B823)),"Confira a data",IF(OR(B823&lt;1,B823&gt;73415,INT(B823)&lt;&gt;B823),"Confira a data",IF(NOT(ISNUMBER(C823)),"Confira o valor",IF(C823&lt;=0,"Valor maior que zero",IF(COUNTIFS(Categorias,F823)&lt;&gt;1,"Escolha uma categoria",IF(G823="","Preencha a descrição","OK"))))))))))</f>
        <v/>
      </c>
      <c r="K823" s="34" t="n">
        <f aca="false">IF(J823="OK",C823,0)</f>
        <v>0</v>
      </c>
      <c r="L823" s="34" t="str">
        <f aca="false">IF(OR(J823&lt;&gt;"OK",FinMes=""),"",IF(B823&gt;=FinMes,0,MAX(0,ROUND(E823-C823,2))))</f>
        <v/>
      </c>
    </row>
    <row r="824" customFormat="false" ht="25" hidden="false" customHeight="true" outlineLevel="0" collapsed="false">
      <c r="A824" s="31"/>
      <c r="B824" s="32"/>
      <c r="C824" s="33"/>
      <c r="D824" s="34" t="str">
        <f aca="false">IF(OR(J824&lt;&gt;"OK",FinMes=""),"",IF(B824&gt;=FinMes,0,MAX(0,ROUND(C824-E824,2))))</f>
        <v/>
      </c>
      <c r="E824" s="34" t="str">
        <f aca="false">IF(OR(J824&lt;&gt;"OK",FinMes=""),"",IF(B824&gt;=FinMes,0,SUMIFS(PagoValido,PagoGasto,A824,PagoFecha,"&lt;"&amp;FinMes)))</f>
        <v/>
      </c>
      <c r="F824" s="35"/>
      <c r="G824" s="35"/>
      <c r="H824" s="35"/>
      <c r="I824" s="36" t="str">
        <f aca="false">IF(J824="","",IF(J824&lt;&gt;"OK","Confira os dados",IF(FinMes="","Escolha um período",IF(B824&gt;=FinMes,"Outro período",IF(L824&gt;0,"Pagamento excedente",IF(D824=0,"Pago",IF(E824=0,"A pagar","Parcial")))))))</f>
        <v/>
      </c>
      <c r="J824" s="36" t="str">
        <f aca="false">IF(COUNTA(A824:C824,F824:H824)=0,"",IF(A824="","Falta o código",IF(A824&lt;&gt;TRIM(A824),"Confira o código",IF(COUNTIFS(GastoID,A824)&gt;1,"Código repetido",IF(NOT(ISNUMBER(B824)),"Confira a data",IF(OR(B824&lt;1,B824&gt;73415,INT(B824)&lt;&gt;B824),"Confira a data",IF(NOT(ISNUMBER(C824)),"Confira o valor",IF(C824&lt;=0,"Valor maior que zero",IF(COUNTIFS(Categorias,F824)&lt;&gt;1,"Escolha uma categoria",IF(G824="","Preencha a descrição","OK"))))))))))</f>
        <v/>
      </c>
      <c r="K824" s="34" t="n">
        <f aca="false">IF(J824="OK",C824,0)</f>
        <v>0</v>
      </c>
      <c r="L824" s="34" t="str">
        <f aca="false">IF(OR(J824&lt;&gt;"OK",FinMes=""),"",IF(B824&gt;=FinMes,0,MAX(0,ROUND(E824-C824,2))))</f>
        <v/>
      </c>
    </row>
    <row r="825" customFormat="false" ht="25" hidden="false" customHeight="true" outlineLevel="0" collapsed="false">
      <c r="A825" s="31"/>
      <c r="B825" s="32"/>
      <c r="C825" s="33"/>
      <c r="D825" s="34" t="str">
        <f aca="false">IF(OR(J825&lt;&gt;"OK",FinMes=""),"",IF(B825&gt;=FinMes,0,MAX(0,ROUND(C825-E825,2))))</f>
        <v/>
      </c>
      <c r="E825" s="34" t="str">
        <f aca="false">IF(OR(J825&lt;&gt;"OK",FinMes=""),"",IF(B825&gt;=FinMes,0,SUMIFS(PagoValido,PagoGasto,A825,PagoFecha,"&lt;"&amp;FinMes)))</f>
        <v/>
      </c>
      <c r="F825" s="35"/>
      <c r="G825" s="35"/>
      <c r="H825" s="35"/>
      <c r="I825" s="36" t="str">
        <f aca="false">IF(J825="","",IF(J825&lt;&gt;"OK","Confira os dados",IF(FinMes="","Escolha um período",IF(B825&gt;=FinMes,"Outro período",IF(L825&gt;0,"Pagamento excedente",IF(D825=0,"Pago",IF(E825=0,"A pagar","Parcial")))))))</f>
        <v/>
      </c>
      <c r="J825" s="36" t="str">
        <f aca="false">IF(COUNTA(A825:C825,F825:H825)=0,"",IF(A825="","Falta o código",IF(A825&lt;&gt;TRIM(A825),"Confira o código",IF(COUNTIFS(GastoID,A825)&gt;1,"Código repetido",IF(NOT(ISNUMBER(B825)),"Confira a data",IF(OR(B825&lt;1,B825&gt;73415,INT(B825)&lt;&gt;B825),"Confira a data",IF(NOT(ISNUMBER(C825)),"Confira o valor",IF(C825&lt;=0,"Valor maior que zero",IF(COUNTIFS(Categorias,F825)&lt;&gt;1,"Escolha uma categoria",IF(G825="","Preencha a descrição","OK"))))))))))</f>
        <v/>
      </c>
      <c r="K825" s="34" t="n">
        <f aca="false">IF(J825="OK",C825,0)</f>
        <v>0</v>
      </c>
      <c r="L825" s="34" t="str">
        <f aca="false">IF(OR(J825&lt;&gt;"OK",FinMes=""),"",IF(B825&gt;=FinMes,0,MAX(0,ROUND(E825-C825,2))))</f>
        <v/>
      </c>
    </row>
    <row r="826" customFormat="false" ht="25" hidden="false" customHeight="true" outlineLevel="0" collapsed="false">
      <c r="A826" s="31"/>
      <c r="B826" s="32"/>
      <c r="C826" s="33"/>
      <c r="D826" s="34" t="str">
        <f aca="false">IF(OR(J826&lt;&gt;"OK",FinMes=""),"",IF(B826&gt;=FinMes,0,MAX(0,ROUND(C826-E826,2))))</f>
        <v/>
      </c>
      <c r="E826" s="34" t="str">
        <f aca="false">IF(OR(J826&lt;&gt;"OK",FinMes=""),"",IF(B826&gt;=FinMes,0,SUMIFS(PagoValido,PagoGasto,A826,PagoFecha,"&lt;"&amp;FinMes)))</f>
        <v/>
      </c>
      <c r="F826" s="35"/>
      <c r="G826" s="35"/>
      <c r="H826" s="35"/>
      <c r="I826" s="36" t="str">
        <f aca="false">IF(J826="","",IF(J826&lt;&gt;"OK","Confira os dados",IF(FinMes="","Escolha um período",IF(B826&gt;=FinMes,"Outro período",IF(L826&gt;0,"Pagamento excedente",IF(D826=0,"Pago",IF(E826=0,"A pagar","Parcial")))))))</f>
        <v/>
      </c>
      <c r="J826" s="36" t="str">
        <f aca="false">IF(COUNTA(A826:C826,F826:H826)=0,"",IF(A826="","Falta o código",IF(A826&lt;&gt;TRIM(A826),"Confira o código",IF(COUNTIFS(GastoID,A826)&gt;1,"Código repetido",IF(NOT(ISNUMBER(B826)),"Confira a data",IF(OR(B826&lt;1,B826&gt;73415,INT(B826)&lt;&gt;B826),"Confira a data",IF(NOT(ISNUMBER(C826)),"Confira o valor",IF(C826&lt;=0,"Valor maior que zero",IF(COUNTIFS(Categorias,F826)&lt;&gt;1,"Escolha uma categoria",IF(G826="","Preencha a descrição","OK"))))))))))</f>
        <v/>
      </c>
      <c r="K826" s="34" t="n">
        <f aca="false">IF(J826="OK",C826,0)</f>
        <v>0</v>
      </c>
      <c r="L826" s="34" t="str">
        <f aca="false">IF(OR(J826&lt;&gt;"OK",FinMes=""),"",IF(B826&gt;=FinMes,0,MAX(0,ROUND(E826-C826,2))))</f>
        <v/>
      </c>
    </row>
    <row r="827" customFormat="false" ht="25" hidden="false" customHeight="true" outlineLevel="0" collapsed="false">
      <c r="A827" s="31"/>
      <c r="B827" s="32"/>
      <c r="C827" s="33"/>
      <c r="D827" s="34" t="str">
        <f aca="false">IF(OR(J827&lt;&gt;"OK",FinMes=""),"",IF(B827&gt;=FinMes,0,MAX(0,ROUND(C827-E827,2))))</f>
        <v/>
      </c>
      <c r="E827" s="34" t="str">
        <f aca="false">IF(OR(J827&lt;&gt;"OK",FinMes=""),"",IF(B827&gt;=FinMes,0,SUMIFS(PagoValido,PagoGasto,A827,PagoFecha,"&lt;"&amp;FinMes)))</f>
        <v/>
      </c>
      <c r="F827" s="35"/>
      <c r="G827" s="35"/>
      <c r="H827" s="35"/>
      <c r="I827" s="36" t="str">
        <f aca="false">IF(J827="","",IF(J827&lt;&gt;"OK","Confira os dados",IF(FinMes="","Escolha um período",IF(B827&gt;=FinMes,"Outro período",IF(L827&gt;0,"Pagamento excedente",IF(D827=0,"Pago",IF(E827=0,"A pagar","Parcial")))))))</f>
        <v/>
      </c>
      <c r="J827" s="36" t="str">
        <f aca="false">IF(COUNTA(A827:C827,F827:H827)=0,"",IF(A827="","Falta o código",IF(A827&lt;&gt;TRIM(A827),"Confira o código",IF(COUNTIFS(GastoID,A827)&gt;1,"Código repetido",IF(NOT(ISNUMBER(B827)),"Confira a data",IF(OR(B827&lt;1,B827&gt;73415,INT(B827)&lt;&gt;B827),"Confira a data",IF(NOT(ISNUMBER(C827)),"Confira o valor",IF(C827&lt;=0,"Valor maior que zero",IF(COUNTIFS(Categorias,F827)&lt;&gt;1,"Escolha uma categoria",IF(G827="","Preencha a descrição","OK"))))))))))</f>
        <v/>
      </c>
      <c r="K827" s="34" t="n">
        <f aca="false">IF(J827="OK",C827,0)</f>
        <v>0</v>
      </c>
      <c r="L827" s="34" t="str">
        <f aca="false">IF(OR(J827&lt;&gt;"OK",FinMes=""),"",IF(B827&gt;=FinMes,0,MAX(0,ROUND(E827-C827,2))))</f>
        <v/>
      </c>
    </row>
    <row r="828" customFormat="false" ht="25" hidden="false" customHeight="true" outlineLevel="0" collapsed="false">
      <c r="A828" s="31"/>
      <c r="B828" s="32"/>
      <c r="C828" s="33"/>
      <c r="D828" s="34" t="str">
        <f aca="false">IF(OR(J828&lt;&gt;"OK",FinMes=""),"",IF(B828&gt;=FinMes,0,MAX(0,ROUND(C828-E828,2))))</f>
        <v/>
      </c>
      <c r="E828" s="34" t="str">
        <f aca="false">IF(OR(J828&lt;&gt;"OK",FinMes=""),"",IF(B828&gt;=FinMes,0,SUMIFS(PagoValido,PagoGasto,A828,PagoFecha,"&lt;"&amp;FinMes)))</f>
        <v/>
      </c>
      <c r="F828" s="35"/>
      <c r="G828" s="35"/>
      <c r="H828" s="35"/>
      <c r="I828" s="36" t="str">
        <f aca="false">IF(J828="","",IF(J828&lt;&gt;"OK","Confira os dados",IF(FinMes="","Escolha um período",IF(B828&gt;=FinMes,"Outro período",IF(L828&gt;0,"Pagamento excedente",IF(D828=0,"Pago",IF(E828=0,"A pagar","Parcial")))))))</f>
        <v/>
      </c>
      <c r="J828" s="36" t="str">
        <f aca="false">IF(COUNTA(A828:C828,F828:H828)=0,"",IF(A828="","Falta o código",IF(A828&lt;&gt;TRIM(A828),"Confira o código",IF(COUNTIFS(GastoID,A828)&gt;1,"Código repetido",IF(NOT(ISNUMBER(B828)),"Confira a data",IF(OR(B828&lt;1,B828&gt;73415,INT(B828)&lt;&gt;B828),"Confira a data",IF(NOT(ISNUMBER(C828)),"Confira o valor",IF(C828&lt;=0,"Valor maior que zero",IF(COUNTIFS(Categorias,F828)&lt;&gt;1,"Escolha uma categoria",IF(G828="","Preencha a descrição","OK"))))))))))</f>
        <v/>
      </c>
      <c r="K828" s="34" t="n">
        <f aca="false">IF(J828="OK",C828,0)</f>
        <v>0</v>
      </c>
      <c r="L828" s="34" t="str">
        <f aca="false">IF(OR(J828&lt;&gt;"OK",FinMes=""),"",IF(B828&gt;=FinMes,0,MAX(0,ROUND(E828-C828,2))))</f>
        <v/>
      </c>
    </row>
    <row r="829" customFormat="false" ht="25" hidden="false" customHeight="true" outlineLevel="0" collapsed="false">
      <c r="A829" s="31"/>
      <c r="B829" s="32"/>
      <c r="C829" s="33"/>
      <c r="D829" s="34" t="str">
        <f aca="false">IF(OR(J829&lt;&gt;"OK",FinMes=""),"",IF(B829&gt;=FinMes,0,MAX(0,ROUND(C829-E829,2))))</f>
        <v/>
      </c>
      <c r="E829" s="34" t="str">
        <f aca="false">IF(OR(J829&lt;&gt;"OK",FinMes=""),"",IF(B829&gt;=FinMes,0,SUMIFS(PagoValido,PagoGasto,A829,PagoFecha,"&lt;"&amp;FinMes)))</f>
        <v/>
      </c>
      <c r="F829" s="35"/>
      <c r="G829" s="35"/>
      <c r="H829" s="35"/>
      <c r="I829" s="36" t="str">
        <f aca="false">IF(J829="","",IF(J829&lt;&gt;"OK","Confira os dados",IF(FinMes="","Escolha um período",IF(B829&gt;=FinMes,"Outro período",IF(L829&gt;0,"Pagamento excedente",IF(D829=0,"Pago",IF(E829=0,"A pagar","Parcial")))))))</f>
        <v/>
      </c>
      <c r="J829" s="36" t="str">
        <f aca="false">IF(COUNTA(A829:C829,F829:H829)=0,"",IF(A829="","Falta o código",IF(A829&lt;&gt;TRIM(A829),"Confira o código",IF(COUNTIFS(GastoID,A829)&gt;1,"Código repetido",IF(NOT(ISNUMBER(B829)),"Confira a data",IF(OR(B829&lt;1,B829&gt;73415,INT(B829)&lt;&gt;B829),"Confira a data",IF(NOT(ISNUMBER(C829)),"Confira o valor",IF(C829&lt;=0,"Valor maior que zero",IF(COUNTIFS(Categorias,F829)&lt;&gt;1,"Escolha uma categoria",IF(G829="","Preencha a descrição","OK"))))))))))</f>
        <v/>
      </c>
      <c r="K829" s="34" t="n">
        <f aca="false">IF(J829="OK",C829,0)</f>
        <v>0</v>
      </c>
      <c r="L829" s="34" t="str">
        <f aca="false">IF(OR(J829&lt;&gt;"OK",FinMes=""),"",IF(B829&gt;=FinMes,0,MAX(0,ROUND(E829-C829,2))))</f>
        <v/>
      </c>
    </row>
    <row r="830" customFormat="false" ht="25" hidden="false" customHeight="true" outlineLevel="0" collapsed="false">
      <c r="A830" s="31"/>
      <c r="B830" s="32"/>
      <c r="C830" s="33"/>
      <c r="D830" s="34" t="str">
        <f aca="false">IF(OR(J830&lt;&gt;"OK",FinMes=""),"",IF(B830&gt;=FinMes,0,MAX(0,ROUND(C830-E830,2))))</f>
        <v/>
      </c>
      <c r="E830" s="34" t="str">
        <f aca="false">IF(OR(J830&lt;&gt;"OK",FinMes=""),"",IF(B830&gt;=FinMes,0,SUMIFS(PagoValido,PagoGasto,A830,PagoFecha,"&lt;"&amp;FinMes)))</f>
        <v/>
      </c>
      <c r="F830" s="35"/>
      <c r="G830" s="35"/>
      <c r="H830" s="35"/>
      <c r="I830" s="36" t="str">
        <f aca="false">IF(J830="","",IF(J830&lt;&gt;"OK","Confira os dados",IF(FinMes="","Escolha um período",IF(B830&gt;=FinMes,"Outro período",IF(L830&gt;0,"Pagamento excedente",IF(D830=0,"Pago",IF(E830=0,"A pagar","Parcial")))))))</f>
        <v/>
      </c>
      <c r="J830" s="36" t="str">
        <f aca="false">IF(COUNTA(A830:C830,F830:H830)=0,"",IF(A830="","Falta o código",IF(A830&lt;&gt;TRIM(A830),"Confira o código",IF(COUNTIFS(GastoID,A830)&gt;1,"Código repetido",IF(NOT(ISNUMBER(B830)),"Confira a data",IF(OR(B830&lt;1,B830&gt;73415,INT(B830)&lt;&gt;B830),"Confira a data",IF(NOT(ISNUMBER(C830)),"Confira o valor",IF(C830&lt;=0,"Valor maior que zero",IF(COUNTIFS(Categorias,F830)&lt;&gt;1,"Escolha uma categoria",IF(G830="","Preencha a descrição","OK"))))))))))</f>
        <v/>
      </c>
      <c r="K830" s="34" t="n">
        <f aca="false">IF(J830="OK",C830,0)</f>
        <v>0</v>
      </c>
      <c r="L830" s="34" t="str">
        <f aca="false">IF(OR(J830&lt;&gt;"OK",FinMes=""),"",IF(B830&gt;=FinMes,0,MAX(0,ROUND(E830-C830,2))))</f>
        <v/>
      </c>
    </row>
    <row r="831" customFormat="false" ht="25" hidden="false" customHeight="true" outlineLevel="0" collapsed="false">
      <c r="A831" s="31"/>
      <c r="B831" s="32"/>
      <c r="C831" s="33"/>
      <c r="D831" s="34" t="str">
        <f aca="false">IF(OR(J831&lt;&gt;"OK",FinMes=""),"",IF(B831&gt;=FinMes,0,MAX(0,ROUND(C831-E831,2))))</f>
        <v/>
      </c>
      <c r="E831" s="34" t="str">
        <f aca="false">IF(OR(J831&lt;&gt;"OK",FinMes=""),"",IF(B831&gt;=FinMes,0,SUMIFS(PagoValido,PagoGasto,A831,PagoFecha,"&lt;"&amp;FinMes)))</f>
        <v/>
      </c>
      <c r="F831" s="35"/>
      <c r="G831" s="35"/>
      <c r="H831" s="35"/>
      <c r="I831" s="36" t="str">
        <f aca="false">IF(J831="","",IF(J831&lt;&gt;"OK","Confira os dados",IF(FinMes="","Escolha um período",IF(B831&gt;=FinMes,"Outro período",IF(L831&gt;0,"Pagamento excedente",IF(D831=0,"Pago",IF(E831=0,"A pagar","Parcial")))))))</f>
        <v/>
      </c>
      <c r="J831" s="36" t="str">
        <f aca="false">IF(COUNTA(A831:C831,F831:H831)=0,"",IF(A831="","Falta o código",IF(A831&lt;&gt;TRIM(A831),"Confira o código",IF(COUNTIFS(GastoID,A831)&gt;1,"Código repetido",IF(NOT(ISNUMBER(B831)),"Confira a data",IF(OR(B831&lt;1,B831&gt;73415,INT(B831)&lt;&gt;B831),"Confira a data",IF(NOT(ISNUMBER(C831)),"Confira o valor",IF(C831&lt;=0,"Valor maior que zero",IF(COUNTIFS(Categorias,F831)&lt;&gt;1,"Escolha uma categoria",IF(G831="","Preencha a descrição","OK"))))))))))</f>
        <v/>
      </c>
      <c r="K831" s="34" t="n">
        <f aca="false">IF(J831="OK",C831,0)</f>
        <v>0</v>
      </c>
      <c r="L831" s="34" t="str">
        <f aca="false">IF(OR(J831&lt;&gt;"OK",FinMes=""),"",IF(B831&gt;=FinMes,0,MAX(0,ROUND(E831-C831,2))))</f>
        <v/>
      </c>
    </row>
    <row r="832" customFormat="false" ht="25" hidden="false" customHeight="true" outlineLevel="0" collapsed="false">
      <c r="A832" s="31"/>
      <c r="B832" s="32"/>
      <c r="C832" s="33"/>
      <c r="D832" s="34" t="str">
        <f aca="false">IF(OR(J832&lt;&gt;"OK",FinMes=""),"",IF(B832&gt;=FinMes,0,MAX(0,ROUND(C832-E832,2))))</f>
        <v/>
      </c>
      <c r="E832" s="34" t="str">
        <f aca="false">IF(OR(J832&lt;&gt;"OK",FinMes=""),"",IF(B832&gt;=FinMes,0,SUMIFS(PagoValido,PagoGasto,A832,PagoFecha,"&lt;"&amp;FinMes)))</f>
        <v/>
      </c>
      <c r="F832" s="35"/>
      <c r="G832" s="35"/>
      <c r="H832" s="35"/>
      <c r="I832" s="36" t="str">
        <f aca="false">IF(J832="","",IF(J832&lt;&gt;"OK","Confira os dados",IF(FinMes="","Escolha um período",IF(B832&gt;=FinMes,"Outro período",IF(L832&gt;0,"Pagamento excedente",IF(D832=0,"Pago",IF(E832=0,"A pagar","Parcial")))))))</f>
        <v/>
      </c>
      <c r="J832" s="36" t="str">
        <f aca="false">IF(COUNTA(A832:C832,F832:H832)=0,"",IF(A832="","Falta o código",IF(A832&lt;&gt;TRIM(A832),"Confira o código",IF(COUNTIFS(GastoID,A832)&gt;1,"Código repetido",IF(NOT(ISNUMBER(B832)),"Confira a data",IF(OR(B832&lt;1,B832&gt;73415,INT(B832)&lt;&gt;B832),"Confira a data",IF(NOT(ISNUMBER(C832)),"Confira o valor",IF(C832&lt;=0,"Valor maior que zero",IF(COUNTIFS(Categorias,F832)&lt;&gt;1,"Escolha uma categoria",IF(G832="","Preencha a descrição","OK"))))))))))</f>
        <v/>
      </c>
      <c r="K832" s="34" t="n">
        <f aca="false">IF(J832="OK",C832,0)</f>
        <v>0</v>
      </c>
      <c r="L832" s="34" t="str">
        <f aca="false">IF(OR(J832&lt;&gt;"OK",FinMes=""),"",IF(B832&gt;=FinMes,0,MAX(0,ROUND(E832-C832,2))))</f>
        <v/>
      </c>
    </row>
    <row r="833" customFormat="false" ht="25" hidden="false" customHeight="true" outlineLevel="0" collapsed="false">
      <c r="A833" s="31"/>
      <c r="B833" s="32"/>
      <c r="C833" s="33"/>
      <c r="D833" s="34" t="str">
        <f aca="false">IF(OR(J833&lt;&gt;"OK",FinMes=""),"",IF(B833&gt;=FinMes,0,MAX(0,ROUND(C833-E833,2))))</f>
        <v/>
      </c>
      <c r="E833" s="34" t="str">
        <f aca="false">IF(OR(J833&lt;&gt;"OK",FinMes=""),"",IF(B833&gt;=FinMes,0,SUMIFS(PagoValido,PagoGasto,A833,PagoFecha,"&lt;"&amp;FinMes)))</f>
        <v/>
      </c>
      <c r="F833" s="35"/>
      <c r="G833" s="35"/>
      <c r="H833" s="35"/>
      <c r="I833" s="36" t="str">
        <f aca="false">IF(J833="","",IF(J833&lt;&gt;"OK","Confira os dados",IF(FinMes="","Escolha um período",IF(B833&gt;=FinMes,"Outro período",IF(L833&gt;0,"Pagamento excedente",IF(D833=0,"Pago",IF(E833=0,"A pagar","Parcial")))))))</f>
        <v/>
      </c>
      <c r="J833" s="36" t="str">
        <f aca="false">IF(COUNTA(A833:C833,F833:H833)=0,"",IF(A833="","Falta o código",IF(A833&lt;&gt;TRIM(A833),"Confira o código",IF(COUNTIFS(GastoID,A833)&gt;1,"Código repetido",IF(NOT(ISNUMBER(B833)),"Confira a data",IF(OR(B833&lt;1,B833&gt;73415,INT(B833)&lt;&gt;B833),"Confira a data",IF(NOT(ISNUMBER(C833)),"Confira o valor",IF(C833&lt;=0,"Valor maior que zero",IF(COUNTIFS(Categorias,F833)&lt;&gt;1,"Escolha uma categoria",IF(G833="","Preencha a descrição","OK"))))))))))</f>
        <v/>
      </c>
      <c r="K833" s="34" t="n">
        <f aca="false">IF(J833="OK",C833,0)</f>
        <v>0</v>
      </c>
      <c r="L833" s="34" t="str">
        <f aca="false">IF(OR(J833&lt;&gt;"OK",FinMes=""),"",IF(B833&gt;=FinMes,0,MAX(0,ROUND(E833-C833,2))))</f>
        <v/>
      </c>
    </row>
    <row r="834" customFormat="false" ht="25" hidden="false" customHeight="true" outlineLevel="0" collapsed="false">
      <c r="A834" s="31"/>
      <c r="B834" s="32"/>
      <c r="C834" s="33"/>
      <c r="D834" s="34" t="str">
        <f aca="false">IF(OR(J834&lt;&gt;"OK",FinMes=""),"",IF(B834&gt;=FinMes,0,MAX(0,ROUND(C834-E834,2))))</f>
        <v/>
      </c>
      <c r="E834" s="34" t="str">
        <f aca="false">IF(OR(J834&lt;&gt;"OK",FinMes=""),"",IF(B834&gt;=FinMes,0,SUMIFS(PagoValido,PagoGasto,A834,PagoFecha,"&lt;"&amp;FinMes)))</f>
        <v/>
      </c>
      <c r="F834" s="35"/>
      <c r="G834" s="35"/>
      <c r="H834" s="35"/>
      <c r="I834" s="36" t="str">
        <f aca="false">IF(J834="","",IF(J834&lt;&gt;"OK","Confira os dados",IF(FinMes="","Escolha um período",IF(B834&gt;=FinMes,"Outro período",IF(L834&gt;0,"Pagamento excedente",IF(D834=0,"Pago",IF(E834=0,"A pagar","Parcial")))))))</f>
        <v/>
      </c>
      <c r="J834" s="36" t="str">
        <f aca="false">IF(COUNTA(A834:C834,F834:H834)=0,"",IF(A834="","Falta o código",IF(A834&lt;&gt;TRIM(A834),"Confira o código",IF(COUNTIFS(GastoID,A834)&gt;1,"Código repetido",IF(NOT(ISNUMBER(B834)),"Confira a data",IF(OR(B834&lt;1,B834&gt;73415,INT(B834)&lt;&gt;B834),"Confira a data",IF(NOT(ISNUMBER(C834)),"Confira o valor",IF(C834&lt;=0,"Valor maior que zero",IF(COUNTIFS(Categorias,F834)&lt;&gt;1,"Escolha uma categoria",IF(G834="","Preencha a descrição","OK"))))))))))</f>
        <v/>
      </c>
      <c r="K834" s="34" t="n">
        <f aca="false">IF(J834="OK",C834,0)</f>
        <v>0</v>
      </c>
      <c r="L834" s="34" t="str">
        <f aca="false">IF(OR(J834&lt;&gt;"OK",FinMes=""),"",IF(B834&gt;=FinMes,0,MAX(0,ROUND(E834-C834,2))))</f>
        <v/>
      </c>
    </row>
    <row r="835" customFormat="false" ht="25" hidden="false" customHeight="true" outlineLevel="0" collapsed="false">
      <c r="A835" s="31"/>
      <c r="B835" s="32"/>
      <c r="C835" s="33"/>
      <c r="D835" s="34" t="str">
        <f aca="false">IF(OR(J835&lt;&gt;"OK",FinMes=""),"",IF(B835&gt;=FinMes,0,MAX(0,ROUND(C835-E835,2))))</f>
        <v/>
      </c>
      <c r="E835" s="34" t="str">
        <f aca="false">IF(OR(J835&lt;&gt;"OK",FinMes=""),"",IF(B835&gt;=FinMes,0,SUMIFS(PagoValido,PagoGasto,A835,PagoFecha,"&lt;"&amp;FinMes)))</f>
        <v/>
      </c>
      <c r="F835" s="35"/>
      <c r="G835" s="35"/>
      <c r="H835" s="35"/>
      <c r="I835" s="36" t="str">
        <f aca="false">IF(J835="","",IF(J835&lt;&gt;"OK","Confira os dados",IF(FinMes="","Escolha um período",IF(B835&gt;=FinMes,"Outro período",IF(L835&gt;0,"Pagamento excedente",IF(D835=0,"Pago",IF(E835=0,"A pagar","Parcial")))))))</f>
        <v/>
      </c>
      <c r="J835" s="36" t="str">
        <f aca="false">IF(COUNTA(A835:C835,F835:H835)=0,"",IF(A835="","Falta o código",IF(A835&lt;&gt;TRIM(A835),"Confira o código",IF(COUNTIFS(GastoID,A835)&gt;1,"Código repetido",IF(NOT(ISNUMBER(B835)),"Confira a data",IF(OR(B835&lt;1,B835&gt;73415,INT(B835)&lt;&gt;B835),"Confira a data",IF(NOT(ISNUMBER(C835)),"Confira o valor",IF(C835&lt;=0,"Valor maior que zero",IF(COUNTIFS(Categorias,F835)&lt;&gt;1,"Escolha uma categoria",IF(G835="","Preencha a descrição","OK"))))))))))</f>
        <v/>
      </c>
      <c r="K835" s="34" t="n">
        <f aca="false">IF(J835="OK",C835,0)</f>
        <v>0</v>
      </c>
      <c r="L835" s="34" t="str">
        <f aca="false">IF(OR(J835&lt;&gt;"OK",FinMes=""),"",IF(B835&gt;=FinMes,0,MAX(0,ROUND(E835-C835,2))))</f>
        <v/>
      </c>
    </row>
    <row r="836" customFormat="false" ht="25" hidden="false" customHeight="true" outlineLevel="0" collapsed="false">
      <c r="A836" s="31"/>
      <c r="B836" s="32"/>
      <c r="C836" s="33"/>
      <c r="D836" s="34" t="str">
        <f aca="false">IF(OR(J836&lt;&gt;"OK",FinMes=""),"",IF(B836&gt;=FinMes,0,MAX(0,ROUND(C836-E836,2))))</f>
        <v/>
      </c>
      <c r="E836" s="34" t="str">
        <f aca="false">IF(OR(J836&lt;&gt;"OK",FinMes=""),"",IF(B836&gt;=FinMes,0,SUMIFS(PagoValido,PagoGasto,A836,PagoFecha,"&lt;"&amp;FinMes)))</f>
        <v/>
      </c>
      <c r="F836" s="35"/>
      <c r="G836" s="35"/>
      <c r="H836" s="35"/>
      <c r="I836" s="36" t="str">
        <f aca="false">IF(J836="","",IF(J836&lt;&gt;"OK","Confira os dados",IF(FinMes="","Escolha um período",IF(B836&gt;=FinMes,"Outro período",IF(L836&gt;0,"Pagamento excedente",IF(D836=0,"Pago",IF(E836=0,"A pagar","Parcial")))))))</f>
        <v/>
      </c>
      <c r="J836" s="36" t="str">
        <f aca="false">IF(COUNTA(A836:C836,F836:H836)=0,"",IF(A836="","Falta o código",IF(A836&lt;&gt;TRIM(A836),"Confira o código",IF(COUNTIFS(GastoID,A836)&gt;1,"Código repetido",IF(NOT(ISNUMBER(B836)),"Confira a data",IF(OR(B836&lt;1,B836&gt;73415,INT(B836)&lt;&gt;B836),"Confira a data",IF(NOT(ISNUMBER(C836)),"Confira o valor",IF(C836&lt;=0,"Valor maior que zero",IF(COUNTIFS(Categorias,F836)&lt;&gt;1,"Escolha uma categoria",IF(G836="","Preencha a descrição","OK"))))))))))</f>
        <v/>
      </c>
      <c r="K836" s="34" t="n">
        <f aca="false">IF(J836="OK",C836,0)</f>
        <v>0</v>
      </c>
      <c r="L836" s="34" t="str">
        <f aca="false">IF(OR(J836&lt;&gt;"OK",FinMes=""),"",IF(B836&gt;=FinMes,0,MAX(0,ROUND(E836-C836,2))))</f>
        <v/>
      </c>
    </row>
    <row r="837" customFormat="false" ht="25" hidden="false" customHeight="true" outlineLevel="0" collapsed="false">
      <c r="A837" s="31"/>
      <c r="B837" s="32"/>
      <c r="C837" s="33"/>
      <c r="D837" s="34" t="str">
        <f aca="false">IF(OR(J837&lt;&gt;"OK",FinMes=""),"",IF(B837&gt;=FinMes,0,MAX(0,ROUND(C837-E837,2))))</f>
        <v/>
      </c>
      <c r="E837" s="34" t="str">
        <f aca="false">IF(OR(J837&lt;&gt;"OK",FinMes=""),"",IF(B837&gt;=FinMes,0,SUMIFS(PagoValido,PagoGasto,A837,PagoFecha,"&lt;"&amp;FinMes)))</f>
        <v/>
      </c>
      <c r="F837" s="35"/>
      <c r="G837" s="35"/>
      <c r="H837" s="35"/>
      <c r="I837" s="36" t="str">
        <f aca="false">IF(J837="","",IF(J837&lt;&gt;"OK","Confira os dados",IF(FinMes="","Escolha um período",IF(B837&gt;=FinMes,"Outro período",IF(L837&gt;0,"Pagamento excedente",IF(D837=0,"Pago",IF(E837=0,"A pagar","Parcial")))))))</f>
        <v/>
      </c>
      <c r="J837" s="36" t="str">
        <f aca="false">IF(COUNTA(A837:C837,F837:H837)=0,"",IF(A837="","Falta o código",IF(A837&lt;&gt;TRIM(A837),"Confira o código",IF(COUNTIFS(GastoID,A837)&gt;1,"Código repetido",IF(NOT(ISNUMBER(B837)),"Confira a data",IF(OR(B837&lt;1,B837&gt;73415,INT(B837)&lt;&gt;B837),"Confira a data",IF(NOT(ISNUMBER(C837)),"Confira o valor",IF(C837&lt;=0,"Valor maior que zero",IF(COUNTIFS(Categorias,F837)&lt;&gt;1,"Escolha uma categoria",IF(G837="","Preencha a descrição","OK"))))))))))</f>
        <v/>
      </c>
      <c r="K837" s="34" t="n">
        <f aca="false">IF(J837="OK",C837,0)</f>
        <v>0</v>
      </c>
      <c r="L837" s="34" t="str">
        <f aca="false">IF(OR(J837&lt;&gt;"OK",FinMes=""),"",IF(B837&gt;=FinMes,0,MAX(0,ROUND(E837-C837,2))))</f>
        <v/>
      </c>
    </row>
    <row r="838" customFormat="false" ht="25" hidden="false" customHeight="true" outlineLevel="0" collapsed="false">
      <c r="A838" s="31"/>
      <c r="B838" s="32"/>
      <c r="C838" s="33"/>
      <c r="D838" s="34" t="str">
        <f aca="false">IF(OR(J838&lt;&gt;"OK",FinMes=""),"",IF(B838&gt;=FinMes,0,MAX(0,ROUND(C838-E838,2))))</f>
        <v/>
      </c>
      <c r="E838" s="34" t="str">
        <f aca="false">IF(OR(J838&lt;&gt;"OK",FinMes=""),"",IF(B838&gt;=FinMes,0,SUMIFS(PagoValido,PagoGasto,A838,PagoFecha,"&lt;"&amp;FinMes)))</f>
        <v/>
      </c>
      <c r="F838" s="35"/>
      <c r="G838" s="35"/>
      <c r="H838" s="35"/>
      <c r="I838" s="36" t="str">
        <f aca="false">IF(J838="","",IF(J838&lt;&gt;"OK","Confira os dados",IF(FinMes="","Escolha um período",IF(B838&gt;=FinMes,"Outro período",IF(L838&gt;0,"Pagamento excedente",IF(D838=0,"Pago",IF(E838=0,"A pagar","Parcial")))))))</f>
        <v/>
      </c>
      <c r="J838" s="36" t="str">
        <f aca="false">IF(COUNTA(A838:C838,F838:H838)=0,"",IF(A838="","Falta o código",IF(A838&lt;&gt;TRIM(A838),"Confira o código",IF(COUNTIFS(GastoID,A838)&gt;1,"Código repetido",IF(NOT(ISNUMBER(B838)),"Confira a data",IF(OR(B838&lt;1,B838&gt;73415,INT(B838)&lt;&gt;B838),"Confira a data",IF(NOT(ISNUMBER(C838)),"Confira o valor",IF(C838&lt;=0,"Valor maior que zero",IF(COUNTIFS(Categorias,F838)&lt;&gt;1,"Escolha uma categoria",IF(G838="","Preencha a descrição","OK"))))))))))</f>
        <v/>
      </c>
      <c r="K838" s="34" t="n">
        <f aca="false">IF(J838="OK",C838,0)</f>
        <v>0</v>
      </c>
      <c r="L838" s="34" t="str">
        <f aca="false">IF(OR(J838&lt;&gt;"OK",FinMes=""),"",IF(B838&gt;=FinMes,0,MAX(0,ROUND(E838-C838,2))))</f>
        <v/>
      </c>
    </row>
    <row r="839" customFormat="false" ht="25" hidden="false" customHeight="true" outlineLevel="0" collapsed="false">
      <c r="A839" s="31"/>
      <c r="B839" s="32"/>
      <c r="C839" s="33"/>
      <c r="D839" s="34" t="str">
        <f aca="false">IF(OR(J839&lt;&gt;"OK",FinMes=""),"",IF(B839&gt;=FinMes,0,MAX(0,ROUND(C839-E839,2))))</f>
        <v/>
      </c>
      <c r="E839" s="34" t="str">
        <f aca="false">IF(OR(J839&lt;&gt;"OK",FinMes=""),"",IF(B839&gt;=FinMes,0,SUMIFS(PagoValido,PagoGasto,A839,PagoFecha,"&lt;"&amp;FinMes)))</f>
        <v/>
      </c>
      <c r="F839" s="35"/>
      <c r="G839" s="35"/>
      <c r="H839" s="35"/>
      <c r="I839" s="36" t="str">
        <f aca="false">IF(J839="","",IF(J839&lt;&gt;"OK","Confira os dados",IF(FinMes="","Escolha um período",IF(B839&gt;=FinMes,"Outro período",IF(L839&gt;0,"Pagamento excedente",IF(D839=0,"Pago",IF(E839=0,"A pagar","Parcial")))))))</f>
        <v/>
      </c>
      <c r="J839" s="36" t="str">
        <f aca="false">IF(COUNTA(A839:C839,F839:H839)=0,"",IF(A839="","Falta o código",IF(A839&lt;&gt;TRIM(A839),"Confira o código",IF(COUNTIFS(GastoID,A839)&gt;1,"Código repetido",IF(NOT(ISNUMBER(B839)),"Confira a data",IF(OR(B839&lt;1,B839&gt;73415,INT(B839)&lt;&gt;B839),"Confira a data",IF(NOT(ISNUMBER(C839)),"Confira o valor",IF(C839&lt;=0,"Valor maior que zero",IF(COUNTIFS(Categorias,F839)&lt;&gt;1,"Escolha uma categoria",IF(G839="","Preencha a descrição","OK"))))))))))</f>
        <v/>
      </c>
      <c r="K839" s="34" t="n">
        <f aca="false">IF(J839="OK",C839,0)</f>
        <v>0</v>
      </c>
      <c r="L839" s="34" t="str">
        <f aca="false">IF(OR(J839&lt;&gt;"OK",FinMes=""),"",IF(B839&gt;=FinMes,0,MAX(0,ROUND(E839-C839,2))))</f>
        <v/>
      </c>
    </row>
    <row r="840" customFormat="false" ht="25" hidden="false" customHeight="true" outlineLevel="0" collapsed="false">
      <c r="A840" s="31"/>
      <c r="B840" s="32"/>
      <c r="C840" s="33"/>
      <c r="D840" s="34" t="str">
        <f aca="false">IF(OR(J840&lt;&gt;"OK",FinMes=""),"",IF(B840&gt;=FinMes,0,MAX(0,ROUND(C840-E840,2))))</f>
        <v/>
      </c>
      <c r="E840" s="34" t="str">
        <f aca="false">IF(OR(J840&lt;&gt;"OK",FinMes=""),"",IF(B840&gt;=FinMes,0,SUMIFS(PagoValido,PagoGasto,A840,PagoFecha,"&lt;"&amp;FinMes)))</f>
        <v/>
      </c>
      <c r="F840" s="35"/>
      <c r="G840" s="35"/>
      <c r="H840" s="35"/>
      <c r="I840" s="36" t="str">
        <f aca="false">IF(J840="","",IF(J840&lt;&gt;"OK","Confira os dados",IF(FinMes="","Escolha um período",IF(B840&gt;=FinMes,"Outro período",IF(L840&gt;0,"Pagamento excedente",IF(D840=0,"Pago",IF(E840=0,"A pagar","Parcial")))))))</f>
        <v/>
      </c>
      <c r="J840" s="36" t="str">
        <f aca="false">IF(COUNTA(A840:C840,F840:H840)=0,"",IF(A840="","Falta o código",IF(A840&lt;&gt;TRIM(A840),"Confira o código",IF(COUNTIFS(GastoID,A840)&gt;1,"Código repetido",IF(NOT(ISNUMBER(B840)),"Confira a data",IF(OR(B840&lt;1,B840&gt;73415,INT(B840)&lt;&gt;B840),"Confira a data",IF(NOT(ISNUMBER(C840)),"Confira o valor",IF(C840&lt;=0,"Valor maior que zero",IF(COUNTIFS(Categorias,F840)&lt;&gt;1,"Escolha uma categoria",IF(G840="","Preencha a descrição","OK"))))))))))</f>
        <v/>
      </c>
      <c r="K840" s="34" t="n">
        <f aca="false">IF(J840="OK",C840,0)</f>
        <v>0</v>
      </c>
      <c r="L840" s="34" t="str">
        <f aca="false">IF(OR(J840&lt;&gt;"OK",FinMes=""),"",IF(B840&gt;=FinMes,0,MAX(0,ROUND(E840-C840,2))))</f>
        <v/>
      </c>
    </row>
    <row r="841" customFormat="false" ht="25" hidden="false" customHeight="true" outlineLevel="0" collapsed="false">
      <c r="A841" s="31"/>
      <c r="B841" s="32"/>
      <c r="C841" s="33"/>
      <c r="D841" s="34" t="str">
        <f aca="false">IF(OR(J841&lt;&gt;"OK",FinMes=""),"",IF(B841&gt;=FinMes,0,MAX(0,ROUND(C841-E841,2))))</f>
        <v/>
      </c>
      <c r="E841" s="34" t="str">
        <f aca="false">IF(OR(J841&lt;&gt;"OK",FinMes=""),"",IF(B841&gt;=FinMes,0,SUMIFS(PagoValido,PagoGasto,A841,PagoFecha,"&lt;"&amp;FinMes)))</f>
        <v/>
      </c>
      <c r="F841" s="35"/>
      <c r="G841" s="35"/>
      <c r="H841" s="35"/>
      <c r="I841" s="36" t="str">
        <f aca="false">IF(J841="","",IF(J841&lt;&gt;"OK","Confira os dados",IF(FinMes="","Escolha um período",IF(B841&gt;=FinMes,"Outro período",IF(L841&gt;0,"Pagamento excedente",IF(D841=0,"Pago",IF(E841=0,"A pagar","Parcial")))))))</f>
        <v/>
      </c>
      <c r="J841" s="36" t="str">
        <f aca="false">IF(COUNTA(A841:C841,F841:H841)=0,"",IF(A841="","Falta o código",IF(A841&lt;&gt;TRIM(A841),"Confira o código",IF(COUNTIFS(GastoID,A841)&gt;1,"Código repetido",IF(NOT(ISNUMBER(B841)),"Confira a data",IF(OR(B841&lt;1,B841&gt;73415,INT(B841)&lt;&gt;B841),"Confira a data",IF(NOT(ISNUMBER(C841)),"Confira o valor",IF(C841&lt;=0,"Valor maior que zero",IF(COUNTIFS(Categorias,F841)&lt;&gt;1,"Escolha uma categoria",IF(G841="","Preencha a descrição","OK"))))))))))</f>
        <v/>
      </c>
      <c r="K841" s="34" t="n">
        <f aca="false">IF(J841="OK",C841,0)</f>
        <v>0</v>
      </c>
      <c r="L841" s="34" t="str">
        <f aca="false">IF(OR(J841&lt;&gt;"OK",FinMes=""),"",IF(B841&gt;=FinMes,0,MAX(0,ROUND(E841-C841,2))))</f>
        <v/>
      </c>
    </row>
    <row r="842" customFormat="false" ht="25" hidden="false" customHeight="true" outlineLevel="0" collapsed="false">
      <c r="A842" s="31"/>
      <c r="B842" s="32"/>
      <c r="C842" s="33"/>
      <c r="D842" s="34" t="str">
        <f aca="false">IF(OR(J842&lt;&gt;"OK",FinMes=""),"",IF(B842&gt;=FinMes,0,MAX(0,ROUND(C842-E842,2))))</f>
        <v/>
      </c>
      <c r="E842" s="34" t="str">
        <f aca="false">IF(OR(J842&lt;&gt;"OK",FinMes=""),"",IF(B842&gt;=FinMes,0,SUMIFS(PagoValido,PagoGasto,A842,PagoFecha,"&lt;"&amp;FinMes)))</f>
        <v/>
      </c>
      <c r="F842" s="35"/>
      <c r="G842" s="35"/>
      <c r="H842" s="35"/>
      <c r="I842" s="36" t="str">
        <f aca="false">IF(J842="","",IF(J842&lt;&gt;"OK","Confira os dados",IF(FinMes="","Escolha um período",IF(B842&gt;=FinMes,"Outro período",IF(L842&gt;0,"Pagamento excedente",IF(D842=0,"Pago",IF(E842=0,"A pagar","Parcial")))))))</f>
        <v/>
      </c>
      <c r="J842" s="36" t="str">
        <f aca="false">IF(COUNTA(A842:C842,F842:H842)=0,"",IF(A842="","Falta o código",IF(A842&lt;&gt;TRIM(A842),"Confira o código",IF(COUNTIFS(GastoID,A842)&gt;1,"Código repetido",IF(NOT(ISNUMBER(B842)),"Confira a data",IF(OR(B842&lt;1,B842&gt;73415,INT(B842)&lt;&gt;B842),"Confira a data",IF(NOT(ISNUMBER(C842)),"Confira o valor",IF(C842&lt;=0,"Valor maior que zero",IF(COUNTIFS(Categorias,F842)&lt;&gt;1,"Escolha uma categoria",IF(G842="","Preencha a descrição","OK"))))))))))</f>
        <v/>
      </c>
      <c r="K842" s="34" t="n">
        <f aca="false">IF(J842="OK",C842,0)</f>
        <v>0</v>
      </c>
      <c r="L842" s="34" t="str">
        <f aca="false">IF(OR(J842&lt;&gt;"OK",FinMes=""),"",IF(B842&gt;=FinMes,0,MAX(0,ROUND(E842-C842,2))))</f>
        <v/>
      </c>
    </row>
    <row r="843" customFormat="false" ht="25" hidden="false" customHeight="true" outlineLevel="0" collapsed="false">
      <c r="A843" s="31"/>
      <c r="B843" s="32"/>
      <c r="C843" s="33"/>
      <c r="D843" s="34" t="str">
        <f aca="false">IF(OR(J843&lt;&gt;"OK",FinMes=""),"",IF(B843&gt;=FinMes,0,MAX(0,ROUND(C843-E843,2))))</f>
        <v/>
      </c>
      <c r="E843" s="34" t="str">
        <f aca="false">IF(OR(J843&lt;&gt;"OK",FinMes=""),"",IF(B843&gt;=FinMes,0,SUMIFS(PagoValido,PagoGasto,A843,PagoFecha,"&lt;"&amp;FinMes)))</f>
        <v/>
      </c>
      <c r="F843" s="35"/>
      <c r="G843" s="35"/>
      <c r="H843" s="35"/>
      <c r="I843" s="36" t="str">
        <f aca="false">IF(J843="","",IF(J843&lt;&gt;"OK","Confira os dados",IF(FinMes="","Escolha um período",IF(B843&gt;=FinMes,"Outro período",IF(L843&gt;0,"Pagamento excedente",IF(D843=0,"Pago",IF(E843=0,"A pagar","Parcial")))))))</f>
        <v/>
      </c>
      <c r="J843" s="36" t="str">
        <f aca="false">IF(COUNTA(A843:C843,F843:H843)=0,"",IF(A843="","Falta o código",IF(A843&lt;&gt;TRIM(A843),"Confira o código",IF(COUNTIFS(GastoID,A843)&gt;1,"Código repetido",IF(NOT(ISNUMBER(B843)),"Confira a data",IF(OR(B843&lt;1,B843&gt;73415,INT(B843)&lt;&gt;B843),"Confira a data",IF(NOT(ISNUMBER(C843)),"Confira o valor",IF(C843&lt;=0,"Valor maior que zero",IF(COUNTIFS(Categorias,F843)&lt;&gt;1,"Escolha uma categoria",IF(G843="","Preencha a descrição","OK"))))))))))</f>
        <v/>
      </c>
      <c r="K843" s="34" t="n">
        <f aca="false">IF(J843="OK",C843,0)</f>
        <v>0</v>
      </c>
      <c r="L843" s="34" t="str">
        <f aca="false">IF(OR(J843&lt;&gt;"OK",FinMes=""),"",IF(B843&gt;=FinMes,0,MAX(0,ROUND(E843-C843,2))))</f>
        <v/>
      </c>
    </row>
    <row r="844" customFormat="false" ht="25" hidden="false" customHeight="true" outlineLevel="0" collapsed="false">
      <c r="A844" s="31"/>
      <c r="B844" s="32"/>
      <c r="C844" s="33"/>
      <c r="D844" s="34" t="str">
        <f aca="false">IF(OR(J844&lt;&gt;"OK",FinMes=""),"",IF(B844&gt;=FinMes,0,MAX(0,ROUND(C844-E844,2))))</f>
        <v/>
      </c>
      <c r="E844" s="34" t="str">
        <f aca="false">IF(OR(J844&lt;&gt;"OK",FinMes=""),"",IF(B844&gt;=FinMes,0,SUMIFS(PagoValido,PagoGasto,A844,PagoFecha,"&lt;"&amp;FinMes)))</f>
        <v/>
      </c>
      <c r="F844" s="35"/>
      <c r="G844" s="35"/>
      <c r="H844" s="35"/>
      <c r="I844" s="36" t="str">
        <f aca="false">IF(J844="","",IF(J844&lt;&gt;"OK","Confira os dados",IF(FinMes="","Escolha um período",IF(B844&gt;=FinMes,"Outro período",IF(L844&gt;0,"Pagamento excedente",IF(D844=0,"Pago",IF(E844=0,"A pagar","Parcial")))))))</f>
        <v/>
      </c>
      <c r="J844" s="36" t="str">
        <f aca="false">IF(COUNTA(A844:C844,F844:H844)=0,"",IF(A844="","Falta o código",IF(A844&lt;&gt;TRIM(A844),"Confira o código",IF(COUNTIFS(GastoID,A844)&gt;1,"Código repetido",IF(NOT(ISNUMBER(B844)),"Confira a data",IF(OR(B844&lt;1,B844&gt;73415,INT(B844)&lt;&gt;B844),"Confira a data",IF(NOT(ISNUMBER(C844)),"Confira o valor",IF(C844&lt;=0,"Valor maior que zero",IF(COUNTIFS(Categorias,F844)&lt;&gt;1,"Escolha uma categoria",IF(G844="","Preencha a descrição","OK"))))))))))</f>
        <v/>
      </c>
      <c r="K844" s="34" t="n">
        <f aca="false">IF(J844="OK",C844,0)</f>
        <v>0</v>
      </c>
      <c r="L844" s="34" t="str">
        <f aca="false">IF(OR(J844&lt;&gt;"OK",FinMes=""),"",IF(B844&gt;=FinMes,0,MAX(0,ROUND(E844-C844,2))))</f>
        <v/>
      </c>
    </row>
    <row r="845" customFormat="false" ht="25" hidden="false" customHeight="true" outlineLevel="0" collapsed="false">
      <c r="A845" s="31"/>
      <c r="B845" s="32"/>
      <c r="C845" s="33"/>
      <c r="D845" s="34" t="str">
        <f aca="false">IF(OR(J845&lt;&gt;"OK",FinMes=""),"",IF(B845&gt;=FinMes,0,MAX(0,ROUND(C845-E845,2))))</f>
        <v/>
      </c>
      <c r="E845" s="34" t="str">
        <f aca="false">IF(OR(J845&lt;&gt;"OK",FinMes=""),"",IF(B845&gt;=FinMes,0,SUMIFS(PagoValido,PagoGasto,A845,PagoFecha,"&lt;"&amp;FinMes)))</f>
        <v/>
      </c>
      <c r="F845" s="35"/>
      <c r="G845" s="35"/>
      <c r="H845" s="35"/>
      <c r="I845" s="36" t="str">
        <f aca="false">IF(J845="","",IF(J845&lt;&gt;"OK","Confira os dados",IF(FinMes="","Escolha um período",IF(B845&gt;=FinMes,"Outro período",IF(L845&gt;0,"Pagamento excedente",IF(D845=0,"Pago",IF(E845=0,"A pagar","Parcial")))))))</f>
        <v/>
      </c>
      <c r="J845" s="36" t="str">
        <f aca="false">IF(COUNTA(A845:C845,F845:H845)=0,"",IF(A845="","Falta o código",IF(A845&lt;&gt;TRIM(A845),"Confira o código",IF(COUNTIFS(GastoID,A845)&gt;1,"Código repetido",IF(NOT(ISNUMBER(B845)),"Confira a data",IF(OR(B845&lt;1,B845&gt;73415,INT(B845)&lt;&gt;B845),"Confira a data",IF(NOT(ISNUMBER(C845)),"Confira o valor",IF(C845&lt;=0,"Valor maior que zero",IF(COUNTIFS(Categorias,F845)&lt;&gt;1,"Escolha uma categoria",IF(G845="","Preencha a descrição","OK"))))))))))</f>
        <v/>
      </c>
      <c r="K845" s="34" t="n">
        <f aca="false">IF(J845="OK",C845,0)</f>
        <v>0</v>
      </c>
      <c r="L845" s="34" t="str">
        <f aca="false">IF(OR(J845&lt;&gt;"OK",FinMes=""),"",IF(B845&gt;=FinMes,0,MAX(0,ROUND(E845-C845,2))))</f>
        <v/>
      </c>
    </row>
    <row r="846" customFormat="false" ht="25" hidden="false" customHeight="true" outlineLevel="0" collapsed="false">
      <c r="A846" s="31"/>
      <c r="B846" s="32"/>
      <c r="C846" s="33"/>
      <c r="D846" s="34" t="str">
        <f aca="false">IF(OR(J846&lt;&gt;"OK",FinMes=""),"",IF(B846&gt;=FinMes,0,MAX(0,ROUND(C846-E846,2))))</f>
        <v/>
      </c>
      <c r="E846" s="34" t="str">
        <f aca="false">IF(OR(J846&lt;&gt;"OK",FinMes=""),"",IF(B846&gt;=FinMes,0,SUMIFS(PagoValido,PagoGasto,A846,PagoFecha,"&lt;"&amp;FinMes)))</f>
        <v/>
      </c>
      <c r="F846" s="35"/>
      <c r="G846" s="35"/>
      <c r="H846" s="35"/>
      <c r="I846" s="36" t="str">
        <f aca="false">IF(J846="","",IF(J846&lt;&gt;"OK","Confira os dados",IF(FinMes="","Escolha um período",IF(B846&gt;=FinMes,"Outro período",IF(L846&gt;0,"Pagamento excedente",IF(D846=0,"Pago",IF(E846=0,"A pagar","Parcial")))))))</f>
        <v/>
      </c>
      <c r="J846" s="36" t="str">
        <f aca="false">IF(COUNTA(A846:C846,F846:H846)=0,"",IF(A846="","Falta o código",IF(A846&lt;&gt;TRIM(A846),"Confira o código",IF(COUNTIFS(GastoID,A846)&gt;1,"Código repetido",IF(NOT(ISNUMBER(B846)),"Confira a data",IF(OR(B846&lt;1,B846&gt;73415,INT(B846)&lt;&gt;B846),"Confira a data",IF(NOT(ISNUMBER(C846)),"Confira o valor",IF(C846&lt;=0,"Valor maior que zero",IF(COUNTIFS(Categorias,F846)&lt;&gt;1,"Escolha uma categoria",IF(G846="","Preencha a descrição","OK"))))))))))</f>
        <v/>
      </c>
      <c r="K846" s="34" t="n">
        <f aca="false">IF(J846="OK",C846,0)</f>
        <v>0</v>
      </c>
      <c r="L846" s="34" t="str">
        <f aca="false">IF(OR(J846&lt;&gt;"OK",FinMes=""),"",IF(B846&gt;=FinMes,0,MAX(0,ROUND(E846-C846,2))))</f>
        <v/>
      </c>
    </row>
    <row r="847" customFormat="false" ht="25" hidden="false" customHeight="true" outlineLevel="0" collapsed="false">
      <c r="A847" s="31"/>
      <c r="B847" s="32"/>
      <c r="C847" s="33"/>
      <c r="D847" s="34" t="str">
        <f aca="false">IF(OR(J847&lt;&gt;"OK",FinMes=""),"",IF(B847&gt;=FinMes,0,MAX(0,ROUND(C847-E847,2))))</f>
        <v/>
      </c>
      <c r="E847" s="34" t="str">
        <f aca="false">IF(OR(J847&lt;&gt;"OK",FinMes=""),"",IF(B847&gt;=FinMes,0,SUMIFS(PagoValido,PagoGasto,A847,PagoFecha,"&lt;"&amp;FinMes)))</f>
        <v/>
      </c>
      <c r="F847" s="35"/>
      <c r="G847" s="35"/>
      <c r="H847" s="35"/>
      <c r="I847" s="36" t="str">
        <f aca="false">IF(J847="","",IF(J847&lt;&gt;"OK","Confira os dados",IF(FinMes="","Escolha um período",IF(B847&gt;=FinMes,"Outro período",IF(L847&gt;0,"Pagamento excedente",IF(D847=0,"Pago",IF(E847=0,"A pagar","Parcial")))))))</f>
        <v/>
      </c>
      <c r="J847" s="36" t="str">
        <f aca="false">IF(COUNTA(A847:C847,F847:H847)=0,"",IF(A847="","Falta o código",IF(A847&lt;&gt;TRIM(A847),"Confira o código",IF(COUNTIFS(GastoID,A847)&gt;1,"Código repetido",IF(NOT(ISNUMBER(B847)),"Confira a data",IF(OR(B847&lt;1,B847&gt;73415,INT(B847)&lt;&gt;B847),"Confira a data",IF(NOT(ISNUMBER(C847)),"Confira o valor",IF(C847&lt;=0,"Valor maior que zero",IF(COUNTIFS(Categorias,F847)&lt;&gt;1,"Escolha uma categoria",IF(G847="","Preencha a descrição","OK"))))))))))</f>
        <v/>
      </c>
      <c r="K847" s="34" t="n">
        <f aca="false">IF(J847="OK",C847,0)</f>
        <v>0</v>
      </c>
      <c r="L847" s="34" t="str">
        <f aca="false">IF(OR(J847&lt;&gt;"OK",FinMes=""),"",IF(B847&gt;=FinMes,0,MAX(0,ROUND(E847-C847,2))))</f>
        <v/>
      </c>
    </row>
    <row r="848" customFormat="false" ht="25" hidden="false" customHeight="true" outlineLevel="0" collapsed="false">
      <c r="A848" s="31"/>
      <c r="B848" s="32"/>
      <c r="C848" s="33"/>
      <c r="D848" s="34" t="str">
        <f aca="false">IF(OR(J848&lt;&gt;"OK",FinMes=""),"",IF(B848&gt;=FinMes,0,MAX(0,ROUND(C848-E848,2))))</f>
        <v/>
      </c>
      <c r="E848" s="34" t="str">
        <f aca="false">IF(OR(J848&lt;&gt;"OK",FinMes=""),"",IF(B848&gt;=FinMes,0,SUMIFS(PagoValido,PagoGasto,A848,PagoFecha,"&lt;"&amp;FinMes)))</f>
        <v/>
      </c>
      <c r="F848" s="35"/>
      <c r="G848" s="35"/>
      <c r="H848" s="35"/>
      <c r="I848" s="36" t="str">
        <f aca="false">IF(J848="","",IF(J848&lt;&gt;"OK","Confira os dados",IF(FinMes="","Escolha um período",IF(B848&gt;=FinMes,"Outro período",IF(L848&gt;0,"Pagamento excedente",IF(D848=0,"Pago",IF(E848=0,"A pagar","Parcial")))))))</f>
        <v/>
      </c>
      <c r="J848" s="36" t="str">
        <f aca="false">IF(COUNTA(A848:C848,F848:H848)=0,"",IF(A848="","Falta o código",IF(A848&lt;&gt;TRIM(A848),"Confira o código",IF(COUNTIFS(GastoID,A848)&gt;1,"Código repetido",IF(NOT(ISNUMBER(B848)),"Confira a data",IF(OR(B848&lt;1,B848&gt;73415,INT(B848)&lt;&gt;B848),"Confira a data",IF(NOT(ISNUMBER(C848)),"Confira o valor",IF(C848&lt;=0,"Valor maior que zero",IF(COUNTIFS(Categorias,F848)&lt;&gt;1,"Escolha uma categoria",IF(G848="","Preencha a descrição","OK"))))))))))</f>
        <v/>
      </c>
      <c r="K848" s="34" t="n">
        <f aca="false">IF(J848="OK",C848,0)</f>
        <v>0</v>
      </c>
      <c r="L848" s="34" t="str">
        <f aca="false">IF(OR(J848&lt;&gt;"OK",FinMes=""),"",IF(B848&gt;=FinMes,0,MAX(0,ROUND(E848-C848,2))))</f>
        <v/>
      </c>
    </row>
    <row r="849" customFormat="false" ht="25" hidden="false" customHeight="true" outlineLevel="0" collapsed="false">
      <c r="A849" s="31"/>
      <c r="B849" s="32"/>
      <c r="C849" s="33"/>
      <c r="D849" s="34" t="str">
        <f aca="false">IF(OR(J849&lt;&gt;"OK",FinMes=""),"",IF(B849&gt;=FinMes,0,MAX(0,ROUND(C849-E849,2))))</f>
        <v/>
      </c>
      <c r="E849" s="34" t="str">
        <f aca="false">IF(OR(J849&lt;&gt;"OK",FinMes=""),"",IF(B849&gt;=FinMes,0,SUMIFS(PagoValido,PagoGasto,A849,PagoFecha,"&lt;"&amp;FinMes)))</f>
        <v/>
      </c>
      <c r="F849" s="35"/>
      <c r="G849" s="35"/>
      <c r="H849" s="35"/>
      <c r="I849" s="36" t="str">
        <f aca="false">IF(J849="","",IF(J849&lt;&gt;"OK","Confira os dados",IF(FinMes="","Escolha um período",IF(B849&gt;=FinMes,"Outro período",IF(L849&gt;0,"Pagamento excedente",IF(D849=0,"Pago",IF(E849=0,"A pagar","Parcial")))))))</f>
        <v/>
      </c>
      <c r="J849" s="36" t="str">
        <f aca="false">IF(COUNTA(A849:C849,F849:H849)=0,"",IF(A849="","Falta o código",IF(A849&lt;&gt;TRIM(A849),"Confira o código",IF(COUNTIFS(GastoID,A849)&gt;1,"Código repetido",IF(NOT(ISNUMBER(B849)),"Confira a data",IF(OR(B849&lt;1,B849&gt;73415,INT(B849)&lt;&gt;B849),"Confira a data",IF(NOT(ISNUMBER(C849)),"Confira o valor",IF(C849&lt;=0,"Valor maior que zero",IF(COUNTIFS(Categorias,F849)&lt;&gt;1,"Escolha uma categoria",IF(G849="","Preencha a descrição","OK"))))))))))</f>
        <v/>
      </c>
      <c r="K849" s="34" t="n">
        <f aca="false">IF(J849="OK",C849,0)</f>
        <v>0</v>
      </c>
      <c r="L849" s="34" t="str">
        <f aca="false">IF(OR(J849&lt;&gt;"OK",FinMes=""),"",IF(B849&gt;=FinMes,0,MAX(0,ROUND(E849-C849,2))))</f>
        <v/>
      </c>
    </row>
    <row r="850" customFormat="false" ht="25" hidden="false" customHeight="true" outlineLevel="0" collapsed="false">
      <c r="A850" s="31"/>
      <c r="B850" s="32"/>
      <c r="C850" s="33"/>
      <c r="D850" s="34" t="str">
        <f aca="false">IF(OR(J850&lt;&gt;"OK",FinMes=""),"",IF(B850&gt;=FinMes,0,MAX(0,ROUND(C850-E850,2))))</f>
        <v/>
      </c>
      <c r="E850" s="34" t="str">
        <f aca="false">IF(OR(J850&lt;&gt;"OK",FinMes=""),"",IF(B850&gt;=FinMes,0,SUMIFS(PagoValido,PagoGasto,A850,PagoFecha,"&lt;"&amp;FinMes)))</f>
        <v/>
      </c>
      <c r="F850" s="35"/>
      <c r="G850" s="35"/>
      <c r="H850" s="35"/>
      <c r="I850" s="36" t="str">
        <f aca="false">IF(J850="","",IF(J850&lt;&gt;"OK","Confira os dados",IF(FinMes="","Escolha um período",IF(B850&gt;=FinMes,"Outro período",IF(L850&gt;0,"Pagamento excedente",IF(D850=0,"Pago",IF(E850=0,"A pagar","Parcial")))))))</f>
        <v/>
      </c>
      <c r="J850" s="36" t="str">
        <f aca="false">IF(COUNTA(A850:C850,F850:H850)=0,"",IF(A850="","Falta o código",IF(A850&lt;&gt;TRIM(A850),"Confira o código",IF(COUNTIFS(GastoID,A850)&gt;1,"Código repetido",IF(NOT(ISNUMBER(B850)),"Confira a data",IF(OR(B850&lt;1,B850&gt;73415,INT(B850)&lt;&gt;B850),"Confira a data",IF(NOT(ISNUMBER(C850)),"Confira o valor",IF(C850&lt;=0,"Valor maior que zero",IF(COUNTIFS(Categorias,F850)&lt;&gt;1,"Escolha uma categoria",IF(G850="","Preencha a descrição","OK"))))))))))</f>
        <v/>
      </c>
      <c r="K850" s="34" t="n">
        <f aca="false">IF(J850="OK",C850,0)</f>
        <v>0</v>
      </c>
      <c r="L850" s="34" t="str">
        <f aca="false">IF(OR(J850&lt;&gt;"OK",FinMes=""),"",IF(B850&gt;=FinMes,0,MAX(0,ROUND(E850-C850,2))))</f>
        <v/>
      </c>
    </row>
    <row r="851" customFormat="false" ht="25" hidden="false" customHeight="true" outlineLevel="0" collapsed="false">
      <c r="A851" s="31"/>
      <c r="B851" s="32"/>
      <c r="C851" s="33"/>
      <c r="D851" s="34" t="str">
        <f aca="false">IF(OR(J851&lt;&gt;"OK",FinMes=""),"",IF(B851&gt;=FinMes,0,MAX(0,ROUND(C851-E851,2))))</f>
        <v/>
      </c>
      <c r="E851" s="34" t="str">
        <f aca="false">IF(OR(J851&lt;&gt;"OK",FinMes=""),"",IF(B851&gt;=FinMes,0,SUMIFS(PagoValido,PagoGasto,A851,PagoFecha,"&lt;"&amp;FinMes)))</f>
        <v/>
      </c>
      <c r="F851" s="35"/>
      <c r="G851" s="35"/>
      <c r="H851" s="35"/>
      <c r="I851" s="36" t="str">
        <f aca="false">IF(J851="","",IF(J851&lt;&gt;"OK","Confira os dados",IF(FinMes="","Escolha um período",IF(B851&gt;=FinMes,"Outro período",IF(L851&gt;0,"Pagamento excedente",IF(D851=0,"Pago",IF(E851=0,"A pagar","Parcial")))))))</f>
        <v/>
      </c>
      <c r="J851" s="36" t="str">
        <f aca="false">IF(COUNTA(A851:C851,F851:H851)=0,"",IF(A851="","Falta o código",IF(A851&lt;&gt;TRIM(A851),"Confira o código",IF(COUNTIFS(GastoID,A851)&gt;1,"Código repetido",IF(NOT(ISNUMBER(B851)),"Confira a data",IF(OR(B851&lt;1,B851&gt;73415,INT(B851)&lt;&gt;B851),"Confira a data",IF(NOT(ISNUMBER(C851)),"Confira o valor",IF(C851&lt;=0,"Valor maior que zero",IF(COUNTIFS(Categorias,F851)&lt;&gt;1,"Escolha uma categoria",IF(G851="","Preencha a descrição","OK"))))))))))</f>
        <v/>
      </c>
      <c r="K851" s="34" t="n">
        <f aca="false">IF(J851="OK",C851,0)</f>
        <v>0</v>
      </c>
      <c r="L851" s="34" t="str">
        <f aca="false">IF(OR(J851&lt;&gt;"OK",FinMes=""),"",IF(B851&gt;=FinMes,0,MAX(0,ROUND(E851-C851,2))))</f>
        <v/>
      </c>
    </row>
    <row r="852" customFormat="false" ht="25" hidden="false" customHeight="true" outlineLevel="0" collapsed="false">
      <c r="A852" s="31"/>
      <c r="B852" s="32"/>
      <c r="C852" s="33"/>
      <c r="D852" s="34" t="str">
        <f aca="false">IF(OR(J852&lt;&gt;"OK",FinMes=""),"",IF(B852&gt;=FinMes,0,MAX(0,ROUND(C852-E852,2))))</f>
        <v/>
      </c>
      <c r="E852" s="34" t="str">
        <f aca="false">IF(OR(J852&lt;&gt;"OK",FinMes=""),"",IF(B852&gt;=FinMes,0,SUMIFS(PagoValido,PagoGasto,A852,PagoFecha,"&lt;"&amp;FinMes)))</f>
        <v/>
      </c>
      <c r="F852" s="35"/>
      <c r="G852" s="35"/>
      <c r="H852" s="35"/>
      <c r="I852" s="36" t="str">
        <f aca="false">IF(J852="","",IF(J852&lt;&gt;"OK","Confira os dados",IF(FinMes="","Escolha um período",IF(B852&gt;=FinMes,"Outro período",IF(L852&gt;0,"Pagamento excedente",IF(D852=0,"Pago",IF(E852=0,"A pagar","Parcial")))))))</f>
        <v/>
      </c>
      <c r="J852" s="36" t="str">
        <f aca="false">IF(COUNTA(A852:C852,F852:H852)=0,"",IF(A852="","Falta o código",IF(A852&lt;&gt;TRIM(A852),"Confira o código",IF(COUNTIFS(GastoID,A852)&gt;1,"Código repetido",IF(NOT(ISNUMBER(B852)),"Confira a data",IF(OR(B852&lt;1,B852&gt;73415,INT(B852)&lt;&gt;B852),"Confira a data",IF(NOT(ISNUMBER(C852)),"Confira o valor",IF(C852&lt;=0,"Valor maior que zero",IF(COUNTIFS(Categorias,F852)&lt;&gt;1,"Escolha uma categoria",IF(G852="","Preencha a descrição","OK"))))))))))</f>
        <v/>
      </c>
      <c r="K852" s="34" t="n">
        <f aca="false">IF(J852="OK",C852,0)</f>
        <v>0</v>
      </c>
      <c r="L852" s="34" t="str">
        <f aca="false">IF(OR(J852&lt;&gt;"OK",FinMes=""),"",IF(B852&gt;=FinMes,0,MAX(0,ROUND(E852-C852,2))))</f>
        <v/>
      </c>
    </row>
    <row r="853" customFormat="false" ht="25" hidden="false" customHeight="true" outlineLevel="0" collapsed="false">
      <c r="A853" s="31"/>
      <c r="B853" s="32"/>
      <c r="C853" s="33"/>
      <c r="D853" s="34" t="str">
        <f aca="false">IF(OR(J853&lt;&gt;"OK",FinMes=""),"",IF(B853&gt;=FinMes,0,MAX(0,ROUND(C853-E853,2))))</f>
        <v/>
      </c>
      <c r="E853" s="34" t="str">
        <f aca="false">IF(OR(J853&lt;&gt;"OK",FinMes=""),"",IF(B853&gt;=FinMes,0,SUMIFS(PagoValido,PagoGasto,A853,PagoFecha,"&lt;"&amp;FinMes)))</f>
        <v/>
      </c>
      <c r="F853" s="35"/>
      <c r="G853" s="35"/>
      <c r="H853" s="35"/>
      <c r="I853" s="36" t="str">
        <f aca="false">IF(J853="","",IF(J853&lt;&gt;"OK","Confira os dados",IF(FinMes="","Escolha um período",IF(B853&gt;=FinMes,"Outro período",IF(L853&gt;0,"Pagamento excedente",IF(D853=0,"Pago",IF(E853=0,"A pagar","Parcial")))))))</f>
        <v/>
      </c>
      <c r="J853" s="36" t="str">
        <f aca="false">IF(COUNTA(A853:C853,F853:H853)=0,"",IF(A853="","Falta o código",IF(A853&lt;&gt;TRIM(A853),"Confira o código",IF(COUNTIFS(GastoID,A853)&gt;1,"Código repetido",IF(NOT(ISNUMBER(B853)),"Confira a data",IF(OR(B853&lt;1,B853&gt;73415,INT(B853)&lt;&gt;B853),"Confira a data",IF(NOT(ISNUMBER(C853)),"Confira o valor",IF(C853&lt;=0,"Valor maior que zero",IF(COUNTIFS(Categorias,F853)&lt;&gt;1,"Escolha uma categoria",IF(G853="","Preencha a descrição","OK"))))))))))</f>
        <v/>
      </c>
      <c r="K853" s="34" t="n">
        <f aca="false">IF(J853="OK",C853,0)</f>
        <v>0</v>
      </c>
      <c r="L853" s="34" t="str">
        <f aca="false">IF(OR(J853&lt;&gt;"OK",FinMes=""),"",IF(B853&gt;=FinMes,0,MAX(0,ROUND(E853-C853,2))))</f>
        <v/>
      </c>
    </row>
    <row r="854" customFormat="false" ht="25" hidden="false" customHeight="true" outlineLevel="0" collapsed="false">
      <c r="A854" s="31"/>
      <c r="B854" s="32"/>
      <c r="C854" s="33"/>
      <c r="D854" s="34" t="str">
        <f aca="false">IF(OR(J854&lt;&gt;"OK",FinMes=""),"",IF(B854&gt;=FinMes,0,MAX(0,ROUND(C854-E854,2))))</f>
        <v/>
      </c>
      <c r="E854" s="34" t="str">
        <f aca="false">IF(OR(J854&lt;&gt;"OK",FinMes=""),"",IF(B854&gt;=FinMes,0,SUMIFS(PagoValido,PagoGasto,A854,PagoFecha,"&lt;"&amp;FinMes)))</f>
        <v/>
      </c>
      <c r="F854" s="35"/>
      <c r="G854" s="35"/>
      <c r="H854" s="35"/>
      <c r="I854" s="36" t="str">
        <f aca="false">IF(J854="","",IF(J854&lt;&gt;"OK","Confira os dados",IF(FinMes="","Escolha um período",IF(B854&gt;=FinMes,"Outro período",IF(L854&gt;0,"Pagamento excedente",IF(D854=0,"Pago",IF(E854=0,"A pagar","Parcial")))))))</f>
        <v/>
      </c>
      <c r="J854" s="36" t="str">
        <f aca="false">IF(COUNTA(A854:C854,F854:H854)=0,"",IF(A854="","Falta o código",IF(A854&lt;&gt;TRIM(A854),"Confira o código",IF(COUNTIFS(GastoID,A854)&gt;1,"Código repetido",IF(NOT(ISNUMBER(B854)),"Confira a data",IF(OR(B854&lt;1,B854&gt;73415,INT(B854)&lt;&gt;B854),"Confira a data",IF(NOT(ISNUMBER(C854)),"Confira o valor",IF(C854&lt;=0,"Valor maior que zero",IF(COUNTIFS(Categorias,F854)&lt;&gt;1,"Escolha uma categoria",IF(G854="","Preencha a descrição","OK"))))))))))</f>
        <v/>
      </c>
      <c r="K854" s="34" t="n">
        <f aca="false">IF(J854="OK",C854,0)</f>
        <v>0</v>
      </c>
      <c r="L854" s="34" t="str">
        <f aca="false">IF(OR(J854&lt;&gt;"OK",FinMes=""),"",IF(B854&gt;=FinMes,0,MAX(0,ROUND(E854-C854,2))))</f>
        <v/>
      </c>
    </row>
    <row r="855" customFormat="false" ht="25" hidden="false" customHeight="true" outlineLevel="0" collapsed="false">
      <c r="A855" s="31"/>
      <c r="B855" s="32"/>
      <c r="C855" s="33"/>
      <c r="D855" s="34" t="str">
        <f aca="false">IF(OR(J855&lt;&gt;"OK",FinMes=""),"",IF(B855&gt;=FinMes,0,MAX(0,ROUND(C855-E855,2))))</f>
        <v/>
      </c>
      <c r="E855" s="34" t="str">
        <f aca="false">IF(OR(J855&lt;&gt;"OK",FinMes=""),"",IF(B855&gt;=FinMes,0,SUMIFS(PagoValido,PagoGasto,A855,PagoFecha,"&lt;"&amp;FinMes)))</f>
        <v/>
      </c>
      <c r="F855" s="35"/>
      <c r="G855" s="35"/>
      <c r="H855" s="35"/>
      <c r="I855" s="36" t="str">
        <f aca="false">IF(J855="","",IF(J855&lt;&gt;"OK","Confira os dados",IF(FinMes="","Escolha um período",IF(B855&gt;=FinMes,"Outro período",IF(L855&gt;0,"Pagamento excedente",IF(D855=0,"Pago",IF(E855=0,"A pagar","Parcial")))))))</f>
        <v/>
      </c>
      <c r="J855" s="36" t="str">
        <f aca="false">IF(COUNTA(A855:C855,F855:H855)=0,"",IF(A855="","Falta o código",IF(A855&lt;&gt;TRIM(A855),"Confira o código",IF(COUNTIFS(GastoID,A855)&gt;1,"Código repetido",IF(NOT(ISNUMBER(B855)),"Confira a data",IF(OR(B855&lt;1,B855&gt;73415,INT(B855)&lt;&gt;B855),"Confira a data",IF(NOT(ISNUMBER(C855)),"Confira o valor",IF(C855&lt;=0,"Valor maior que zero",IF(COUNTIFS(Categorias,F855)&lt;&gt;1,"Escolha uma categoria",IF(G855="","Preencha a descrição","OK"))))))))))</f>
        <v/>
      </c>
      <c r="K855" s="34" t="n">
        <f aca="false">IF(J855="OK",C855,0)</f>
        <v>0</v>
      </c>
      <c r="L855" s="34" t="str">
        <f aca="false">IF(OR(J855&lt;&gt;"OK",FinMes=""),"",IF(B855&gt;=FinMes,0,MAX(0,ROUND(E855-C855,2))))</f>
        <v/>
      </c>
    </row>
    <row r="856" customFormat="false" ht="25" hidden="false" customHeight="true" outlineLevel="0" collapsed="false">
      <c r="A856" s="31"/>
      <c r="B856" s="32"/>
      <c r="C856" s="33"/>
      <c r="D856" s="34" t="str">
        <f aca="false">IF(OR(J856&lt;&gt;"OK",FinMes=""),"",IF(B856&gt;=FinMes,0,MAX(0,ROUND(C856-E856,2))))</f>
        <v/>
      </c>
      <c r="E856" s="34" t="str">
        <f aca="false">IF(OR(J856&lt;&gt;"OK",FinMes=""),"",IF(B856&gt;=FinMes,0,SUMIFS(PagoValido,PagoGasto,A856,PagoFecha,"&lt;"&amp;FinMes)))</f>
        <v/>
      </c>
      <c r="F856" s="35"/>
      <c r="G856" s="35"/>
      <c r="H856" s="35"/>
      <c r="I856" s="36" t="str">
        <f aca="false">IF(J856="","",IF(J856&lt;&gt;"OK","Confira os dados",IF(FinMes="","Escolha um período",IF(B856&gt;=FinMes,"Outro período",IF(L856&gt;0,"Pagamento excedente",IF(D856=0,"Pago",IF(E856=0,"A pagar","Parcial")))))))</f>
        <v/>
      </c>
      <c r="J856" s="36" t="str">
        <f aca="false">IF(COUNTA(A856:C856,F856:H856)=0,"",IF(A856="","Falta o código",IF(A856&lt;&gt;TRIM(A856),"Confira o código",IF(COUNTIFS(GastoID,A856)&gt;1,"Código repetido",IF(NOT(ISNUMBER(B856)),"Confira a data",IF(OR(B856&lt;1,B856&gt;73415,INT(B856)&lt;&gt;B856),"Confira a data",IF(NOT(ISNUMBER(C856)),"Confira o valor",IF(C856&lt;=0,"Valor maior que zero",IF(COUNTIFS(Categorias,F856)&lt;&gt;1,"Escolha uma categoria",IF(G856="","Preencha a descrição","OK"))))))))))</f>
        <v/>
      </c>
      <c r="K856" s="34" t="n">
        <f aca="false">IF(J856="OK",C856,0)</f>
        <v>0</v>
      </c>
      <c r="L856" s="34" t="str">
        <f aca="false">IF(OR(J856&lt;&gt;"OK",FinMes=""),"",IF(B856&gt;=FinMes,0,MAX(0,ROUND(E856-C856,2))))</f>
        <v/>
      </c>
    </row>
    <row r="857" customFormat="false" ht="25" hidden="false" customHeight="true" outlineLevel="0" collapsed="false">
      <c r="A857" s="31"/>
      <c r="B857" s="32"/>
      <c r="C857" s="33"/>
      <c r="D857" s="34" t="str">
        <f aca="false">IF(OR(J857&lt;&gt;"OK",FinMes=""),"",IF(B857&gt;=FinMes,0,MAX(0,ROUND(C857-E857,2))))</f>
        <v/>
      </c>
      <c r="E857" s="34" t="str">
        <f aca="false">IF(OR(J857&lt;&gt;"OK",FinMes=""),"",IF(B857&gt;=FinMes,0,SUMIFS(PagoValido,PagoGasto,A857,PagoFecha,"&lt;"&amp;FinMes)))</f>
        <v/>
      </c>
      <c r="F857" s="35"/>
      <c r="G857" s="35"/>
      <c r="H857" s="35"/>
      <c r="I857" s="36" t="str">
        <f aca="false">IF(J857="","",IF(J857&lt;&gt;"OK","Confira os dados",IF(FinMes="","Escolha um período",IF(B857&gt;=FinMes,"Outro período",IF(L857&gt;0,"Pagamento excedente",IF(D857=0,"Pago",IF(E857=0,"A pagar","Parcial")))))))</f>
        <v/>
      </c>
      <c r="J857" s="36" t="str">
        <f aca="false">IF(COUNTA(A857:C857,F857:H857)=0,"",IF(A857="","Falta o código",IF(A857&lt;&gt;TRIM(A857),"Confira o código",IF(COUNTIFS(GastoID,A857)&gt;1,"Código repetido",IF(NOT(ISNUMBER(B857)),"Confira a data",IF(OR(B857&lt;1,B857&gt;73415,INT(B857)&lt;&gt;B857),"Confira a data",IF(NOT(ISNUMBER(C857)),"Confira o valor",IF(C857&lt;=0,"Valor maior que zero",IF(COUNTIFS(Categorias,F857)&lt;&gt;1,"Escolha uma categoria",IF(G857="","Preencha a descrição","OK"))))))))))</f>
        <v/>
      </c>
      <c r="K857" s="34" t="n">
        <f aca="false">IF(J857="OK",C857,0)</f>
        <v>0</v>
      </c>
      <c r="L857" s="34" t="str">
        <f aca="false">IF(OR(J857&lt;&gt;"OK",FinMes=""),"",IF(B857&gt;=FinMes,0,MAX(0,ROUND(E857-C857,2))))</f>
        <v/>
      </c>
    </row>
    <row r="858" customFormat="false" ht="25" hidden="false" customHeight="true" outlineLevel="0" collapsed="false">
      <c r="A858" s="31"/>
      <c r="B858" s="32"/>
      <c r="C858" s="33"/>
      <c r="D858" s="34" t="str">
        <f aca="false">IF(OR(J858&lt;&gt;"OK",FinMes=""),"",IF(B858&gt;=FinMes,0,MAX(0,ROUND(C858-E858,2))))</f>
        <v/>
      </c>
      <c r="E858" s="34" t="str">
        <f aca="false">IF(OR(J858&lt;&gt;"OK",FinMes=""),"",IF(B858&gt;=FinMes,0,SUMIFS(PagoValido,PagoGasto,A858,PagoFecha,"&lt;"&amp;FinMes)))</f>
        <v/>
      </c>
      <c r="F858" s="35"/>
      <c r="G858" s="35"/>
      <c r="H858" s="35"/>
      <c r="I858" s="36" t="str">
        <f aca="false">IF(J858="","",IF(J858&lt;&gt;"OK","Confira os dados",IF(FinMes="","Escolha um período",IF(B858&gt;=FinMes,"Outro período",IF(L858&gt;0,"Pagamento excedente",IF(D858=0,"Pago",IF(E858=0,"A pagar","Parcial")))))))</f>
        <v/>
      </c>
      <c r="J858" s="36" t="str">
        <f aca="false">IF(COUNTA(A858:C858,F858:H858)=0,"",IF(A858="","Falta o código",IF(A858&lt;&gt;TRIM(A858),"Confira o código",IF(COUNTIFS(GastoID,A858)&gt;1,"Código repetido",IF(NOT(ISNUMBER(B858)),"Confira a data",IF(OR(B858&lt;1,B858&gt;73415,INT(B858)&lt;&gt;B858),"Confira a data",IF(NOT(ISNUMBER(C858)),"Confira o valor",IF(C858&lt;=0,"Valor maior que zero",IF(COUNTIFS(Categorias,F858)&lt;&gt;1,"Escolha uma categoria",IF(G858="","Preencha a descrição","OK"))))))))))</f>
        <v/>
      </c>
      <c r="K858" s="34" t="n">
        <f aca="false">IF(J858="OK",C858,0)</f>
        <v>0</v>
      </c>
      <c r="L858" s="34" t="str">
        <f aca="false">IF(OR(J858&lt;&gt;"OK",FinMes=""),"",IF(B858&gt;=FinMes,0,MAX(0,ROUND(E858-C858,2))))</f>
        <v/>
      </c>
    </row>
    <row r="859" customFormat="false" ht="25" hidden="false" customHeight="true" outlineLevel="0" collapsed="false">
      <c r="A859" s="31"/>
      <c r="B859" s="32"/>
      <c r="C859" s="33"/>
      <c r="D859" s="34" t="str">
        <f aca="false">IF(OR(J859&lt;&gt;"OK",FinMes=""),"",IF(B859&gt;=FinMes,0,MAX(0,ROUND(C859-E859,2))))</f>
        <v/>
      </c>
      <c r="E859" s="34" t="str">
        <f aca="false">IF(OR(J859&lt;&gt;"OK",FinMes=""),"",IF(B859&gt;=FinMes,0,SUMIFS(PagoValido,PagoGasto,A859,PagoFecha,"&lt;"&amp;FinMes)))</f>
        <v/>
      </c>
      <c r="F859" s="35"/>
      <c r="G859" s="35"/>
      <c r="H859" s="35"/>
      <c r="I859" s="36" t="str">
        <f aca="false">IF(J859="","",IF(J859&lt;&gt;"OK","Confira os dados",IF(FinMes="","Escolha um período",IF(B859&gt;=FinMes,"Outro período",IF(L859&gt;0,"Pagamento excedente",IF(D859=0,"Pago",IF(E859=0,"A pagar","Parcial")))))))</f>
        <v/>
      </c>
      <c r="J859" s="36" t="str">
        <f aca="false">IF(COUNTA(A859:C859,F859:H859)=0,"",IF(A859="","Falta o código",IF(A859&lt;&gt;TRIM(A859),"Confira o código",IF(COUNTIFS(GastoID,A859)&gt;1,"Código repetido",IF(NOT(ISNUMBER(B859)),"Confira a data",IF(OR(B859&lt;1,B859&gt;73415,INT(B859)&lt;&gt;B859),"Confira a data",IF(NOT(ISNUMBER(C859)),"Confira o valor",IF(C859&lt;=0,"Valor maior que zero",IF(COUNTIFS(Categorias,F859)&lt;&gt;1,"Escolha uma categoria",IF(G859="","Preencha a descrição","OK"))))))))))</f>
        <v/>
      </c>
      <c r="K859" s="34" t="n">
        <f aca="false">IF(J859="OK",C859,0)</f>
        <v>0</v>
      </c>
      <c r="L859" s="34" t="str">
        <f aca="false">IF(OR(J859&lt;&gt;"OK",FinMes=""),"",IF(B859&gt;=FinMes,0,MAX(0,ROUND(E859-C859,2))))</f>
        <v/>
      </c>
    </row>
    <row r="860" customFormat="false" ht="25" hidden="false" customHeight="true" outlineLevel="0" collapsed="false">
      <c r="A860" s="31"/>
      <c r="B860" s="32"/>
      <c r="C860" s="33"/>
      <c r="D860" s="34" t="str">
        <f aca="false">IF(OR(J860&lt;&gt;"OK",FinMes=""),"",IF(B860&gt;=FinMes,0,MAX(0,ROUND(C860-E860,2))))</f>
        <v/>
      </c>
      <c r="E860" s="34" t="str">
        <f aca="false">IF(OR(J860&lt;&gt;"OK",FinMes=""),"",IF(B860&gt;=FinMes,0,SUMIFS(PagoValido,PagoGasto,A860,PagoFecha,"&lt;"&amp;FinMes)))</f>
        <v/>
      </c>
      <c r="F860" s="35"/>
      <c r="G860" s="35"/>
      <c r="H860" s="35"/>
      <c r="I860" s="36" t="str">
        <f aca="false">IF(J860="","",IF(J860&lt;&gt;"OK","Confira os dados",IF(FinMes="","Escolha um período",IF(B860&gt;=FinMes,"Outro período",IF(L860&gt;0,"Pagamento excedente",IF(D860=0,"Pago",IF(E860=0,"A pagar","Parcial")))))))</f>
        <v/>
      </c>
      <c r="J860" s="36" t="str">
        <f aca="false">IF(COUNTA(A860:C860,F860:H860)=0,"",IF(A860="","Falta o código",IF(A860&lt;&gt;TRIM(A860),"Confira o código",IF(COUNTIFS(GastoID,A860)&gt;1,"Código repetido",IF(NOT(ISNUMBER(B860)),"Confira a data",IF(OR(B860&lt;1,B860&gt;73415,INT(B860)&lt;&gt;B860),"Confira a data",IF(NOT(ISNUMBER(C860)),"Confira o valor",IF(C860&lt;=0,"Valor maior que zero",IF(COUNTIFS(Categorias,F860)&lt;&gt;1,"Escolha uma categoria",IF(G860="","Preencha a descrição","OK"))))))))))</f>
        <v/>
      </c>
      <c r="K860" s="34" t="n">
        <f aca="false">IF(J860="OK",C860,0)</f>
        <v>0</v>
      </c>
      <c r="L860" s="34" t="str">
        <f aca="false">IF(OR(J860&lt;&gt;"OK",FinMes=""),"",IF(B860&gt;=FinMes,0,MAX(0,ROUND(E860-C860,2))))</f>
        <v/>
      </c>
    </row>
    <row r="861" customFormat="false" ht="25" hidden="false" customHeight="true" outlineLevel="0" collapsed="false">
      <c r="A861" s="31"/>
      <c r="B861" s="32"/>
      <c r="C861" s="33"/>
      <c r="D861" s="34" t="str">
        <f aca="false">IF(OR(J861&lt;&gt;"OK",FinMes=""),"",IF(B861&gt;=FinMes,0,MAX(0,ROUND(C861-E861,2))))</f>
        <v/>
      </c>
      <c r="E861" s="34" t="str">
        <f aca="false">IF(OR(J861&lt;&gt;"OK",FinMes=""),"",IF(B861&gt;=FinMes,0,SUMIFS(PagoValido,PagoGasto,A861,PagoFecha,"&lt;"&amp;FinMes)))</f>
        <v/>
      </c>
      <c r="F861" s="35"/>
      <c r="G861" s="35"/>
      <c r="H861" s="35"/>
      <c r="I861" s="36" t="str">
        <f aca="false">IF(J861="","",IF(J861&lt;&gt;"OK","Confira os dados",IF(FinMes="","Escolha um período",IF(B861&gt;=FinMes,"Outro período",IF(L861&gt;0,"Pagamento excedente",IF(D861=0,"Pago",IF(E861=0,"A pagar","Parcial")))))))</f>
        <v/>
      </c>
      <c r="J861" s="36" t="str">
        <f aca="false">IF(COUNTA(A861:C861,F861:H861)=0,"",IF(A861="","Falta o código",IF(A861&lt;&gt;TRIM(A861),"Confira o código",IF(COUNTIFS(GastoID,A861)&gt;1,"Código repetido",IF(NOT(ISNUMBER(B861)),"Confira a data",IF(OR(B861&lt;1,B861&gt;73415,INT(B861)&lt;&gt;B861),"Confira a data",IF(NOT(ISNUMBER(C861)),"Confira o valor",IF(C861&lt;=0,"Valor maior que zero",IF(COUNTIFS(Categorias,F861)&lt;&gt;1,"Escolha uma categoria",IF(G861="","Preencha a descrição","OK"))))))))))</f>
        <v/>
      </c>
      <c r="K861" s="34" t="n">
        <f aca="false">IF(J861="OK",C861,0)</f>
        <v>0</v>
      </c>
      <c r="L861" s="34" t="str">
        <f aca="false">IF(OR(J861&lt;&gt;"OK",FinMes=""),"",IF(B861&gt;=FinMes,0,MAX(0,ROUND(E861-C861,2))))</f>
        <v/>
      </c>
    </row>
    <row r="862" customFormat="false" ht="25" hidden="false" customHeight="true" outlineLevel="0" collapsed="false">
      <c r="A862" s="31"/>
      <c r="B862" s="32"/>
      <c r="C862" s="33"/>
      <c r="D862" s="34" t="str">
        <f aca="false">IF(OR(J862&lt;&gt;"OK",FinMes=""),"",IF(B862&gt;=FinMes,0,MAX(0,ROUND(C862-E862,2))))</f>
        <v/>
      </c>
      <c r="E862" s="34" t="str">
        <f aca="false">IF(OR(J862&lt;&gt;"OK",FinMes=""),"",IF(B862&gt;=FinMes,0,SUMIFS(PagoValido,PagoGasto,A862,PagoFecha,"&lt;"&amp;FinMes)))</f>
        <v/>
      </c>
      <c r="F862" s="35"/>
      <c r="G862" s="35"/>
      <c r="H862" s="35"/>
      <c r="I862" s="36" t="str">
        <f aca="false">IF(J862="","",IF(J862&lt;&gt;"OK","Confira os dados",IF(FinMes="","Escolha um período",IF(B862&gt;=FinMes,"Outro período",IF(L862&gt;0,"Pagamento excedente",IF(D862=0,"Pago",IF(E862=0,"A pagar","Parcial")))))))</f>
        <v/>
      </c>
      <c r="J862" s="36" t="str">
        <f aca="false">IF(COUNTA(A862:C862,F862:H862)=0,"",IF(A862="","Falta o código",IF(A862&lt;&gt;TRIM(A862),"Confira o código",IF(COUNTIFS(GastoID,A862)&gt;1,"Código repetido",IF(NOT(ISNUMBER(B862)),"Confira a data",IF(OR(B862&lt;1,B862&gt;73415,INT(B862)&lt;&gt;B862),"Confira a data",IF(NOT(ISNUMBER(C862)),"Confira o valor",IF(C862&lt;=0,"Valor maior que zero",IF(COUNTIFS(Categorias,F862)&lt;&gt;1,"Escolha uma categoria",IF(G862="","Preencha a descrição","OK"))))))))))</f>
        <v/>
      </c>
      <c r="K862" s="34" t="n">
        <f aca="false">IF(J862="OK",C862,0)</f>
        <v>0</v>
      </c>
      <c r="L862" s="34" t="str">
        <f aca="false">IF(OR(J862&lt;&gt;"OK",FinMes=""),"",IF(B862&gt;=FinMes,0,MAX(0,ROUND(E862-C862,2))))</f>
        <v/>
      </c>
    </row>
    <row r="863" customFormat="false" ht="25" hidden="false" customHeight="true" outlineLevel="0" collapsed="false">
      <c r="A863" s="31"/>
      <c r="B863" s="32"/>
      <c r="C863" s="33"/>
      <c r="D863" s="34" t="str">
        <f aca="false">IF(OR(J863&lt;&gt;"OK",FinMes=""),"",IF(B863&gt;=FinMes,0,MAX(0,ROUND(C863-E863,2))))</f>
        <v/>
      </c>
      <c r="E863" s="34" t="str">
        <f aca="false">IF(OR(J863&lt;&gt;"OK",FinMes=""),"",IF(B863&gt;=FinMes,0,SUMIFS(PagoValido,PagoGasto,A863,PagoFecha,"&lt;"&amp;FinMes)))</f>
        <v/>
      </c>
      <c r="F863" s="35"/>
      <c r="G863" s="35"/>
      <c r="H863" s="35"/>
      <c r="I863" s="36" t="str">
        <f aca="false">IF(J863="","",IF(J863&lt;&gt;"OK","Confira os dados",IF(FinMes="","Escolha um período",IF(B863&gt;=FinMes,"Outro período",IF(L863&gt;0,"Pagamento excedente",IF(D863=0,"Pago",IF(E863=0,"A pagar","Parcial")))))))</f>
        <v/>
      </c>
      <c r="J863" s="36" t="str">
        <f aca="false">IF(COUNTA(A863:C863,F863:H863)=0,"",IF(A863="","Falta o código",IF(A863&lt;&gt;TRIM(A863),"Confira o código",IF(COUNTIFS(GastoID,A863)&gt;1,"Código repetido",IF(NOT(ISNUMBER(B863)),"Confira a data",IF(OR(B863&lt;1,B863&gt;73415,INT(B863)&lt;&gt;B863),"Confira a data",IF(NOT(ISNUMBER(C863)),"Confira o valor",IF(C863&lt;=0,"Valor maior que zero",IF(COUNTIFS(Categorias,F863)&lt;&gt;1,"Escolha uma categoria",IF(G863="","Preencha a descrição","OK"))))))))))</f>
        <v/>
      </c>
      <c r="K863" s="34" t="n">
        <f aca="false">IF(J863="OK",C863,0)</f>
        <v>0</v>
      </c>
      <c r="L863" s="34" t="str">
        <f aca="false">IF(OR(J863&lt;&gt;"OK",FinMes=""),"",IF(B863&gt;=FinMes,0,MAX(0,ROUND(E863-C863,2))))</f>
        <v/>
      </c>
    </row>
    <row r="864" customFormat="false" ht="25" hidden="false" customHeight="true" outlineLevel="0" collapsed="false">
      <c r="A864" s="31"/>
      <c r="B864" s="32"/>
      <c r="C864" s="33"/>
      <c r="D864" s="34" t="str">
        <f aca="false">IF(OR(J864&lt;&gt;"OK",FinMes=""),"",IF(B864&gt;=FinMes,0,MAX(0,ROUND(C864-E864,2))))</f>
        <v/>
      </c>
      <c r="E864" s="34" t="str">
        <f aca="false">IF(OR(J864&lt;&gt;"OK",FinMes=""),"",IF(B864&gt;=FinMes,0,SUMIFS(PagoValido,PagoGasto,A864,PagoFecha,"&lt;"&amp;FinMes)))</f>
        <v/>
      </c>
      <c r="F864" s="35"/>
      <c r="G864" s="35"/>
      <c r="H864" s="35"/>
      <c r="I864" s="36" t="str">
        <f aca="false">IF(J864="","",IF(J864&lt;&gt;"OK","Confira os dados",IF(FinMes="","Escolha um período",IF(B864&gt;=FinMes,"Outro período",IF(L864&gt;0,"Pagamento excedente",IF(D864=0,"Pago",IF(E864=0,"A pagar","Parcial")))))))</f>
        <v/>
      </c>
      <c r="J864" s="36" t="str">
        <f aca="false">IF(COUNTA(A864:C864,F864:H864)=0,"",IF(A864="","Falta o código",IF(A864&lt;&gt;TRIM(A864),"Confira o código",IF(COUNTIFS(GastoID,A864)&gt;1,"Código repetido",IF(NOT(ISNUMBER(B864)),"Confira a data",IF(OR(B864&lt;1,B864&gt;73415,INT(B864)&lt;&gt;B864),"Confira a data",IF(NOT(ISNUMBER(C864)),"Confira o valor",IF(C864&lt;=0,"Valor maior que zero",IF(COUNTIFS(Categorias,F864)&lt;&gt;1,"Escolha uma categoria",IF(G864="","Preencha a descrição","OK"))))))))))</f>
        <v/>
      </c>
      <c r="K864" s="34" t="n">
        <f aca="false">IF(J864="OK",C864,0)</f>
        <v>0</v>
      </c>
      <c r="L864" s="34" t="str">
        <f aca="false">IF(OR(J864&lt;&gt;"OK",FinMes=""),"",IF(B864&gt;=FinMes,0,MAX(0,ROUND(E864-C864,2))))</f>
        <v/>
      </c>
    </row>
    <row r="865" customFormat="false" ht="25" hidden="false" customHeight="true" outlineLevel="0" collapsed="false">
      <c r="A865" s="31"/>
      <c r="B865" s="32"/>
      <c r="C865" s="33"/>
      <c r="D865" s="34" t="str">
        <f aca="false">IF(OR(J865&lt;&gt;"OK",FinMes=""),"",IF(B865&gt;=FinMes,0,MAX(0,ROUND(C865-E865,2))))</f>
        <v/>
      </c>
      <c r="E865" s="34" t="str">
        <f aca="false">IF(OR(J865&lt;&gt;"OK",FinMes=""),"",IF(B865&gt;=FinMes,0,SUMIFS(PagoValido,PagoGasto,A865,PagoFecha,"&lt;"&amp;FinMes)))</f>
        <v/>
      </c>
      <c r="F865" s="35"/>
      <c r="G865" s="35"/>
      <c r="H865" s="35"/>
      <c r="I865" s="36" t="str">
        <f aca="false">IF(J865="","",IF(J865&lt;&gt;"OK","Confira os dados",IF(FinMes="","Escolha um período",IF(B865&gt;=FinMes,"Outro período",IF(L865&gt;0,"Pagamento excedente",IF(D865=0,"Pago",IF(E865=0,"A pagar","Parcial")))))))</f>
        <v/>
      </c>
      <c r="J865" s="36" t="str">
        <f aca="false">IF(COUNTA(A865:C865,F865:H865)=0,"",IF(A865="","Falta o código",IF(A865&lt;&gt;TRIM(A865),"Confira o código",IF(COUNTIFS(GastoID,A865)&gt;1,"Código repetido",IF(NOT(ISNUMBER(B865)),"Confira a data",IF(OR(B865&lt;1,B865&gt;73415,INT(B865)&lt;&gt;B865),"Confira a data",IF(NOT(ISNUMBER(C865)),"Confira o valor",IF(C865&lt;=0,"Valor maior que zero",IF(COUNTIFS(Categorias,F865)&lt;&gt;1,"Escolha uma categoria",IF(G865="","Preencha a descrição","OK"))))))))))</f>
        <v/>
      </c>
      <c r="K865" s="34" t="n">
        <f aca="false">IF(J865="OK",C865,0)</f>
        <v>0</v>
      </c>
      <c r="L865" s="34" t="str">
        <f aca="false">IF(OR(J865&lt;&gt;"OK",FinMes=""),"",IF(B865&gt;=FinMes,0,MAX(0,ROUND(E865-C865,2))))</f>
        <v/>
      </c>
    </row>
    <row r="866" customFormat="false" ht="25" hidden="false" customHeight="true" outlineLevel="0" collapsed="false">
      <c r="A866" s="31"/>
      <c r="B866" s="32"/>
      <c r="C866" s="33"/>
      <c r="D866" s="34" t="str">
        <f aca="false">IF(OR(J866&lt;&gt;"OK",FinMes=""),"",IF(B866&gt;=FinMes,0,MAX(0,ROUND(C866-E866,2))))</f>
        <v/>
      </c>
      <c r="E866" s="34" t="str">
        <f aca="false">IF(OR(J866&lt;&gt;"OK",FinMes=""),"",IF(B866&gt;=FinMes,0,SUMIFS(PagoValido,PagoGasto,A866,PagoFecha,"&lt;"&amp;FinMes)))</f>
        <v/>
      </c>
      <c r="F866" s="35"/>
      <c r="G866" s="35"/>
      <c r="H866" s="35"/>
      <c r="I866" s="36" t="str">
        <f aca="false">IF(J866="","",IF(J866&lt;&gt;"OK","Confira os dados",IF(FinMes="","Escolha um período",IF(B866&gt;=FinMes,"Outro período",IF(L866&gt;0,"Pagamento excedente",IF(D866=0,"Pago",IF(E866=0,"A pagar","Parcial")))))))</f>
        <v/>
      </c>
      <c r="J866" s="36" t="str">
        <f aca="false">IF(COUNTA(A866:C866,F866:H866)=0,"",IF(A866="","Falta o código",IF(A866&lt;&gt;TRIM(A866),"Confira o código",IF(COUNTIFS(GastoID,A866)&gt;1,"Código repetido",IF(NOT(ISNUMBER(B866)),"Confira a data",IF(OR(B866&lt;1,B866&gt;73415,INT(B866)&lt;&gt;B866),"Confira a data",IF(NOT(ISNUMBER(C866)),"Confira o valor",IF(C866&lt;=0,"Valor maior que zero",IF(COUNTIFS(Categorias,F866)&lt;&gt;1,"Escolha uma categoria",IF(G866="","Preencha a descrição","OK"))))))))))</f>
        <v/>
      </c>
      <c r="K866" s="34" t="n">
        <f aca="false">IF(J866="OK",C866,0)</f>
        <v>0</v>
      </c>
      <c r="L866" s="34" t="str">
        <f aca="false">IF(OR(J866&lt;&gt;"OK",FinMes=""),"",IF(B866&gt;=FinMes,0,MAX(0,ROUND(E866-C866,2))))</f>
        <v/>
      </c>
    </row>
    <row r="867" customFormat="false" ht="25" hidden="false" customHeight="true" outlineLevel="0" collapsed="false">
      <c r="A867" s="31"/>
      <c r="B867" s="32"/>
      <c r="C867" s="33"/>
      <c r="D867" s="34" t="str">
        <f aca="false">IF(OR(J867&lt;&gt;"OK",FinMes=""),"",IF(B867&gt;=FinMes,0,MAX(0,ROUND(C867-E867,2))))</f>
        <v/>
      </c>
      <c r="E867" s="34" t="str">
        <f aca="false">IF(OR(J867&lt;&gt;"OK",FinMes=""),"",IF(B867&gt;=FinMes,0,SUMIFS(PagoValido,PagoGasto,A867,PagoFecha,"&lt;"&amp;FinMes)))</f>
        <v/>
      </c>
      <c r="F867" s="35"/>
      <c r="G867" s="35"/>
      <c r="H867" s="35"/>
      <c r="I867" s="36" t="str">
        <f aca="false">IF(J867="","",IF(J867&lt;&gt;"OK","Confira os dados",IF(FinMes="","Escolha um período",IF(B867&gt;=FinMes,"Outro período",IF(L867&gt;0,"Pagamento excedente",IF(D867=0,"Pago",IF(E867=0,"A pagar","Parcial")))))))</f>
        <v/>
      </c>
      <c r="J867" s="36" t="str">
        <f aca="false">IF(COUNTA(A867:C867,F867:H867)=0,"",IF(A867="","Falta o código",IF(A867&lt;&gt;TRIM(A867),"Confira o código",IF(COUNTIFS(GastoID,A867)&gt;1,"Código repetido",IF(NOT(ISNUMBER(B867)),"Confira a data",IF(OR(B867&lt;1,B867&gt;73415,INT(B867)&lt;&gt;B867),"Confira a data",IF(NOT(ISNUMBER(C867)),"Confira o valor",IF(C867&lt;=0,"Valor maior que zero",IF(COUNTIFS(Categorias,F867)&lt;&gt;1,"Escolha uma categoria",IF(G867="","Preencha a descrição","OK"))))))))))</f>
        <v/>
      </c>
      <c r="K867" s="34" t="n">
        <f aca="false">IF(J867="OK",C867,0)</f>
        <v>0</v>
      </c>
      <c r="L867" s="34" t="str">
        <f aca="false">IF(OR(J867&lt;&gt;"OK",FinMes=""),"",IF(B867&gt;=FinMes,0,MAX(0,ROUND(E867-C867,2))))</f>
        <v/>
      </c>
    </row>
    <row r="868" customFormat="false" ht="25" hidden="false" customHeight="true" outlineLevel="0" collapsed="false">
      <c r="A868" s="31"/>
      <c r="B868" s="32"/>
      <c r="C868" s="33"/>
      <c r="D868" s="34" t="str">
        <f aca="false">IF(OR(J868&lt;&gt;"OK",FinMes=""),"",IF(B868&gt;=FinMes,0,MAX(0,ROUND(C868-E868,2))))</f>
        <v/>
      </c>
      <c r="E868" s="34" t="str">
        <f aca="false">IF(OR(J868&lt;&gt;"OK",FinMes=""),"",IF(B868&gt;=FinMes,0,SUMIFS(PagoValido,PagoGasto,A868,PagoFecha,"&lt;"&amp;FinMes)))</f>
        <v/>
      </c>
      <c r="F868" s="35"/>
      <c r="G868" s="35"/>
      <c r="H868" s="35"/>
      <c r="I868" s="36" t="str">
        <f aca="false">IF(J868="","",IF(J868&lt;&gt;"OK","Confira os dados",IF(FinMes="","Escolha um período",IF(B868&gt;=FinMes,"Outro período",IF(L868&gt;0,"Pagamento excedente",IF(D868=0,"Pago",IF(E868=0,"A pagar","Parcial")))))))</f>
        <v/>
      </c>
      <c r="J868" s="36" t="str">
        <f aca="false">IF(COUNTA(A868:C868,F868:H868)=0,"",IF(A868="","Falta o código",IF(A868&lt;&gt;TRIM(A868),"Confira o código",IF(COUNTIFS(GastoID,A868)&gt;1,"Código repetido",IF(NOT(ISNUMBER(B868)),"Confira a data",IF(OR(B868&lt;1,B868&gt;73415,INT(B868)&lt;&gt;B868),"Confira a data",IF(NOT(ISNUMBER(C868)),"Confira o valor",IF(C868&lt;=0,"Valor maior que zero",IF(COUNTIFS(Categorias,F868)&lt;&gt;1,"Escolha uma categoria",IF(G868="","Preencha a descrição","OK"))))))))))</f>
        <v/>
      </c>
      <c r="K868" s="34" t="n">
        <f aca="false">IF(J868="OK",C868,0)</f>
        <v>0</v>
      </c>
      <c r="L868" s="34" t="str">
        <f aca="false">IF(OR(J868&lt;&gt;"OK",FinMes=""),"",IF(B868&gt;=FinMes,0,MAX(0,ROUND(E868-C868,2))))</f>
        <v/>
      </c>
    </row>
    <row r="869" customFormat="false" ht="25" hidden="false" customHeight="true" outlineLevel="0" collapsed="false">
      <c r="A869" s="31"/>
      <c r="B869" s="32"/>
      <c r="C869" s="33"/>
      <c r="D869" s="34" t="str">
        <f aca="false">IF(OR(J869&lt;&gt;"OK",FinMes=""),"",IF(B869&gt;=FinMes,0,MAX(0,ROUND(C869-E869,2))))</f>
        <v/>
      </c>
      <c r="E869" s="34" t="str">
        <f aca="false">IF(OR(J869&lt;&gt;"OK",FinMes=""),"",IF(B869&gt;=FinMes,0,SUMIFS(PagoValido,PagoGasto,A869,PagoFecha,"&lt;"&amp;FinMes)))</f>
        <v/>
      </c>
      <c r="F869" s="35"/>
      <c r="G869" s="35"/>
      <c r="H869" s="35"/>
      <c r="I869" s="36" t="str">
        <f aca="false">IF(J869="","",IF(J869&lt;&gt;"OK","Confira os dados",IF(FinMes="","Escolha um período",IF(B869&gt;=FinMes,"Outro período",IF(L869&gt;0,"Pagamento excedente",IF(D869=0,"Pago",IF(E869=0,"A pagar","Parcial")))))))</f>
        <v/>
      </c>
      <c r="J869" s="36" t="str">
        <f aca="false">IF(COUNTA(A869:C869,F869:H869)=0,"",IF(A869="","Falta o código",IF(A869&lt;&gt;TRIM(A869),"Confira o código",IF(COUNTIFS(GastoID,A869)&gt;1,"Código repetido",IF(NOT(ISNUMBER(B869)),"Confira a data",IF(OR(B869&lt;1,B869&gt;73415,INT(B869)&lt;&gt;B869),"Confira a data",IF(NOT(ISNUMBER(C869)),"Confira o valor",IF(C869&lt;=0,"Valor maior que zero",IF(COUNTIFS(Categorias,F869)&lt;&gt;1,"Escolha uma categoria",IF(G869="","Preencha a descrição","OK"))))))))))</f>
        <v/>
      </c>
      <c r="K869" s="34" t="n">
        <f aca="false">IF(J869="OK",C869,0)</f>
        <v>0</v>
      </c>
      <c r="L869" s="34" t="str">
        <f aca="false">IF(OR(J869&lt;&gt;"OK",FinMes=""),"",IF(B869&gt;=FinMes,0,MAX(0,ROUND(E869-C869,2))))</f>
        <v/>
      </c>
    </row>
    <row r="870" customFormat="false" ht="25" hidden="false" customHeight="true" outlineLevel="0" collapsed="false">
      <c r="A870" s="31"/>
      <c r="B870" s="32"/>
      <c r="C870" s="33"/>
      <c r="D870" s="34" t="str">
        <f aca="false">IF(OR(J870&lt;&gt;"OK",FinMes=""),"",IF(B870&gt;=FinMes,0,MAX(0,ROUND(C870-E870,2))))</f>
        <v/>
      </c>
      <c r="E870" s="34" t="str">
        <f aca="false">IF(OR(J870&lt;&gt;"OK",FinMes=""),"",IF(B870&gt;=FinMes,0,SUMIFS(PagoValido,PagoGasto,A870,PagoFecha,"&lt;"&amp;FinMes)))</f>
        <v/>
      </c>
      <c r="F870" s="35"/>
      <c r="G870" s="35"/>
      <c r="H870" s="35"/>
      <c r="I870" s="36" t="str">
        <f aca="false">IF(J870="","",IF(J870&lt;&gt;"OK","Confira os dados",IF(FinMes="","Escolha um período",IF(B870&gt;=FinMes,"Outro período",IF(L870&gt;0,"Pagamento excedente",IF(D870=0,"Pago",IF(E870=0,"A pagar","Parcial")))))))</f>
        <v/>
      </c>
      <c r="J870" s="36" t="str">
        <f aca="false">IF(COUNTA(A870:C870,F870:H870)=0,"",IF(A870="","Falta o código",IF(A870&lt;&gt;TRIM(A870),"Confira o código",IF(COUNTIFS(GastoID,A870)&gt;1,"Código repetido",IF(NOT(ISNUMBER(B870)),"Confira a data",IF(OR(B870&lt;1,B870&gt;73415,INT(B870)&lt;&gt;B870),"Confira a data",IF(NOT(ISNUMBER(C870)),"Confira o valor",IF(C870&lt;=0,"Valor maior que zero",IF(COUNTIFS(Categorias,F870)&lt;&gt;1,"Escolha uma categoria",IF(G870="","Preencha a descrição","OK"))))))))))</f>
        <v/>
      </c>
      <c r="K870" s="34" t="n">
        <f aca="false">IF(J870="OK",C870,0)</f>
        <v>0</v>
      </c>
      <c r="L870" s="34" t="str">
        <f aca="false">IF(OR(J870&lt;&gt;"OK",FinMes=""),"",IF(B870&gt;=FinMes,0,MAX(0,ROUND(E870-C870,2))))</f>
        <v/>
      </c>
    </row>
    <row r="871" customFormat="false" ht="25" hidden="false" customHeight="true" outlineLevel="0" collapsed="false">
      <c r="A871" s="31"/>
      <c r="B871" s="32"/>
      <c r="C871" s="33"/>
      <c r="D871" s="34" t="str">
        <f aca="false">IF(OR(J871&lt;&gt;"OK",FinMes=""),"",IF(B871&gt;=FinMes,0,MAX(0,ROUND(C871-E871,2))))</f>
        <v/>
      </c>
      <c r="E871" s="34" t="str">
        <f aca="false">IF(OR(J871&lt;&gt;"OK",FinMes=""),"",IF(B871&gt;=FinMes,0,SUMIFS(PagoValido,PagoGasto,A871,PagoFecha,"&lt;"&amp;FinMes)))</f>
        <v/>
      </c>
      <c r="F871" s="35"/>
      <c r="G871" s="35"/>
      <c r="H871" s="35"/>
      <c r="I871" s="36" t="str">
        <f aca="false">IF(J871="","",IF(J871&lt;&gt;"OK","Confira os dados",IF(FinMes="","Escolha um período",IF(B871&gt;=FinMes,"Outro período",IF(L871&gt;0,"Pagamento excedente",IF(D871=0,"Pago",IF(E871=0,"A pagar","Parcial")))))))</f>
        <v/>
      </c>
      <c r="J871" s="36" t="str">
        <f aca="false">IF(COUNTA(A871:C871,F871:H871)=0,"",IF(A871="","Falta o código",IF(A871&lt;&gt;TRIM(A871),"Confira o código",IF(COUNTIFS(GastoID,A871)&gt;1,"Código repetido",IF(NOT(ISNUMBER(B871)),"Confira a data",IF(OR(B871&lt;1,B871&gt;73415,INT(B871)&lt;&gt;B871),"Confira a data",IF(NOT(ISNUMBER(C871)),"Confira o valor",IF(C871&lt;=0,"Valor maior que zero",IF(COUNTIFS(Categorias,F871)&lt;&gt;1,"Escolha uma categoria",IF(G871="","Preencha a descrição","OK"))))))))))</f>
        <v/>
      </c>
      <c r="K871" s="34" t="n">
        <f aca="false">IF(J871="OK",C871,0)</f>
        <v>0</v>
      </c>
      <c r="L871" s="34" t="str">
        <f aca="false">IF(OR(J871&lt;&gt;"OK",FinMes=""),"",IF(B871&gt;=FinMes,0,MAX(0,ROUND(E871-C871,2))))</f>
        <v/>
      </c>
    </row>
    <row r="872" customFormat="false" ht="25" hidden="false" customHeight="true" outlineLevel="0" collapsed="false">
      <c r="A872" s="31"/>
      <c r="B872" s="32"/>
      <c r="C872" s="33"/>
      <c r="D872" s="34" t="str">
        <f aca="false">IF(OR(J872&lt;&gt;"OK",FinMes=""),"",IF(B872&gt;=FinMes,0,MAX(0,ROUND(C872-E872,2))))</f>
        <v/>
      </c>
      <c r="E872" s="34" t="str">
        <f aca="false">IF(OR(J872&lt;&gt;"OK",FinMes=""),"",IF(B872&gt;=FinMes,0,SUMIFS(PagoValido,PagoGasto,A872,PagoFecha,"&lt;"&amp;FinMes)))</f>
        <v/>
      </c>
      <c r="F872" s="35"/>
      <c r="G872" s="35"/>
      <c r="H872" s="35"/>
      <c r="I872" s="36" t="str">
        <f aca="false">IF(J872="","",IF(J872&lt;&gt;"OK","Confira os dados",IF(FinMes="","Escolha um período",IF(B872&gt;=FinMes,"Outro período",IF(L872&gt;0,"Pagamento excedente",IF(D872=0,"Pago",IF(E872=0,"A pagar","Parcial")))))))</f>
        <v/>
      </c>
      <c r="J872" s="36" t="str">
        <f aca="false">IF(COUNTA(A872:C872,F872:H872)=0,"",IF(A872="","Falta o código",IF(A872&lt;&gt;TRIM(A872),"Confira o código",IF(COUNTIFS(GastoID,A872)&gt;1,"Código repetido",IF(NOT(ISNUMBER(B872)),"Confira a data",IF(OR(B872&lt;1,B872&gt;73415,INT(B872)&lt;&gt;B872),"Confira a data",IF(NOT(ISNUMBER(C872)),"Confira o valor",IF(C872&lt;=0,"Valor maior que zero",IF(COUNTIFS(Categorias,F872)&lt;&gt;1,"Escolha uma categoria",IF(G872="","Preencha a descrição","OK"))))))))))</f>
        <v/>
      </c>
      <c r="K872" s="34" t="n">
        <f aca="false">IF(J872="OK",C872,0)</f>
        <v>0</v>
      </c>
      <c r="L872" s="34" t="str">
        <f aca="false">IF(OR(J872&lt;&gt;"OK",FinMes=""),"",IF(B872&gt;=FinMes,0,MAX(0,ROUND(E872-C872,2))))</f>
        <v/>
      </c>
    </row>
    <row r="873" customFormat="false" ht="25" hidden="false" customHeight="true" outlineLevel="0" collapsed="false">
      <c r="A873" s="31"/>
      <c r="B873" s="32"/>
      <c r="C873" s="33"/>
      <c r="D873" s="34" t="str">
        <f aca="false">IF(OR(J873&lt;&gt;"OK",FinMes=""),"",IF(B873&gt;=FinMes,0,MAX(0,ROUND(C873-E873,2))))</f>
        <v/>
      </c>
      <c r="E873" s="34" t="str">
        <f aca="false">IF(OR(J873&lt;&gt;"OK",FinMes=""),"",IF(B873&gt;=FinMes,0,SUMIFS(PagoValido,PagoGasto,A873,PagoFecha,"&lt;"&amp;FinMes)))</f>
        <v/>
      </c>
      <c r="F873" s="35"/>
      <c r="G873" s="35"/>
      <c r="H873" s="35"/>
      <c r="I873" s="36" t="str">
        <f aca="false">IF(J873="","",IF(J873&lt;&gt;"OK","Confira os dados",IF(FinMes="","Escolha um período",IF(B873&gt;=FinMes,"Outro período",IF(L873&gt;0,"Pagamento excedente",IF(D873=0,"Pago",IF(E873=0,"A pagar","Parcial")))))))</f>
        <v/>
      </c>
      <c r="J873" s="36" t="str">
        <f aca="false">IF(COUNTA(A873:C873,F873:H873)=0,"",IF(A873="","Falta o código",IF(A873&lt;&gt;TRIM(A873),"Confira o código",IF(COUNTIFS(GastoID,A873)&gt;1,"Código repetido",IF(NOT(ISNUMBER(B873)),"Confira a data",IF(OR(B873&lt;1,B873&gt;73415,INT(B873)&lt;&gt;B873),"Confira a data",IF(NOT(ISNUMBER(C873)),"Confira o valor",IF(C873&lt;=0,"Valor maior que zero",IF(COUNTIFS(Categorias,F873)&lt;&gt;1,"Escolha uma categoria",IF(G873="","Preencha a descrição","OK"))))))))))</f>
        <v/>
      </c>
      <c r="K873" s="34" t="n">
        <f aca="false">IF(J873="OK",C873,0)</f>
        <v>0</v>
      </c>
      <c r="L873" s="34" t="str">
        <f aca="false">IF(OR(J873&lt;&gt;"OK",FinMes=""),"",IF(B873&gt;=FinMes,0,MAX(0,ROUND(E873-C873,2))))</f>
        <v/>
      </c>
    </row>
    <row r="874" customFormat="false" ht="25" hidden="false" customHeight="true" outlineLevel="0" collapsed="false">
      <c r="A874" s="31"/>
      <c r="B874" s="32"/>
      <c r="C874" s="33"/>
      <c r="D874" s="34" t="str">
        <f aca="false">IF(OR(J874&lt;&gt;"OK",FinMes=""),"",IF(B874&gt;=FinMes,0,MAX(0,ROUND(C874-E874,2))))</f>
        <v/>
      </c>
      <c r="E874" s="34" t="str">
        <f aca="false">IF(OR(J874&lt;&gt;"OK",FinMes=""),"",IF(B874&gt;=FinMes,0,SUMIFS(PagoValido,PagoGasto,A874,PagoFecha,"&lt;"&amp;FinMes)))</f>
        <v/>
      </c>
      <c r="F874" s="35"/>
      <c r="G874" s="35"/>
      <c r="H874" s="35"/>
      <c r="I874" s="36" t="str">
        <f aca="false">IF(J874="","",IF(J874&lt;&gt;"OK","Confira os dados",IF(FinMes="","Escolha um período",IF(B874&gt;=FinMes,"Outro período",IF(L874&gt;0,"Pagamento excedente",IF(D874=0,"Pago",IF(E874=0,"A pagar","Parcial")))))))</f>
        <v/>
      </c>
      <c r="J874" s="36" t="str">
        <f aca="false">IF(COUNTA(A874:C874,F874:H874)=0,"",IF(A874="","Falta o código",IF(A874&lt;&gt;TRIM(A874),"Confira o código",IF(COUNTIFS(GastoID,A874)&gt;1,"Código repetido",IF(NOT(ISNUMBER(B874)),"Confira a data",IF(OR(B874&lt;1,B874&gt;73415,INT(B874)&lt;&gt;B874),"Confira a data",IF(NOT(ISNUMBER(C874)),"Confira o valor",IF(C874&lt;=0,"Valor maior que zero",IF(COUNTIFS(Categorias,F874)&lt;&gt;1,"Escolha uma categoria",IF(G874="","Preencha a descrição","OK"))))))))))</f>
        <v/>
      </c>
      <c r="K874" s="34" t="n">
        <f aca="false">IF(J874="OK",C874,0)</f>
        <v>0</v>
      </c>
      <c r="L874" s="34" t="str">
        <f aca="false">IF(OR(J874&lt;&gt;"OK",FinMes=""),"",IF(B874&gt;=FinMes,0,MAX(0,ROUND(E874-C874,2))))</f>
        <v/>
      </c>
    </row>
    <row r="875" customFormat="false" ht="25" hidden="false" customHeight="true" outlineLevel="0" collapsed="false">
      <c r="A875" s="31"/>
      <c r="B875" s="32"/>
      <c r="C875" s="33"/>
      <c r="D875" s="34" t="str">
        <f aca="false">IF(OR(J875&lt;&gt;"OK",FinMes=""),"",IF(B875&gt;=FinMes,0,MAX(0,ROUND(C875-E875,2))))</f>
        <v/>
      </c>
      <c r="E875" s="34" t="str">
        <f aca="false">IF(OR(J875&lt;&gt;"OK",FinMes=""),"",IF(B875&gt;=FinMes,0,SUMIFS(PagoValido,PagoGasto,A875,PagoFecha,"&lt;"&amp;FinMes)))</f>
        <v/>
      </c>
      <c r="F875" s="35"/>
      <c r="G875" s="35"/>
      <c r="H875" s="35"/>
      <c r="I875" s="36" t="str">
        <f aca="false">IF(J875="","",IF(J875&lt;&gt;"OK","Confira os dados",IF(FinMes="","Escolha um período",IF(B875&gt;=FinMes,"Outro período",IF(L875&gt;0,"Pagamento excedente",IF(D875=0,"Pago",IF(E875=0,"A pagar","Parcial")))))))</f>
        <v/>
      </c>
      <c r="J875" s="36" t="str">
        <f aca="false">IF(COUNTA(A875:C875,F875:H875)=0,"",IF(A875="","Falta o código",IF(A875&lt;&gt;TRIM(A875),"Confira o código",IF(COUNTIFS(GastoID,A875)&gt;1,"Código repetido",IF(NOT(ISNUMBER(B875)),"Confira a data",IF(OR(B875&lt;1,B875&gt;73415,INT(B875)&lt;&gt;B875),"Confira a data",IF(NOT(ISNUMBER(C875)),"Confira o valor",IF(C875&lt;=0,"Valor maior que zero",IF(COUNTIFS(Categorias,F875)&lt;&gt;1,"Escolha uma categoria",IF(G875="","Preencha a descrição","OK"))))))))))</f>
        <v/>
      </c>
      <c r="K875" s="34" t="n">
        <f aca="false">IF(J875="OK",C875,0)</f>
        <v>0</v>
      </c>
      <c r="L875" s="34" t="str">
        <f aca="false">IF(OR(J875&lt;&gt;"OK",FinMes=""),"",IF(B875&gt;=FinMes,0,MAX(0,ROUND(E875-C875,2))))</f>
        <v/>
      </c>
    </row>
    <row r="876" customFormat="false" ht="25" hidden="false" customHeight="true" outlineLevel="0" collapsed="false">
      <c r="A876" s="31"/>
      <c r="B876" s="32"/>
      <c r="C876" s="33"/>
      <c r="D876" s="34" t="str">
        <f aca="false">IF(OR(J876&lt;&gt;"OK",FinMes=""),"",IF(B876&gt;=FinMes,0,MAX(0,ROUND(C876-E876,2))))</f>
        <v/>
      </c>
      <c r="E876" s="34" t="str">
        <f aca="false">IF(OR(J876&lt;&gt;"OK",FinMes=""),"",IF(B876&gt;=FinMes,0,SUMIFS(PagoValido,PagoGasto,A876,PagoFecha,"&lt;"&amp;FinMes)))</f>
        <v/>
      </c>
      <c r="F876" s="35"/>
      <c r="G876" s="35"/>
      <c r="H876" s="35"/>
      <c r="I876" s="36" t="str">
        <f aca="false">IF(J876="","",IF(J876&lt;&gt;"OK","Confira os dados",IF(FinMes="","Escolha um período",IF(B876&gt;=FinMes,"Outro período",IF(L876&gt;0,"Pagamento excedente",IF(D876=0,"Pago",IF(E876=0,"A pagar","Parcial")))))))</f>
        <v/>
      </c>
      <c r="J876" s="36" t="str">
        <f aca="false">IF(COUNTA(A876:C876,F876:H876)=0,"",IF(A876="","Falta o código",IF(A876&lt;&gt;TRIM(A876),"Confira o código",IF(COUNTIFS(GastoID,A876)&gt;1,"Código repetido",IF(NOT(ISNUMBER(B876)),"Confira a data",IF(OR(B876&lt;1,B876&gt;73415,INT(B876)&lt;&gt;B876),"Confira a data",IF(NOT(ISNUMBER(C876)),"Confira o valor",IF(C876&lt;=0,"Valor maior que zero",IF(COUNTIFS(Categorias,F876)&lt;&gt;1,"Escolha uma categoria",IF(G876="","Preencha a descrição","OK"))))))))))</f>
        <v/>
      </c>
      <c r="K876" s="34" t="n">
        <f aca="false">IF(J876="OK",C876,0)</f>
        <v>0</v>
      </c>
      <c r="L876" s="34" t="str">
        <f aca="false">IF(OR(J876&lt;&gt;"OK",FinMes=""),"",IF(B876&gt;=FinMes,0,MAX(0,ROUND(E876-C876,2))))</f>
        <v/>
      </c>
    </row>
    <row r="877" customFormat="false" ht="25" hidden="false" customHeight="true" outlineLevel="0" collapsed="false">
      <c r="A877" s="31"/>
      <c r="B877" s="32"/>
      <c r="C877" s="33"/>
      <c r="D877" s="34" t="str">
        <f aca="false">IF(OR(J877&lt;&gt;"OK",FinMes=""),"",IF(B877&gt;=FinMes,0,MAX(0,ROUND(C877-E877,2))))</f>
        <v/>
      </c>
      <c r="E877" s="34" t="str">
        <f aca="false">IF(OR(J877&lt;&gt;"OK",FinMes=""),"",IF(B877&gt;=FinMes,0,SUMIFS(PagoValido,PagoGasto,A877,PagoFecha,"&lt;"&amp;FinMes)))</f>
        <v/>
      </c>
      <c r="F877" s="35"/>
      <c r="G877" s="35"/>
      <c r="H877" s="35"/>
      <c r="I877" s="36" t="str">
        <f aca="false">IF(J877="","",IF(J877&lt;&gt;"OK","Confira os dados",IF(FinMes="","Escolha um período",IF(B877&gt;=FinMes,"Outro período",IF(L877&gt;0,"Pagamento excedente",IF(D877=0,"Pago",IF(E877=0,"A pagar","Parcial")))))))</f>
        <v/>
      </c>
      <c r="J877" s="36" t="str">
        <f aca="false">IF(COUNTA(A877:C877,F877:H877)=0,"",IF(A877="","Falta o código",IF(A877&lt;&gt;TRIM(A877),"Confira o código",IF(COUNTIFS(GastoID,A877)&gt;1,"Código repetido",IF(NOT(ISNUMBER(B877)),"Confira a data",IF(OR(B877&lt;1,B877&gt;73415,INT(B877)&lt;&gt;B877),"Confira a data",IF(NOT(ISNUMBER(C877)),"Confira o valor",IF(C877&lt;=0,"Valor maior que zero",IF(COUNTIFS(Categorias,F877)&lt;&gt;1,"Escolha uma categoria",IF(G877="","Preencha a descrição","OK"))))))))))</f>
        <v/>
      </c>
      <c r="K877" s="34" t="n">
        <f aca="false">IF(J877="OK",C877,0)</f>
        <v>0</v>
      </c>
      <c r="L877" s="34" t="str">
        <f aca="false">IF(OR(J877&lt;&gt;"OK",FinMes=""),"",IF(B877&gt;=FinMes,0,MAX(0,ROUND(E877-C877,2))))</f>
        <v/>
      </c>
    </row>
    <row r="878" customFormat="false" ht="25" hidden="false" customHeight="true" outlineLevel="0" collapsed="false">
      <c r="A878" s="31"/>
      <c r="B878" s="32"/>
      <c r="C878" s="33"/>
      <c r="D878" s="34" t="str">
        <f aca="false">IF(OR(J878&lt;&gt;"OK",FinMes=""),"",IF(B878&gt;=FinMes,0,MAX(0,ROUND(C878-E878,2))))</f>
        <v/>
      </c>
      <c r="E878" s="34" t="str">
        <f aca="false">IF(OR(J878&lt;&gt;"OK",FinMes=""),"",IF(B878&gt;=FinMes,0,SUMIFS(PagoValido,PagoGasto,A878,PagoFecha,"&lt;"&amp;FinMes)))</f>
        <v/>
      </c>
      <c r="F878" s="35"/>
      <c r="G878" s="35"/>
      <c r="H878" s="35"/>
      <c r="I878" s="36" t="str">
        <f aca="false">IF(J878="","",IF(J878&lt;&gt;"OK","Confira os dados",IF(FinMes="","Escolha um período",IF(B878&gt;=FinMes,"Outro período",IF(L878&gt;0,"Pagamento excedente",IF(D878=0,"Pago",IF(E878=0,"A pagar","Parcial")))))))</f>
        <v/>
      </c>
      <c r="J878" s="36" t="str">
        <f aca="false">IF(COUNTA(A878:C878,F878:H878)=0,"",IF(A878="","Falta o código",IF(A878&lt;&gt;TRIM(A878),"Confira o código",IF(COUNTIFS(GastoID,A878)&gt;1,"Código repetido",IF(NOT(ISNUMBER(B878)),"Confira a data",IF(OR(B878&lt;1,B878&gt;73415,INT(B878)&lt;&gt;B878),"Confira a data",IF(NOT(ISNUMBER(C878)),"Confira o valor",IF(C878&lt;=0,"Valor maior que zero",IF(COUNTIFS(Categorias,F878)&lt;&gt;1,"Escolha uma categoria",IF(G878="","Preencha a descrição","OK"))))))))))</f>
        <v/>
      </c>
      <c r="K878" s="34" t="n">
        <f aca="false">IF(J878="OK",C878,0)</f>
        <v>0</v>
      </c>
      <c r="L878" s="34" t="str">
        <f aca="false">IF(OR(J878&lt;&gt;"OK",FinMes=""),"",IF(B878&gt;=FinMes,0,MAX(0,ROUND(E878-C878,2))))</f>
        <v/>
      </c>
    </row>
    <row r="879" customFormat="false" ht="25" hidden="false" customHeight="true" outlineLevel="0" collapsed="false">
      <c r="A879" s="31"/>
      <c r="B879" s="32"/>
      <c r="C879" s="33"/>
      <c r="D879" s="34" t="str">
        <f aca="false">IF(OR(J879&lt;&gt;"OK",FinMes=""),"",IF(B879&gt;=FinMes,0,MAX(0,ROUND(C879-E879,2))))</f>
        <v/>
      </c>
      <c r="E879" s="34" t="str">
        <f aca="false">IF(OR(J879&lt;&gt;"OK",FinMes=""),"",IF(B879&gt;=FinMes,0,SUMIFS(PagoValido,PagoGasto,A879,PagoFecha,"&lt;"&amp;FinMes)))</f>
        <v/>
      </c>
      <c r="F879" s="35"/>
      <c r="G879" s="35"/>
      <c r="H879" s="35"/>
      <c r="I879" s="36" t="str">
        <f aca="false">IF(J879="","",IF(J879&lt;&gt;"OK","Confira os dados",IF(FinMes="","Escolha um período",IF(B879&gt;=FinMes,"Outro período",IF(L879&gt;0,"Pagamento excedente",IF(D879=0,"Pago",IF(E879=0,"A pagar","Parcial")))))))</f>
        <v/>
      </c>
      <c r="J879" s="36" t="str">
        <f aca="false">IF(COUNTA(A879:C879,F879:H879)=0,"",IF(A879="","Falta o código",IF(A879&lt;&gt;TRIM(A879),"Confira o código",IF(COUNTIFS(GastoID,A879)&gt;1,"Código repetido",IF(NOT(ISNUMBER(B879)),"Confira a data",IF(OR(B879&lt;1,B879&gt;73415,INT(B879)&lt;&gt;B879),"Confira a data",IF(NOT(ISNUMBER(C879)),"Confira o valor",IF(C879&lt;=0,"Valor maior que zero",IF(COUNTIFS(Categorias,F879)&lt;&gt;1,"Escolha uma categoria",IF(G879="","Preencha a descrição","OK"))))))))))</f>
        <v/>
      </c>
      <c r="K879" s="34" t="n">
        <f aca="false">IF(J879="OK",C879,0)</f>
        <v>0</v>
      </c>
      <c r="L879" s="34" t="str">
        <f aca="false">IF(OR(J879&lt;&gt;"OK",FinMes=""),"",IF(B879&gt;=FinMes,0,MAX(0,ROUND(E879-C879,2))))</f>
        <v/>
      </c>
    </row>
    <row r="880" customFormat="false" ht="25" hidden="false" customHeight="true" outlineLevel="0" collapsed="false">
      <c r="A880" s="31"/>
      <c r="B880" s="32"/>
      <c r="C880" s="33"/>
      <c r="D880" s="34" t="str">
        <f aca="false">IF(OR(J880&lt;&gt;"OK",FinMes=""),"",IF(B880&gt;=FinMes,0,MAX(0,ROUND(C880-E880,2))))</f>
        <v/>
      </c>
      <c r="E880" s="34" t="str">
        <f aca="false">IF(OR(J880&lt;&gt;"OK",FinMes=""),"",IF(B880&gt;=FinMes,0,SUMIFS(PagoValido,PagoGasto,A880,PagoFecha,"&lt;"&amp;FinMes)))</f>
        <v/>
      </c>
      <c r="F880" s="35"/>
      <c r="G880" s="35"/>
      <c r="H880" s="35"/>
      <c r="I880" s="36" t="str">
        <f aca="false">IF(J880="","",IF(J880&lt;&gt;"OK","Confira os dados",IF(FinMes="","Escolha um período",IF(B880&gt;=FinMes,"Outro período",IF(L880&gt;0,"Pagamento excedente",IF(D880=0,"Pago",IF(E880=0,"A pagar","Parcial")))))))</f>
        <v/>
      </c>
      <c r="J880" s="36" t="str">
        <f aca="false">IF(COUNTA(A880:C880,F880:H880)=0,"",IF(A880="","Falta o código",IF(A880&lt;&gt;TRIM(A880),"Confira o código",IF(COUNTIFS(GastoID,A880)&gt;1,"Código repetido",IF(NOT(ISNUMBER(B880)),"Confira a data",IF(OR(B880&lt;1,B880&gt;73415,INT(B880)&lt;&gt;B880),"Confira a data",IF(NOT(ISNUMBER(C880)),"Confira o valor",IF(C880&lt;=0,"Valor maior que zero",IF(COUNTIFS(Categorias,F880)&lt;&gt;1,"Escolha uma categoria",IF(G880="","Preencha a descrição","OK"))))))))))</f>
        <v/>
      </c>
      <c r="K880" s="34" t="n">
        <f aca="false">IF(J880="OK",C880,0)</f>
        <v>0</v>
      </c>
      <c r="L880" s="34" t="str">
        <f aca="false">IF(OR(J880&lt;&gt;"OK",FinMes=""),"",IF(B880&gt;=FinMes,0,MAX(0,ROUND(E880-C880,2))))</f>
        <v/>
      </c>
    </row>
    <row r="881" customFormat="false" ht="25" hidden="false" customHeight="true" outlineLevel="0" collapsed="false">
      <c r="A881" s="31"/>
      <c r="B881" s="32"/>
      <c r="C881" s="33"/>
      <c r="D881" s="34" t="str">
        <f aca="false">IF(OR(J881&lt;&gt;"OK",FinMes=""),"",IF(B881&gt;=FinMes,0,MAX(0,ROUND(C881-E881,2))))</f>
        <v/>
      </c>
      <c r="E881" s="34" t="str">
        <f aca="false">IF(OR(J881&lt;&gt;"OK",FinMes=""),"",IF(B881&gt;=FinMes,0,SUMIFS(PagoValido,PagoGasto,A881,PagoFecha,"&lt;"&amp;FinMes)))</f>
        <v/>
      </c>
      <c r="F881" s="35"/>
      <c r="G881" s="35"/>
      <c r="H881" s="35"/>
      <c r="I881" s="36" t="str">
        <f aca="false">IF(J881="","",IF(J881&lt;&gt;"OK","Confira os dados",IF(FinMes="","Escolha um período",IF(B881&gt;=FinMes,"Outro período",IF(L881&gt;0,"Pagamento excedente",IF(D881=0,"Pago",IF(E881=0,"A pagar","Parcial")))))))</f>
        <v/>
      </c>
      <c r="J881" s="36" t="str">
        <f aca="false">IF(COUNTA(A881:C881,F881:H881)=0,"",IF(A881="","Falta o código",IF(A881&lt;&gt;TRIM(A881),"Confira o código",IF(COUNTIFS(GastoID,A881)&gt;1,"Código repetido",IF(NOT(ISNUMBER(B881)),"Confira a data",IF(OR(B881&lt;1,B881&gt;73415,INT(B881)&lt;&gt;B881),"Confira a data",IF(NOT(ISNUMBER(C881)),"Confira o valor",IF(C881&lt;=0,"Valor maior que zero",IF(COUNTIFS(Categorias,F881)&lt;&gt;1,"Escolha uma categoria",IF(G881="","Preencha a descrição","OK"))))))))))</f>
        <v/>
      </c>
      <c r="K881" s="34" t="n">
        <f aca="false">IF(J881="OK",C881,0)</f>
        <v>0</v>
      </c>
      <c r="L881" s="34" t="str">
        <f aca="false">IF(OR(J881&lt;&gt;"OK",FinMes=""),"",IF(B881&gt;=FinMes,0,MAX(0,ROUND(E881-C881,2))))</f>
        <v/>
      </c>
    </row>
    <row r="882" customFormat="false" ht="25" hidden="false" customHeight="true" outlineLevel="0" collapsed="false">
      <c r="A882" s="31"/>
      <c r="B882" s="32"/>
      <c r="C882" s="33"/>
      <c r="D882" s="34" t="str">
        <f aca="false">IF(OR(J882&lt;&gt;"OK",FinMes=""),"",IF(B882&gt;=FinMes,0,MAX(0,ROUND(C882-E882,2))))</f>
        <v/>
      </c>
      <c r="E882" s="34" t="str">
        <f aca="false">IF(OR(J882&lt;&gt;"OK",FinMes=""),"",IF(B882&gt;=FinMes,0,SUMIFS(PagoValido,PagoGasto,A882,PagoFecha,"&lt;"&amp;FinMes)))</f>
        <v/>
      </c>
      <c r="F882" s="35"/>
      <c r="G882" s="35"/>
      <c r="H882" s="35"/>
      <c r="I882" s="36" t="str">
        <f aca="false">IF(J882="","",IF(J882&lt;&gt;"OK","Confira os dados",IF(FinMes="","Escolha um período",IF(B882&gt;=FinMes,"Outro período",IF(L882&gt;0,"Pagamento excedente",IF(D882=0,"Pago",IF(E882=0,"A pagar","Parcial")))))))</f>
        <v/>
      </c>
      <c r="J882" s="36" t="str">
        <f aca="false">IF(COUNTA(A882:C882,F882:H882)=0,"",IF(A882="","Falta o código",IF(A882&lt;&gt;TRIM(A882),"Confira o código",IF(COUNTIFS(GastoID,A882)&gt;1,"Código repetido",IF(NOT(ISNUMBER(B882)),"Confira a data",IF(OR(B882&lt;1,B882&gt;73415,INT(B882)&lt;&gt;B882),"Confira a data",IF(NOT(ISNUMBER(C882)),"Confira o valor",IF(C882&lt;=0,"Valor maior que zero",IF(COUNTIFS(Categorias,F882)&lt;&gt;1,"Escolha uma categoria",IF(G882="","Preencha a descrição","OK"))))))))))</f>
        <v/>
      </c>
      <c r="K882" s="34" t="n">
        <f aca="false">IF(J882="OK",C882,0)</f>
        <v>0</v>
      </c>
      <c r="L882" s="34" t="str">
        <f aca="false">IF(OR(J882&lt;&gt;"OK",FinMes=""),"",IF(B882&gt;=FinMes,0,MAX(0,ROUND(E882-C882,2))))</f>
        <v/>
      </c>
    </row>
    <row r="883" customFormat="false" ht="25" hidden="false" customHeight="true" outlineLevel="0" collapsed="false">
      <c r="A883" s="31"/>
      <c r="B883" s="32"/>
      <c r="C883" s="33"/>
      <c r="D883" s="34" t="str">
        <f aca="false">IF(OR(J883&lt;&gt;"OK",FinMes=""),"",IF(B883&gt;=FinMes,0,MAX(0,ROUND(C883-E883,2))))</f>
        <v/>
      </c>
      <c r="E883" s="34" t="str">
        <f aca="false">IF(OR(J883&lt;&gt;"OK",FinMes=""),"",IF(B883&gt;=FinMes,0,SUMIFS(PagoValido,PagoGasto,A883,PagoFecha,"&lt;"&amp;FinMes)))</f>
        <v/>
      </c>
      <c r="F883" s="35"/>
      <c r="G883" s="35"/>
      <c r="H883" s="35"/>
      <c r="I883" s="36" t="str">
        <f aca="false">IF(J883="","",IF(J883&lt;&gt;"OK","Confira os dados",IF(FinMes="","Escolha um período",IF(B883&gt;=FinMes,"Outro período",IF(L883&gt;0,"Pagamento excedente",IF(D883=0,"Pago",IF(E883=0,"A pagar","Parcial")))))))</f>
        <v/>
      </c>
      <c r="J883" s="36" t="str">
        <f aca="false">IF(COUNTA(A883:C883,F883:H883)=0,"",IF(A883="","Falta o código",IF(A883&lt;&gt;TRIM(A883),"Confira o código",IF(COUNTIFS(GastoID,A883)&gt;1,"Código repetido",IF(NOT(ISNUMBER(B883)),"Confira a data",IF(OR(B883&lt;1,B883&gt;73415,INT(B883)&lt;&gt;B883),"Confira a data",IF(NOT(ISNUMBER(C883)),"Confira o valor",IF(C883&lt;=0,"Valor maior que zero",IF(COUNTIFS(Categorias,F883)&lt;&gt;1,"Escolha uma categoria",IF(G883="","Preencha a descrição","OK"))))))))))</f>
        <v/>
      </c>
      <c r="K883" s="34" t="n">
        <f aca="false">IF(J883="OK",C883,0)</f>
        <v>0</v>
      </c>
      <c r="L883" s="34" t="str">
        <f aca="false">IF(OR(J883&lt;&gt;"OK",FinMes=""),"",IF(B883&gt;=FinMes,0,MAX(0,ROUND(E883-C883,2))))</f>
        <v/>
      </c>
    </row>
    <row r="884" customFormat="false" ht="25" hidden="false" customHeight="true" outlineLevel="0" collapsed="false">
      <c r="A884" s="31"/>
      <c r="B884" s="32"/>
      <c r="C884" s="33"/>
      <c r="D884" s="34" t="str">
        <f aca="false">IF(OR(J884&lt;&gt;"OK",FinMes=""),"",IF(B884&gt;=FinMes,0,MAX(0,ROUND(C884-E884,2))))</f>
        <v/>
      </c>
      <c r="E884" s="34" t="str">
        <f aca="false">IF(OR(J884&lt;&gt;"OK",FinMes=""),"",IF(B884&gt;=FinMes,0,SUMIFS(PagoValido,PagoGasto,A884,PagoFecha,"&lt;"&amp;FinMes)))</f>
        <v/>
      </c>
      <c r="F884" s="35"/>
      <c r="G884" s="35"/>
      <c r="H884" s="35"/>
      <c r="I884" s="36" t="str">
        <f aca="false">IF(J884="","",IF(J884&lt;&gt;"OK","Confira os dados",IF(FinMes="","Escolha um período",IF(B884&gt;=FinMes,"Outro período",IF(L884&gt;0,"Pagamento excedente",IF(D884=0,"Pago",IF(E884=0,"A pagar","Parcial")))))))</f>
        <v/>
      </c>
      <c r="J884" s="36" t="str">
        <f aca="false">IF(COUNTA(A884:C884,F884:H884)=0,"",IF(A884="","Falta o código",IF(A884&lt;&gt;TRIM(A884),"Confira o código",IF(COUNTIFS(GastoID,A884)&gt;1,"Código repetido",IF(NOT(ISNUMBER(B884)),"Confira a data",IF(OR(B884&lt;1,B884&gt;73415,INT(B884)&lt;&gt;B884),"Confira a data",IF(NOT(ISNUMBER(C884)),"Confira o valor",IF(C884&lt;=0,"Valor maior que zero",IF(COUNTIFS(Categorias,F884)&lt;&gt;1,"Escolha uma categoria",IF(G884="","Preencha a descrição","OK"))))))))))</f>
        <v/>
      </c>
      <c r="K884" s="34" t="n">
        <f aca="false">IF(J884="OK",C884,0)</f>
        <v>0</v>
      </c>
      <c r="L884" s="34" t="str">
        <f aca="false">IF(OR(J884&lt;&gt;"OK",FinMes=""),"",IF(B884&gt;=FinMes,0,MAX(0,ROUND(E884-C884,2))))</f>
        <v/>
      </c>
    </row>
    <row r="885" customFormat="false" ht="25" hidden="false" customHeight="true" outlineLevel="0" collapsed="false">
      <c r="A885" s="31"/>
      <c r="B885" s="32"/>
      <c r="C885" s="33"/>
      <c r="D885" s="34" t="str">
        <f aca="false">IF(OR(J885&lt;&gt;"OK",FinMes=""),"",IF(B885&gt;=FinMes,0,MAX(0,ROUND(C885-E885,2))))</f>
        <v/>
      </c>
      <c r="E885" s="34" t="str">
        <f aca="false">IF(OR(J885&lt;&gt;"OK",FinMes=""),"",IF(B885&gt;=FinMes,0,SUMIFS(PagoValido,PagoGasto,A885,PagoFecha,"&lt;"&amp;FinMes)))</f>
        <v/>
      </c>
      <c r="F885" s="35"/>
      <c r="G885" s="35"/>
      <c r="H885" s="35"/>
      <c r="I885" s="36" t="str">
        <f aca="false">IF(J885="","",IF(J885&lt;&gt;"OK","Confira os dados",IF(FinMes="","Escolha um período",IF(B885&gt;=FinMes,"Outro período",IF(L885&gt;0,"Pagamento excedente",IF(D885=0,"Pago",IF(E885=0,"A pagar","Parcial")))))))</f>
        <v/>
      </c>
      <c r="J885" s="36" t="str">
        <f aca="false">IF(COUNTA(A885:C885,F885:H885)=0,"",IF(A885="","Falta o código",IF(A885&lt;&gt;TRIM(A885),"Confira o código",IF(COUNTIFS(GastoID,A885)&gt;1,"Código repetido",IF(NOT(ISNUMBER(B885)),"Confira a data",IF(OR(B885&lt;1,B885&gt;73415,INT(B885)&lt;&gt;B885),"Confira a data",IF(NOT(ISNUMBER(C885)),"Confira o valor",IF(C885&lt;=0,"Valor maior que zero",IF(COUNTIFS(Categorias,F885)&lt;&gt;1,"Escolha uma categoria",IF(G885="","Preencha a descrição","OK"))))))))))</f>
        <v/>
      </c>
      <c r="K885" s="34" t="n">
        <f aca="false">IF(J885="OK",C885,0)</f>
        <v>0</v>
      </c>
      <c r="L885" s="34" t="str">
        <f aca="false">IF(OR(J885&lt;&gt;"OK",FinMes=""),"",IF(B885&gt;=FinMes,0,MAX(0,ROUND(E885-C885,2))))</f>
        <v/>
      </c>
    </row>
    <row r="886" customFormat="false" ht="25" hidden="false" customHeight="true" outlineLevel="0" collapsed="false">
      <c r="A886" s="31"/>
      <c r="B886" s="32"/>
      <c r="C886" s="33"/>
      <c r="D886" s="34" t="str">
        <f aca="false">IF(OR(J886&lt;&gt;"OK",FinMes=""),"",IF(B886&gt;=FinMes,0,MAX(0,ROUND(C886-E886,2))))</f>
        <v/>
      </c>
      <c r="E886" s="34" t="str">
        <f aca="false">IF(OR(J886&lt;&gt;"OK",FinMes=""),"",IF(B886&gt;=FinMes,0,SUMIFS(PagoValido,PagoGasto,A886,PagoFecha,"&lt;"&amp;FinMes)))</f>
        <v/>
      </c>
      <c r="F886" s="35"/>
      <c r="G886" s="35"/>
      <c r="H886" s="35"/>
      <c r="I886" s="36" t="str">
        <f aca="false">IF(J886="","",IF(J886&lt;&gt;"OK","Confira os dados",IF(FinMes="","Escolha um período",IF(B886&gt;=FinMes,"Outro período",IF(L886&gt;0,"Pagamento excedente",IF(D886=0,"Pago",IF(E886=0,"A pagar","Parcial")))))))</f>
        <v/>
      </c>
      <c r="J886" s="36" t="str">
        <f aca="false">IF(COUNTA(A886:C886,F886:H886)=0,"",IF(A886="","Falta o código",IF(A886&lt;&gt;TRIM(A886),"Confira o código",IF(COUNTIFS(GastoID,A886)&gt;1,"Código repetido",IF(NOT(ISNUMBER(B886)),"Confira a data",IF(OR(B886&lt;1,B886&gt;73415,INT(B886)&lt;&gt;B886),"Confira a data",IF(NOT(ISNUMBER(C886)),"Confira o valor",IF(C886&lt;=0,"Valor maior que zero",IF(COUNTIFS(Categorias,F886)&lt;&gt;1,"Escolha uma categoria",IF(G886="","Preencha a descrição","OK"))))))))))</f>
        <v/>
      </c>
      <c r="K886" s="34" t="n">
        <f aca="false">IF(J886="OK",C886,0)</f>
        <v>0</v>
      </c>
      <c r="L886" s="34" t="str">
        <f aca="false">IF(OR(J886&lt;&gt;"OK",FinMes=""),"",IF(B886&gt;=FinMes,0,MAX(0,ROUND(E886-C886,2))))</f>
        <v/>
      </c>
    </row>
    <row r="887" customFormat="false" ht="25" hidden="false" customHeight="true" outlineLevel="0" collapsed="false">
      <c r="A887" s="31"/>
      <c r="B887" s="32"/>
      <c r="C887" s="33"/>
      <c r="D887" s="34" t="str">
        <f aca="false">IF(OR(J887&lt;&gt;"OK",FinMes=""),"",IF(B887&gt;=FinMes,0,MAX(0,ROUND(C887-E887,2))))</f>
        <v/>
      </c>
      <c r="E887" s="34" t="str">
        <f aca="false">IF(OR(J887&lt;&gt;"OK",FinMes=""),"",IF(B887&gt;=FinMes,0,SUMIFS(PagoValido,PagoGasto,A887,PagoFecha,"&lt;"&amp;FinMes)))</f>
        <v/>
      </c>
      <c r="F887" s="35"/>
      <c r="G887" s="35"/>
      <c r="H887" s="35"/>
      <c r="I887" s="36" t="str">
        <f aca="false">IF(J887="","",IF(J887&lt;&gt;"OK","Confira os dados",IF(FinMes="","Escolha um período",IF(B887&gt;=FinMes,"Outro período",IF(L887&gt;0,"Pagamento excedente",IF(D887=0,"Pago",IF(E887=0,"A pagar","Parcial")))))))</f>
        <v/>
      </c>
      <c r="J887" s="36" t="str">
        <f aca="false">IF(COUNTA(A887:C887,F887:H887)=0,"",IF(A887="","Falta o código",IF(A887&lt;&gt;TRIM(A887),"Confira o código",IF(COUNTIFS(GastoID,A887)&gt;1,"Código repetido",IF(NOT(ISNUMBER(B887)),"Confira a data",IF(OR(B887&lt;1,B887&gt;73415,INT(B887)&lt;&gt;B887),"Confira a data",IF(NOT(ISNUMBER(C887)),"Confira o valor",IF(C887&lt;=0,"Valor maior que zero",IF(COUNTIFS(Categorias,F887)&lt;&gt;1,"Escolha uma categoria",IF(G887="","Preencha a descrição","OK"))))))))))</f>
        <v/>
      </c>
      <c r="K887" s="34" t="n">
        <f aca="false">IF(J887="OK",C887,0)</f>
        <v>0</v>
      </c>
      <c r="L887" s="34" t="str">
        <f aca="false">IF(OR(J887&lt;&gt;"OK",FinMes=""),"",IF(B887&gt;=FinMes,0,MAX(0,ROUND(E887-C887,2))))</f>
        <v/>
      </c>
    </row>
    <row r="888" customFormat="false" ht="25" hidden="false" customHeight="true" outlineLevel="0" collapsed="false">
      <c r="A888" s="31"/>
      <c r="B888" s="32"/>
      <c r="C888" s="33"/>
      <c r="D888" s="34" t="str">
        <f aca="false">IF(OR(J888&lt;&gt;"OK",FinMes=""),"",IF(B888&gt;=FinMes,0,MAX(0,ROUND(C888-E888,2))))</f>
        <v/>
      </c>
      <c r="E888" s="34" t="str">
        <f aca="false">IF(OR(J888&lt;&gt;"OK",FinMes=""),"",IF(B888&gt;=FinMes,0,SUMIFS(PagoValido,PagoGasto,A888,PagoFecha,"&lt;"&amp;FinMes)))</f>
        <v/>
      </c>
      <c r="F888" s="35"/>
      <c r="G888" s="35"/>
      <c r="H888" s="35"/>
      <c r="I888" s="36" t="str">
        <f aca="false">IF(J888="","",IF(J888&lt;&gt;"OK","Confira os dados",IF(FinMes="","Escolha um período",IF(B888&gt;=FinMes,"Outro período",IF(L888&gt;0,"Pagamento excedente",IF(D888=0,"Pago",IF(E888=0,"A pagar","Parcial")))))))</f>
        <v/>
      </c>
      <c r="J888" s="36" t="str">
        <f aca="false">IF(COUNTA(A888:C888,F888:H888)=0,"",IF(A888="","Falta o código",IF(A888&lt;&gt;TRIM(A888),"Confira o código",IF(COUNTIFS(GastoID,A888)&gt;1,"Código repetido",IF(NOT(ISNUMBER(B888)),"Confira a data",IF(OR(B888&lt;1,B888&gt;73415,INT(B888)&lt;&gt;B888),"Confira a data",IF(NOT(ISNUMBER(C888)),"Confira o valor",IF(C888&lt;=0,"Valor maior que zero",IF(COUNTIFS(Categorias,F888)&lt;&gt;1,"Escolha uma categoria",IF(G888="","Preencha a descrição","OK"))))))))))</f>
        <v/>
      </c>
      <c r="K888" s="34" t="n">
        <f aca="false">IF(J888="OK",C888,0)</f>
        <v>0</v>
      </c>
      <c r="L888" s="34" t="str">
        <f aca="false">IF(OR(J888&lt;&gt;"OK",FinMes=""),"",IF(B888&gt;=FinMes,0,MAX(0,ROUND(E888-C888,2))))</f>
        <v/>
      </c>
    </row>
    <row r="889" customFormat="false" ht="25" hidden="false" customHeight="true" outlineLevel="0" collapsed="false">
      <c r="A889" s="31"/>
      <c r="B889" s="32"/>
      <c r="C889" s="33"/>
      <c r="D889" s="34" t="str">
        <f aca="false">IF(OR(J889&lt;&gt;"OK",FinMes=""),"",IF(B889&gt;=FinMes,0,MAX(0,ROUND(C889-E889,2))))</f>
        <v/>
      </c>
      <c r="E889" s="34" t="str">
        <f aca="false">IF(OR(J889&lt;&gt;"OK",FinMes=""),"",IF(B889&gt;=FinMes,0,SUMIFS(PagoValido,PagoGasto,A889,PagoFecha,"&lt;"&amp;FinMes)))</f>
        <v/>
      </c>
      <c r="F889" s="35"/>
      <c r="G889" s="35"/>
      <c r="H889" s="35"/>
      <c r="I889" s="36" t="str">
        <f aca="false">IF(J889="","",IF(J889&lt;&gt;"OK","Confira os dados",IF(FinMes="","Escolha um período",IF(B889&gt;=FinMes,"Outro período",IF(L889&gt;0,"Pagamento excedente",IF(D889=0,"Pago",IF(E889=0,"A pagar","Parcial")))))))</f>
        <v/>
      </c>
      <c r="J889" s="36" t="str">
        <f aca="false">IF(COUNTA(A889:C889,F889:H889)=0,"",IF(A889="","Falta o código",IF(A889&lt;&gt;TRIM(A889),"Confira o código",IF(COUNTIFS(GastoID,A889)&gt;1,"Código repetido",IF(NOT(ISNUMBER(B889)),"Confira a data",IF(OR(B889&lt;1,B889&gt;73415,INT(B889)&lt;&gt;B889),"Confira a data",IF(NOT(ISNUMBER(C889)),"Confira o valor",IF(C889&lt;=0,"Valor maior que zero",IF(COUNTIFS(Categorias,F889)&lt;&gt;1,"Escolha uma categoria",IF(G889="","Preencha a descrição","OK"))))))))))</f>
        <v/>
      </c>
      <c r="K889" s="34" t="n">
        <f aca="false">IF(J889="OK",C889,0)</f>
        <v>0</v>
      </c>
      <c r="L889" s="34" t="str">
        <f aca="false">IF(OR(J889&lt;&gt;"OK",FinMes=""),"",IF(B889&gt;=FinMes,0,MAX(0,ROUND(E889-C889,2))))</f>
        <v/>
      </c>
    </row>
    <row r="890" customFormat="false" ht="25" hidden="false" customHeight="true" outlineLevel="0" collapsed="false">
      <c r="A890" s="31"/>
      <c r="B890" s="32"/>
      <c r="C890" s="33"/>
      <c r="D890" s="34" t="str">
        <f aca="false">IF(OR(J890&lt;&gt;"OK",FinMes=""),"",IF(B890&gt;=FinMes,0,MAX(0,ROUND(C890-E890,2))))</f>
        <v/>
      </c>
      <c r="E890" s="34" t="str">
        <f aca="false">IF(OR(J890&lt;&gt;"OK",FinMes=""),"",IF(B890&gt;=FinMes,0,SUMIFS(PagoValido,PagoGasto,A890,PagoFecha,"&lt;"&amp;FinMes)))</f>
        <v/>
      </c>
      <c r="F890" s="35"/>
      <c r="G890" s="35"/>
      <c r="H890" s="35"/>
      <c r="I890" s="36" t="str">
        <f aca="false">IF(J890="","",IF(J890&lt;&gt;"OK","Confira os dados",IF(FinMes="","Escolha um período",IF(B890&gt;=FinMes,"Outro período",IF(L890&gt;0,"Pagamento excedente",IF(D890=0,"Pago",IF(E890=0,"A pagar","Parcial")))))))</f>
        <v/>
      </c>
      <c r="J890" s="36" t="str">
        <f aca="false">IF(COUNTA(A890:C890,F890:H890)=0,"",IF(A890="","Falta o código",IF(A890&lt;&gt;TRIM(A890),"Confira o código",IF(COUNTIFS(GastoID,A890)&gt;1,"Código repetido",IF(NOT(ISNUMBER(B890)),"Confira a data",IF(OR(B890&lt;1,B890&gt;73415,INT(B890)&lt;&gt;B890),"Confira a data",IF(NOT(ISNUMBER(C890)),"Confira o valor",IF(C890&lt;=0,"Valor maior que zero",IF(COUNTIFS(Categorias,F890)&lt;&gt;1,"Escolha uma categoria",IF(G890="","Preencha a descrição","OK"))))))))))</f>
        <v/>
      </c>
      <c r="K890" s="34" t="n">
        <f aca="false">IF(J890="OK",C890,0)</f>
        <v>0</v>
      </c>
      <c r="L890" s="34" t="str">
        <f aca="false">IF(OR(J890&lt;&gt;"OK",FinMes=""),"",IF(B890&gt;=FinMes,0,MAX(0,ROUND(E890-C890,2))))</f>
        <v/>
      </c>
    </row>
    <row r="891" customFormat="false" ht="25" hidden="false" customHeight="true" outlineLevel="0" collapsed="false">
      <c r="A891" s="31"/>
      <c r="B891" s="32"/>
      <c r="C891" s="33"/>
      <c r="D891" s="34" t="str">
        <f aca="false">IF(OR(J891&lt;&gt;"OK",FinMes=""),"",IF(B891&gt;=FinMes,0,MAX(0,ROUND(C891-E891,2))))</f>
        <v/>
      </c>
      <c r="E891" s="34" t="str">
        <f aca="false">IF(OR(J891&lt;&gt;"OK",FinMes=""),"",IF(B891&gt;=FinMes,0,SUMIFS(PagoValido,PagoGasto,A891,PagoFecha,"&lt;"&amp;FinMes)))</f>
        <v/>
      </c>
      <c r="F891" s="35"/>
      <c r="G891" s="35"/>
      <c r="H891" s="35"/>
      <c r="I891" s="36" t="str">
        <f aca="false">IF(J891="","",IF(J891&lt;&gt;"OK","Confira os dados",IF(FinMes="","Escolha um período",IF(B891&gt;=FinMes,"Outro período",IF(L891&gt;0,"Pagamento excedente",IF(D891=0,"Pago",IF(E891=0,"A pagar","Parcial")))))))</f>
        <v/>
      </c>
      <c r="J891" s="36" t="str">
        <f aca="false">IF(COUNTA(A891:C891,F891:H891)=0,"",IF(A891="","Falta o código",IF(A891&lt;&gt;TRIM(A891),"Confira o código",IF(COUNTIFS(GastoID,A891)&gt;1,"Código repetido",IF(NOT(ISNUMBER(B891)),"Confira a data",IF(OR(B891&lt;1,B891&gt;73415,INT(B891)&lt;&gt;B891),"Confira a data",IF(NOT(ISNUMBER(C891)),"Confira o valor",IF(C891&lt;=0,"Valor maior que zero",IF(COUNTIFS(Categorias,F891)&lt;&gt;1,"Escolha uma categoria",IF(G891="","Preencha a descrição","OK"))))))))))</f>
        <v/>
      </c>
      <c r="K891" s="34" t="n">
        <f aca="false">IF(J891="OK",C891,0)</f>
        <v>0</v>
      </c>
      <c r="L891" s="34" t="str">
        <f aca="false">IF(OR(J891&lt;&gt;"OK",FinMes=""),"",IF(B891&gt;=FinMes,0,MAX(0,ROUND(E891-C891,2))))</f>
        <v/>
      </c>
    </row>
    <row r="892" customFormat="false" ht="25" hidden="false" customHeight="true" outlineLevel="0" collapsed="false">
      <c r="A892" s="31"/>
      <c r="B892" s="32"/>
      <c r="C892" s="33"/>
      <c r="D892" s="34" t="str">
        <f aca="false">IF(OR(J892&lt;&gt;"OK",FinMes=""),"",IF(B892&gt;=FinMes,0,MAX(0,ROUND(C892-E892,2))))</f>
        <v/>
      </c>
      <c r="E892" s="34" t="str">
        <f aca="false">IF(OR(J892&lt;&gt;"OK",FinMes=""),"",IF(B892&gt;=FinMes,0,SUMIFS(PagoValido,PagoGasto,A892,PagoFecha,"&lt;"&amp;FinMes)))</f>
        <v/>
      </c>
      <c r="F892" s="35"/>
      <c r="G892" s="35"/>
      <c r="H892" s="35"/>
      <c r="I892" s="36" t="str">
        <f aca="false">IF(J892="","",IF(J892&lt;&gt;"OK","Confira os dados",IF(FinMes="","Escolha um período",IF(B892&gt;=FinMes,"Outro período",IF(L892&gt;0,"Pagamento excedente",IF(D892=0,"Pago",IF(E892=0,"A pagar","Parcial")))))))</f>
        <v/>
      </c>
      <c r="J892" s="36" t="str">
        <f aca="false">IF(COUNTA(A892:C892,F892:H892)=0,"",IF(A892="","Falta o código",IF(A892&lt;&gt;TRIM(A892),"Confira o código",IF(COUNTIFS(GastoID,A892)&gt;1,"Código repetido",IF(NOT(ISNUMBER(B892)),"Confira a data",IF(OR(B892&lt;1,B892&gt;73415,INT(B892)&lt;&gt;B892),"Confira a data",IF(NOT(ISNUMBER(C892)),"Confira o valor",IF(C892&lt;=0,"Valor maior que zero",IF(COUNTIFS(Categorias,F892)&lt;&gt;1,"Escolha uma categoria",IF(G892="","Preencha a descrição","OK"))))))))))</f>
        <v/>
      </c>
      <c r="K892" s="34" t="n">
        <f aca="false">IF(J892="OK",C892,0)</f>
        <v>0</v>
      </c>
      <c r="L892" s="34" t="str">
        <f aca="false">IF(OR(J892&lt;&gt;"OK",FinMes=""),"",IF(B892&gt;=FinMes,0,MAX(0,ROUND(E892-C892,2))))</f>
        <v/>
      </c>
    </row>
    <row r="893" customFormat="false" ht="25" hidden="false" customHeight="true" outlineLevel="0" collapsed="false">
      <c r="A893" s="31"/>
      <c r="B893" s="32"/>
      <c r="C893" s="33"/>
      <c r="D893" s="34" t="str">
        <f aca="false">IF(OR(J893&lt;&gt;"OK",FinMes=""),"",IF(B893&gt;=FinMes,0,MAX(0,ROUND(C893-E893,2))))</f>
        <v/>
      </c>
      <c r="E893" s="34" t="str">
        <f aca="false">IF(OR(J893&lt;&gt;"OK",FinMes=""),"",IF(B893&gt;=FinMes,0,SUMIFS(PagoValido,PagoGasto,A893,PagoFecha,"&lt;"&amp;FinMes)))</f>
        <v/>
      </c>
      <c r="F893" s="35"/>
      <c r="G893" s="35"/>
      <c r="H893" s="35"/>
      <c r="I893" s="36" t="str">
        <f aca="false">IF(J893="","",IF(J893&lt;&gt;"OK","Confira os dados",IF(FinMes="","Escolha um período",IF(B893&gt;=FinMes,"Outro período",IF(L893&gt;0,"Pagamento excedente",IF(D893=0,"Pago",IF(E893=0,"A pagar","Parcial")))))))</f>
        <v/>
      </c>
      <c r="J893" s="36" t="str">
        <f aca="false">IF(COUNTA(A893:C893,F893:H893)=0,"",IF(A893="","Falta o código",IF(A893&lt;&gt;TRIM(A893),"Confira o código",IF(COUNTIFS(GastoID,A893)&gt;1,"Código repetido",IF(NOT(ISNUMBER(B893)),"Confira a data",IF(OR(B893&lt;1,B893&gt;73415,INT(B893)&lt;&gt;B893),"Confira a data",IF(NOT(ISNUMBER(C893)),"Confira o valor",IF(C893&lt;=0,"Valor maior que zero",IF(COUNTIFS(Categorias,F893)&lt;&gt;1,"Escolha uma categoria",IF(G893="","Preencha a descrição","OK"))))))))))</f>
        <v/>
      </c>
      <c r="K893" s="34" t="n">
        <f aca="false">IF(J893="OK",C893,0)</f>
        <v>0</v>
      </c>
      <c r="L893" s="34" t="str">
        <f aca="false">IF(OR(J893&lt;&gt;"OK",FinMes=""),"",IF(B893&gt;=FinMes,0,MAX(0,ROUND(E893-C893,2))))</f>
        <v/>
      </c>
    </row>
    <row r="894" customFormat="false" ht="25" hidden="false" customHeight="true" outlineLevel="0" collapsed="false">
      <c r="A894" s="31"/>
      <c r="B894" s="32"/>
      <c r="C894" s="33"/>
      <c r="D894" s="34" t="str">
        <f aca="false">IF(OR(J894&lt;&gt;"OK",FinMes=""),"",IF(B894&gt;=FinMes,0,MAX(0,ROUND(C894-E894,2))))</f>
        <v/>
      </c>
      <c r="E894" s="34" t="str">
        <f aca="false">IF(OR(J894&lt;&gt;"OK",FinMes=""),"",IF(B894&gt;=FinMes,0,SUMIFS(PagoValido,PagoGasto,A894,PagoFecha,"&lt;"&amp;FinMes)))</f>
        <v/>
      </c>
      <c r="F894" s="35"/>
      <c r="G894" s="35"/>
      <c r="H894" s="35"/>
      <c r="I894" s="36" t="str">
        <f aca="false">IF(J894="","",IF(J894&lt;&gt;"OK","Confira os dados",IF(FinMes="","Escolha um período",IF(B894&gt;=FinMes,"Outro período",IF(L894&gt;0,"Pagamento excedente",IF(D894=0,"Pago",IF(E894=0,"A pagar","Parcial")))))))</f>
        <v/>
      </c>
      <c r="J894" s="36" t="str">
        <f aca="false">IF(COUNTA(A894:C894,F894:H894)=0,"",IF(A894="","Falta o código",IF(A894&lt;&gt;TRIM(A894),"Confira o código",IF(COUNTIFS(GastoID,A894)&gt;1,"Código repetido",IF(NOT(ISNUMBER(B894)),"Confira a data",IF(OR(B894&lt;1,B894&gt;73415,INT(B894)&lt;&gt;B894),"Confira a data",IF(NOT(ISNUMBER(C894)),"Confira o valor",IF(C894&lt;=0,"Valor maior que zero",IF(COUNTIFS(Categorias,F894)&lt;&gt;1,"Escolha uma categoria",IF(G894="","Preencha a descrição","OK"))))))))))</f>
        <v/>
      </c>
      <c r="K894" s="34" t="n">
        <f aca="false">IF(J894="OK",C894,0)</f>
        <v>0</v>
      </c>
      <c r="L894" s="34" t="str">
        <f aca="false">IF(OR(J894&lt;&gt;"OK",FinMes=""),"",IF(B894&gt;=FinMes,0,MAX(0,ROUND(E894-C894,2))))</f>
        <v/>
      </c>
    </row>
    <row r="895" customFormat="false" ht="25" hidden="false" customHeight="true" outlineLevel="0" collapsed="false">
      <c r="A895" s="31"/>
      <c r="B895" s="32"/>
      <c r="C895" s="33"/>
      <c r="D895" s="34" t="str">
        <f aca="false">IF(OR(J895&lt;&gt;"OK",FinMes=""),"",IF(B895&gt;=FinMes,0,MAX(0,ROUND(C895-E895,2))))</f>
        <v/>
      </c>
      <c r="E895" s="34" t="str">
        <f aca="false">IF(OR(J895&lt;&gt;"OK",FinMes=""),"",IF(B895&gt;=FinMes,0,SUMIFS(PagoValido,PagoGasto,A895,PagoFecha,"&lt;"&amp;FinMes)))</f>
        <v/>
      </c>
      <c r="F895" s="35"/>
      <c r="G895" s="35"/>
      <c r="H895" s="35"/>
      <c r="I895" s="36" t="str">
        <f aca="false">IF(J895="","",IF(J895&lt;&gt;"OK","Confira os dados",IF(FinMes="","Escolha um período",IF(B895&gt;=FinMes,"Outro período",IF(L895&gt;0,"Pagamento excedente",IF(D895=0,"Pago",IF(E895=0,"A pagar","Parcial")))))))</f>
        <v/>
      </c>
      <c r="J895" s="36" t="str">
        <f aca="false">IF(COUNTA(A895:C895,F895:H895)=0,"",IF(A895="","Falta o código",IF(A895&lt;&gt;TRIM(A895),"Confira o código",IF(COUNTIFS(GastoID,A895)&gt;1,"Código repetido",IF(NOT(ISNUMBER(B895)),"Confira a data",IF(OR(B895&lt;1,B895&gt;73415,INT(B895)&lt;&gt;B895),"Confira a data",IF(NOT(ISNUMBER(C895)),"Confira o valor",IF(C895&lt;=0,"Valor maior que zero",IF(COUNTIFS(Categorias,F895)&lt;&gt;1,"Escolha uma categoria",IF(G895="","Preencha a descrição","OK"))))))))))</f>
        <v/>
      </c>
      <c r="K895" s="34" t="n">
        <f aca="false">IF(J895="OK",C895,0)</f>
        <v>0</v>
      </c>
      <c r="L895" s="34" t="str">
        <f aca="false">IF(OR(J895&lt;&gt;"OK",FinMes=""),"",IF(B895&gt;=FinMes,0,MAX(0,ROUND(E895-C895,2))))</f>
        <v/>
      </c>
    </row>
    <row r="896" customFormat="false" ht="25" hidden="false" customHeight="true" outlineLevel="0" collapsed="false">
      <c r="A896" s="31"/>
      <c r="B896" s="32"/>
      <c r="C896" s="33"/>
      <c r="D896" s="34" t="str">
        <f aca="false">IF(OR(J896&lt;&gt;"OK",FinMes=""),"",IF(B896&gt;=FinMes,0,MAX(0,ROUND(C896-E896,2))))</f>
        <v/>
      </c>
      <c r="E896" s="34" t="str">
        <f aca="false">IF(OR(J896&lt;&gt;"OK",FinMes=""),"",IF(B896&gt;=FinMes,0,SUMIFS(PagoValido,PagoGasto,A896,PagoFecha,"&lt;"&amp;FinMes)))</f>
        <v/>
      </c>
      <c r="F896" s="35"/>
      <c r="G896" s="35"/>
      <c r="H896" s="35"/>
      <c r="I896" s="36" t="str">
        <f aca="false">IF(J896="","",IF(J896&lt;&gt;"OK","Confira os dados",IF(FinMes="","Escolha um período",IF(B896&gt;=FinMes,"Outro período",IF(L896&gt;0,"Pagamento excedente",IF(D896=0,"Pago",IF(E896=0,"A pagar","Parcial")))))))</f>
        <v/>
      </c>
      <c r="J896" s="36" t="str">
        <f aca="false">IF(COUNTA(A896:C896,F896:H896)=0,"",IF(A896="","Falta o código",IF(A896&lt;&gt;TRIM(A896),"Confira o código",IF(COUNTIFS(GastoID,A896)&gt;1,"Código repetido",IF(NOT(ISNUMBER(B896)),"Confira a data",IF(OR(B896&lt;1,B896&gt;73415,INT(B896)&lt;&gt;B896),"Confira a data",IF(NOT(ISNUMBER(C896)),"Confira o valor",IF(C896&lt;=0,"Valor maior que zero",IF(COUNTIFS(Categorias,F896)&lt;&gt;1,"Escolha uma categoria",IF(G896="","Preencha a descrição","OK"))))))))))</f>
        <v/>
      </c>
      <c r="K896" s="34" t="n">
        <f aca="false">IF(J896="OK",C896,0)</f>
        <v>0</v>
      </c>
      <c r="L896" s="34" t="str">
        <f aca="false">IF(OR(J896&lt;&gt;"OK",FinMes=""),"",IF(B896&gt;=FinMes,0,MAX(0,ROUND(E896-C896,2))))</f>
        <v/>
      </c>
    </row>
    <row r="897" customFormat="false" ht="25" hidden="false" customHeight="true" outlineLevel="0" collapsed="false">
      <c r="A897" s="31"/>
      <c r="B897" s="32"/>
      <c r="C897" s="33"/>
      <c r="D897" s="34" t="str">
        <f aca="false">IF(OR(J897&lt;&gt;"OK",FinMes=""),"",IF(B897&gt;=FinMes,0,MAX(0,ROUND(C897-E897,2))))</f>
        <v/>
      </c>
      <c r="E897" s="34" t="str">
        <f aca="false">IF(OR(J897&lt;&gt;"OK",FinMes=""),"",IF(B897&gt;=FinMes,0,SUMIFS(PagoValido,PagoGasto,A897,PagoFecha,"&lt;"&amp;FinMes)))</f>
        <v/>
      </c>
      <c r="F897" s="35"/>
      <c r="G897" s="35"/>
      <c r="H897" s="35"/>
      <c r="I897" s="36" t="str">
        <f aca="false">IF(J897="","",IF(J897&lt;&gt;"OK","Confira os dados",IF(FinMes="","Escolha um período",IF(B897&gt;=FinMes,"Outro período",IF(L897&gt;0,"Pagamento excedente",IF(D897=0,"Pago",IF(E897=0,"A pagar","Parcial")))))))</f>
        <v/>
      </c>
      <c r="J897" s="36" t="str">
        <f aca="false">IF(COUNTA(A897:C897,F897:H897)=0,"",IF(A897="","Falta o código",IF(A897&lt;&gt;TRIM(A897),"Confira o código",IF(COUNTIFS(GastoID,A897)&gt;1,"Código repetido",IF(NOT(ISNUMBER(B897)),"Confira a data",IF(OR(B897&lt;1,B897&gt;73415,INT(B897)&lt;&gt;B897),"Confira a data",IF(NOT(ISNUMBER(C897)),"Confira o valor",IF(C897&lt;=0,"Valor maior que zero",IF(COUNTIFS(Categorias,F897)&lt;&gt;1,"Escolha uma categoria",IF(G897="","Preencha a descrição","OK"))))))))))</f>
        <v/>
      </c>
      <c r="K897" s="34" t="n">
        <f aca="false">IF(J897="OK",C897,0)</f>
        <v>0</v>
      </c>
      <c r="L897" s="34" t="str">
        <f aca="false">IF(OR(J897&lt;&gt;"OK",FinMes=""),"",IF(B897&gt;=FinMes,0,MAX(0,ROUND(E897-C897,2))))</f>
        <v/>
      </c>
    </row>
    <row r="898" customFormat="false" ht="25" hidden="false" customHeight="true" outlineLevel="0" collapsed="false">
      <c r="A898" s="31"/>
      <c r="B898" s="32"/>
      <c r="C898" s="33"/>
      <c r="D898" s="34" t="str">
        <f aca="false">IF(OR(J898&lt;&gt;"OK",FinMes=""),"",IF(B898&gt;=FinMes,0,MAX(0,ROUND(C898-E898,2))))</f>
        <v/>
      </c>
      <c r="E898" s="34" t="str">
        <f aca="false">IF(OR(J898&lt;&gt;"OK",FinMes=""),"",IF(B898&gt;=FinMes,0,SUMIFS(PagoValido,PagoGasto,A898,PagoFecha,"&lt;"&amp;FinMes)))</f>
        <v/>
      </c>
      <c r="F898" s="35"/>
      <c r="G898" s="35"/>
      <c r="H898" s="35"/>
      <c r="I898" s="36" t="str">
        <f aca="false">IF(J898="","",IF(J898&lt;&gt;"OK","Confira os dados",IF(FinMes="","Escolha um período",IF(B898&gt;=FinMes,"Outro período",IF(L898&gt;0,"Pagamento excedente",IF(D898=0,"Pago",IF(E898=0,"A pagar","Parcial")))))))</f>
        <v/>
      </c>
      <c r="J898" s="36" t="str">
        <f aca="false">IF(COUNTA(A898:C898,F898:H898)=0,"",IF(A898="","Falta o código",IF(A898&lt;&gt;TRIM(A898),"Confira o código",IF(COUNTIFS(GastoID,A898)&gt;1,"Código repetido",IF(NOT(ISNUMBER(B898)),"Confira a data",IF(OR(B898&lt;1,B898&gt;73415,INT(B898)&lt;&gt;B898),"Confira a data",IF(NOT(ISNUMBER(C898)),"Confira o valor",IF(C898&lt;=0,"Valor maior que zero",IF(COUNTIFS(Categorias,F898)&lt;&gt;1,"Escolha uma categoria",IF(G898="","Preencha a descrição","OK"))))))))))</f>
        <v/>
      </c>
      <c r="K898" s="34" t="n">
        <f aca="false">IF(J898="OK",C898,0)</f>
        <v>0</v>
      </c>
      <c r="L898" s="34" t="str">
        <f aca="false">IF(OR(J898&lt;&gt;"OK",FinMes=""),"",IF(B898&gt;=FinMes,0,MAX(0,ROUND(E898-C898,2))))</f>
        <v/>
      </c>
    </row>
    <row r="899" customFormat="false" ht="25" hidden="false" customHeight="true" outlineLevel="0" collapsed="false">
      <c r="A899" s="31"/>
      <c r="B899" s="32"/>
      <c r="C899" s="33"/>
      <c r="D899" s="34" t="str">
        <f aca="false">IF(OR(J899&lt;&gt;"OK",FinMes=""),"",IF(B899&gt;=FinMes,0,MAX(0,ROUND(C899-E899,2))))</f>
        <v/>
      </c>
      <c r="E899" s="34" t="str">
        <f aca="false">IF(OR(J899&lt;&gt;"OK",FinMes=""),"",IF(B899&gt;=FinMes,0,SUMIFS(PagoValido,PagoGasto,A899,PagoFecha,"&lt;"&amp;FinMes)))</f>
        <v/>
      </c>
      <c r="F899" s="35"/>
      <c r="G899" s="35"/>
      <c r="H899" s="35"/>
      <c r="I899" s="36" t="str">
        <f aca="false">IF(J899="","",IF(J899&lt;&gt;"OK","Confira os dados",IF(FinMes="","Escolha um período",IF(B899&gt;=FinMes,"Outro período",IF(L899&gt;0,"Pagamento excedente",IF(D899=0,"Pago",IF(E899=0,"A pagar","Parcial")))))))</f>
        <v/>
      </c>
      <c r="J899" s="36" t="str">
        <f aca="false">IF(COUNTA(A899:C899,F899:H899)=0,"",IF(A899="","Falta o código",IF(A899&lt;&gt;TRIM(A899),"Confira o código",IF(COUNTIFS(GastoID,A899)&gt;1,"Código repetido",IF(NOT(ISNUMBER(B899)),"Confira a data",IF(OR(B899&lt;1,B899&gt;73415,INT(B899)&lt;&gt;B899),"Confira a data",IF(NOT(ISNUMBER(C899)),"Confira o valor",IF(C899&lt;=0,"Valor maior que zero",IF(COUNTIFS(Categorias,F899)&lt;&gt;1,"Escolha uma categoria",IF(G899="","Preencha a descrição","OK"))))))))))</f>
        <v/>
      </c>
      <c r="K899" s="34" t="n">
        <f aca="false">IF(J899="OK",C899,0)</f>
        <v>0</v>
      </c>
      <c r="L899" s="34" t="str">
        <f aca="false">IF(OR(J899&lt;&gt;"OK",FinMes=""),"",IF(B899&gt;=FinMes,0,MAX(0,ROUND(E899-C899,2))))</f>
        <v/>
      </c>
    </row>
    <row r="900" customFormat="false" ht="25" hidden="false" customHeight="true" outlineLevel="0" collapsed="false">
      <c r="A900" s="31"/>
      <c r="B900" s="32"/>
      <c r="C900" s="33"/>
      <c r="D900" s="34" t="str">
        <f aca="false">IF(OR(J900&lt;&gt;"OK",FinMes=""),"",IF(B900&gt;=FinMes,0,MAX(0,ROUND(C900-E900,2))))</f>
        <v/>
      </c>
      <c r="E900" s="34" t="str">
        <f aca="false">IF(OR(J900&lt;&gt;"OK",FinMes=""),"",IF(B900&gt;=FinMes,0,SUMIFS(PagoValido,PagoGasto,A900,PagoFecha,"&lt;"&amp;FinMes)))</f>
        <v/>
      </c>
      <c r="F900" s="35"/>
      <c r="G900" s="35"/>
      <c r="H900" s="35"/>
      <c r="I900" s="36" t="str">
        <f aca="false">IF(J900="","",IF(J900&lt;&gt;"OK","Confira os dados",IF(FinMes="","Escolha um período",IF(B900&gt;=FinMes,"Outro período",IF(L900&gt;0,"Pagamento excedente",IF(D900=0,"Pago",IF(E900=0,"A pagar","Parcial")))))))</f>
        <v/>
      </c>
      <c r="J900" s="36" t="str">
        <f aca="false">IF(COUNTA(A900:C900,F900:H900)=0,"",IF(A900="","Falta o código",IF(A900&lt;&gt;TRIM(A900),"Confira o código",IF(COUNTIFS(GastoID,A900)&gt;1,"Código repetido",IF(NOT(ISNUMBER(B900)),"Confira a data",IF(OR(B900&lt;1,B900&gt;73415,INT(B900)&lt;&gt;B900),"Confira a data",IF(NOT(ISNUMBER(C900)),"Confira o valor",IF(C900&lt;=0,"Valor maior que zero",IF(COUNTIFS(Categorias,F900)&lt;&gt;1,"Escolha uma categoria",IF(G900="","Preencha a descrição","OK"))))))))))</f>
        <v/>
      </c>
      <c r="K900" s="34" t="n">
        <f aca="false">IF(J900="OK",C900,0)</f>
        <v>0</v>
      </c>
      <c r="L900" s="34" t="str">
        <f aca="false">IF(OR(J900&lt;&gt;"OK",FinMes=""),"",IF(B900&gt;=FinMes,0,MAX(0,ROUND(E900-C900,2))))</f>
        <v/>
      </c>
    </row>
    <row r="901" customFormat="false" ht="25" hidden="false" customHeight="true" outlineLevel="0" collapsed="false">
      <c r="A901" s="31"/>
      <c r="B901" s="32"/>
      <c r="C901" s="33"/>
      <c r="D901" s="34" t="str">
        <f aca="false">IF(OR(J901&lt;&gt;"OK",FinMes=""),"",IF(B901&gt;=FinMes,0,MAX(0,ROUND(C901-E901,2))))</f>
        <v/>
      </c>
      <c r="E901" s="34" t="str">
        <f aca="false">IF(OR(J901&lt;&gt;"OK",FinMes=""),"",IF(B901&gt;=FinMes,0,SUMIFS(PagoValido,PagoGasto,A901,PagoFecha,"&lt;"&amp;FinMes)))</f>
        <v/>
      </c>
      <c r="F901" s="35"/>
      <c r="G901" s="35"/>
      <c r="H901" s="35"/>
      <c r="I901" s="36" t="str">
        <f aca="false">IF(J901="","",IF(J901&lt;&gt;"OK","Confira os dados",IF(FinMes="","Escolha um período",IF(B901&gt;=FinMes,"Outro período",IF(L901&gt;0,"Pagamento excedente",IF(D901=0,"Pago",IF(E901=0,"A pagar","Parcial")))))))</f>
        <v/>
      </c>
      <c r="J901" s="36" t="str">
        <f aca="false">IF(COUNTA(A901:C901,F901:H901)=0,"",IF(A901="","Falta o código",IF(A901&lt;&gt;TRIM(A901),"Confira o código",IF(COUNTIFS(GastoID,A901)&gt;1,"Código repetido",IF(NOT(ISNUMBER(B901)),"Confira a data",IF(OR(B901&lt;1,B901&gt;73415,INT(B901)&lt;&gt;B901),"Confira a data",IF(NOT(ISNUMBER(C901)),"Confira o valor",IF(C901&lt;=0,"Valor maior que zero",IF(COUNTIFS(Categorias,F901)&lt;&gt;1,"Escolha uma categoria",IF(G901="","Preencha a descrição","OK"))))))))))</f>
        <v/>
      </c>
      <c r="K901" s="34" t="n">
        <f aca="false">IF(J901="OK",C901,0)</f>
        <v>0</v>
      </c>
      <c r="L901" s="34" t="str">
        <f aca="false">IF(OR(J901&lt;&gt;"OK",FinMes=""),"",IF(B901&gt;=FinMes,0,MAX(0,ROUND(E901-C901,2))))</f>
        <v/>
      </c>
    </row>
    <row r="902" customFormat="false" ht="25" hidden="false" customHeight="true" outlineLevel="0" collapsed="false">
      <c r="A902" s="31"/>
      <c r="B902" s="32"/>
      <c r="C902" s="33"/>
      <c r="D902" s="34" t="str">
        <f aca="false">IF(OR(J902&lt;&gt;"OK",FinMes=""),"",IF(B902&gt;=FinMes,0,MAX(0,ROUND(C902-E902,2))))</f>
        <v/>
      </c>
      <c r="E902" s="34" t="str">
        <f aca="false">IF(OR(J902&lt;&gt;"OK",FinMes=""),"",IF(B902&gt;=FinMes,0,SUMIFS(PagoValido,PagoGasto,A902,PagoFecha,"&lt;"&amp;FinMes)))</f>
        <v/>
      </c>
      <c r="F902" s="35"/>
      <c r="G902" s="35"/>
      <c r="H902" s="35"/>
      <c r="I902" s="36" t="str">
        <f aca="false">IF(J902="","",IF(J902&lt;&gt;"OK","Confira os dados",IF(FinMes="","Escolha um período",IF(B902&gt;=FinMes,"Outro período",IF(L902&gt;0,"Pagamento excedente",IF(D902=0,"Pago",IF(E902=0,"A pagar","Parcial")))))))</f>
        <v/>
      </c>
      <c r="J902" s="36" t="str">
        <f aca="false">IF(COUNTA(A902:C902,F902:H902)=0,"",IF(A902="","Falta o código",IF(A902&lt;&gt;TRIM(A902),"Confira o código",IF(COUNTIFS(GastoID,A902)&gt;1,"Código repetido",IF(NOT(ISNUMBER(B902)),"Confira a data",IF(OR(B902&lt;1,B902&gt;73415,INT(B902)&lt;&gt;B902),"Confira a data",IF(NOT(ISNUMBER(C902)),"Confira o valor",IF(C902&lt;=0,"Valor maior que zero",IF(COUNTIFS(Categorias,F902)&lt;&gt;1,"Escolha uma categoria",IF(G902="","Preencha a descrição","OK"))))))))))</f>
        <v/>
      </c>
      <c r="K902" s="34" t="n">
        <f aca="false">IF(J902="OK",C902,0)</f>
        <v>0</v>
      </c>
      <c r="L902" s="34" t="str">
        <f aca="false">IF(OR(J902&lt;&gt;"OK",FinMes=""),"",IF(B902&gt;=FinMes,0,MAX(0,ROUND(E902-C902,2))))</f>
        <v/>
      </c>
    </row>
    <row r="903" customFormat="false" ht="25" hidden="false" customHeight="true" outlineLevel="0" collapsed="false">
      <c r="A903" s="31"/>
      <c r="B903" s="32"/>
      <c r="C903" s="33"/>
      <c r="D903" s="34" t="str">
        <f aca="false">IF(OR(J903&lt;&gt;"OK",FinMes=""),"",IF(B903&gt;=FinMes,0,MAX(0,ROUND(C903-E903,2))))</f>
        <v/>
      </c>
      <c r="E903" s="34" t="str">
        <f aca="false">IF(OR(J903&lt;&gt;"OK",FinMes=""),"",IF(B903&gt;=FinMes,0,SUMIFS(PagoValido,PagoGasto,A903,PagoFecha,"&lt;"&amp;FinMes)))</f>
        <v/>
      </c>
      <c r="F903" s="35"/>
      <c r="G903" s="35"/>
      <c r="H903" s="35"/>
      <c r="I903" s="36" t="str">
        <f aca="false">IF(J903="","",IF(J903&lt;&gt;"OK","Confira os dados",IF(FinMes="","Escolha um período",IF(B903&gt;=FinMes,"Outro período",IF(L903&gt;0,"Pagamento excedente",IF(D903=0,"Pago",IF(E903=0,"A pagar","Parcial")))))))</f>
        <v/>
      </c>
      <c r="J903" s="36" t="str">
        <f aca="false">IF(COUNTA(A903:C903,F903:H903)=0,"",IF(A903="","Falta o código",IF(A903&lt;&gt;TRIM(A903),"Confira o código",IF(COUNTIFS(GastoID,A903)&gt;1,"Código repetido",IF(NOT(ISNUMBER(B903)),"Confira a data",IF(OR(B903&lt;1,B903&gt;73415,INT(B903)&lt;&gt;B903),"Confira a data",IF(NOT(ISNUMBER(C903)),"Confira o valor",IF(C903&lt;=0,"Valor maior que zero",IF(COUNTIFS(Categorias,F903)&lt;&gt;1,"Escolha uma categoria",IF(G903="","Preencha a descrição","OK"))))))))))</f>
        <v/>
      </c>
      <c r="K903" s="34" t="n">
        <f aca="false">IF(J903="OK",C903,0)</f>
        <v>0</v>
      </c>
      <c r="L903" s="34" t="str">
        <f aca="false">IF(OR(J903&lt;&gt;"OK",FinMes=""),"",IF(B903&gt;=FinMes,0,MAX(0,ROUND(E903-C903,2))))</f>
        <v/>
      </c>
    </row>
    <row r="904" customFormat="false" ht="25" hidden="false" customHeight="true" outlineLevel="0" collapsed="false">
      <c r="A904" s="31"/>
      <c r="B904" s="32"/>
      <c r="C904" s="33"/>
      <c r="D904" s="34" t="str">
        <f aca="false">IF(OR(J904&lt;&gt;"OK",FinMes=""),"",IF(B904&gt;=FinMes,0,MAX(0,ROUND(C904-E904,2))))</f>
        <v/>
      </c>
      <c r="E904" s="34" t="str">
        <f aca="false">IF(OR(J904&lt;&gt;"OK",FinMes=""),"",IF(B904&gt;=FinMes,0,SUMIFS(PagoValido,PagoGasto,A904,PagoFecha,"&lt;"&amp;FinMes)))</f>
        <v/>
      </c>
      <c r="F904" s="35"/>
      <c r="G904" s="35"/>
      <c r="H904" s="35"/>
      <c r="I904" s="36" t="str">
        <f aca="false">IF(J904="","",IF(J904&lt;&gt;"OK","Confira os dados",IF(FinMes="","Escolha um período",IF(B904&gt;=FinMes,"Outro período",IF(L904&gt;0,"Pagamento excedente",IF(D904=0,"Pago",IF(E904=0,"A pagar","Parcial")))))))</f>
        <v/>
      </c>
      <c r="J904" s="36" t="str">
        <f aca="false">IF(COUNTA(A904:C904,F904:H904)=0,"",IF(A904="","Falta o código",IF(A904&lt;&gt;TRIM(A904),"Confira o código",IF(COUNTIFS(GastoID,A904)&gt;1,"Código repetido",IF(NOT(ISNUMBER(B904)),"Confira a data",IF(OR(B904&lt;1,B904&gt;73415,INT(B904)&lt;&gt;B904),"Confira a data",IF(NOT(ISNUMBER(C904)),"Confira o valor",IF(C904&lt;=0,"Valor maior que zero",IF(COUNTIFS(Categorias,F904)&lt;&gt;1,"Escolha uma categoria",IF(G904="","Preencha a descrição","OK"))))))))))</f>
        <v/>
      </c>
      <c r="K904" s="34" t="n">
        <f aca="false">IF(J904="OK",C904,0)</f>
        <v>0</v>
      </c>
      <c r="L904" s="34" t="str">
        <f aca="false">IF(OR(J904&lt;&gt;"OK",FinMes=""),"",IF(B904&gt;=FinMes,0,MAX(0,ROUND(E904-C904,2))))</f>
        <v/>
      </c>
    </row>
    <row r="905" customFormat="false" ht="25" hidden="false" customHeight="true" outlineLevel="0" collapsed="false">
      <c r="A905" s="31"/>
      <c r="B905" s="32"/>
      <c r="C905" s="33"/>
      <c r="D905" s="34" t="str">
        <f aca="false">IF(OR(J905&lt;&gt;"OK",FinMes=""),"",IF(B905&gt;=FinMes,0,MAX(0,ROUND(C905-E905,2))))</f>
        <v/>
      </c>
      <c r="E905" s="34" t="str">
        <f aca="false">IF(OR(J905&lt;&gt;"OK",FinMes=""),"",IF(B905&gt;=FinMes,0,SUMIFS(PagoValido,PagoGasto,A905,PagoFecha,"&lt;"&amp;FinMes)))</f>
        <v/>
      </c>
      <c r="F905" s="35"/>
      <c r="G905" s="35"/>
      <c r="H905" s="35"/>
      <c r="I905" s="36" t="str">
        <f aca="false">IF(J905="","",IF(J905&lt;&gt;"OK","Confira os dados",IF(FinMes="","Escolha um período",IF(B905&gt;=FinMes,"Outro período",IF(L905&gt;0,"Pagamento excedente",IF(D905=0,"Pago",IF(E905=0,"A pagar","Parcial")))))))</f>
        <v/>
      </c>
      <c r="J905" s="36" t="str">
        <f aca="false">IF(COUNTA(A905:C905,F905:H905)=0,"",IF(A905="","Falta o código",IF(A905&lt;&gt;TRIM(A905),"Confira o código",IF(COUNTIFS(GastoID,A905)&gt;1,"Código repetido",IF(NOT(ISNUMBER(B905)),"Confira a data",IF(OR(B905&lt;1,B905&gt;73415,INT(B905)&lt;&gt;B905),"Confira a data",IF(NOT(ISNUMBER(C905)),"Confira o valor",IF(C905&lt;=0,"Valor maior que zero",IF(COUNTIFS(Categorias,F905)&lt;&gt;1,"Escolha uma categoria",IF(G905="","Preencha a descrição","OK"))))))))))</f>
        <v/>
      </c>
      <c r="K905" s="34" t="n">
        <f aca="false">IF(J905="OK",C905,0)</f>
        <v>0</v>
      </c>
      <c r="L905" s="34" t="str">
        <f aca="false">IF(OR(J905&lt;&gt;"OK",FinMes=""),"",IF(B905&gt;=FinMes,0,MAX(0,ROUND(E905-C905,2))))</f>
        <v/>
      </c>
    </row>
    <row r="906" customFormat="false" ht="25" hidden="false" customHeight="true" outlineLevel="0" collapsed="false">
      <c r="A906" s="31"/>
      <c r="B906" s="32"/>
      <c r="C906" s="33"/>
      <c r="D906" s="34" t="str">
        <f aca="false">IF(OR(J906&lt;&gt;"OK",FinMes=""),"",IF(B906&gt;=FinMes,0,MAX(0,ROUND(C906-E906,2))))</f>
        <v/>
      </c>
      <c r="E906" s="34" t="str">
        <f aca="false">IF(OR(J906&lt;&gt;"OK",FinMes=""),"",IF(B906&gt;=FinMes,0,SUMIFS(PagoValido,PagoGasto,A906,PagoFecha,"&lt;"&amp;FinMes)))</f>
        <v/>
      </c>
      <c r="F906" s="35"/>
      <c r="G906" s="35"/>
      <c r="H906" s="35"/>
      <c r="I906" s="36" t="str">
        <f aca="false">IF(J906="","",IF(J906&lt;&gt;"OK","Confira os dados",IF(FinMes="","Escolha um período",IF(B906&gt;=FinMes,"Outro período",IF(L906&gt;0,"Pagamento excedente",IF(D906=0,"Pago",IF(E906=0,"A pagar","Parcial")))))))</f>
        <v/>
      </c>
      <c r="J906" s="36" t="str">
        <f aca="false">IF(COUNTA(A906:C906,F906:H906)=0,"",IF(A906="","Falta o código",IF(A906&lt;&gt;TRIM(A906),"Confira o código",IF(COUNTIFS(GastoID,A906)&gt;1,"Código repetido",IF(NOT(ISNUMBER(B906)),"Confira a data",IF(OR(B906&lt;1,B906&gt;73415,INT(B906)&lt;&gt;B906),"Confira a data",IF(NOT(ISNUMBER(C906)),"Confira o valor",IF(C906&lt;=0,"Valor maior que zero",IF(COUNTIFS(Categorias,F906)&lt;&gt;1,"Escolha uma categoria",IF(G906="","Preencha a descrição","OK"))))))))))</f>
        <v/>
      </c>
      <c r="K906" s="34" t="n">
        <f aca="false">IF(J906="OK",C906,0)</f>
        <v>0</v>
      </c>
      <c r="L906" s="34" t="str">
        <f aca="false">IF(OR(J906&lt;&gt;"OK",FinMes=""),"",IF(B906&gt;=FinMes,0,MAX(0,ROUND(E906-C906,2))))</f>
        <v/>
      </c>
    </row>
    <row r="907" customFormat="false" ht="25" hidden="false" customHeight="true" outlineLevel="0" collapsed="false">
      <c r="A907" s="31"/>
      <c r="B907" s="32"/>
      <c r="C907" s="33"/>
      <c r="D907" s="34" t="str">
        <f aca="false">IF(OR(J907&lt;&gt;"OK",FinMes=""),"",IF(B907&gt;=FinMes,0,MAX(0,ROUND(C907-E907,2))))</f>
        <v/>
      </c>
      <c r="E907" s="34" t="str">
        <f aca="false">IF(OR(J907&lt;&gt;"OK",FinMes=""),"",IF(B907&gt;=FinMes,0,SUMIFS(PagoValido,PagoGasto,A907,PagoFecha,"&lt;"&amp;FinMes)))</f>
        <v/>
      </c>
      <c r="F907" s="35"/>
      <c r="G907" s="35"/>
      <c r="H907" s="35"/>
      <c r="I907" s="36" t="str">
        <f aca="false">IF(J907="","",IF(J907&lt;&gt;"OK","Confira os dados",IF(FinMes="","Escolha um período",IF(B907&gt;=FinMes,"Outro período",IF(L907&gt;0,"Pagamento excedente",IF(D907=0,"Pago",IF(E907=0,"A pagar","Parcial")))))))</f>
        <v/>
      </c>
      <c r="J907" s="36" t="str">
        <f aca="false">IF(COUNTA(A907:C907,F907:H907)=0,"",IF(A907="","Falta o código",IF(A907&lt;&gt;TRIM(A907),"Confira o código",IF(COUNTIFS(GastoID,A907)&gt;1,"Código repetido",IF(NOT(ISNUMBER(B907)),"Confira a data",IF(OR(B907&lt;1,B907&gt;73415,INT(B907)&lt;&gt;B907),"Confira a data",IF(NOT(ISNUMBER(C907)),"Confira o valor",IF(C907&lt;=0,"Valor maior que zero",IF(COUNTIFS(Categorias,F907)&lt;&gt;1,"Escolha uma categoria",IF(G907="","Preencha a descrição","OK"))))))))))</f>
        <v/>
      </c>
      <c r="K907" s="34" t="n">
        <f aca="false">IF(J907="OK",C907,0)</f>
        <v>0</v>
      </c>
      <c r="L907" s="34" t="str">
        <f aca="false">IF(OR(J907&lt;&gt;"OK",FinMes=""),"",IF(B907&gt;=FinMes,0,MAX(0,ROUND(E907-C907,2))))</f>
        <v/>
      </c>
    </row>
    <row r="908" customFormat="false" ht="25" hidden="false" customHeight="true" outlineLevel="0" collapsed="false">
      <c r="A908" s="31"/>
      <c r="B908" s="32"/>
      <c r="C908" s="33"/>
      <c r="D908" s="34" t="str">
        <f aca="false">IF(OR(J908&lt;&gt;"OK",FinMes=""),"",IF(B908&gt;=FinMes,0,MAX(0,ROUND(C908-E908,2))))</f>
        <v/>
      </c>
      <c r="E908" s="34" t="str">
        <f aca="false">IF(OR(J908&lt;&gt;"OK",FinMes=""),"",IF(B908&gt;=FinMes,0,SUMIFS(PagoValido,PagoGasto,A908,PagoFecha,"&lt;"&amp;FinMes)))</f>
        <v/>
      </c>
      <c r="F908" s="35"/>
      <c r="G908" s="35"/>
      <c r="H908" s="35"/>
      <c r="I908" s="36" t="str">
        <f aca="false">IF(J908="","",IF(J908&lt;&gt;"OK","Confira os dados",IF(FinMes="","Escolha um período",IF(B908&gt;=FinMes,"Outro período",IF(L908&gt;0,"Pagamento excedente",IF(D908=0,"Pago",IF(E908=0,"A pagar","Parcial")))))))</f>
        <v/>
      </c>
      <c r="J908" s="36" t="str">
        <f aca="false">IF(COUNTA(A908:C908,F908:H908)=0,"",IF(A908="","Falta o código",IF(A908&lt;&gt;TRIM(A908),"Confira o código",IF(COUNTIFS(GastoID,A908)&gt;1,"Código repetido",IF(NOT(ISNUMBER(B908)),"Confira a data",IF(OR(B908&lt;1,B908&gt;73415,INT(B908)&lt;&gt;B908),"Confira a data",IF(NOT(ISNUMBER(C908)),"Confira o valor",IF(C908&lt;=0,"Valor maior que zero",IF(COUNTIFS(Categorias,F908)&lt;&gt;1,"Escolha uma categoria",IF(G908="","Preencha a descrição","OK"))))))))))</f>
        <v/>
      </c>
      <c r="K908" s="34" t="n">
        <f aca="false">IF(J908="OK",C908,0)</f>
        <v>0</v>
      </c>
      <c r="L908" s="34" t="str">
        <f aca="false">IF(OR(J908&lt;&gt;"OK",FinMes=""),"",IF(B908&gt;=FinMes,0,MAX(0,ROUND(E908-C908,2))))</f>
        <v/>
      </c>
    </row>
    <row r="909" customFormat="false" ht="25" hidden="false" customHeight="true" outlineLevel="0" collapsed="false">
      <c r="A909" s="31"/>
      <c r="B909" s="32"/>
      <c r="C909" s="33"/>
      <c r="D909" s="34" t="str">
        <f aca="false">IF(OR(J909&lt;&gt;"OK",FinMes=""),"",IF(B909&gt;=FinMes,0,MAX(0,ROUND(C909-E909,2))))</f>
        <v/>
      </c>
      <c r="E909" s="34" t="str">
        <f aca="false">IF(OR(J909&lt;&gt;"OK",FinMes=""),"",IF(B909&gt;=FinMes,0,SUMIFS(PagoValido,PagoGasto,A909,PagoFecha,"&lt;"&amp;FinMes)))</f>
        <v/>
      </c>
      <c r="F909" s="35"/>
      <c r="G909" s="35"/>
      <c r="H909" s="35"/>
      <c r="I909" s="36" t="str">
        <f aca="false">IF(J909="","",IF(J909&lt;&gt;"OK","Confira os dados",IF(FinMes="","Escolha um período",IF(B909&gt;=FinMes,"Outro período",IF(L909&gt;0,"Pagamento excedente",IF(D909=0,"Pago",IF(E909=0,"A pagar","Parcial")))))))</f>
        <v/>
      </c>
      <c r="J909" s="36" t="str">
        <f aca="false">IF(COUNTA(A909:C909,F909:H909)=0,"",IF(A909="","Falta o código",IF(A909&lt;&gt;TRIM(A909),"Confira o código",IF(COUNTIFS(GastoID,A909)&gt;1,"Código repetido",IF(NOT(ISNUMBER(B909)),"Confira a data",IF(OR(B909&lt;1,B909&gt;73415,INT(B909)&lt;&gt;B909),"Confira a data",IF(NOT(ISNUMBER(C909)),"Confira o valor",IF(C909&lt;=0,"Valor maior que zero",IF(COUNTIFS(Categorias,F909)&lt;&gt;1,"Escolha uma categoria",IF(G909="","Preencha a descrição","OK"))))))))))</f>
        <v/>
      </c>
      <c r="K909" s="34" t="n">
        <f aca="false">IF(J909="OK",C909,0)</f>
        <v>0</v>
      </c>
      <c r="L909" s="34" t="str">
        <f aca="false">IF(OR(J909&lt;&gt;"OK",FinMes=""),"",IF(B909&gt;=FinMes,0,MAX(0,ROUND(E909-C909,2))))</f>
        <v/>
      </c>
    </row>
    <row r="910" customFormat="false" ht="25" hidden="false" customHeight="true" outlineLevel="0" collapsed="false">
      <c r="A910" s="31"/>
      <c r="B910" s="32"/>
      <c r="C910" s="33"/>
      <c r="D910" s="34" t="str">
        <f aca="false">IF(OR(J910&lt;&gt;"OK",FinMes=""),"",IF(B910&gt;=FinMes,0,MAX(0,ROUND(C910-E910,2))))</f>
        <v/>
      </c>
      <c r="E910" s="34" t="str">
        <f aca="false">IF(OR(J910&lt;&gt;"OK",FinMes=""),"",IF(B910&gt;=FinMes,0,SUMIFS(PagoValido,PagoGasto,A910,PagoFecha,"&lt;"&amp;FinMes)))</f>
        <v/>
      </c>
      <c r="F910" s="35"/>
      <c r="G910" s="35"/>
      <c r="H910" s="35"/>
      <c r="I910" s="36" t="str">
        <f aca="false">IF(J910="","",IF(J910&lt;&gt;"OK","Confira os dados",IF(FinMes="","Escolha um período",IF(B910&gt;=FinMes,"Outro período",IF(L910&gt;0,"Pagamento excedente",IF(D910=0,"Pago",IF(E910=0,"A pagar","Parcial")))))))</f>
        <v/>
      </c>
      <c r="J910" s="36" t="str">
        <f aca="false">IF(COUNTA(A910:C910,F910:H910)=0,"",IF(A910="","Falta o código",IF(A910&lt;&gt;TRIM(A910),"Confira o código",IF(COUNTIFS(GastoID,A910)&gt;1,"Código repetido",IF(NOT(ISNUMBER(B910)),"Confira a data",IF(OR(B910&lt;1,B910&gt;73415,INT(B910)&lt;&gt;B910),"Confira a data",IF(NOT(ISNUMBER(C910)),"Confira o valor",IF(C910&lt;=0,"Valor maior que zero",IF(COUNTIFS(Categorias,F910)&lt;&gt;1,"Escolha uma categoria",IF(G910="","Preencha a descrição","OK"))))))))))</f>
        <v/>
      </c>
      <c r="K910" s="34" t="n">
        <f aca="false">IF(J910="OK",C910,0)</f>
        <v>0</v>
      </c>
      <c r="L910" s="34" t="str">
        <f aca="false">IF(OR(J910&lt;&gt;"OK",FinMes=""),"",IF(B910&gt;=FinMes,0,MAX(0,ROUND(E910-C910,2))))</f>
        <v/>
      </c>
    </row>
    <row r="911" customFormat="false" ht="25" hidden="false" customHeight="true" outlineLevel="0" collapsed="false">
      <c r="A911" s="31"/>
      <c r="B911" s="32"/>
      <c r="C911" s="33"/>
      <c r="D911" s="34" t="str">
        <f aca="false">IF(OR(J911&lt;&gt;"OK",FinMes=""),"",IF(B911&gt;=FinMes,0,MAX(0,ROUND(C911-E911,2))))</f>
        <v/>
      </c>
      <c r="E911" s="34" t="str">
        <f aca="false">IF(OR(J911&lt;&gt;"OK",FinMes=""),"",IF(B911&gt;=FinMes,0,SUMIFS(PagoValido,PagoGasto,A911,PagoFecha,"&lt;"&amp;FinMes)))</f>
        <v/>
      </c>
      <c r="F911" s="35"/>
      <c r="G911" s="35"/>
      <c r="H911" s="35"/>
      <c r="I911" s="36" t="str">
        <f aca="false">IF(J911="","",IF(J911&lt;&gt;"OK","Confira os dados",IF(FinMes="","Escolha um período",IF(B911&gt;=FinMes,"Outro período",IF(L911&gt;0,"Pagamento excedente",IF(D911=0,"Pago",IF(E911=0,"A pagar","Parcial")))))))</f>
        <v/>
      </c>
      <c r="J911" s="36" t="str">
        <f aca="false">IF(COUNTA(A911:C911,F911:H911)=0,"",IF(A911="","Falta o código",IF(A911&lt;&gt;TRIM(A911),"Confira o código",IF(COUNTIFS(GastoID,A911)&gt;1,"Código repetido",IF(NOT(ISNUMBER(B911)),"Confira a data",IF(OR(B911&lt;1,B911&gt;73415,INT(B911)&lt;&gt;B911),"Confira a data",IF(NOT(ISNUMBER(C911)),"Confira o valor",IF(C911&lt;=0,"Valor maior que zero",IF(COUNTIFS(Categorias,F911)&lt;&gt;1,"Escolha uma categoria",IF(G911="","Preencha a descrição","OK"))))))))))</f>
        <v/>
      </c>
      <c r="K911" s="34" t="n">
        <f aca="false">IF(J911="OK",C911,0)</f>
        <v>0</v>
      </c>
      <c r="L911" s="34" t="str">
        <f aca="false">IF(OR(J911&lt;&gt;"OK",FinMes=""),"",IF(B911&gt;=FinMes,0,MAX(0,ROUND(E911-C911,2))))</f>
        <v/>
      </c>
    </row>
    <row r="912" customFormat="false" ht="25" hidden="false" customHeight="true" outlineLevel="0" collapsed="false">
      <c r="A912" s="31"/>
      <c r="B912" s="32"/>
      <c r="C912" s="33"/>
      <c r="D912" s="34" t="str">
        <f aca="false">IF(OR(J912&lt;&gt;"OK",FinMes=""),"",IF(B912&gt;=FinMes,0,MAX(0,ROUND(C912-E912,2))))</f>
        <v/>
      </c>
      <c r="E912" s="34" t="str">
        <f aca="false">IF(OR(J912&lt;&gt;"OK",FinMes=""),"",IF(B912&gt;=FinMes,0,SUMIFS(PagoValido,PagoGasto,A912,PagoFecha,"&lt;"&amp;FinMes)))</f>
        <v/>
      </c>
      <c r="F912" s="35"/>
      <c r="G912" s="35"/>
      <c r="H912" s="35"/>
      <c r="I912" s="36" t="str">
        <f aca="false">IF(J912="","",IF(J912&lt;&gt;"OK","Confira os dados",IF(FinMes="","Escolha um período",IF(B912&gt;=FinMes,"Outro período",IF(L912&gt;0,"Pagamento excedente",IF(D912=0,"Pago",IF(E912=0,"A pagar","Parcial")))))))</f>
        <v/>
      </c>
      <c r="J912" s="36" t="str">
        <f aca="false">IF(COUNTA(A912:C912,F912:H912)=0,"",IF(A912="","Falta o código",IF(A912&lt;&gt;TRIM(A912),"Confira o código",IF(COUNTIFS(GastoID,A912)&gt;1,"Código repetido",IF(NOT(ISNUMBER(B912)),"Confira a data",IF(OR(B912&lt;1,B912&gt;73415,INT(B912)&lt;&gt;B912),"Confira a data",IF(NOT(ISNUMBER(C912)),"Confira o valor",IF(C912&lt;=0,"Valor maior que zero",IF(COUNTIFS(Categorias,F912)&lt;&gt;1,"Escolha uma categoria",IF(G912="","Preencha a descrição","OK"))))))))))</f>
        <v/>
      </c>
      <c r="K912" s="34" t="n">
        <f aca="false">IF(J912="OK",C912,0)</f>
        <v>0</v>
      </c>
      <c r="L912" s="34" t="str">
        <f aca="false">IF(OR(J912&lt;&gt;"OK",FinMes=""),"",IF(B912&gt;=FinMes,0,MAX(0,ROUND(E912-C912,2))))</f>
        <v/>
      </c>
    </row>
    <row r="913" customFormat="false" ht="25" hidden="false" customHeight="true" outlineLevel="0" collapsed="false">
      <c r="A913" s="31"/>
      <c r="B913" s="32"/>
      <c r="C913" s="33"/>
      <c r="D913" s="34" t="str">
        <f aca="false">IF(OR(J913&lt;&gt;"OK",FinMes=""),"",IF(B913&gt;=FinMes,0,MAX(0,ROUND(C913-E913,2))))</f>
        <v/>
      </c>
      <c r="E913" s="34" t="str">
        <f aca="false">IF(OR(J913&lt;&gt;"OK",FinMes=""),"",IF(B913&gt;=FinMes,0,SUMIFS(PagoValido,PagoGasto,A913,PagoFecha,"&lt;"&amp;FinMes)))</f>
        <v/>
      </c>
      <c r="F913" s="35"/>
      <c r="G913" s="35"/>
      <c r="H913" s="35"/>
      <c r="I913" s="36" t="str">
        <f aca="false">IF(J913="","",IF(J913&lt;&gt;"OK","Confira os dados",IF(FinMes="","Escolha um período",IF(B913&gt;=FinMes,"Outro período",IF(L913&gt;0,"Pagamento excedente",IF(D913=0,"Pago",IF(E913=0,"A pagar","Parcial")))))))</f>
        <v/>
      </c>
      <c r="J913" s="36" t="str">
        <f aca="false">IF(COUNTA(A913:C913,F913:H913)=0,"",IF(A913="","Falta o código",IF(A913&lt;&gt;TRIM(A913),"Confira o código",IF(COUNTIFS(GastoID,A913)&gt;1,"Código repetido",IF(NOT(ISNUMBER(B913)),"Confira a data",IF(OR(B913&lt;1,B913&gt;73415,INT(B913)&lt;&gt;B913),"Confira a data",IF(NOT(ISNUMBER(C913)),"Confira o valor",IF(C913&lt;=0,"Valor maior que zero",IF(COUNTIFS(Categorias,F913)&lt;&gt;1,"Escolha uma categoria",IF(G913="","Preencha a descrição","OK"))))))))))</f>
        <v/>
      </c>
      <c r="K913" s="34" t="n">
        <f aca="false">IF(J913="OK",C913,0)</f>
        <v>0</v>
      </c>
      <c r="L913" s="34" t="str">
        <f aca="false">IF(OR(J913&lt;&gt;"OK",FinMes=""),"",IF(B913&gt;=FinMes,0,MAX(0,ROUND(E913-C913,2))))</f>
        <v/>
      </c>
    </row>
    <row r="914" customFormat="false" ht="25" hidden="false" customHeight="true" outlineLevel="0" collapsed="false">
      <c r="A914" s="31"/>
      <c r="B914" s="32"/>
      <c r="C914" s="33"/>
      <c r="D914" s="34" t="str">
        <f aca="false">IF(OR(J914&lt;&gt;"OK",FinMes=""),"",IF(B914&gt;=FinMes,0,MAX(0,ROUND(C914-E914,2))))</f>
        <v/>
      </c>
      <c r="E914" s="34" t="str">
        <f aca="false">IF(OR(J914&lt;&gt;"OK",FinMes=""),"",IF(B914&gt;=FinMes,0,SUMIFS(PagoValido,PagoGasto,A914,PagoFecha,"&lt;"&amp;FinMes)))</f>
        <v/>
      </c>
      <c r="F914" s="35"/>
      <c r="G914" s="35"/>
      <c r="H914" s="35"/>
      <c r="I914" s="36" t="str">
        <f aca="false">IF(J914="","",IF(J914&lt;&gt;"OK","Confira os dados",IF(FinMes="","Escolha um período",IF(B914&gt;=FinMes,"Outro período",IF(L914&gt;0,"Pagamento excedente",IF(D914=0,"Pago",IF(E914=0,"A pagar","Parcial")))))))</f>
        <v/>
      </c>
      <c r="J914" s="36" t="str">
        <f aca="false">IF(COUNTA(A914:C914,F914:H914)=0,"",IF(A914="","Falta o código",IF(A914&lt;&gt;TRIM(A914),"Confira o código",IF(COUNTIFS(GastoID,A914)&gt;1,"Código repetido",IF(NOT(ISNUMBER(B914)),"Confira a data",IF(OR(B914&lt;1,B914&gt;73415,INT(B914)&lt;&gt;B914),"Confira a data",IF(NOT(ISNUMBER(C914)),"Confira o valor",IF(C914&lt;=0,"Valor maior que zero",IF(COUNTIFS(Categorias,F914)&lt;&gt;1,"Escolha uma categoria",IF(G914="","Preencha a descrição","OK"))))))))))</f>
        <v/>
      </c>
      <c r="K914" s="34" t="n">
        <f aca="false">IF(J914="OK",C914,0)</f>
        <v>0</v>
      </c>
      <c r="L914" s="34" t="str">
        <f aca="false">IF(OR(J914&lt;&gt;"OK",FinMes=""),"",IF(B914&gt;=FinMes,0,MAX(0,ROUND(E914-C914,2))))</f>
        <v/>
      </c>
    </row>
    <row r="915" customFormat="false" ht="25" hidden="false" customHeight="true" outlineLevel="0" collapsed="false">
      <c r="A915" s="31"/>
      <c r="B915" s="32"/>
      <c r="C915" s="33"/>
      <c r="D915" s="34" t="str">
        <f aca="false">IF(OR(J915&lt;&gt;"OK",FinMes=""),"",IF(B915&gt;=FinMes,0,MAX(0,ROUND(C915-E915,2))))</f>
        <v/>
      </c>
      <c r="E915" s="34" t="str">
        <f aca="false">IF(OR(J915&lt;&gt;"OK",FinMes=""),"",IF(B915&gt;=FinMes,0,SUMIFS(PagoValido,PagoGasto,A915,PagoFecha,"&lt;"&amp;FinMes)))</f>
        <v/>
      </c>
      <c r="F915" s="35"/>
      <c r="G915" s="35"/>
      <c r="H915" s="35"/>
      <c r="I915" s="36" t="str">
        <f aca="false">IF(J915="","",IF(J915&lt;&gt;"OK","Confira os dados",IF(FinMes="","Escolha um período",IF(B915&gt;=FinMes,"Outro período",IF(L915&gt;0,"Pagamento excedente",IF(D915=0,"Pago",IF(E915=0,"A pagar","Parcial")))))))</f>
        <v/>
      </c>
      <c r="J915" s="36" t="str">
        <f aca="false">IF(COUNTA(A915:C915,F915:H915)=0,"",IF(A915="","Falta o código",IF(A915&lt;&gt;TRIM(A915),"Confira o código",IF(COUNTIFS(GastoID,A915)&gt;1,"Código repetido",IF(NOT(ISNUMBER(B915)),"Confira a data",IF(OR(B915&lt;1,B915&gt;73415,INT(B915)&lt;&gt;B915),"Confira a data",IF(NOT(ISNUMBER(C915)),"Confira o valor",IF(C915&lt;=0,"Valor maior que zero",IF(COUNTIFS(Categorias,F915)&lt;&gt;1,"Escolha uma categoria",IF(G915="","Preencha a descrição","OK"))))))))))</f>
        <v/>
      </c>
      <c r="K915" s="34" t="n">
        <f aca="false">IF(J915="OK",C915,0)</f>
        <v>0</v>
      </c>
      <c r="L915" s="34" t="str">
        <f aca="false">IF(OR(J915&lt;&gt;"OK",FinMes=""),"",IF(B915&gt;=FinMes,0,MAX(0,ROUND(E915-C915,2))))</f>
        <v/>
      </c>
    </row>
    <row r="916" customFormat="false" ht="25" hidden="false" customHeight="true" outlineLevel="0" collapsed="false">
      <c r="A916" s="31"/>
      <c r="B916" s="32"/>
      <c r="C916" s="33"/>
      <c r="D916" s="34" t="str">
        <f aca="false">IF(OR(J916&lt;&gt;"OK",FinMes=""),"",IF(B916&gt;=FinMes,0,MAX(0,ROUND(C916-E916,2))))</f>
        <v/>
      </c>
      <c r="E916" s="34" t="str">
        <f aca="false">IF(OR(J916&lt;&gt;"OK",FinMes=""),"",IF(B916&gt;=FinMes,0,SUMIFS(PagoValido,PagoGasto,A916,PagoFecha,"&lt;"&amp;FinMes)))</f>
        <v/>
      </c>
      <c r="F916" s="35"/>
      <c r="G916" s="35"/>
      <c r="H916" s="35"/>
      <c r="I916" s="36" t="str">
        <f aca="false">IF(J916="","",IF(J916&lt;&gt;"OK","Confira os dados",IF(FinMes="","Escolha um período",IF(B916&gt;=FinMes,"Outro período",IF(L916&gt;0,"Pagamento excedente",IF(D916=0,"Pago",IF(E916=0,"A pagar","Parcial")))))))</f>
        <v/>
      </c>
      <c r="J916" s="36" t="str">
        <f aca="false">IF(COUNTA(A916:C916,F916:H916)=0,"",IF(A916="","Falta o código",IF(A916&lt;&gt;TRIM(A916),"Confira o código",IF(COUNTIFS(GastoID,A916)&gt;1,"Código repetido",IF(NOT(ISNUMBER(B916)),"Confira a data",IF(OR(B916&lt;1,B916&gt;73415,INT(B916)&lt;&gt;B916),"Confira a data",IF(NOT(ISNUMBER(C916)),"Confira o valor",IF(C916&lt;=0,"Valor maior que zero",IF(COUNTIFS(Categorias,F916)&lt;&gt;1,"Escolha uma categoria",IF(G916="","Preencha a descrição","OK"))))))))))</f>
        <v/>
      </c>
      <c r="K916" s="34" t="n">
        <f aca="false">IF(J916="OK",C916,0)</f>
        <v>0</v>
      </c>
      <c r="L916" s="34" t="str">
        <f aca="false">IF(OR(J916&lt;&gt;"OK",FinMes=""),"",IF(B916&gt;=FinMes,0,MAX(0,ROUND(E916-C916,2))))</f>
        <v/>
      </c>
    </row>
    <row r="917" customFormat="false" ht="25" hidden="false" customHeight="true" outlineLevel="0" collapsed="false">
      <c r="A917" s="31"/>
      <c r="B917" s="32"/>
      <c r="C917" s="33"/>
      <c r="D917" s="34" t="str">
        <f aca="false">IF(OR(J917&lt;&gt;"OK",FinMes=""),"",IF(B917&gt;=FinMes,0,MAX(0,ROUND(C917-E917,2))))</f>
        <v/>
      </c>
      <c r="E917" s="34" t="str">
        <f aca="false">IF(OR(J917&lt;&gt;"OK",FinMes=""),"",IF(B917&gt;=FinMes,0,SUMIFS(PagoValido,PagoGasto,A917,PagoFecha,"&lt;"&amp;FinMes)))</f>
        <v/>
      </c>
      <c r="F917" s="35"/>
      <c r="G917" s="35"/>
      <c r="H917" s="35"/>
      <c r="I917" s="36" t="str">
        <f aca="false">IF(J917="","",IF(J917&lt;&gt;"OK","Confira os dados",IF(FinMes="","Escolha um período",IF(B917&gt;=FinMes,"Outro período",IF(L917&gt;0,"Pagamento excedente",IF(D917=0,"Pago",IF(E917=0,"A pagar","Parcial")))))))</f>
        <v/>
      </c>
      <c r="J917" s="36" t="str">
        <f aca="false">IF(COUNTA(A917:C917,F917:H917)=0,"",IF(A917="","Falta o código",IF(A917&lt;&gt;TRIM(A917),"Confira o código",IF(COUNTIFS(GastoID,A917)&gt;1,"Código repetido",IF(NOT(ISNUMBER(B917)),"Confira a data",IF(OR(B917&lt;1,B917&gt;73415,INT(B917)&lt;&gt;B917),"Confira a data",IF(NOT(ISNUMBER(C917)),"Confira o valor",IF(C917&lt;=0,"Valor maior que zero",IF(COUNTIFS(Categorias,F917)&lt;&gt;1,"Escolha uma categoria",IF(G917="","Preencha a descrição","OK"))))))))))</f>
        <v/>
      </c>
      <c r="K917" s="34" t="n">
        <f aca="false">IF(J917="OK",C917,0)</f>
        <v>0</v>
      </c>
      <c r="L917" s="34" t="str">
        <f aca="false">IF(OR(J917&lt;&gt;"OK",FinMes=""),"",IF(B917&gt;=FinMes,0,MAX(0,ROUND(E917-C917,2))))</f>
        <v/>
      </c>
    </row>
    <row r="918" customFormat="false" ht="25" hidden="false" customHeight="true" outlineLevel="0" collapsed="false">
      <c r="A918" s="31"/>
      <c r="B918" s="32"/>
      <c r="C918" s="33"/>
      <c r="D918" s="34" t="str">
        <f aca="false">IF(OR(J918&lt;&gt;"OK",FinMes=""),"",IF(B918&gt;=FinMes,0,MAX(0,ROUND(C918-E918,2))))</f>
        <v/>
      </c>
      <c r="E918" s="34" t="str">
        <f aca="false">IF(OR(J918&lt;&gt;"OK",FinMes=""),"",IF(B918&gt;=FinMes,0,SUMIFS(PagoValido,PagoGasto,A918,PagoFecha,"&lt;"&amp;FinMes)))</f>
        <v/>
      </c>
      <c r="F918" s="35"/>
      <c r="G918" s="35"/>
      <c r="H918" s="35"/>
      <c r="I918" s="36" t="str">
        <f aca="false">IF(J918="","",IF(J918&lt;&gt;"OK","Confira os dados",IF(FinMes="","Escolha um período",IF(B918&gt;=FinMes,"Outro período",IF(L918&gt;0,"Pagamento excedente",IF(D918=0,"Pago",IF(E918=0,"A pagar","Parcial")))))))</f>
        <v/>
      </c>
      <c r="J918" s="36" t="str">
        <f aca="false">IF(COUNTA(A918:C918,F918:H918)=0,"",IF(A918="","Falta o código",IF(A918&lt;&gt;TRIM(A918),"Confira o código",IF(COUNTIFS(GastoID,A918)&gt;1,"Código repetido",IF(NOT(ISNUMBER(B918)),"Confira a data",IF(OR(B918&lt;1,B918&gt;73415,INT(B918)&lt;&gt;B918),"Confira a data",IF(NOT(ISNUMBER(C918)),"Confira o valor",IF(C918&lt;=0,"Valor maior que zero",IF(COUNTIFS(Categorias,F918)&lt;&gt;1,"Escolha uma categoria",IF(G918="","Preencha a descrição","OK"))))))))))</f>
        <v/>
      </c>
      <c r="K918" s="34" t="n">
        <f aca="false">IF(J918="OK",C918,0)</f>
        <v>0</v>
      </c>
      <c r="L918" s="34" t="str">
        <f aca="false">IF(OR(J918&lt;&gt;"OK",FinMes=""),"",IF(B918&gt;=FinMes,0,MAX(0,ROUND(E918-C918,2))))</f>
        <v/>
      </c>
    </row>
    <row r="919" customFormat="false" ht="25" hidden="false" customHeight="true" outlineLevel="0" collapsed="false">
      <c r="A919" s="31"/>
      <c r="B919" s="32"/>
      <c r="C919" s="33"/>
      <c r="D919" s="34" t="str">
        <f aca="false">IF(OR(J919&lt;&gt;"OK",FinMes=""),"",IF(B919&gt;=FinMes,0,MAX(0,ROUND(C919-E919,2))))</f>
        <v/>
      </c>
      <c r="E919" s="34" t="str">
        <f aca="false">IF(OR(J919&lt;&gt;"OK",FinMes=""),"",IF(B919&gt;=FinMes,0,SUMIFS(PagoValido,PagoGasto,A919,PagoFecha,"&lt;"&amp;FinMes)))</f>
        <v/>
      </c>
      <c r="F919" s="35"/>
      <c r="G919" s="35"/>
      <c r="H919" s="35"/>
      <c r="I919" s="36" t="str">
        <f aca="false">IF(J919="","",IF(J919&lt;&gt;"OK","Confira os dados",IF(FinMes="","Escolha um período",IF(B919&gt;=FinMes,"Outro período",IF(L919&gt;0,"Pagamento excedente",IF(D919=0,"Pago",IF(E919=0,"A pagar","Parcial")))))))</f>
        <v/>
      </c>
      <c r="J919" s="36" t="str">
        <f aca="false">IF(COUNTA(A919:C919,F919:H919)=0,"",IF(A919="","Falta o código",IF(A919&lt;&gt;TRIM(A919),"Confira o código",IF(COUNTIFS(GastoID,A919)&gt;1,"Código repetido",IF(NOT(ISNUMBER(B919)),"Confira a data",IF(OR(B919&lt;1,B919&gt;73415,INT(B919)&lt;&gt;B919),"Confira a data",IF(NOT(ISNUMBER(C919)),"Confira o valor",IF(C919&lt;=0,"Valor maior que zero",IF(COUNTIFS(Categorias,F919)&lt;&gt;1,"Escolha uma categoria",IF(G919="","Preencha a descrição","OK"))))))))))</f>
        <v/>
      </c>
      <c r="K919" s="34" t="n">
        <f aca="false">IF(J919="OK",C919,0)</f>
        <v>0</v>
      </c>
      <c r="L919" s="34" t="str">
        <f aca="false">IF(OR(J919&lt;&gt;"OK",FinMes=""),"",IF(B919&gt;=FinMes,0,MAX(0,ROUND(E919-C919,2))))</f>
        <v/>
      </c>
    </row>
    <row r="920" customFormat="false" ht="25" hidden="false" customHeight="true" outlineLevel="0" collapsed="false">
      <c r="A920" s="31"/>
      <c r="B920" s="32"/>
      <c r="C920" s="33"/>
      <c r="D920" s="34" t="str">
        <f aca="false">IF(OR(J920&lt;&gt;"OK",FinMes=""),"",IF(B920&gt;=FinMes,0,MAX(0,ROUND(C920-E920,2))))</f>
        <v/>
      </c>
      <c r="E920" s="34" t="str">
        <f aca="false">IF(OR(J920&lt;&gt;"OK",FinMes=""),"",IF(B920&gt;=FinMes,0,SUMIFS(PagoValido,PagoGasto,A920,PagoFecha,"&lt;"&amp;FinMes)))</f>
        <v/>
      </c>
      <c r="F920" s="35"/>
      <c r="G920" s="35"/>
      <c r="H920" s="35"/>
      <c r="I920" s="36" t="str">
        <f aca="false">IF(J920="","",IF(J920&lt;&gt;"OK","Confira os dados",IF(FinMes="","Escolha um período",IF(B920&gt;=FinMes,"Outro período",IF(L920&gt;0,"Pagamento excedente",IF(D920=0,"Pago",IF(E920=0,"A pagar","Parcial")))))))</f>
        <v/>
      </c>
      <c r="J920" s="36" t="str">
        <f aca="false">IF(COUNTA(A920:C920,F920:H920)=0,"",IF(A920="","Falta o código",IF(A920&lt;&gt;TRIM(A920),"Confira o código",IF(COUNTIFS(GastoID,A920)&gt;1,"Código repetido",IF(NOT(ISNUMBER(B920)),"Confira a data",IF(OR(B920&lt;1,B920&gt;73415,INT(B920)&lt;&gt;B920),"Confira a data",IF(NOT(ISNUMBER(C920)),"Confira o valor",IF(C920&lt;=0,"Valor maior que zero",IF(COUNTIFS(Categorias,F920)&lt;&gt;1,"Escolha uma categoria",IF(G920="","Preencha a descrição","OK"))))))))))</f>
        <v/>
      </c>
      <c r="K920" s="34" t="n">
        <f aca="false">IF(J920="OK",C920,0)</f>
        <v>0</v>
      </c>
      <c r="L920" s="34" t="str">
        <f aca="false">IF(OR(J920&lt;&gt;"OK",FinMes=""),"",IF(B920&gt;=FinMes,0,MAX(0,ROUND(E920-C920,2))))</f>
        <v/>
      </c>
    </row>
    <row r="921" customFormat="false" ht="25" hidden="false" customHeight="true" outlineLevel="0" collapsed="false">
      <c r="A921" s="31"/>
      <c r="B921" s="32"/>
      <c r="C921" s="33"/>
      <c r="D921" s="34" t="str">
        <f aca="false">IF(OR(J921&lt;&gt;"OK",FinMes=""),"",IF(B921&gt;=FinMes,0,MAX(0,ROUND(C921-E921,2))))</f>
        <v/>
      </c>
      <c r="E921" s="34" t="str">
        <f aca="false">IF(OR(J921&lt;&gt;"OK",FinMes=""),"",IF(B921&gt;=FinMes,0,SUMIFS(PagoValido,PagoGasto,A921,PagoFecha,"&lt;"&amp;FinMes)))</f>
        <v/>
      </c>
      <c r="F921" s="35"/>
      <c r="G921" s="35"/>
      <c r="H921" s="35"/>
      <c r="I921" s="36" t="str">
        <f aca="false">IF(J921="","",IF(J921&lt;&gt;"OK","Confira os dados",IF(FinMes="","Escolha um período",IF(B921&gt;=FinMes,"Outro período",IF(L921&gt;0,"Pagamento excedente",IF(D921=0,"Pago",IF(E921=0,"A pagar","Parcial")))))))</f>
        <v/>
      </c>
      <c r="J921" s="36" t="str">
        <f aca="false">IF(COUNTA(A921:C921,F921:H921)=0,"",IF(A921="","Falta o código",IF(A921&lt;&gt;TRIM(A921),"Confira o código",IF(COUNTIFS(GastoID,A921)&gt;1,"Código repetido",IF(NOT(ISNUMBER(B921)),"Confira a data",IF(OR(B921&lt;1,B921&gt;73415,INT(B921)&lt;&gt;B921),"Confira a data",IF(NOT(ISNUMBER(C921)),"Confira o valor",IF(C921&lt;=0,"Valor maior que zero",IF(COUNTIFS(Categorias,F921)&lt;&gt;1,"Escolha uma categoria",IF(G921="","Preencha a descrição","OK"))))))))))</f>
        <v/>
      </c>
      <c r="K921" s="34" t="n">
        <f aca="false">IF(J921="OK",C921,0)</f>
        <v>0</v>
      </c>
      <c r="L921" s="34" t="str">
        <f aca="false">IF(OR(J921&lt;&gt;"OK",FinMes=""),"",IF(B921&gt;=FinMes,0,MAX(0,ROUND(E921-C921,2))))</f>
        <v/>
      </c>
    </row>
    <row r="922" customFormat="false" ht="25" hidden="false" customHeight="true" outlineLevel="0" collapsed="false">
      <c r="A922" s="31"/>
      <c r="B922" s="32"/>
      <c r="C922" s="33"/>
      <c r="D922" s="34" t="str">
        <f aca="false">IF(OR(J922&lt;&gt;"OK",FinMes=""),"",IF(B922&gt;=FinMes,0,MAX(0,ROUND(C922-E922,2))))</f>
        <v/>
      </c>
      <c r="E922" s="34" t="str">
        <f aca="false">IF(OR(J922&lt;&gt;"OK",FinMes=""),"",IF(B922&gt;=FinMes,0,SUMIFS(PagoValido,PagoGasto,A922,PagoFecha,"&lt;"&amp;FinMes)))</f>
        <v/>
      </c>
      <c r="F922" s="35"/>
      <c r="G922" s="35"/>
      <c r="H922" s="35"/>
      <c r="I922" s="36" t="str">
        <f aca="false">IF(J922="","",IF(J922&lt;&gt;"OK","Confira os dados",IF(FinMes="","Escolha um período",IF(B922&gt;=FinMes,"Outro período",IF(L922&gt;0,"Pagamento excedente",IF(D922=0,"Pago",IF(E922=0,"A pagar","Parcial")))))))</f>
        <v/>
      </c>
      <c r="J922" s="36" t="str">
        <f aca="false">IF(COUNTA(A922:C922,F922:H922)=0,"",IF(A922="","Falta o código",IF(A922&lt;&gt;TRIM(A922),"Confira o código",IF(COUNTIFS(GastoID,A922)&gt;1,"Código repetido",IF(NOT(ISNUMBER(B922)),"Confira a data",IF(OR(B922&lt;1,B922&gt;73415,INT(B922)&lt;&gt;B922),"Confira a data",IF(NOT(ISNUMBER(C922)),"Confira o valor",IF(C922&lt;=0,"Valor maior que zero",IF(COUNTIFS(Categorias,F922)&lt;&gt;1,"Escolha uma categoria",IF(G922="","Preencha a descrição","OK"))))))))))</f>
        <v/>
      </c>
      <c r="K922" s="34" t="n">
        <f aca="false">IF(J922="OK",C922,0)</f>
        <v>0</v>
      </c>
      <c r="L922" s="34" t="str">
        <f aca="false">IF(OR(J922&lt;&gt;"OK",FinMes=""),"",IF(B922&gt;=FinMes,0,MAX(0,ROUND(E922-C922,2))))</f>
        <v/>
      </c>
    </row>
    <row r="923" customFormat="false" ht="25" hidden="false" customHeight="true" outlineLevel="0" collapsed="false">
      <c r="A923" s="31"/>
      <c r="B923" s="32"/>
      <c r="C923" s="33"/>
      <c r="D923" s="34" t="str">
        <f aca="false">IF(OR(J923&lt;&gt;"OK",FinMes=""),"",IF(B923&gt;=FinMes,0,MAX(0,ROUND(C923-E923,2))))</f>
        <v/>
      </c>
      <c r="E923" s="34" t="str">
        <f aca="false">IF(OR(J923&lt;&gt;"OK",FinMes=""),"",IF(B923&gt;=FinMes,0,SUMIFS(PagoValido,PagoGasto,A923,PagoFecha,"&lt;"&amp;FinMes)))</f>
        <v/>
      </c>
      <c r="F923" s="35"/>
      <c r="G923" s="35"/>
      <c r="H923" s="35"/>
      <c r="I923" s="36" t="str">
        <f aca="false">IF(J923="","",IF(J923&lt;&gt;"OK","Confira os dados",IF(FinMes="","Escolha um período",IF(B923&gt;=FinMes,"Outro período",IF(L923&gt;0,"Pagamento excedente",IF(D923=0,"Pago",IF(E923=0,"A pagar","Parcial")))))))</f>
        <v/>
      </c>
      <c r="J923" s="36" t="str">
        <f aca="false">IF(COUNTA(A923:C923,F923:H923)=0,"",IF(A923="","Falta o código",IF(A923&lt;&gt;TRIM(A923),"Confira o código",IF(COUNTIFS(GastoID,A923)&gt;1,"Código repetido",IF(NOT(ISNUMBER(B923)),"Confira a data",IF(OR(B923&lt;1,B923&gt;73415,INT(B923)&lt;&gt;B923),"Confira a data",IF(NOT(ISNUMBER(C923)),"Confira o valor",IF(C923&lt;=0,"Valor maior que zero",IF(COUNTIFS(Categorias,F923)&lt;&gt;1,"Escolha uma categoria",IF(G923="","Preencha a descrição","OK"))))))))))</f>
        <v/>
      </c>
      <c r="K923" s="34" t="n">
        <f aca="false">IF(J923="OK",C923,0)</f>
        <v>0</v>
      </c>
      <c r="L923" s="34" t="str">
        <f aca="false">IF(OR(J923&lt;&gt;"OK",FinMes=""),"",IF(B923&gt;=FinMes,0,MAX(0,ROUND(E923-C923,2))))</f>
        <v/>
      </c>
    </row>
    <row r="924" customFormat="false" ht="25" hidden="false" customHeight="true" outlineLevel="0" collapsed="false">
      <c r="A924" s="31"/>
      <c r="B924" s="32"/>
      <c r="C924" s="33"/>
      <c r="D924" s="34" t="str">
        <f aca="false">IF(OR(J924&lt;&gt;"OK",FinMes=""),"",IF(B924&gt;=FinMes,0,MAX(0,ROUND(C924-E924,2))))</f>
        <v/>
      </c>
      <c r="E924" s="34" t="str">
        <f aca="false">IF(OR(J924&lt;&gt;"OK",FinMes=""),"",IF(B924&gt;=FinMes,0,SUMIFS(PagoValido,PagoGasto,A924,PagoFecha,"&lt;"&amp;FinMes)))</f>
        <v/>
      </c>
      <c r="F924" s="35"/>
      <c r="G924" s="35"/>
      <c r="H924" s="35"/>
      <c r="I924" s="36" t="str">
        <f aca="false">IF(J924="","",IF(J924&lt;&gt;"OK","Confira os dados",IF(FinMes="","Escolha um período",IF(B924&gt;=FinMes,"Outro período",IF(L924&gt;0,"Pagamento excedente",IF(D924=0,"Pago",IF(E924=0,"A pagar","Parcial")))))))</f>
        <v/>
      </c>
      <c r="J924" s="36" t="str">
        <f aca="false">IF(COUNTA(A924:C924,F924:H924)=0,"",IF(A924="","Falta o código",IF(A924&lt;&gt;TRIM(A924),"Confira o código",IF(COUNTIFS(GastoID,A924)&gt;1,"Código repetido",IF(NOT(ISNUMBER(B924)),"Confira a data",IF(OR(B924&lt;1,B924&gt;73415,INT(B924)&lt;&gt;B924),"Confira a data",IF(NOT(ISNUMBER(C924)),"Confira o valor",IF(C924&lt;=0,"Valor maior que zero",IF(COUNTIFS(Categorias,F924)&lt;&gt;1,"Escolha uma categoria",IF(G924="","Preencha a descrição","OK"))))))))))</f>
        <v/>
      </c>
      <c r="K924" s="34" t="n">
        <f aca="false">IF(J924="OK",C924,0)</f>
        <v>0</v>
      </c>
      <c r="L924" s="34" t="str">
        <f aca="false">IF(OR(J924&lt;&gt;"OK",FinMes=""),"",IF(B924&gt;=FinMes,0,MAX(0,ROUND(E924-C924,2))))</f>
        <v/>
      </c>
    </row>
    <row r="925" customFormat="false" ht="25" hidden="false" customHeight="true" outlineLevel="0" collapsed="false">
      <c r="A925" s="31"/>
      <c r="B925" s="32"/>
      <c r="C925" s="33"/>
      <c r="D925" s="34" t="str">
        <f aca="false">IF(OR(J925&lt;&gt;"OK",FinMes=""),"",IF(B925&gt;=FinMes,0,MAX(0,ROUND(C925-E925,2))))</f>
        <v/>
      </c>
      <c r="E925" s="34" t="str">
        <f aca="false">IF(OR(J925&lt;&gt;"OK",FinMes=""),"",IF(B925&gt;=FinMes,0,SUMIFS(PagoValido,PagoGasto,A925,PagoFecha,"&lt;"&amp;FinMes)))</f>
        <v/>
      </c>
      <c r="F925" s="35"/>
      <c r="G925" s="35"/>
      <c r="H925" s="35"/>
      <c r="I925" s="36" t="str">
        <f aca="false">IF(J925="","",IF(J925&lt;&gt;"OK","Confira os dados",IF(FinMes="","Escolha um período",IF(B925&gt;=FinMes,"Outro período",IF(L925&gt;0,"Pagamento excedente",IF(D925=0,"Pago",IF(E925=0,"A pagar","Parcial")))))))</f>
        <v/>
      </c>
      <c r="J925" s="36" t="str">
        <f aca="false">IF(COUNTA(A925:C925,F925:H925)=0,"",IF(A925="","Falta o código",IF(A925&lt;&gt;TRIM(A925),"Confira o código",IF(COUNTIFS(GastoID,A925)&gt;1,"Código repetido",IF(NOT(ISNUMBER(B925)),"Confira a data",IF(OR(B925&lt;1,B925&gt;73415,INT(B925)&lt;&gt;B925),"Confira a data",IF(NOT(ISNUMBER(C925)),"Confira o valor",IF(C925&lt;=0,"Valor maior que zero",IF(COUNTIFS(Categorias,F925)&lt;&gt;1,"Escolha uma categoria",IF(G925="","Preencha a descrição","OK"))))))))))</f>
        <v/>
      </c>
      <c r="K925" s="34" t="n">
        <f aca="false">IF(J925="OK",C925,0)</f>
        <v>0</v>
      </c>
      <c r="L925" s="34" t="str">
        <f aca="false">IF(OR(J925&lt;&gt;"OK",FinMes=""),"",IF(B925&gt;=FinMes,0,MAX(0,ROUND(E925-C925,2))))</f>
        <v/>
      </c>
    </row>
    <row r="926" customFormat="false" ht="25" hidden="false" customHeight="true" outlineLevel="0" collapsed="false">
      <c r="A926" s="31"/>
      <c r="B926" s="32"/>
      <c r="C926" s="33"/>
      <c r="D926" s="34" t="str">
        <f aca="false">IF(OR(J926&lt;&gt;"OK",FinMes=""),"",IF(B926&gt;=FinMes,0,MAX(0,ROUND(C926-E926,2))))</f>
        <v/>
      </c>
      <c r="E926" s="34" t="str">
        <f aca="false">IF(OR(J926&lt;&gt;"OK",FinMes=""),"",IF(B926&gt;=FinMes,0,SUMIFS(PagoValido,PagoGasto,A926,PagoFecha,"&lt;"&amp;FinMes)))</f>
        <v/>
      </c>
      <c r="F926" s="35"/>
      <c r="G926" s="35"/>
      <c r="H926" s="35"/>
      <c r="I926" s="36" t="str">
        <f aca="false">IF(J926="","",IF(J926&lt;&gt;"OK","Confira os dados",IF(FinMes="","Escolha um período",IF(B926&gt;=FinMes,"Outro período",IF(L926&gt;0,"Pagamento excedente",IF(D926=0,"Pago",IF(E926=0,"A pagar","Parcial")))))))</f>
        <v/>
      </c>
      <c r="J926" s="36" t="str">
        <f aca="false">IF(COUNTA(A926:C926,F926:H926)=0,"",IF(A926="","Falta o código",IF(A926&lt;&gt;TRIM(A926),"Confira o código",IF(COUNTIFS(GastoID,A926)&gt;1,"Código repetido",IF(NOT(ISNUMBER(B926)),"Confira a data",IF(OR(B926&lt;1,B926&gt;73415,INT(B926)&lt;&gt;B926),"Confira a data",IF(NOT(ISNUMBER(C926)),"Confira o valor",IF(C926&lt;=0,"Valor maior que zero",IF(COUNTIFS(Categorias,F926)&lt;&gt;1,"Escolha uma categoria",IF(G926="","Preencha a descrição","OK"))))))))))</f>
        <v/>
      </c>
      <c r="K926" s="34" t="n">
        <f aca="false">IF(J926="OK",C926,0)</f>
        <v>0</v>
      </c>
      <c r="L926" s="34" t="str">
        <f aca="false">IF(OR(J926&lt;&gt;"OK",FinMes=""),"",IF(B926&gt;=FinMes,0,MAX(0,ROUND(E926-C926,2))))</f>
        <v/>
      </c>
    </row>
    <row r="927" customFormat="false" ht="25" hidden="false" customHeight="true" outlineLevel="0" collapsed="false">
      <c r="A927" s="31"/>
      <c r="B927" s="32"/>
      <c r="C927" s="33"/>
      <c r="D927" s="34" t="str">
        <f aca="false">IF(OR(J927&lt;&gt;"OK",FinMes=""),"",IF(B927&gt;=FinMes,0,MAX(0,ROUND(C927-E927,2))))</f>
        <v/>
      </c>
      <c r="E927" s="34" t="str">
        <f aca="false">IF(OR(J927&lt;&gt;"OK",FinMes=""),"",IF(B927&gt;=FinMes,0,SUMIFS(PagoValido,PagoGasto,A927,PagoFecha,"&lt;"&amp;FinMes)))</f>
        <v/>
      </c>
      <c r="F927" s="35"/>
      <c r="G927" s="35"/>
      <c r="H927" s="35"/>
      <c r="I927" s="36" t="str">
        <f aca="false">IF(J927="","",IF(J927&lt;&gt;"OK","Confira os dados",IF(FinMes="","Escolha um período",IF(B927&gt;=FinMes,"Outro período",IF(L927&gt;0,"Pagamento excedente",IF(D927=0,"Pago",IF(E927=0,"A pagar","Parcial")))))))</f>
        <v/>
      </c>
      <c r="J927" s="36" t="str">
        <f aca="false">IF(COUNTA(A927:C927,F927:H927)=0,"",IF(A927="","Falta o código",IF(A927&lt;&gt;TRIM(A927),"Confira o código",IF(COUNTIFS(GastoID,A927)&gt;1,"Código repetido",IF(NOT(ISNUMBER(B927)),"Confira a data",IF(OR(B927&lt;1,B927&gt;73415,INT(B927)&lt;&gt;B927),"Confira a data",IF(NOT(ISNUMBER(C927)),"Confira o valor",IF(C927&lt;=0,"Valor maior que zero",IF(COUNTIFS(Categorias,F927)&lt;&gt;1,"Escolha uma categoria",IF(G927="","Preencha a descrição","OK"))))))))))</f>
        <v/>
      </c>
      <c r="K927" s="34" t="n">
        <f aca="false">IF(J927="OK",C927,0)</f>
        <v>0</v>
      </c>
      <c r="L927" s="34" t="str">
        <f aca="false">IF(OR(J927&lt;&gt;"OK",FinMes=""),"",IF(B927&gt;=FinMes,0,MAX(0,ROUND(E927-C927,2))))</f>
        <v/>
      </c>
    </row>
    <row r="928" customFormat="false" ht="25" hidden="false" customHeight="true" outlineLevel="0" collapsed="false">
      <c r="A928" s="31"/>
      <c r="B928" s="32"/>
      <c r="C928" s="33"/>
      <c r="D928" s="34" t="str">
        <f aca="false">IF(OR(J928&lt;&gt;"OK",FinMes=""),"",IF(B928&gt;=FinMes,0,MAX(0,ROUND(C928-E928,2))))</f>
        <v/>
      </c>
      <c r="E928" s="34" t="str">
        <f aca="false">IF(OR(J928&lt;&gt;"OK",FinMes=""),"",IF(B928&gt;=FinMes,0,SUMIFS(PagoValido,PagoGasto,A928,PagoFecha,"&lt;"&amp;FinMes)))</f>
        <v/>
      </c>
      <c r="F928" s="35"/>
      <c r="G928" s="35"/>
      <c r="H928" s="35"/>
      <c r="I928" s="36" t="str">
        <f aca="false">IF(J928="","",IF(J928&lt;&gt;"OK","Confira os dados",IF(FinMes="","Escolha um período",IF(B928&gt;=FinMes,"Outro período",IF(L928&gt;0,"Pagamento excedente",IF(D928=0,"Pago",IF(E928=0,"A pagar","Parcial")))))))</f>
        <v/>
      </c>
      <c r="J928" s="36" t="str">
        <f aca="false">IF(COUNTA(A928:C928,F928:H928)=0,"",IF(A928="","Falta o código",IF(A928&lt;&gt;TRIM(A928),"Confira o código",IF(COUNTIFS(GastoID,A928)&gt;1,"Código repetido",IF(NOT(ISNUMBER(B928)),"Confira a data",IF(OR(B928&lt;1,B928&gt;73415,INT(B928)&lt;&gt;B928),"Confira a data",IF(NOT(ISNUMBER(C928)),"Confira o valor",IF(C928&lt;=0,"Valor maior que zero",IF(COUNTIFS(Categorias,F928)&lt;&gt;1,"Escolha uma categoria",IF(G928="","Preencha a descrição","OK"))))))))))</f>
        <v/>
      </c>
      <c r="K928" s="34" t="n">
        <f aca="false">IF(J928="OK",C928,0)</f>
        <v>0</v>
      </c>
      <c r="L928" s="34" t="str">
        <f aca="false">IF(OR(J928&lt;&gt;"OK",FinMes=""),"",IF(B928&gt;=FinMes,0,MAX(0,ROUND(E928-C928,2))))</f>
        <v/>
      </c>
    </row>
    <row r="929" customFormat="false" ht="25" hidden="false" customHeight="true" outlineLevel="0" collapsed="false">
      <c r="A929" s="31"/>
      <c r="B929" s="32"/>
      <c r="C929" s="33"/>
      <c r="D929" s="34" t="str">
        <f aca="false">IF(OR(J929&lt;&gt;"OK",FinMes=""),"",IF(B929&gt;=FinMes,0,MAX(0,ROUND(C929-E929,2))))</f>
        <v/>
      </c>
      <c r="E929" s="34" t="str">
        <f aca="false">IF(OR(J929&lt;&gt;"OK",FinMes=""),"",IF(B929&gt;=FinMes,0,SUMIFS(PagoValido,PagoGasto,A929,PagoFecha,"&lt;"&amp;FinMes)))</f>
        <v/>
      </c>
      <c r="F929" s="35"/>
      <c r="G929" s="35"/>
      <c r="H929" s="35"/>
      <c r="I929" s="36" t="str">
        <f aca="false">IF(J929="","",IF(J929&lt;&gt;"OK","Confira os dados",IF(FinMes="","Escolha um período",IF(B929&gt;=FinMes,"Outro período",IF(L929&gt;0,"Pagamento excedente",IF(D929=0,"Pago",IF(E929=0,"A pagar","Parcial")))))))</f>
        <v/>
      </c>
      <c r="J929" s="36" t="str">
        <f aca="false">IF(COUNTA(A929:C929,F929:H929)=0,"",IF(A929="","Falta o código",IF(A929&lt;&gt;TRIM(A929),"Confira o código",IF(COUNTIFS(GastoID,A929)&gt;1,"Código repetido",IF(NOT(ISNUMBER(B929)),"Confira a data",IF(OR(B929&lt;1,B929&gt;73415,INT(B929)&lt;&gt;B929),"Confira a data",IF(NOT(ISNUMBER(C929)),"Confira o valor",IF(C929&lt;=0,"Valor maior que zero",IF(COUNTIFS(Categorias,F929)&lt;&gt;1,"Escolha uma categoria",IF(G929="","Preencha a descrição","OK"))))))))))</f>
        <v/>
      </c>
      <c r="K929" s="34" t="n">
        <f aca="false">IF(J929="OK",C929,0)</f>
        <v>0</v>
      </c>
      <c r="L929" s="34" t="str">
        <f aca="false">IF(OR(J929&lt;&gt;"OK",FinMes=""),"",IF(B929&gt;=FinMes,0,MAX(0,ROUND(E929-C929,2))))</f>
        <v/>
      </c>
    </row>
    <row r="930" customFormat="false" ht="25" hidden="false" customHeight="true" outlineLevel="0" collapsed="false">
      <c r="A930" s="31"/>
      <c r="B930" s="32"/>
      <c r="C930" s="33"/>
      <c r="D930" s="34" t="str">
        <f aca="false">IF(OR(J930&lt;&gt;"OK",FinMes=""),"",IF(B930&gt;=FinMes,0,MAX(0,ROUND(C930-E930,2))))</f>
        <v/>
      </c>
      <c r="E930" s="34" t="str">
        <f aca="false">IF(OR(J930&lt;&gt;"OK",FinMes=""),"",IF(B930&gt;=FinMes,0,SUMIFS(PagoValido,PagoGasto,A930,PagoFecha,"&lt;"&amp;FinMes)))</f>
        <v/>
      </c>
      <c r="F930" s="35"/>
      <c r="G930" s="35"/>
      <c r="H930" s="35"/>
      <c r="I930" s="36" t="str">
        <f aca="false">IF(J930="","",IF(J930&lt;&gt;"OK","Confira os dados",IF(FinMes="","Escolha um período",IF(B930&gt;=FinMes,"Outro período",IF(L930&gt;0,"Pagamento excedente",IF(D930=0,"Pago",IF(E930=0,"A pagar","Parcial")))))))</f>
        <v/>
      </c>
      <c r="J930" s="36" t="str">
        <f aca="false">IF(COUNTA(A930:C930,F930:H930)=0,"",IF(A930="","Falta o código",IF(A930&lt;&gt;TRIM(A930),"Confira o código",IF(COUNTIFS(GastoID,A930)&gt;1,"Código repetido",IF(NOT(ISNUMBER(B930)),"Confira a data",IF(OR(B930&lt;1,B930&gt;73415,INT(B930)&lt;&gt;B930),"Confira a data",IF(NOT(ISNUMBER(C930)),"Confira o valor",IF(C930&lt;=0,"Valor maior que zero",IF(COUNTIFS(Categorias,F930)&lt;&gt;1,"Escolha uma categoria",IF(G930="","Preencha a descrição","OK"))))))))))</f>
        <v/>
      </c>
      <c r="K930" s="34" t="n">
        <f aca="false">IF(J930="OK",C930,0)</f>
        <v>0</v>
      </c>
      <c r="L930" s="34" t="str">
        <f aca="false">IF(OR(J930&lt;&gt;"OK",FinMes=""),"",IF(B930&gt;=FinMes,0,MAX(0,ROUND(E930-C930,2))))</f>
        <v/>
      </c>
    </row>
    <row r="931" customFormat="false" ht="25" hidden="false" customHeight="true" outlineLevel="0" collapsed="false">
      <c r="A931" s="31"/>
      <c r="B931" s="32"/>
      <c r="C931" s="33"/>
      <c r="D931" s="34" t="str">
        <f aca="false">IF(OR(J931&lt;&gt;"OK",FinMes=""),"",IF(B931&gt;=FinMes,0,MAX(0,ROUND(C931-E931,2))))</f>
        <v/>
      </c>
      <c r="E931" s="34" t="str">
        <f aca="false">IF(OR(J931&lt;&gt;"OK",FinMes=""),"",IF(B931&gt;=FinMes,0,SUMIFS(PagoValido,PagoGasto,A931,PagoFecha,"&lt;"&amp;FinMes)))</f>
        <v/>
      </c>
      <c r="F931" s="35"/>
      <c r="G931" s="35"/>
      <c r="H931" s="35"/>
      <c r="I931" s="36" t="str">
        <f aca="false">IF(J931="","",IF(J931&lt;&gt;"OK","Confira os dados",IF(FinMes="","Escolha um período",IF(B931&gt;=FinMes,"Outro período",IF(L931&gt;0,"Pagamento excedente",IF(D931=0,"Pago",IF(E931=0,"A pagar","Parcial")))))))</f>
        <v/>
      </c>
      <c r="J931" s="36" t="str">
        <f aca="false">IF(COUNTA(A931:C931,F931:H931)=0,"",IF(A931="","Falta o código",IF(A931&lt;&gt;TRIM(A931),"Confira o código",IF(COUNTIFS(GastoID,A931)&gt;1,"Código repetido",IF(NOT(ISNUMBER(B931)),"Confira a data",IF(OR(B931&lt;1,B931&gt;73415,INT(B931)&lt;&gt;B931),"Confira a data",IF(NOT(ISNUMBER(C931)),"Confira o valor",IF(C931&lt;=0,"Valor maior que zero",IF(COUNTIFS(Categorias,F931)&lt;&gt;1,"Escolha uma categoria",IF(G931="","Preencha a descrição","OK"))))))))))</f>
        <v/>
      </c>
      <c r="K931" s="34" t="n">
        <f aca="false">IF(J931="OK",C931,0)</f>
        <v>0</v>
      </c>
      <c r="L931" s="34" t="str">
        <f aca="false">IF(OR(J931&lt;&gt;"OK",FinMes=""),"",IF(B931&gt;=FinMes,0,MAX(0,ROUND(E931-C931,2))))</f>
        <v/>
      </c>
    </row>
    <row r="932" customFormat="false" ht="25" hidden="false" customHeight="true" outlineLevel="0" collapsed="false">
      <c r="A932" s="31"/>
      <c r="B932" s="32"/>
      <c r="C932" s="33"/>
      <c r="D932" s="34" t="str">
        <f aca="false">IF(OR(J932&lt;&gt;"OK",FinMes=""),"",IF(B932&gt;=FinMes,0,MAX(0,ROUND(C932-E932,2))))</f>
        <v/>
      </c>
      <c r="E932" s="34" t="str">
        <f aca="false">IF(OR(J932&lt;&gt;"OK",FinMes=""),"",IF(B932&gt;=FinMes,0,SUMIFS(PagoValido,PagoGasto,A932,PagoFecha,"&lt;"&amp;FinMes)))</f>
        <v/>
      </c>
      <c r="F932" s="35"/>
      <c r="G932" s="35"/>
      <c r="H932" s="35"/>
      <c r="I932" s="36" t="str">
        <f aca="false">IF(J932="","",IF(J932&lt;&gt;"OK","Confira os dados",IF(FinMes="","Escolha um período",IF(B932&gt;=FinMes,"Outro período",IF(L932&gt;0,"Pagamento excedente",IF(D932=0,"Pago",IF(E932=0,"A pagar","Parcial")))))))</f>
        <v/>
      </c>
      <c r="J932" s="36" t="str">
        <f aca="false">IF(COUNTA(A932:C932,F932:H932)=0,"",IF(A932="","Falta o código",IF(A932&lt;&gt;TRIM(A932),"Confira o código",IF(COUNTIFS(GastoID,A932)&gt;1,"Código repetido",IF(NOT(ISNUMBER(B932)),"Confira a data",IF(OR(B932&lt;1,B932&gt;73415,INT(B932)&lt;&gt;B932),"Confira a data",IF(NOT(ISNUMBER(C932)),"Confira o valor",IF(C932&lt;=0,"Valor maior que zero",IF(COUNTIFS(Categorias,F932)&lt;&gt;1,"Escolha uma categoria",IF(G932="","Preencha a descrição","OK"))))))))))</f>
        <v/>
      </c>
      <c r="K932" s="34" t="n">
        <f aca="false">IF(J932="OK",C932,0)</f>
        <v>0</v>
      </c>
      <c r="L932" s="34" t="str">
        <f aca="false">IF(OR(J932&lt;&gt;"OK",FinMes=""),"",IF(B932&gt;=FinMes,0,MAX(0,ROUND(E932-C932,2))))</f>
        <v/>
      </c>
    </row>
    <row r="933" customFormat="false" ht="25" hidden="false" customHeight="true" outlineLevel="0" collapsed="false">
      <c r="A933" s="31"/>
      <c r="B933" s="32"/>
      <c r="C933" s="33"/>
      <c r="D933" s="34" t="str">
        <f aca="false">IF(OR(J933&lt;&gt;"OK",FinMes=""),"",IF(B933&gt;=FinMes,0,MAX(0,ROUND(C933-E933,2))))</f>
        <v/>
      </c>
      <c r="E933" s="34" t="str">
        <f aca="false">IF(OR(J933&lt;&gt;"OK",FinMes=""),"",IF(B933&gt;=FinMes,0,SUMIFS(PagoValido,PagoGasto,A933,PagoFecha,"&lt;"&amp;FinMes)))</f>
        <v/>
      </c>
      <c r="F933" s="35"/>
      <c r="G933" s="35"/>
      <c r="H933" s="35"/>
      <c r="I933" s="36" t="str">
        <f aca="false">IF(J933="","",IF(J933&lt;&gt;"OK","Confira os dados",IF(FinMes="","Escolha um período",IF(B933&gt;=FinMes,"Outro período",IF(L933&gt;0,"Pagamento excedente",IF(D933=0,"Pago",IF(E933=0,"A pagar","Parcial")))))))</f>
        <v/>
      </c>
      <c r="J933" s="36" t="str">
        <f aca="false">IF(COUNTA(A933:C933,F933:H933)=0,"",IF(A933="","Falta o código",IF(A933&lt;&gt;TRIM(A933),"Confira o código",IF(COUNTIFS(GastoID,A933)&gt;1,"Código repetido",IF(NOT(ISNUMBER(B933)),"Confira a data",IF(OR(B933&lt;1,B933&gt;73415,INT(B933)&lt;&gt;B933),"Confira a data",IF(NOT(ISNUMBER(C933)),"Confira o valor",IF(C933&lt;=0,"Valor maior que zero",IF(COUNTIFS(Categorias,F933)&lt;&gt;1,"Escolha uma categoria",IF(G933="","Preencha a descrição","OK"))))))))))</f>
        <v/>
      </c>
      <c r="K933" s="34" t="n">
        <f aca="false">IF(J933="OK",C933,0)</f>
        <v>0</v>
      </c>
      <c r="L933" s="34" t="str">
        <f aca="false">IF(OR(J933&lt;&gt;"OK",FinMes=""),"",IF(B933&gt;=FinMes,0,MAX(0,ROUND(E933-C933,2))))</f>
        <v/>
      </c>
    </row>
    <row r="934" customFormat="false" ht="25" hidden="false" customHeight="true" outlineLevel="0" collapsed="false">
      <c r="A934" s="31"/>
      <c r="B934" s="32"/>
      <c r="C934" s="33"/>
      <c r="D934" s="34" t="str">
        <f aca="false">IF(OR(J934&lt;&gt;"OK",FinMes=""),"",IF(B934&gt;=FinMes,0,MAX(0,ROUND(C934-E934,2))))</f>
        <v/>
      </c>
      <c r="E934" s="34" t="str">
        <f aca="false">IF(OR(J934&lt;&gt;"OK",FinMes=""),"",IF(B934&gt;=FinMes,0,SUMIFS(PagoValido,PagoGasto,A934,PagoFecha,"&lt;"&amp;FinMes)))</f>
        <v/>
      </c>
      <c r="F934" s="35"/>
      <c r="G934" s="35"/>
      <c r="H934" s="35"/>
      <c r="I934" s="36" t="str">
        <f aca="false">IF(J934="","",IF(J934&lt;&gt;"OK","Confira os dados",IF(FinMes="","Escolha um período",IF(B934&gt;=FinMes,"Outro período",IF(L934&gt;0,"Pagamento excedente",IF(D934=0,"Pago",IF(E934=0,"A pagar","Parcial")))))))</f>
        <v/>
      </c>
      <c r="J934" s="36" t="str">
        <f aca="false">IF(COUNTA(A934:C934,F934:H934)=0,"",IF(A934="","Falta o código",IF(A934&lt;&gt;TRIM(A934),"Confira o código",IF(COUNTIFS(GastoID,A934)&gt;1,"Código repetido",IF(NOT(ISNUMBER(B934)),"Confira a data",IF(OR(B934&lt;1,B934&gt;73415,INT(B934)&lt;&gt;B934),"Confira a data",IF(NOT(ISNUMBER(C934)),"Confira o valor",IF(C934&lt;=0,"Valor maior que zero",IF(COUNTIFS(Categorias,F934)&lt;&gt;1,"Escolha uma categoria",IF(G934="","Preencha a descrição","OK"))))))))))</f>
        <v/>
      </c>
      <c r="K934" s="34" t="n">
        <f aca="false">IF(J934="OK",C934,0)</f>
        <v>0</v>
      </c>
      <c r="L934" s="34" t="str">
        <f aca="false">IF(OR(J934&lt;&gt;"OK",FinMes=""),"",IF(B934&gt;=FinMes,0,MAX(0,ROUND(E934-C934,2))))</f>
        <v/>
      </c>
    </row>
    <row r="935" customFormat="false" ht="25" hidden="false" customHeight="true" outlineLevel="0" collapsed="false">
      <c r="A935" s="31"/>
      <c r="B935" s="32"/>
      <c r="C935" s="33"/>
      <c r="D935" s="34" t="str">
        <f aca="false">IF(OR(J935&lt;&gt;"OK",FinMes=""),"",IF(B935&gt;=FinMes,0,MAX(0,ROUND(C935-E935,2))))</f>
        <v/>
      </c>
      <c r="E935" s="34" t="str">
        <f aca="false">IF(OR(J935&lt;&gt;"OK",FinMes=""),"",IF(B935&gt;=FinMes,0,SUMIFS(PagoValido,PagoGasto,A935,PagoFecha,"&lt;"&amp;FinMes)))</f>
        <v/>
      </c>
      <c r="F935" s="35"/>
      <c r="G935" s="35"/>
      <c r="H935" s="35"/>
      <c r="I935" s="36" t="str">
        <f aca="false">IF(J935="","",IF(J935&lt;&gt;"OK","Confira os dados",IF(FinMes="","Escolha um período",IF(B935&gt;=FinMes,"Outro período",IF(L935&gt;0,"Pagamento excedente",IF(D935=0,"Pago",IF(E935=0,"A pagar","Parcial")))))))</f>
        <v/>
      </c>
      <c r="J935" s="36" t="str">
        <f aca="false">IF(COUNTA(A935:C935,F935:H935)=0,"",IF(A935="","Falta o código",IF(A935&lt;&gt;TRIM(A935),"Confira o código",IF(COUNTIFS(GastoID,A935)&gt;1,"Código repetido",IF(NOT(ISNUMBER(B935)),"Confira a data",IF(OR(B935&lt;1,B935&gt;73415,INT(B935)&lt;&gt;B935),"Confira a data",IF(NOT(ISNUMBER(C935)),"Confira o valor",IF(C935&lt;=0,"Valor maior que zero",IF(COUNTIFS(Categorias,F935)&lt;&gt;1,"Escolha uma categoria",IF(G935="","Preencha a descrição","OK"))))))))))</f>
        <v/>
      </c>
      <c r="K935" s="34" t="n">
        <f aca="false">IF(J935="OK",C935,0)</f>
        <v>0</v>
      </c>
      <c r="L935" s="34" t="str">
        <f aca="false">IF(OR(J935&lt;&gt;"OK",FinMes=""),"",IF(B935&gt;=FinMes,0,MAX(0,ROUND(E935-C935,2))))</f>
        <v/>
      </c>
    </row>
    <row r="936" customFormat="false" ht="25" hidden="false" customHeight="true" outlineLevel="0" collapsed="false">
      <c r="A936" s="31"/>
      <c r="B936" s="32"/>
      <c r="C936" s="33"/>
      <c r="D936" s="34" t="str">
        <f aca="false">IF(OR(J936&lt;&gt;"OK",FinMes=""),"",IF(B936&gt;=FinMes,0,MAX(0,ROUND(C936-E936,2))))</f>
        <v/>
      </c>
      <c r="E936" s="34" t="str">
        <f aca="false">IF(OR(J936&lt;&gt;"OK",FinMes=""),"",IF(B936&gt;=FinMes,0,SUMIFS(PagoValido,PagoGasto,A936,PagoFecha,"&lt;"&amp;FinMes)))</f>
        <v/>
      </c>
      <c r="F936" s="35"/>
      <c r="G936" s="35"/>
      <c r="H936" s="35"/>
      <c r="I936" s="36" t="str">
        <f aca="false">IF(J936="","",IF(J936&lt;&gt;"OK","Confira os dados",IF(FinMes="","Escolha um período",IF(B936&gt;=FinMes,"Outro período",IF(L936&gt;0,"Pagamento excedente",IF(D936=0,"Pago",IF(E936=0,"A pagar","Parcial")))))))</f>
        <v/>
      </c>
      <c r="J936" s="36" t="str">
        <f aca="false">IF(COUNTA(A936:C936,F936:H936)=0,"",IF(A936="","Falta o código",IF(A936&lt;&gt;TRIM(A936),"Confira o código",IF(COUNTIFS(GastoID,A936)&gt;1,"Código repetido",IF(NOT(ISNUMBER(B936)),"Confira a data",IF(OR(B936&lt;1,B936&gt;73415,INT(B936)&lt;&gt;B936),"Confira a data",IF(NOT(ISNUMBER(C936)),"Confira o valor",IF(C936&lt;=0,"Valor maior que zero",IF(COUNTIFS(Categorias,F936)&lt;&gt;1,"Escolha uma categoria",IF(G936="","Preencha a descrição","OK"))))))))))</f>
        <v/>
      </c>
      <c r="K936" s="34" t="n">
        <f aca="false">IF(J936="OK",C936,0)</f>
        <v>0</v>
      </c>
      <c r="L936" s="34" t="str">
        <f aca="false">IF(OR(J936&lt;&gt;"OK",FinMes=""),"",IF(B936&gt;=FinMes,0,MAX(0,ROUND(E936-C936,2))))</f>
        <v/>
      </c>
    </row>
    <row r="937" customFormat="false" ht="25" hidden="false" customHeight="true" outlineLevel="0" collapsed="false">
      <c r="A937" s="31"/>
      <c r="B937" s="32"/>
      <c r="C937" s="33"/>
      <c r="D937" s="34" t="str">
        <f aca="false">IF(OR(J937&lt;&gt;"OK",FinMes=""),"",IF(B937&gt;=FinMes,0,MAX(0,ROUND(C937-E937,2))))</f>
        <v/>
      </c>
      <c r="E937" s="34" t="str">
        <f aca="false">IF(OR(J937&lt;&gt;"OK",FinMes=""),"",IF(B937&gt;=FinMes,0,SUMIFS(PagoValido,PagoGasto,A937,PagoFecha,"&lt;"&amp;FinMes)))</f>
        <v/>
      </c>
      <c r="F937" s="35"/>
      <c r="G937" s="35"/>
      <c r="H937" s="35"/>
      <c r="I937" s="36" t="str">
        <f aca="false">IF(J937="","",IF(J937&lt;&gt;"OK","Confira os dados",IF(FinMes="","Escolha um período",IF(B937&gt;=FinMes,"Outro período",IF(L937&gt;0,"Pagamento excedente",IF(D937=0,"Pago",IF(E937=0,"A pagar","Parcial")))))))</f>
        <v/>
      </c>
      <c r="J937" s="36" t="str">
        <f aca="false">IF(COUNTA(A937:C937,F937:H937)=0,"",IF(A937="","Falta o código",IF(A937&lt;&gt;TRIM(A937),"Confira o código",IF(COUNTIFS(GastoID,A937)&gt;1,"Código repetido",IF(NOT(ISNUMBER(B937)),"Confira a data",IF(OR(B937&lt;1,B937&gt;73415,INT(B937)&lt;&gt;B937),"Confira a data",IF(NOT(ISNUMBER(C937)),"Confira o valor",IF(C937&lt;=0,"Valor maior que zero",IF(COUNTIFS(Categorias,F937)&lt;&gt;1,"Escolha uma categoria",IF(G937="","Preencha a descrição","OK"))))))))))</f>
        <v/>
      </c>
      <c r="K937" s="34" t="n">
        <f aca="false">IF(J937="OK",C937,0)</f>
        <v>0</v>
      </c>
      <c r="L937" s="34" t="str">
        <f aca="false">IF(OR(J937&lt;&gt;"OK",FinMes=""),"",IF(B937&gt;=FinMes,0,MAX(0,ROUND(E937-C937,2))))</f>
        <v/>
      </c>
    </row>
    <row r="938" customFormat="false" ht="25" hidden="false" customHeight="true" outlineLevel="0" collapsed="false">
      <c r="A938" s="31"/>
      <c r="B938" s="32"/>
      <c r="C938" s="33"/>
      <c r="D938" s="34" t="str">
        <f aca="false">IF(OR(J938&lt;&gt;"OK",FinMes=""),"",IF(B938&gt;=FinMes,0,MAX(0,ROUND(C938-E938,2))))</f>
        <v/>
      </c>
      <c r="E938" s="34" t="str">
        <f aca="false">IF(OR(J938&lt;&gt;"OK",FinMes=""),"",IF(B938&gt;=FinMes,0,SUMIFS(PagoValido,PagoGasto,A938,PagoFecha,"&lt;"&amp;FinMes)))</f>
        <v/>
      </c>
      <c r="F938" s="35"/>
      <c r="G938" s="35"/>
      <c r="H938" s="35"/>
      <c r="I938" s="36" t="str">
        <f aca="false">IF(J938="","",IF(J938&lt;&gt;"OK","Confira os dados",IF(FinMes="","Escolha um período",IF(B938&gt;=FinMes,"Outro período",IF(L938&gt;0,"Pagamento excedente",IF(D938=0,"Pago",IF(E938=0,"A pagar","Parcial")))))))</f>
        <v/>
      </c>
      <c r="J938" s="36" t="str">
        <f aca="false">IF(COUNTA(A938:C938,F938:H938)=0,"",IF(A938="","Falta o código",IF(A938&lt;&gt;TRIM(A938),"Confira o código",IF(COUNTIFS(GastoID,A938)&gt;1,"Código repetido",IF(NOT(ISNUMBER(B938)),"Confira a data",IF(OR(B938&lt;1,B938&gt;73415,INT(B938)&lt;&gt;B938),"Confira a data",IF(NOT(ISNUMBER(C938)),"Confira o valor",IF(C938&lt;=0,"Valor maior que zero",IF(COUNTIFS(Categorias,F938)&lt;&gt;1,"Escolha uma categoria",IF(G938="","Preencha a descrição","OK"))))))))))</f>
        <v/>
      </c>
      <c r="K938" s="34" t="n">
        <f aca="false">IF(J938="OK",C938,0)</f>
        <v>0</v>
      </c>
      <c r="L938" s="34" t="str">
        <f aca="false">IF(OR(J938&lt;&gt;"OK",FinMes=""),"",IF(B938&gt;=FinMes,0,MAX(0,ROUND(E938-C938,2))))</f>
        <v/>
      </c>
    </row>
    <row r="939" customFormat="false" ht="25" hidden="false" customHeight="true" outlineLevel="0" collapsed="false">
      <c r="A939" s="31"/>
      <c r="B939" s="32"/>
      <c r="C939" s="33"/>
      <c r="D939" s="34" t="str">
        <f aca="false">IF(OR(J939&lt;&gt;"OK",FinMes=""),"",IF(B939&gt;=FinMes,0,MAX(0,ROUND(C939-E939,2))))</f>
        <v/>
      </c>
      <c r="E939" s="34" t="str">
        <f aca="false">IF(OR(J939&lt;&gt;"OK",FinMes=""),"",IF(B939&gt;=FinMes,0,SUMIFS(PagoValido,PagoGasto,A939,PagoFecha,"&lt;"&amp;FinMes)))</f>
        <v/>
      </c>
      <c r="F939" s="35"/>
      <c r="G939" s="35"/>
      <c r="H939" s="35"/>
      <c r="I939" s="36" t="str">
        <f aca="false">IF(J939="","",IF(J939&lt;&gt;"OK","Confira os dados",IF(FinMes="","Escolha um período",IF(B939&gt;=FinMes,"Outro período",IF(L939&gt;0,"Pagamento excedente",IF(D939=0,"Pago",IF(E939=0,"A pagar","Parcial")))))))</f>
        <v/>
      </c>
      <c r="J939" s="36" t="str">
        <f aca="false">IF(COUNTA(A939:C939,F939:H939)=0,"",IF(A939="","Falta o código",IF(A939&lt;&gt;TRIM(A939),"Confira o código",IF(COUNTIFS(GastoID,A939)&gt;1,"Código repetido",IF(NOT(ISNUMBER(B939)),"Confira a data",IF(OR(B939&lt;1,B939&gt;73415,INT(B939)&lt;&gt;B939),"Confira a data",IF(NOT(ISNUMBER(C939)),"Confira o valor",IF(C939&lt;=0,"Valor maior que zero",IF(COUNTIFS(Categorias,F939)&lt;&gt;1,"Escolha uma categoria",IF(G939="","Preencha a descrição","OK"))))))))))</f>
        <v/>
      </c>
      <c r="K939" s="34" t="n">
        <f aca="false">IF(J939="OK",C939,0)</f>
        <v>0</v>
      </c>
      <c r="L939" s="34" t="str">
        <f aca="false">IF(OR(J939&lt;&gt;"OK",FinMes=""),"",IF(B939&gt;=FinMes,0,MAX(0,ROUND(E939-C939,2))))</f>
        <v/>
      </c>
    </row>
    <row r="940" customFormat="false" ht="25" hidden="false" customHeight="true" outlineLevel="0" collapsed="false">
      <c r="A940" s="31"/>
      <c r="B940" s="32"/>
      <c r="C940" s="33"/>
      <c r="D940" s="34" t="str">
        <f aca="false">IF(OR(J940&lt;&gt;"OK",FinMes=""),"",IF(B940&gt;=FinMes,0,MAX(0,ROUND(C940-E940,2))))</f>
        <v/>
      </c>
      <c r="E940" s="34" t="str">
        <f aca="false">IF(OR(J940&lt;&gt;"OK",FinMes=""),"",IF(B940&gt;=FinMes,0,SUMIFS(PagoValido,PagoGasto,A940,PagoFecha,"&lt;"&amp;FinMes)))</f>
        <v/>
      </c>
      <c r="F940" s="35"/>
      <c r="G940" s="35"/>
      <c r="H940" s="35"/>
      <c r="I940" s="36" t="str">
        <f aca="false">IF(J940="","",IF(J940&lt;&gt;"OK","Confira os dados",IF(FinMes="","Escolha um período",IF(B940&gt;=FinMes,"Outro período",IF(L940&gt;0,"Pagamento excedente",IF(D940=0,"Pago",IF(E940=0,"A pagar","Parcial")))))))</f>
        <v/>
      </c>
      <c r="J940" s="36" t="str">
        <f aca="false">IF(COUNTA(A940:C940,F940:H940)=0,"",IF(A940="","Falta o código",IF(A940&lt;&gt;TRIM(A940),"Confira o código",IF(COUNTIFS(GastoID,A940)&gt;1,"Código repetido",IF(NOT(ISNUMBER(B940)),"Confira a data",IF(OR(B940&lt;1,B940&gt;73415,INT(B940)&lt;&gt;B940),"Confira a data",IF(NOT(ISNUMBER(C940)),"Confira o valor",IF(C940&lt;=0,"Valor maior que zero",IF(COUNTIFS(Categorias,F940)&lt;&gt;1,"Escolha uma categoria",IF(G940="","Preencha a descrição","OK"))))))))))</f>
        <v/>
      </c>
      <c r="K940" s="34" t="n">
        <f aca="false">IF(J940="OK",C940,0)</f>
        <v>0</v>
      </c>
      <c r="L940" s="34" t="str">
        <f aca="false">IF(OR(J940&lt;&gt;"OK",FinMes=""),"",IF(B940&gt;=FinMes,0,MAX(0,ROUND(E940-C940,2))))</f>
        <v/>
      </c>
    </row>
    <row r="941" customFormat="false" ht="25" hidden="false" customHeight="true" outlineLevel="0" collapsed="false">
      <c r="A941" s="31"/>
      <c r="B941" s="32"/>
      <c r="C941" s="33"/>
      <c r="D941" s="34" t="str">
        <f aca="false">IF(OR(J941&lt;&gt;"OK",FinMes=""),"",IF(B941&gt;=FinMes,0,MAX(0,ROUND(C941-E941,2))))</f>
        <v/>
      </c>
      <c r="E941" s="34" t="str">
        <f aca="false">IF(OR(J941&lt;&gt;"OK",FinMes=""),"",IF(B941&gt;=FinMes,0,SUMIFS(PagoValido,PagoGasto,A941,PagoFecha,"&lt;"&amp;FinMes)))</f>
        <v/>
      </c>
      <c r="F941" s="35"/>
      <c r="G941" s="35"/>
      <c r="H941" s="35"/>
      <c r="I941" s="36" t="str">
        <f aca="false">IF(J941="","",IF(J941&lt;&gt;"OK","Confira os dados",IF(FinMes="","Escolha um período",IF(B941&gt;=FinMes,"Outro período",IF(L941&gt;0,"Pagamento excedente",IF(D941=0,"Pago",IF(E941=0,"A pagar","Parcial")))))))</f>
        <v/>
      </c>
      <c r="J941" s="36" t="str">
        <f aca="false">IF(COUNTA(A941:C941,F941:H941)=0,"",IF(A941="","Falta o código",IF(A941&lt;&gt;TRIM(A941),"Confira o código",IF(COUNTIFS(GastoID,A941)&gt;1,"Código repetido",IF(NOT(ISNUMBER(B941)),"Confira a data",IF(OR(B941&lt;1,B941&gt;73415,INT(B941)&lt;&gt;B941),"Confira a data",IF(NOT(ISNUMBER(C941)),"Confira o valor",IF(C941&lt;=0,"Valor maior que zero",IF(COUNTIFS(Categorias,F941)&lt;&gt;1,"Escolha uma categoria",IF(G941="","Preencha a descrição","OK"))))))))))</f>
        <v/>
      </c>
      <c r="K941" s="34" t="n">
        <f aca="false">IF(J941="OK",C941,0)</f>
        <v>0</v>
      </c>
      <c r="L941" s="34" t="str">
        <f aca="false">IF(OR(J941&lt;&gt;"OK",FinMes=""),"",IF(B941&gt;=FinMes,0,MAX(0,ROUND(E941-C941,2))))</f>
        <v/>
      </c>
    </row>
    <row r="942" customFormat="false" ht="25" hidden="false" customHeight="true" outlineLevel="0" collapsed="false">
      <c r="A942" s="31"/>
      <c r="B942" s="32"/>
      <c r="C942" s="33"/>
      <c r="D942" s="34" t="str">
        <f aca="false">IF(OR(J942&lt;&gt;"OK",FinMes=""),"",IF(B942&gt;=FinMes,0,MAX(0,ROUND(C942-E942,2))))</f>
        <v/>
      </c>
      <c r="E942" s="34" t="str">
        <f aca="false">IF(OR(J942&lt;&gt;"OK",FinMes=""),"",IF(B942&gt;=FinMes,0,SUMIFS(PagoValido,PagoGasto,A942,PagoFecha,"&lt;"&amp;FinMes)))</f>
        <v/>
      </c>
      <c r="F942" s="35"/>
      <c r="G942" s="35"/>
      <c r="H942" s="35"/>
      <c r="I942" s="36" t="str">
        <f aca="false">IF(J942="","",IF(J942&lt;&gt;"OK","Confira os dados",IF(FinMes="","Escolha um período",IF(B942&gt;=FinMes,"Outro período",IF(L942&gt;0,"Pagamento excedente",IF(D942=0,"Pago",IF(E942=0,"A pagar","Parcial")))))))</f>
        <v/>
      </c>
      <c r="J942" s="36" t="str">
        <f aca="false">IF(COUNTA(A942:C942,F942:H942)=0,"",IF(A942="","Falta o código",IF(A942&lt;&gt;TRIM(A942),"Confira o código",IF(COUNTIFS(GastoID,A942)&gt;1,"Código repetido",IF(NOT(ISNUMBER(B942)),"Confira a data",IF(OR(B942&lt;1,B942&gt;73415,INT(B942)&lt;&gt;B942),"Confira a data",IF(NOT(ISNUMBER(C942)),"Confira o valor",IF(C942&lt;=0,"Valor maior que zero",IF(COUNTIFS(Categorias,F942)&lt;&gt;1,"Escolha uma categoria",IF(G942="","Preencha a descrição","OK"))))))))))</f>
        <v/>
      </c>
      <c r="K942" s="34" t="n">
        <f aca="false">IF(J942="OK",C942,0)</f>
        <v>0</v>
      </c>
      <c r="L942" s="34" t="str">
        <f aca="false">IF(OR(J942&lt;&gt;"OK",FinMes=""),"",IF(B942&gt;=FinMes,0,MAX(0,ROUND(E942-C942,2))))</f>
        <v/>
      </c>
    </row>
    <row r="943" customFormat="false" ht="25" hidden="false" customHeight="true" outlineLevel="0" collapsed="false">
      <c r="A943" s="31"/>
      <c r="B943" s="32"/>
      <c r="C943" s="33"/>
      <c r="D943" s="34" t="str">
        <f aca="false">IF(OR(J943&lt;&gt;"OK",FinMes=""),"",IF(B943&gt;=FinMes,0,MAX(0,ROUND(C943-E943,2))))</f>
        <v/>
      </c>
      <c r="E943" s="34" t="str">
        <f aca="false">IF(OR(J943&lt;&gt;"OK",FinMes=""),"",IF(B943&gt;=FinMes,0,SUMIFS(PagoValido,PagoGasto,A943,PagoFecha,"&lt;"&amp;FinMes)))</f>
        <v/>
      </c>
      <c r="F943" s="35"/>
      <c r="G943" s="35"/>
      <c r="H943" s="35"/>
      <c r="I943" s="36" t="str">
        <f aca="false">IF(J943="","",IF(J943&lt;&gt;"OK","Confira os dados",IF(FinMes="","Escolha um período",IF(B943&gt;=FinMes,"Outro período",IF(L943&gt;0,"Pagamento excedente",IF(D943=0,"Pago",IF(E943=0,"A pagar","Parcial")))))))</f>
        <v/>
      </c>
      <c r="J943" s="36" t="str">
        <f aca="false">IF(COUNTA(A943:C943,F943:H943)=0,"",IF(A943="","Falta o código",IF(A943&lt;&gt;TRIM(A943),"Confira o código",IF(COUNTIFS(GastoID,A943)&gt;1,"Código repetido",IF(NOT(ISNUMBER(B943)),"Confira a data",IF(OR(B943&lt;1,B943&gt;73415,INT(B943)&lt;&gt;B943),"Confira a data",IF(NOT(ISNUMBER(C943)),"Confira o valor",IF(C943&lt;=0,"Valor maior que zero",IF(COUNTIFS(Categorias,F943)&lt;&gt;1,"Escolha uma categoria",IF(G943="","Preencha a descrição","OK"))))))))))</f>
        <v/>
      </c>
      <c r="K943" s="34" t="n">
        <f aca="false">IF(J943="OK",C943,0)</f>
        <v>0</v>
      </c>
      <c r="L943" s="34" t="str">
        <f aca="false">IF(OR(J943&lt;&gt;"OK",FinMes=""),"",IF(B943&gt;=FinMes,0,MAX(0,ROUND(E943-C943,2))))</f>
        <v/>
      </c>
    </row>
    <row r="944" customFormat="false" ht="25" hidden="false" customHeight="true" outlineLevel="0" collapsed="false">
      <c r="A944" s="31"/>
      <c r="B944" s="32"/>
      <c r="C944" s="33"/>
      <c r="D944" s="34" t="str">
        <f aca="false">IF(OR(J944&lt;&gt;"OK",FinMes=""),"",IF(B944&gt;=FinMes,0,MAX(0,ROUND(C944-E944,2))))</f>
        <v/>
      </c>
      <c r="E944" s="34" t="str">
        <f aca="false">IF(OR(J944&lt;&gt;"OK",FinMes=""),"",IF(B944&gt;=FinMes,0,SUMIFS(PagoValido,PagoGasto,A944,PagoFecha,"&lt;"&amp;FinMes)))</f>
        <v/>
      </c>
      <c r="F944" s="35"/>
      <c r="G944" s="35"/>
      <c r="H944" s="35"/>
      <c r="I944" s="36" t="str">
        <f aca="false">IF(J944="","",IF(J944&lt;&gt;"OK","Confira os dados",IF(FinMes="","Escolha um período",IF(B944&gt;=FinMes,"Outro período",IF(L944&gt;0,"Pagamento excedente",IF(D944=0,"Pago",IF(E944=0,"A pagar","Parcial")))))))</f>
        <v/>
      </c>
      <c r="J944" s="36" t="str">
        <f aca="false">IF(COUNTA(A944:C944,F944:H944)=0,"",IF(A944="","Falta o código",IF(A944&lt;&gt;TRIM(A944),"Confira o código",IF(COUNTIFS(GastoID,A944)&gt;1,"Código repetido",IF(NOT(ISNUMBER(B944)),"Confira a data",IF(OR(B944&lt;1,B944&gt;73415,INT(B944)&lt;&gt;B944),"Confira a data",IF(NOT(ISNUMBER(C944)),"Confira o valor",IF(C944&lt;=0,"Valor maior que zero",IF(COUNTIFS(Categorias,F944)&lt;&gt;1,"Escolha uma categoria",IF(G944="","Preencha a descrição","OK"))))))))))</f>
        <v/>
      </c>
      <c r="K944" s="34" t="n">
        <f aca="false">IF(J944="OK",C944,0)</f>
        <v>0</v>
      </c>
      <c r="L944" s="34" t="str">
        <f aca="false">IF(OR(J944&lt;&gt;"OK",FinMes=""),"",IF(B944&gt;=FinMes,0,MAX(0,ROUND(E944-C944,2))))</f>
        <v/>
      </c>
    </row>
    <row r="945" customFormat="false" ht="25" hidden="false" customHeight="true" outlineLevel="0" collapsed="false">
      <c r="A945" s="31"/>
      <c r="B945" s="32"/>
      <c r="C945" s="33"/>
      <c r="D945" s="34" t="str">
        <f aca="false">IF(OR(J945&lt;&gt;"OK",FinMes=""),"",IF(B945&gt;=FinMes,0,MAX(0,ROUND(C945-E945,2))))</f>
        <v/>
      </c>
      <c r="E945" s="34" t="str">
        <f aca="false">IF(OR(J945&lt;&gt;"OK",FinMes=""),"",IF(B945&gt;=FinMes,0,SUMIFS(PagoValido,PagoGasto,A945,PagoFecha,"&lt;"&amp;FinMes)))</f>
        <v/>
      </c>
      <c r="F945" s="35"/>
      <c r="G945" s="35"/>
      <c r="H945" s="35"/>
      <c r="I945" s="36" t="str">
        <f aca="false">IF(J945="","",IF(J945&lt;&gt;"OK","Confira os dados",IF(FinMes="","Escolha um período",IF(B945&gt;=FinMes,"Outro período",IF(L945&gt;0,"Pagamento excedente",IF(D945=0,"Pago",IF(E945=0,"A pagar","Parcial")))))))</f>
        <v/>
      </c>
      <c r="J945" s="36" t="str">
        <f aca="false">IF(COUNTA(A945:C945,F945:H945)=0,"",IF(A945="","Falta o código",IF(A945&lt;&gt;TRIM(A945),"Confira o código",IF(COUNTIFS(GastoID,A945)&gt;1,"Código repetido",IF(NOT(ISNUMBER(B945)),"Confira a data",IF(OR(B945&lt;1,B945&gt;73415,INT(B945)&lt;&gt;B945),"Confira a data",IF(NOT(ISNUMBER(C945)),"Confira o valor",IF(C945&lt;=0,"Valor maior que zero",IF(COUNTIFS(Categorias,F945)&lt;&gt;1,"Escolha uma categoria",IF(G945="","Preencha a descrição","OK"))))))))))</f>
        <v/>
      </c>
      <c r="K945" s="34" t="n">
        <f aca="false">IF(J945="OK",C945,0)</f>
        <v>0</v>
      </c>
      <c r="L945" s="34" t="str">
        <f aca="false">IF(OR(J945&lt;&gt;"OK",FinMes=""),"",IF(B945&gt;=FinMes,0,MAX(0,ROUND(E945-C945,2))))</f>
        <v/>
      </c>
    </row>
    <row r="946" customFormat="false" ht="25" hidden="false" customHeight="true" outlineLevel="0" collapsed="false">
      <c r="A946" s="31"/>
      <c r="B946" s="32"/>
      <c r="C946" s="33"/>
      <c r="D946" s="34" t="str">
        <f aca="false">IF(OR(J946&lt;&gt;"OK",FinMes=""),"",IF(B946&gt;=FinMes,0,MAX(0,ROUND(C946-E946,2))))</f>
        <v/>
      </c>
      <c r="E946" s="34" t="str">
        <f aca="false">IF(OR(J946&lt;&gt;"OK",FinMes=""),"",IF(B946&gt;=FinMes,0,SUMIFS(PagoValido,PagoGasto,A946,PagoFecha,"&lt;"&amp;FinMes)))</f>
        <v/>
      </c>
      <c r="F946" s="35"/>
      <c r="G946" s="35"/>
      <c r="H946" s="35"/>
      <c r="I946" s="36" t="str">
        <f aca="false">IF(J946="","",IF(J946&lt;&gt;"OK","Confira os dados",IF(FinMes="","Escolha um período",IF(B946&gt;=FinMes,"Outro período",IF(L946&gt;0,"Pagamento excedente",IF(D946=0,"Pago",IF(E946=0,"A pagar","Parcial")))))))</f>
        <v/>
      </c>
      <c r="J946" s="36" t="str">
        <f aca="false">IF(COUNTA(A946:C946,F946:H946)=0,"",IF(A946="","Falta o código",IF(A946&lt;&gt;TRIM(A946),"Confira o código",IF(COUNTIFS(GastoID,A946)&gt;1,"Código repetido",IF(NOT(ISNUMBER(B946)),"Confira a data",IF(OR(B946&lt;1,B946&gt;73415,INT(B946)&lt;&gt;B946),"Confira a data",IF(NOT(ISNUMBER(C946)),"Confira o valor",IF(C946&lt;=0,"Valor maior que zero",IF(COUNTIFS(Categorias,F946)&lt;&gt;1,"Escolha uma categoria",IF(G946="","Preencha a descrição","OK"))))))))))</f>
        <v/>
      </c>
      <c r="K946" s="34" t="n">
        <f aca="false">IF(J946="OK",C946,0)</f>
        <v>0</v>
      </c>
      <c r="L946" s="34" t="str">
        <f aca="false">IF(OR(J946&lt;&gt;"OK",FinMes=""),"",IF(B946&gt;=FinMes,0,MAX(0,ROUND(E946-C946,2))))</f>
        <v/>
      </c>
    </row>
    <row r="947" customFormat="false" ht="25" hidden="false" customHeight="true" outlineLevel="0" collapsed="false">
      <c r="A947" s="31"/>
      <c r="B947" s="32"/>
      <c r="C947" s="33"/>
      <c r="D947" s="34" t="str">
        <f aca="false">IF(OR(J947&lt;&gt;"OK",FinMes=""),"",IF(B947&gt;=FinMes,0,MAX(0,ROUND(C947-E947,2))))</f>
        <v/>
      </c>
      <c r="E947" s="34" t="str">
        <f aca="false">IF(OR(J947&lt;&gt;"OK",FinMes=""),"",IF(B947&gt;=FinMes,0,SUMIFS(PagoValido,PagoGasto,A947,PagoFecha,"&lt;"&amp;FinMes)))</f>
        <v/>
      </c>
      <c r="F947" s="35"/>
      <c r="G947" s="35"/>
      <c r="H947" s="35"/>
      <c r="I947" s="36" t="str">
        <f aca="false">IF(J947="","",IF(J947&lt;&gt;"OK","Confira os dados",IF(FinMes="","Escolha um período",IF(B947&gt;=FinMes,"Outro período",IF(L947&gt;0,"Pagamento excedente",IF(D947=0,"Pago",IF(E947=0,"A pagar","Parcial")))))))</f>
        <v/>
      </c>
      <c r="J947" s="36" t="str">
        <f aca="false">IF(COUNTA(A947:C947,F947:H947)=0,"",IF(A947="","Falta o código",IF(A947&lt;&gt;TRIM(A947),"Confira o código",IF(COUNTIFS(GastoID,A947)&gt;1,"Código repetido",IF(NOT(ISNUMBER(B947)),"Confira a data",IF(OR(B947&lt;1,B947&gt;73415,INT(B947)&lt;&gt;B947),"Confira a data",IF(NOT(ISNUMBER(C947)),"Confira o valor",IF(C947&lt;=0,"Valor maior que zero",IF(COUNTIFS(Categorias,F947)&lt;&gt;1,"Escolha uma categoria",IF(G947="","Preencha a descrição","OK"))))))))))</f>
        <v/>
      </c>
      <c r="K947" s="34" t="n">
        <f aca="false">IF(J947="OK",C947,0)</f>
        <v>0</v>
      </c>
      <c r="L947" s="34" t="str">
        <f aca="false">IF(OR(J947&lt;&gt;"OK",FinMes=""),"",IF(B947&gt;=FinMes,0,MAX(0,ROUND(E947-C947,2))))</f>
        <v/>
      </c>
    </row>
    <row r="948" customFormat="false" ht="25" hidden="false" customHeight="true" outlineLevel="0" collapsed="false">
      <c r="A948" s="31"/>
      <c r="B948" s="32"/>
      <c r="C948" s="33"/>
      <c r="D948" s="34" t="str">
        <f aca="false">IF(OR(J948&lt;&gt;"OK",FinMes=""),"",IF(B948&gt;=FinMes,0,MAX(0,ROUND(C948-E948,2))))</f>
        <v/>
      </c>
      <c r="E948" s="34" t="str">
        <f aca="false">IF(OR(J948&lt;&gt;"OK",FinMes=""),"",IF(B948&gt;=FinMes,0,SUMIFS(PagoValido,PagoGasto,A948,PagoFecha,"&lt;"&amp;FinMes)))</f>
        <v/>
      </c>
      <c r="F948" s="35"/>
      <c r="G948" s="35"/>
      <c r="H948" s="35"/>
      <c r="I948" s="36" t="str">
        <f aca="false">IF(J948="","",IF(J948&lt;&gt;"OK","Confira os dados",IF(FinMes="","Escolha um período",IF(B948&gt;=FinMes,"Outro período",IF(L948&gt;0,"Pagamento excedente",IF(D948=0,"Pago",IF(E948=0,"A pagar","Parcial")))))))</f>
        <v/>
      </c>
      <c r="J948" s="36" t="str">
        <f aca="false">IF(COUNTA(A948:C948,F948:H948)=0,"",IF(A948="","Falta o código",IF(A948&lt;&gt;TRIM(A948),"Confira o código",IF(COUNTIFS(GastoID,A948)&gt;1,"Código repetido",IF(NOT(ISNUMBER(B948)),"Confira a data",IF(OR(B948&lt;1,B948&gt;73415,INT(B948)&lt;&gt;B948),"Confira a data",IF(NOT(ISNUMBER(C948)),"Confira o valor",IF(C948&lt;=0,"Valor maior que zero",IF(COUNTIFS(Categorias,F948)&lt;&gt;1,"Escolha uma categoria",IF(G948="","Preencha a descrição","OK"))))))))))</f>
        <v/>
      </c>
      <c r="K948" s="34" t="n">
        <f aca="false">IF(J948="OK",C948,0)</f>
        <v>0</v>
      </c>
      <c r="L948" s="34" t="str">
        <f aca="false">IF(OR(J948&lt;&gt;"OK",FinMes=""),"",IF(B948&gt;=FinMes,0,MAX(0,ROUND(E948-C948,2))))</f>
        <v/>
      </c>
    </row>
    <row r="949" customFormat="false" ht="25" hidden="false" customHeight="true" outlineLevel="0" collapsed="false">
      <c r="A949" s="31"/>
      <c r="B949" s="32"/>
      <c r="C949" s="33"/>
      <c r="D949" s="34" t="str">
        <f aca="false">IF(OR(J949&lt;&gt;"OK",FinMes=""),"",IF(B949&gt;=FinMes,0,MAX(0,ROUND(C949-E949,2))))</f>
        <v/>
      </c>
      <c r="E949" s="34" t="str">
        <f aca="false">IF(OR(J949&lt;&gt;"OK",FinMes=""),"",IF(B949&gt;=FinMes,0,SUMIFS(PagoValido,PagoGasto,A949,PagoFecha,"&lt;"&amp;FinMes)))</f>
        <v/>
      </c>
      <c r="F949" s="35"/>
      <c r="G949" s="35"/>
      <c r="H949" s="35"/>
      <c r="I949" s="36" t="str">
        <f aca="false">IF(J949="","",IF(J949&lt;&gt;"OK","Confira os dados",IF(FinMes="","Escolha um período",IF(B949&gt;=FinMes,"Outro período",IF(L949&gt;0,"Pagamento excedente",IF(D949=0,"Pago",IF(E949=0,"A pagar","Parcial")))))))</f>
        <v/>
      </c>
      <c r="J949" s="36" t="str">
        <f aca="false">IF(COUNTA(A949:C949,F949:H949)=0,"",IF(A949="","Falta o código",IF(A949&lt;&gt;TRIM(A949),"Confira o código",IF(COUNTIFS(GastoID,A949)&gt;1,"Código repetido",IF(NOT(ISNUMBER(B949)),"Confira a data",IF(OR(B949&lt;1,B949&gt;73415,INT(B949)&lt;&gt;B949),"Confira a data",IF(NOT(ISNUMBER(C949)),"Confira o valor",IF(C949&lt;=0,"Valor maior que zero",IF(COUNTIFS(Categorias,F949)&lt;&gt;1,"Escolha uma categoria",IF(G949="","Preencha a descrição","OK"))))))))))</f>
        <v/>
      </c>
      <c r="K949" s="34" t="n">
        <f aca="false">IF(J949="OK",C949,0)</f>
        <v>0</v>
      </c>
      <c r="L949" s="34" t="str">
        <f aca="false">IF(OR(J949&lt;&gt;"OK",FinMes=""),"",IF(B949&gt;=FinMes,0,MAX(0,ROUND(E949-C949,2))))</f>
        <v/>
      </c>
    </row>
    <row r="950" customFormat="false" ht="25" hidden="false" customHeight="true" outlineLevel="0" collapsed="false">
      <c r="A950" s="31"/>
      <c r="B950" s="32"/>
      <c r="C950" s="33"/>
      <c r="D950" s="34" t="str">
        <f aca="false">IF(OR(J950&lt;&gt;"OK",FinMes=""),"",IF(B950&gt;=FinMes,0,MAX(0,ROUND(C950-E950,2))))</f>
        <v/>
      </c>
      <c r="E950" s="34" t="str">
        <f aca="false">IF(OR(J950&lt;&gt;"OK",FinMes=""),"",IF(B950&gt;=FinMes,0,SUMIFS(PagoValido,PagoGasto,A950,PagoFecha,"&lt;"&amp;FinMes)))</f>
        <v/>
      </c>
      <c r="F950" s="35"/>
      <c r="G950" s="35"/>
      <c r="H950" s="35"/>
      <c r="I950" s="36" t="str">
        <f aca="false">IF(J950="","",IF(J950&lt;&gt;"OK","Confira os dados",IF(FinMes="","Escolha um período",IF(B950&gt;=FinMes,"Outro período",IF(L950&gt;0,"Pagamento excedente",IF(D950=0,"Pago",IF(E950=0,"A pagar","Parcial")))))))</f>
        <v/>
      </c>
      <c r="J950" s="36" t="str">
        <f aca="false">IF(COUNTA(A950:C950,F950:H950)=0,"",IF(A950="","Falta o código",IF(A950&lt;&gt;TRIM(A950),"Confira o código",IF(COUNTIFS(GastoID,A950)&gt;1,"Código repetido",IF(NOT(ISNUMBER(B950)),"Confira a data",IF(OR(B950&lt;1,B950&gt;73415,INT(B950)&lt;&gt;B950),"Confira a data",IF(NOT(ISNUMBER(C950)),"Confira o valor",IF(C950&lt;=0,"Valor maior que zero",IF(COUNTIFS(Categorias,F950)&lt;&gt;1,"Escolha uma categoria",IF(G950="","Preencha a descrição","OK"))))))))))</f>
        <v/>
      </c>
      <c r="K950" s="34" t="n">
        <f aca="false">IF(J950="OK",C950,0)</f>
        <v>0</v>
      </c>
      <c r="L950" s="34" t="str">
        <f aca="false">IF(OR(J950&lt;&gt;"OK",FinMes=""),"",IF(B950&gt;=FinMes,0,MAX(0,ROUND(E950-C950,2))))</f>
        <v/>
      </c>
    </row>
    <row r="951" customFormat="false" ht="25" hidden="false" customHeight="true" outlineLevel="0" collapsed="false">
      <c r="A951" s="31"/>
      <c r="B951" s="32"/>
      <c r="C951" s="33"/>
      <c r="D951" s="34" t="str">
        <f aca="false">IF(OR(J951&lt;&gt;"OK",FinMes=""),"",IF(B951&gt;=FinMes,0,MAX(0,ROUND(C951-E951,2))))</f>
        <v/>
      </c>
      <c r="E951" s="34" t="str">
        <f aca="false">IF(OR(J951&lt;&gt;"OK",FinMes=""),"",IF(B951&gt;=FinMes,0,SUMIFS(PagoValido,PagoGasto,A951,PagoFecha,"&lt;"&amp;FinMes)))</f>
        <v/>
      </c>
      <c r="F951" s="35"/>
      <c r="G951" s="35"/>
      <c r="H951" s="35"/>
      <c r="I951" s="36" t="str">
        <f aca="false">IF(J951="","",IF(J951&lt;&gt;"OK","Confira os dados",IF(FinMes="","Escolha um período",IF(B951&gt;=FinMes,"Outro período",IF(L951&gt;0,"Pagamento excedente",IF(D951=0,"Pago",IF(E951=0,"A pagar","Parcial")))))))</f>
        <v/>
      </c>
      <c r="J951" s="36" t="str">
        <f aca="false">IF(COUNTA(A951:C951,F951:H951)=0,"",IF(A951="","Falta o código",IF(A951&lt;&gt;TRIM(A951),"Confira o código",IF(COUNTIFS(GastoID,A951)&gt;1,"Código repetido",IF(NOT(ISNUMBER(B951)),"Confira a data",IF(OR(B951&lt;1,B951&gt;73415,INT(B951)&lt;&gt;B951),"Confira a data",IF(NOT(ISNUMBER(C951)),"Confira o valor",IF(C951&lt;=0,"Valor maior que zero",IF(COUNTIFS(Categorias,F951)&lt;&gt;1,"Escolha uma categoria",IF(G951="","Preencha a descrição","OK"))))))))))</f>
        <v/>
      </c>
      <c r="K951" s="34" t="n">
        <f aca="false">IF(J951="OK",C951,0)</f>
        <v>0</v>
      </c>
      <c r="L951" s="34" t="str">
        <f aca="false">IF(OR(J951&lt;&gt;"OK",FinMes=""),"",IF(B951&gt;=FinMes,0,MAX(0,ROUND(E951-C951,2))))</f>
        <v/>
      </c>
    </row>
    <row r="952" customFormat="false" ht="25" hidden="false" customHeight="true" outlineLevel="0" collapsed="false">
      <c r="A952" s="31"/>
      <c r="B952" s="32"/>
      <c r="C952" s="33"/>
      <c r="D952" s="34" t="str">
        <f aca="false">IF(OR(J952&lt;&gt;"OK",FinMes=""),"",IF(B952&gt;=FinMes,0,MAX(0,ROUND(C952-E952,2))))</f>
        <v/>
      </c>
      <c r="E952" s="34" t="str">
        <f aca="false">IF(OR(J952&lt;&gt;"OK",FinMes=""),"",IF(B952&gt;=FinMes,0,SUMIFS(PagoValido,PagoGasto,A952,PagoFecha,"&lt;"&amp;FinMes)))</f>
        <v/>
      </c>
      <c r="F952" s="35"/>
      <c r="G952" s="35"/>
      <c r="H952" s="35"/>
      <c r="I952" s="36" t="str">
        <f aca="false">IF(J952="","",IF(J952&lt;&gt;"OK","Confira os dados",IF(FinMes="","Escolha um período",IF(B952&gt;=FinMes,"Outro período",IF(L952&gt;0,"Pagamento excedente",IF(D952=0,"Pago",IF(E952=0,"A pagar","Parcial")))))))</f>
        <v/>
      </c>
      <c r="J952" s="36" t="str">
        <f aca="false">IF(COUNTA(A952:C952,F952:H952)=0,"",IF(A952="","Falta o código",IF(A952&lt;&gt;TRIM(A952),"Confira o código",IF(COUNTIFS(GastoID,A952)&gt;1,"Código repetido",IF(NOT(ISNUMBER(B952)),"Confira a data",IF(OR(B952&lt;1,B952&gt;73415,INT(B952)&lt;&gt;B952),"Confira a data",IF(NOT(ISNUMBER(C952)),"Confira o valor",IF(C952&lt;=0,"Valor maior que zero",IF(COUNTIFS(Categorias,F952)&lt;&gt;1,"Escolha uma categoria",IF(G952="","Preencha a descrição","OK"))))))))))</f>
        <v/>
      </c>
      <c r="K952" s="34" t="n">
        <f aca="false">IF(J952="OK",C952,0)</f>
        <v>0</v>
      </c>
      <c r="L952" s="34" t="str">
        <f aca="false">IF(OR(J952&lt;&gt;"OK",FinMes=""),"",IF(B952&gt;=FinMes,0,MAX(0,ROUND(E952-C952,2))))</f>
        <v/>
      </c>
    </row>
    <row r="953" customFormat="false" ht="25" hidden="false" customHeight="true" outlineLevel="0" collapsed="false">
      <c r="A953" s="31"/>
      <c r="B953" s="32"/>
      <c r="C953" s="33"/>
      <c r="D953" s="34" t="str">
        <f aca="false">IF(OR(J953&lt;&gt;"OK",FinMes=""),"",IF(B953&gt;=FinMes,0,MAX(0,ROUND(C953-E953,2))))</f>
        <v/>
      </c>
      <c r="E953" s="34" t="str">
        <f aca="false">IF(OR(J953&lt;&gt;"OK",FinMes=""),"",IF(B953&gt;=FinMes,0,SUMIFS(PagoValido,PagoGasto,A953,PagoFecha,"&lt;"&amp;FinMes)))</f>
        <v/>
      </c>
      <c r="F953" s="35"/>
      <c r="G953" s="35"/>
      <c r="H953" s="35"/>
      <c r="I953" s="36" t="str">
        <f aca="false">IF(J953="","",IF(J953&lt;&gt;"OK","Confira os dados",IF(FinMes="","Escolha um período",IF(B953&gt;=FinMes,"Outro período",IF(L953&gt;0,"Pagamento excedente",IF(D953=0,"Pago",IF(E953=0,"A pagar","Parcial")))))))</f>
        <v/>
      </c>
      <c r="J953" s="36" t="str">
        <f aca="false">IF(COUNTA(A953:C953,F953:H953)=0,"",IF(A953="","Falta o código",IF(A953&lt;&gt;TRIM(A953),"Confira o código",IF(COUNTIFS(GastoID,A953)&gt;1,"Código repetido",IF(NOT(ISNUMBER(B953)),"Confira a data",IF(OR(B953&lt;1,B953&gt;73415,INT(B953)&lt;&gt;B953),"Confira a data",IF(NOT(ISNUMBER(C953)),"Confira o valor",IF(C953&lt;=0,"Valor maior que zero",IF(COUNTIFS(Categorias,F953)&lt;&gt;1,"Escolha uma categoria",IF(G953="","Preencha a descrição","OK"))))))))))</f>
        <v/>
      </c>
      <c r="K953" s="34" t="n">
        <f aca="false">IF(J953="OK",C953,0)</f>
        <v>0</v>
      </c>
      <c r="L953" s="34" t="str">
        <f aca="false">IF(OR(J953&lt;&gt;"OK",FinMes=""),"",IF(B953&gt;=FinMes,0,MAX(0,ROUND(E953-C953,2))))</f>
        <v/>
      </c>
    </row>
    <row r="954" customFormat="false" ht="25" hidden="false" customHeight="true" outlineLevel="0" collapsed="false">
      <c r="A954" s="31"/>
      <c r="B954" s="32"/>
      <c r="C954" s="33"/>
      <c r="D954" s="34" t="str">
        <f aca="false">IF(OR(J954&lt;&gt;"OK",FinMes=""),"",IF(B954&gt;=FinMes,0,MAX(0,ROUND(C954-E954,2))))</f>
        <v/>
      </c>
      <c r="E954" s="34" t="str">
        <f aca="false">IF(OR(J954&lt;&gt;"OK",FinMes=""),"",IF(B954&gt;=FinMes,0,SUMIFS(PagoValido,PagoGasto,A954,PagoFecha,"&lt;"&amp;FinMes)))</f>
        <v/>
      </c>
      <c r="F954" s="35"/>
      <c r="G954" s="35"/>
      <c r="H954" s="35"/>
      <c r="I954" s="36" t="str">
        <f aca="false">IF(J954="","",IF(J954&lt;&gt;"OK","Confira os dados",IF(FinMes="","Escolha um período",IF(B954&gt;=FinMes,"Outro período",IF(L954&gt;0,"Pagamento excedente",IF(D954=0,"Pago",IF(E954=0,"A pagar","Parcial")))))))</f>
        <v/>
      </c>
      <c r="J954" s="36" t="str">
        <f aca="false">IF(COUNTA(A954:C954,F954:H954)=0,"",IF(A954="","Falta o código",IF(A954&lt;&gt;TRIM(A954),"Confira o código",IF(COUNTIFS(GastoID,A954)&gt;1,"Código repetido",IF(NOT(ISNUMBER(B954)),"Confira a data",IF(OR(B954&lt;1,B954&gt;73415,INT(B954)&lt;&gt;B954),"Confira a data",IF(NOT(ISNUMBER(C954)),"Confira o valor",IF(C954&lt;=0,"Valor maior que zero",IF(COUNTIFS(Categorias,F954)&lt;&gt;1,"Escolha uma categoria",IF(G954="","Preencha a descrição","OK"))))))))))</f>
        <v/>
      </c>
      <c r="K954" s="34" t="n">
        <f aca="false">IF(J954="OK",C954,0)</f>
        <v>0</v>
      </c>
      <c r="L954" s="34" t="str">
        <f aca="false">IF(OR(J954&lt;&gt;"OK",FinMes=""),"",IF(B954&gt;=FinMes,0,MAX(0,ROUND(E954-C954,2))))</f>
        <v/>
      </c>
    </row>
    <row r="955" customFormat="false" ht="25" hidden="false" customHeight="true" outlineLevel="0" collapsed="false">
      <c r="A955" s="31"/>
      <c r="B955" s="32"/>
      <c r="C955" s="33"/>
      <c r="D955" s="34" t="str">
        <f aca="false">IF(OR(J955&lt;&gt;"OK",FinMes=""),"",IF(B955&gt;=FinMes,0,MAX(0,ROUND(C955-E955,2))))</f>
        <v/>
      </c>
      <c r="E955" s="34" t="str">
        <f aca="false">IF(OR(J955&lt;&gt;"OK",FinMes=""),"",IF(B955&gt;=FinMes,0,SUMIFS(PagoValido,PagoGasto,A955,PagoFecha,"&lt;"&amp;FinMes)))</f>
        <v/>
      </c>
      <c r="F955" s="35"/>
      <c r="G955" s="35"/>
      <c r="H955" s="35"/>
      <c r="I955" s="36" t="str">
        <f aca="false">IF(J955="","",IF(J955&lt;&gt;"OK","Confira os dados",IF(FinMes="","Escolha um período",IF(B955&gt;=FinMes,"Outro período",IF(L955&gt;0,"Pagamento excedente",IF(D955=0,"Pago",IF(E955=0,"A pagar","Parcial")))))))</f>
        <v/>
      </c>
      <c r="J955" s="36" t="str">
        <f aca="false">IF(COUNTA(A955:C955,F955:H955)=0,"",IF(A955="","Falta o código",IF(A955&lt;&gt;TRIM(A955),"Confira o código",IF(COUNTIFS(GastoID,A955)&gt;1,"Código repetido",IF(NOT(ISNUMBER(B955)),"Confira a data",IF(OR(B955&lt;1,B955&gt;73415,INT(B955)&lt;&gt;B955),"Confira a data",IF(NOT(ISNUMBER(C955)),"Confira o valor",IF(C955&lt;=0,"Valor maior que zero",IF(COUNTIFS(Categorias,F955)&lt;&gt;1,"Escolha uma categoria",IF(G955="","Preencha a descrição","OK"))))))))))</f>
        <v/>
      </c>
      <c r="K955" s="34" t="n">
        <f aca="false">IF(J955="OK",C955,0)</f>
        <v>0</v>
      </c>
      <c r="L955" s="34" t="str">
        <f aca="false">IF(OR(J955&lt;&gt;"OK",FinMes=""),"",IF(B955&gt;=FinMes,0,MAX(0,ROUND(E955-C955,2))))</f>
        <v/>
      </c>
    </row>
    <row r="956" customFormat="false" ht="25" hidden="false" customHeight="true" outlineLevel="0" collapsed="false">
      <c r="A956" s="31"/>
      <c r="B956" s="32"/>
      <c r="C956" s="33"/>
      <c r="D956" s="34" t="str">
        <f aca="false">IF(OR(J956&lt;&gt;"OK",FinMes=""),"",IF(B956&gt;=FinMes,0,MAX(0,ROUND(C956-E956,2))))</f>
        <v/>
      </c>
      <c r="E956" s="34" t="str">
        <f aca="false">IF(OR(J956&lt;&gt;"OK",FinMes=""),"",IF(B956&gt;=FinMes,0,SUMIFS(PagoValido,PagoGasto,A956,PagoFecha,"&lt;"&amp;FinMes)))</f>
        <v/>
      </c>
      <c r="F956" s="35"/>
      <c r="G956" s="35"/>
      <c r="H956" s="35"/>
      <c r="I956" s="36" t="str">
        <f aca="false">IF(J956="","",IF(J956&lt;&gt;"OK","Confira os dados",IF(FinMes="","Escolha um período",IF(B956&gt;=FinMes,"Outro período",IF(L956&gt;0,"Pagamento excedente",IF(D956=0,"Pago",IF(E956=0,"A pagar","Parcial")))))))</f>
        <v/>
      </c>
      <c r="J956" s="36" t="str">
        <f aca="false">IF(COUNTA(A956:C956,F956:H956)=0,"",IF(A956="","Falta o código",IF(A956&lt;&gt;TRIM(A956),"Confira o código",IF(COUNTIFS(GastoID,A956)&gt;1,"Código repetido",IF(NOT(ISNUMBER(B956)),"Confira a data",IF(OR(B956&lt;1,B956&gt;73415,INT(B956)&lt;&gt;B956),"Confira a data",IF(NOT(ISNUMBER(C956)),"Confira o valor",IF(C956&lt;=0,"Valor maior que zero",IF(COUNTIFS(Categorias,F956)&lt;&gt;1,"Escolha uma categoria",IF(G956="","Preencha a descrição","OK"))))))))))</f>
        <v/>
      </c>
      <c r="K956" s="34" t="n">
        <f aca="false">IF(J956="OK",C956,0)</f>
        <v>0</v>
      </c>
      <c r="L956" s="34" t="str">
        <f aca="false">IF(OR(J956&lt;&gt;"OK",FinMes=""),"",IF(B956&gt;=FinMes,0,MAX(0,ROUND(E956-C956,2))))</f>
        <v/>
      </c>
    </row>
    <row r="957" customFormat="false" ht="25" hidden="false" customHeight="true" outlineLevel="0" collapsed="false">
      <c r="A957" s="31"/>
      <c r="B957" s="32"/>
      <c r="C957" s="33"/>
      <c r="D957" s="34" t="str">
        <f aca="false">IF(OR(J957&lt;&gt;"OK",FinMes=""),"",IF(B957&gt;=FinMes,0,MAX(0,ROUND(C957-E957,2))))</f>
        <v/>
      </c>
      <c r="E957" s="34" t="str">
        <f aca="false">IF(OR(J957&lt;&gt;"OK",FinMes=""),"",IF(B957&gt;=FinMes,0,SUMIFS(PagoValido,PagoGasto,A957,PagoFecha,"&lt;"&amp;FinMes)))</f>
        <v/>
      </c>
      <c r="F957" s="35"/>
      <c r="G957" s="35"/>
      <c r="H957" s="35"/>
      <c r="I957" s="36" t="str">
        <f aca="false">IF(J957="","",IF(J957&lt;&gt;"OK","Confira os dados",IF(FinMes="","Escolha um período",IF(B957&gt;=FinMes,"Outro período",IF(L957&gt;0,"Pagamento excedente",IF(D957=0,"Pago",IF(E957=0,"A pagar","Parcial")))))))</f>
        <v/>
      </c>
      <c r="J957" s="36" t="str">
        <f aca="false">IF(COUNTA(A957:C957,F957:H957)=0,"",IF(A957="","Falta o código",IF(A957&lt;&gt;TRIM(A957),"Confira o código",IF(COUNTIFS(GastoID,A957)&gt;1,"Código repetido",IF(NOT(ISNUMBER(B957)),"Confira a data",IF(OR(B957&lt;1,B957&gt;73415,INT(B957)&lt;&gt;B957),"Confira a data",IF(NOT(ISNUMBER(C957)),"Confira o valor",IF(C957&lt;=0,"Valor maior que zero",IF(COUNTIFS(Categorias,F957)&lt;&gt;1,"Escolha uma categoria",IF(G957="","Preencha a descrição","OK"))))))))))</f>
        <v/>
      </c>
      <c r="K957" s="34" t="n">
        <f aca="false">IF(J957="OK",C957,0)</f>
        <v>0</v>
      </c>
      <c r="L957" s="34" t="str">
        <f aca="false">IF(OR(J957&lt;&gt;"OK",FinMes=""),"",IF(B957&gt;=FinMes,0,MAX(0,ROUND(E957-C957,2))))</f>
        <v/>
      </c>
    </row>
    <row r="958" customFormat="false" ht="25" hidden="false" customHeight="true" outlineLevel="0" collapsed="false">
      <c r="A958" s="31"/>
      <c r="B958" s="32"/>
      <c r="C958" s="33"/>
      <c r="D958" s="34" t="str">
        <f aca="false">IF(OR(J958&lt;&gt;"OK",FinMes=""),"",IF(B958&gt;=FinMes,0,MAX(0,ROUND(C958-E958,2))))</f>
        <v/>
      </c>
      <c r="E958" s="34" t="str">
        <f aca="false">IF(OR(J958&lt;&gt;"OK",FinMes=""),"",IF(B958&gt;=FinMes,0,SUMIFS(PagoValido,PagoGasto,A958,PagoFecha,"&lt;"&amp;FinMes)))</f>
        <v/>
      </c>
      <c r="F958" s="35"/>
      <c r="G958" s="35"/>
      <c r="H958" s="35"/>
      <c r="I958" s="36" t="str">
        <f aca="false">IF(J958="","",IF(J958&lt;&gt;"OK","Confira os dados",IF(FinMes="","Escolha um período",IF(B958&gt;=FinMes,"Outro período",IF(L958&gt;0,"Pagamento excedente",IF(D958=0,"Pago",IF(E958=0,"A pagar","Parcial")))))))</f>
        <v/>
      </c>
      <c r="J958" s="36" t="str">
        <f aca="false">IF(COUNTA(A958:C958,F958:H958)=0,"",IF(A958="","Falta o código",IF(A958&lt;&gt;TRIM(A958),"Confira o código",IF(COUNTIFS(GastoID,A958)&gt;1,"Código repetido",IF(NOT(ISNUMBER(B958)),"Confira a data",IF(OR(B958&lt;1,B958&gt;73415,INT(B958)&lt;&gt;B958),"Confira a data",IF(NOT(ISNUMBER(C958)),"Confira o valor",IF(C958&lt;=0,"Valor maior que zero",IF(COUNTIFS(Categorias,F958)&lt;&gt;1,"Escolha uma categoria",IF(G958="","Preencha a descrição","OK"))))))))))</f>
        <v/>
      </c>
      <c r="K958" s="34" t="n">
        <f aca="false">IF(J958="OK",C958,0)</f>
        <v>0</v>
      </c>
      <c r="L958" s="34" t="str">
        <f aca="false">IF(OR(J958&lt;&gt;"OK",FinMes=""),"",IF(B958&gt;=FinMes,0,MAX(0,ROUND(E958-C958,2))))</f>
        <v/>
      </c>
    </row>
    <row r="959" customFormat="false" ht="25" hidden="false" customHeight="true" outlineLevel="0" collapsed="false">
      <c r="A959" s="31"/>
      <c r="B959" s="32"/>
      <c r="C959" s="33"/>
      <c r="D959" s="34" t="str">
        <f aca="false">IF(OR(J959&lt;&gt;"OK",FinMes=""),"",IF(B959&gt;=FinMes,0,MAX(0,ROUND(C959-E959,2))))</f>
        <v/>
      </c>
      <c r="E959" s="34" t="str">
        <f aca="false">IF(OR(J959&lt;&gt;"OK",FinMes=""),"",IF(B959&gt;=FinMes,0,SUMIFS(PagoValido,PagoGasto,A959,PagoFecha,"&lt;"&amp;FinMes)))</f>
        <v/>
      </c>
      <c r="F959" s="35"/>
      <c r="G959" s="35"/>
      <c r="H959" s="35"/>
      <c r="I959" s="36" t="str">
        <f aca="false">IF(J959="","",IF(J959&lt;&gt;"OK","Confira os dados",IF(FinMes="","Escolha um período",IF(B959&gt;=FinMes,"Outro período",IF(L959&gt;0,"Pagamento excedente",IF(D959=0,"Pago",IF(E959=0,"A pagar","Parcial")))))))</f>
        <v/>
      </c>
      <c r="J959" s="36" t="str">
        <f aca="false">IF(COUNTA(A959:C959,F959:H959)=0,"",IF(A959="","Falta o código",IF(A959&lt;&gt;TRIM(A959),"Confira o código",IF(COUNTIFS(GastoID,A959)&gt;1,"Código repetido",IF(NOT(ISNUMBER(B959)),"Confira a data",IF(OR(B959&lt;1,B959&gt;73415,INT(B959)&lt;&gt;B959),"Confira a data",IF(NOT(ISNUMBER(C959)),"Confira o valor",IF(C959&lt;=0,"Valor maior que zero",IF(COUNTIFS(Categorias,F959)&lt;&gt;1,"Escolha uma categoria",IF(G959="","Preencha a descrição","OK"))))))))))</f>
        <v/>
      </c>
      <c r="K959" s="34" t="n">
        <f aca="false">IF(J959="OK",C959,0)</f>
        <v>0</v>
      </c>
      <c r="L959" s="34" t="str">
        <f aca="false">IF(OR(J959&lt;&gt;"OK",FinMes=""),"",IF(B959&gt;=FinMes,0,MAX(0,ROUND(E959-C959,2))))</f>
        <v/>
      </c>
    </row>
    <row r="960" customFormat="false" ht="25" hidden="false" customHeight="true" outlineLevel="0" collapsed="false">
      <c r="A960" s="31"/>
      <c r="B960" s="32"/>
      <c r="C960" s="33"/>
      <c r="D960" s="34" t="str">
        <f aca="false">IF(OR(J960&lt;&gt;"OK",FinMes=""),"",IF(B960&gt;=FinMes,0,MAX(0,ROUND(C960-E960,2))))</f>
        <v/>
      </c>
      <c r="E960" s="34" t="str">
        <f aca="false">IF(OR(J960&lt;&gt;"OK",FinMes=""),"",IF(B960&gt;=FinMes,0,SUMIFS(PagoValido,PagoGasto,A960,PagoFecha,"&lt;"&amp;FinMes)))</f>
        <v/>
      </c>
      <c r="F960" s="35"/>
      <c r="G960" s="35"/>
      <c r="H960" s="35"/>
      <c r="I960" s="36" t="str">
        <f aca="false">IF(J960="","",IF(J960&lt;&gt;"OK","Confira os dados",IF(FinMes="","Escolha um período",IF(B960&gt;=FinMes,"Outro período",IF(L960&gt;0,"Pagamento excedente",IF(D960=0,"Pago",IF(E960=0,"A pagar","Parcial")))))))</f>
        <v/>
      </c>
      <c r="J960" s="36" t="str">
        <f aca="false">IF(COUNTA(A960:C960,F960:H960)=0,"",IF(A960="","Falta o código",IF(A960&lt;&gt;TRIM(A960),"Confira o código",IF(COUNTIFS(GastoID,A960)&gt;1,"Código repetido",IF(NOT(ISNUMBER(B960)),"Confira a data",IF(OR(B960&lt;1,B960&gt;73415,INT(B960)&lt;&gt;B960),"Confira a data",IF(NOT(ISNUMBER(C960)),"Confira o valor",IF(C960&lt;=0,"Valor maior que zero",IF(COUNTIFS(Categorias,F960)&lt;&gt;1,"Escolha uma categoria",IF(G960="","Preencha a descrição","OK"))))))))))</f>
        <v/>
      </c>
      <c r="K960" s="34" t="n">
        <f aca="false">IF(J960="OK",C960,0)</f>
        <v>0</v>
      </c>
      <c r="L960" s="34" t="str">
        <f aca="false">IF(OR(J960&lt;&gt;"OK",FinMes=""),"",IF(B960&gt;=FinMes,0,MAX(0,ROUND(E960-C960,2))))</f>
        <v/>
      </c>
    </row>
    <row r="961" customFormat="false" ht="25" hidden="false" customHeight="true" outlineLevel="0" collapsed="false">
      <c r="A961" s="31"/>
      <c r="B961" s="32"/>
      <c r="C961" s="33"/>
      <c r="D961" s="34" t="str">
        <f aca="false">IF(OR(J961&lt;&gt;"OK",FinMes=""),"",IF(B961&gt;=FinMes,0,MAX(0,ROUND(C961-E961,2))))</f>
        <v/>
      </c>
      <c r="E961" s="34" t="str">
        <f aca="false">IF(OR(J961&lt;&gt;"OK",FinMes=""),"",IF(B961&gt;=FinMes,0,SUMIFS(PagoValido,PagoGasto,A961,PagoFecha,"&lt;"&amp;FinMes)))</f>
        <v/>
      </c>
      <c r="F961" s="35"/>
      <c r="G961" s="35"/>
      <c r="H961" s="35"/>
      <c r="I961" s="36" t="str">
        <f aca="false">IF(J961="","",IF(J961&lt;&gt;"OK","Confira os dados",IF(FinMes="","Escolha um período",IF(B961&gt;=FinMes,"Outro período",IF(L961&gt;0,"Pagamento excedente",IF(D961=0,"Pago",IF(E961=0,"A pagar","Parcial")))))))</f>
        <v/>
      </c>
      <c r="J961" s="36" t="str">
        <f aca="false">IF(COUNTA(A961:C961,F961:H961)=0,"",IF(A961="","Falta o código",IF(A961&lt;&gt;TRIM(A961),"Confira o código",IF(COUNTIFS(GastoID,A961)&gt;1,"Código repetido",IF(NOT(ISNUMBER(B961)),"Confira a data",IF(OR(B961&lt;1,B961&gt;73415,INT(B961)&lt;&gt;B961),"Confira a data",IF(NOT(ISNUMBER(C961)),"Confira o valor",IF(C961&lt;=0,"Valor maior que zero",IF(COUNTIFS(Categorias,F961)&lt;&gt;1,"Escolha uma categoria",IF(G961="","Preencha a descrição","OK"))))))))))</f>
        <v/>
      </c>
      <c r="K961" s="34" t="n">
        <f aca="false">IF(J961="OK",C961,0)</f>
        <v>0</v>
      </c>
      <c r="L961" s="34" t="str">
        <f aca="false">IF(OR(J961&lt;&gt;"OK",FinMes=""),"",IF(B961&gt;=FinMes,0,MAX(0,ROUND(E961-C961,2))))</f>
        <v/>
      </c>
    </row>
    <row r="962" customFormat="false" ht="25" hidden="false" customHeight="true" outlineLevel="0" collapsed="false">
      <c r="A962" s="31"/>
      <c r="B962" s="32"/>
      <c r="C962" s="33"/>
      <c r="D962" s="34" t="str">
        <f aca="false">IF(OR(J962&lt;&gt;"OK",FinMes=""),"",IF(B962&gt;=FinMes,0,MAX(0,ROUND(C962-E962,2))))</f>
        <v/>
      </c>
      <c r="E962" s="34" t="str">
        <f aca="false">IF(OR(J962&lt;&gt;"OK",FinMes=""),"",IF(B962&gt;=FinMes,0,SUMIFS(PagoValido,PagoGasto,A962,PagoFecha,"&lt;"&amp;FinMes)))</f>
        <v/>
      </c>
      <c r="F962" s="35"/>
      <c r="G962" s="35"/>
      <c r="H962" s="35"/>
      <c r="I962" s="36" t="str">
        <f aca="false">IF(J962="","",IF(J962&lt;&gt;"OK","Confira os dados",IF(FinMes="","Escolha um período",IF(B962&gt;=FinMes,"Outro período",IF(L962&gt;0,"Pagamento excedente",IF(D962=0,"Pago",IF(E962=0,"A pagar","Parcial")))))))</f>
        <v/>
      </c>
      <c r="J962" s="36" t="str">
        <f aca="false">IF(COUNTA(A962:C962,F962:H962)=0,"",IF(A962="","Falta o código",IF(A962&lt;&gt;TRIM(A962),"Confira o código",IF(COUNTIFS(GastoID,A962)&gt;1,"Código repetido",IF(NOT(ISNUMBER(B962)),"Confira a data",IF(OR(B962&lt;1,B962&gt;73415,INT(B962)&lt;&gt;B962),"Confira a data",IF(NOT(ISNUMBER(C962)),"Confira o valor",IF(C962&lt;=0,"Valor maior que zero",IF(COUNTIFS(Categorias,F962)&lt;&gt;1,"Escolha uma categoria",IF(G962="","Preencha a descrição","OK"))))))))))</f>
        <v/>
      </c>
      <c r="K962" s="34" t="n">
        <f aca="false">IF(J962="OK",C962,0)</f>
        <v>0</v>
      </c>
      <c r="L962" s="34" t="str">
        <f aca="false">IF(OR(J962&lt;&gt;"OK",FinMes=""),"",IF(B962&gt;=FinMes,0,MAX(0,ROUND(E962-C962,2))))</f>
        <v/>
      </c>
    </row>
    <row r="963" customFormat="false" ht="25" hidden="false" customHeight="true" outlineLevel="0" collapsed="false">
      <c r="A963" s="31"/>
      <c r="B963" s="32"/>
      <c r="C963" s="33"/>
      <c r="D963" s="34" t="str">
        <f aca="false">IF(OR(J963&lt;&gt;"OK",FinMes=""),"",IF(B963&gt;=FinMes,0,MAX(0,ROUND(C963-E963,2))))</f>
        <v/>
      </c>
      <c r="E963" s="34" t="str">
        <f aca="false">IF(OR(J963&lt;&gt;"OK",FinMes=""),"",IF(B963&gt;=FinMes,0,SUMIFS(PagoValido,PagoGasto,A963,PagoFecha,"&lt;"&amp;FinMes)))</f>
        <v/>
      </c>
      <c r="F963" s="35"/>
      <c r="G963" s="35"/>
      <c r="H963" s="35"/>
      <c r="I963" s="36" t="str">
        <f aca="false">IF(J963="","",IF(J963&lt;&gt;"OK","Confira os dados",IF(FinMes="","Escolha um período",IF(B963&gt;=FinMes,"Outro período",IF(L963&gt;0,"Pagamento excedente",IF(D963=0,"Pago",IF(E963=0,"A pagar","Parcial")))))))</f>
        <v/>
      </c>
      <c r="J963" s="36" t="str">
        <f aca="false">IF(COUNTA(A963:C963,F963:H963)=0,"",IF(A963="","Falta o código",IF(A963&lt;&gt;TRIM(A963),"Confira o código",IF(COUNTIFS(GastoID,A963)&gt;1,"Código repetido",IF(NOT(ISNUMBER(B963)),"Confira a data",IF(OR(B963&lt;1,B963&gt;73415,INT(B963)&lt;&gt;B963),"Confira a data",IF(NOT(ISNUMBER(C963)),"Confira o valor",IF(C963&lt;=0,"Valor maior que zero",IF(COUNTIFS(Categorias,F963)&lt;&gt;1,"Escolha uma categoria",IF(G963="","Preencha a descrição","OK"))))))))))</f>
        <v/>
      </c>
      <c r="K963" s="34" t="n">
        <f aca="false">IF(J963="OK",C963,0)</f>
        <v>0</v>
      </c>
      <c r="L963" s="34" t="str">
        <f aca="false">IF(OR(J963&lt;&gt;"OK",FinMes=""),"",IF(B963&gt;=FinMes,0,MAX(0,ROUND(E963-C963,2))))</f>
        <v/>
      </c>
    </row>
    <row r="964" customFormat="false" ht="25" hidden="false" customHeight="true" outlineLevel="0" collapsed="false">
      <c r="A964" s="31"/>
      <c r="B964" s="32"/>
      <c r="C964" s="33"/>
      <c r="D964" s="34" t="str">
        <f aca="false">IF(OR(J964&lt;&gt;"OK",FinMes=""),"",IF(B964&gt;=FinMes,0,MAX(0,ROUND(C964-E964,2))))</f>
        <v/>
      </c>
      <c r="E964" s="34" t="str">
        <f aca="false">IF(OR(J964&lt;&gt;"OK",FinMes=""),"",IF(B964&gt;=FinMes,0,SUMIFS(PagoValido,PagoGasto,A964,PagoFecha,"&lt;"&amp;FinMes)))</f>
        <v/>
      </c>
      <c r="F964" s="35"/>
      <c r="G964" s="35"/>
      <c r="H964" s="35"/>
      <c r="I964" s="36" t="str">
        <f aca="false">IF(J964="","",IF(J964&lt;&gt;"OK","Confira os dados",IF(FinMes="","Escolha um período",IF(B964&gt;=FinMes,"Outro período",IF(L964&gt;0,"Pagamento excedente",IF(D964=0,"Pago",IF(E964=0,"A pagar","Parcial")))))))</f>
        <v/>
      </c>
      <c r="J964" s="36" t="str">
        <f aca="false">IF(COUNTA(A964:C964,F964:H964)=0,"",IF(A964="","Falta o código",IF(A964&lt;&gt;TRIM(A964),"Confira o código",IF(COUNTIFS(GastoID,A964)&gt;1,"Código repetido",IF(NOT(ISNUMBER(B964)),"Confira a data",IF(OR(B964&lt;1,B964&gt;73415,INT(B964)&lt;&gt;B964),"Confira a data",IF(NOT(ISNUMBER(C964)),"Confira o valor",IF(C964&lt;=0,"Valor maior que zero",IF(COUNTIFS(Categorias,F964)&lt;&gt;1,"Escolha uma categoria",IF(G964="","Preencha a descrição","OK"))))))))))</f>
        <v/>
      </c>
      <c r="K964" s="34" t="n">
        <f aca="false">IF(J964="OK",C964,0)</f>
        <v>0</v>
      </c>
      <c r="L964" s="34" t="str">
        <f aca="false">IF(OR(J964&lt;&gt;"OK",FinMes=""),"",IF(B964&gt;=FinMes,0,MAX(0,ROUND(E964-C964,2))))</f>
        <v/>
      </c>
    </row>
    <row r="965" customFormat="false" ht="25" hidden="false" customHeight="true" outlineLevel="0" collapsed="false">
      <c r="A965" s="31"/>
      <c r="B965" s="32"/>
      <c r="C965" s="33"/>
      <c r="D965" s="34" t="str">
        <f aca="false">IF(OR(J965&lt;&gt;"OK",FinMes=""),"",IF(B965&gt;=FinMes,0,MAX(0,ROUND(C965-E965,2))))</f>
        <v/>
      </c>
      <c r="E965" s="34" t="str">
        <f aca="false">IF(OR(J965&lt;&gt;"OK",FinMes=""),"",IF(B965&gt;=FinMes,0,SUMIFS(PagoValido,PagoGasto,A965,PagoFecha,"&lt;"&amp;FinMes)))</f>
        <v/>
      </c>
      <c r="F965" s="35"/>
      <c r="G965" s="35"/>
      <c r="H965" s="35"/>
      <c r="I965" s="36" t="str">
        <f aca="false">IF(J965="","",IF(J965&lt;&gt;"OK","Confira os dados",IF(FinMes="","Escolha um período",IF(B965&gt;=FinMes,"Outro período",IF(L965&gt;0,"Pagamento excedente",IF(D965=0,"Pago",IF(E965=0,"A pagar","Parcial")))))))</f>
        <v/>
      </c>
      <c r="J965" s="36" t="str">
        <f aca="false">IF(COUNTA(A965:C965,F965:H965)=0,"",IF(A965="","Falta o código",IF(A965&lt;&gt;TRIM(A965),"Confira o código",IF(COUNTIFS(GastoID,A965)&gt;1,"Código repetido",IF(NOT(ISNUMBER(B965)),"Confira a data",IF(OR(B965&lt;1,B965&gt;73415,INT(B965)&lt;&gt;B965),"Confira a data",IF(NOT(ISNUMBER(C965)),"Confira o valor",IF(C965&lt;=0,"Valor maior que zero",IF(COUNTIFS(Categorias,F965)&lt;&gt;1,"Escolha uma categoria",IF(G965="","Preencha a descrição","OK"))))))))))</f>
        <v/>
      </c>
      <c r="K965" s="34" t="n">
        <f aca="false">IF(J965="OK",C965,0)</f>
        <v>0</v>
      </c>
      <c r="L965" s="34" t="str">
        <f aca="false">IF(OR(J965&lt;&gt;"OK",FinMes=""),"",IF(B965&gt;=FinMes,0,MAX(0,ROUND(E965-C965,2))))</f>
        <v/>
      </c>
    </row>
    <row r="966" customFormat="false" ht="25" hidden="false" customHeight="true" outlineLevel="0" collapsed="false">
      <c r="A966" s="31"/>
      <c r="B966" s="32"/>
      <c r="C966" s="33"/>
      <c r="D966" s="34" t="str">
        <f aca="false">IF(OR(J966&lt;&gt;"OK",FinMes=""),"",IF(B966&gt;=FinMes,0,MAX(0,ROUND(C966-E966,2))))</f>
        <v/>
      </c>
      <c r="E966" s="34" t="str">
        <f aca="false">IF(OR(J966&lt;&gt;"OK",FinMes=""),"",IF(B966&gt;=FinMes,0,SUMIFS(PagoValido,PagoGasto,A966,PagoFecha,"&lt;"&amp;FinMes)))</f>
        <v/>
      </c>
      <c r="F966" s="35"/>
      <c r="G966" s="35"/>
      <c r="H966" s="35"/>
      <c r="I966" s="36" t="str">
        <f aca="false">IF(J966="","",IF(J966&lt;&gt;"OK","Confira os dados",IF(FinMes="","Escolha um período",IF(B966&gt;=FinMes,"Outro período",IF(L966&gt;0,"Pagamento excedente",IF(D966=0,"Pago",IF(E966=0,"A pagar","Parcial")))))))</f>
        <v/>
      </c>
      <c r="J966" s="36" t="str">
        <f aca="false">IF(COUNTA(A966:C966,F966:H966)=0,"",IF(A966="","Falta o código",IF(A966&lt;&gt;TRIM(A966),"Confira o código",IF(COUNTIFS(GastoID,A966)&gt;1,"Código repetido",IF(NOT(ISNUMBER(B966)),"Confira a data",IF(OR(B966&lt;1,B966&gt;73415,INT(B966)&lt;&gt;B966),"Confira a data",IF(NOT(ISNUMBER(C966)),"Confira o valor",IF(C966&lt;=0,"Valor maior que zero",IF(COUNTIFS(Categorias,F966)&lt;&gt;1,"Escolha uma categoria",IF(G966="","Preencha a descrição","OK"))))))))))</f>
        <v/>
      </c>
      <c r="K966" s="34" t="n">
        <f aca="false">IF(J966="OK",C966,0)</f>
        <v>0</v>
      </c>
      <c r="L966" s="34" t="str">
        <f aca="false">IF(OR(J966&lt;&gt;"OK",FinMes=""),"",IF(B966&gt;=FinMes,0,MAX(0,ROUND(E966-C966,2))))</f>
        <v/>
      </c>
    </row>
    <row r="967" customFormat="false" ht="25" hidden="false" customHeight="true" outlineLevel="0" collapsed="false">
      <c r="A967" s="31"/>
      <c r="B967" s="32"/>
      <c r="C967" s="33"/>
      <c r="D967" s="34" t="str">
        <f aca="false">IF(OR(J967&lt;&gt;"OK",FinMes=""),"",IF(B967&gt;=FinMes,0,MAX(0,ROUND(C967-E967,2))))</f>
        <v/>
      </c>
      <c r="E967" s="34" t="str">
        <f aca="false">IF(OR(J967&lt;&gt;"OK",FinMes=""),"",IF(B967&gt;=FinMes,0,SUMIFS(PagoValido,PagoGasto,A967,PagoFecha,"&lt;"&amp;FinMes)))</f>
        <v/>
      </c>
      <c r="F967" s="35"/>
      <c r="G967" s="35"/>
      <c r="H967" s="35"/>
      <c r="I967" s="36" t="str">
        <f aca="false">IF(J967="","",IF(J967&lt;&gt;"OK","Confira os dados",IF(FinMes="","Escolha um período",IF(B967&gt;=FinMes,"Outro período",IF(L967&gt;0,"Pagamento excedente",IF(D967=0,"Pago",IF(E967=0,"A pagar","Parcial")))))))</f>
        <v/>
      </c>
      <c r="J967" s="36" t="str">
        <f aca="false">IF(COUNTA(A967:C967,F967:H967)=0,"",IF(A967="","Falta o código",IF(A967&lt;&gt;TRIM(A967),"Confira o código",IF(COUNTIFS(GastoID,A967)&gt;1,"Código repetido",IF(NOT(ISNUMBER(B967)),"Confira a data",IF(OR(B967&lt;1,B967&gt;73415,INT(B967)&lt;&gt;B967),"Confira a data",IF(NOT(ISNUMBER(C967)),"Confira o valor",IF(C967&lt;=0,"Valor maior que zero",IF(COUNTIFS(Categorias,F967)&lt;&gt;1,"Escolha uma categoria",IF(G967="","Preencha a descrição","OK"))))))))))</f>
        <v/>
      </c>
      <c r="K967" s="34" t="n">
        <f aca="false">IF(J967="OK",C967,0)</f>
        <v>0</v>
      </c>
      <c r="L967" s="34" t="str">
        <f aca="false">IF(OR(J967&lt;&gt;"OK",FinMes=""),"",IF(B967&gt;=FinMes,0,MAX(0,ROUND(E967-C967,2))))</f>
        <v/>
      </c>
    </row>
    <row r="968" customFormat="false" ht="25" hidden="false" customHeight="true" outlineLevel="0" collapsed="false">
      <c r="A968" s="31"/>
      <c r="B968" s="32"/>
      <c r="C968" s="33"/>
      <c r="D968" s="34" t="str">
        <f aca="false">IF(OR(J968&lt;&gt;"OK",FinMes=""),"",IF(B968&gt;=FinMes,0,MAX(0,ROUND(C968-E968,2))))</f>
        <v/>
      </c>
      <c r="E968" s="34" t="str">
        <f aca="false">IF(OR(J968&lt;&gt;"OK",FinMes=""),"",IF(B968&gt;=FinMes,0,SUMIFS(PagoValido,PagoGasto,A968,PagoFecha,"&lt;"&amp;FinMes)))</f>
        <v/>
      </c>
      <c r="F968" s="35"/>
      <c r="G968" s="35"/>
      <c r="H968" s="35"/>
      <c r="I968" s="36" t="str">
        <f aca="false">IF(J968="","",IF(J968&lt;&gt;"OK","Confira os dados",IF(FinMes="","Escolha um período",IF(B968&gt;=FinMes,"Outro período",IF(L968&gt;0,"Pagamento excedente",IF(D968=0,"Pago",IF(E968=0,"A pagar","Parcial")))))))</f>
        <v/>
      </c>
      <c r="J968" s="36" t="str">
        <f aca="false">IF(COUNTA(A968:C968,F968:H968)=0,"",IF(A968="","Falta o código",IF(A968&lt;&gt;TRIM(A968),"Confira o código",IF(COUNTIFS(GastoID,A968)&gt;1,"Código repetido",IF(NOT(ISNUMBER(B968)),"Confira a data",IF(OR(B968&lt;1,B968&gt;73415,INT(B968)&lt;&gt;B968),"Confira a data",IF(NOT(ISNUMBER(C968)),"Confira o valor",IF(C968&lt;=0,"Valor maior que zero",IF(COUNTIFS(Categorias,F968)&lt;&gt;1,"Escolha uma categoria",IF(G968="","Preencha a descrição","OK"))))))))))</f>
        <v/>
      </c>
      <c r="K968" s="34" t="n">
        <f aca="false">IF(J968="OK",C968,0)</f>
        <v>0</v>
      </c>
      <c r="L968" s="34" t="str">
        <f aca="false">IF(OR(J968&lt;&gt;"OK",FinMes=""),"",IF(B968&gt;=FinMes,0,MAX(0,ROUND(E968-C968,2))))</f>
        <v/>
      </c>
    </row>
    <row r="969" customFormat="false" ht="25" hidden="false" customHeight="true" outlineLevel="0" collapsed="false">
      <c r="A969" s="31"/>
      <c r="B969" s="32"/>
      <c r="C969" s="33"/>
      <c r="D969" s="34" t="str">
        <f aca="false">IF(OR(J969&lt;&gt;"OK",FinMes=""),"",IF(B969&gt;=FinMes,0,MAX(0,ROUND(C969-E969,2))))</f>
        <v/>
      </c>
      <c r="E969" s="34" t="str">
        <f aca="false">IF(OR(J969&lt;&gt;"OK",FinMes=""),"",IF(B969&gt;=FinMes,0,SUMIFS(PagoValido,PagoGasto,A969,PagoFecha,"&lt;"&amp;FinMes)))</f>
        <v/>
      </c>
      <c r="F969" s="35"/>
      <c r="G969" s="35"/>
      <c r="H969" s="35"/>
      <c r="I969" s="36" t="str">
        <f aca="false">IF(J969="","",IF(J969&lt;&gt;"OK","Confira os dados",IF(FinMes="","Escolha um período",IF(B969&gt;=FinMes,"Outro período",IF(L969&gt;0,"Pagamento excedente",IF(D969=0,"Pago",IF(E969=0,"A pagar","Parcial")))))))</f>
        <v/>
      </c>
      <c r="J969" s="36" t="str">
        <f aca="false">IF(COUNTA(A969:C969,F969:H969)=0,"",IF(A969="","Falta o código",IF(A969&lt;&gt;TRIM(A969),"Confira o código",IF(COUNTIFS(GastoID,A969)&gt;1,"Código repetido",IF(NOT(ISNUMBER(B969)),"Confira a data",IF(OR(B969&lt;1,B969&gt;73415,INT(B969)&lt;&gt;B969),"Confira a data",IF(NOT(ISNUMBER(C969)),"Confira o valor",IF(C969&lt;=0,"Valor maior que zero",IF(COUNTIFS(Categorias,F969)&lt;&gt;1,"Escolha uma categoria",IF(G969="","Preencha a descrição","OK"))))))))))</f>
        <v/>
      </c>
      <c r="K969" s="34" t="n">
        <f aca="false">IF(J969="OK",C969,0)</f>
        <v>0</v>
      </c>
      <c r="L969" s="34" t="str">
        <f aca="false">IF(OR(J969&lt;&gt;"OK",FinMes=""),"",IF(B969&gt;=FinMes,0,MAX(0,ROUND(E969-C969,2))))</f>
        <v/>
      </c>
    </row>
    <row r="970" customFormat="false" ht="25" hidden="false" customHeight="true" outlineLevel="0" collapsed="false">
      <c r="A970" s="31"/>
      <c r="B970" s="32"/>
      <c r="C970" s="33"/>
      <c r="D970" s="34" t="str">
        <f aca="false">IF(OR(J970&lt;&gt;"OK",FinMes=""),"",IF(B970&gt;=FinMes,0,MAX(0,ROUND(C970-E970,2))))</f>
        <v/>
      </c>
      <c r="E970" s="34" t="str">
        <f aca="false">IF(OR(J970&lt;&gt;"OK",FinMes=""),"",IF(B970&gt;=FinMes,0,SUMIFS(PagoValido,PagoGasto,A970,PagoFecha,"&lt;"&amp;FinMes)))</f>
        <v/>
      </c>
      <c r="F970" s="35"/>
      <c r="G970" s="35"/>
      <c r="H970" s="35"/>
      <c r="I970" s="36" t="str">
        <f aca="false">IF(J970="","",IF(J970&lt;&gt;"OK","Confira os dados",IF(FinMes="","Escolha um período",IF(B970&gt;=FinMes,"Outro período",IF(L970&gt;0,"Pagamento excedente",IF(D970=0,"Pago",IF(E970=0,"A pagar","Parcial")))))))</f>
        <v/>
      </c>
      <c r="J970" s="36" t="str">
        <f aca="false">IF(COUNTA(A970:C970,F970:H970)=0,"",IF(A970="","Falta o código",IF(A970&lt;&gt;TRIM(A970),"Confira o código",IF(COUNTIFS(GastoID,A970)&gt;1,"Código repetido",IF(NOT(ISNUMBER(B970)),"Confira a data",IF(OR(B970&lt;1,B970&gt;73415,INT(B970)&lt;&gt;B970),"Confira a data",IF(NOT(ISNUMBER(C970)),"Confira o valor",IF(C970&lt;=0,"Valor maior que zero",IF(COUNTIFS(Categorias,F970)&lt;&gt;1,"Escolha uma categoria",IF(G970="","Preencha a descrição","OK"))))))))))</f>
        <v/>
      </c>
      <c r="K970" s="34" t="n">
        <f aca="false">IF(J970="OK",C970,0)</f>
        <v>0</v>
      </c>
      <c r="L970" s="34" t="str">
        <f aca="false">IF(OR(J970&lt;&gt;"OK",FinMes=""),"",IF(B970&gt;=FinMes,0,MAX(0,ROUND(E970-C970,2))))</f>
        <v/>
      </c>
    </row>
    <row r="971" customFormat="false" ht="25" hidden="false" customHeight="true" outlineLevel="0" collapsed="false">
      <c r="A971" s="31"/>
      <c r="B971" s="32"/>
      <c r="C971" s="33"/>
      <c r="D971" s="34" t="str">
        <f aca="false">IF(OR(J971&lt;&gt;"OK",FinMes=""),"",IF(B971&gt;=FinMes,0,MAX(0,ROUND(C971-E971,2))))</f>
        <v/>
      </c>
      <c r="E971" s="34" t="str">
        <f aca="false">IF(OR(J971&lt;&gt;"OK",FinMes=""),"",IF(B971&gt;=FinMes,0,SUMIFS(PagoValido,PagoGasto,A971,PagoFecha,"&lt;"&amp;FinMes)))</f>
        <v/>
      </c>
      <c r="F971" s="35"/>
      <c r="G971" s="35"/>
      <c r="H971" s="35"/>
      <c r="I971" s="36" t="str">
        <f aca="false">IF(J971="","",IF(J971&lt;&gt;"OK","Confira os dados",IF(FinMes="","Escolha um período",IF(B971&gt;=FinMes,"Outro período",IF(L971&gt;0,"Pagamento excedente",IF(D971=0,"Pago",IF(E971=0,"A pagar","Parcial")))))))</f>
        <v/>
      </c>
      <c r="J971" s="36" t="str">
        <f aca="false">IF(COUNTA(A971:C971,F971:H971)=0,"",IF(A971="","Falta o código",IF(A971&lt;&gt;TRIM(A971),"Confira o código",IF(COUNTIFS(GastoID,A971)&gt;1,"Código repetido",IF(NOT(ISNUMBER(B971)),"Confira a data",IF(OR(B971&lt;1,B971&gt;73415,INT(B971)&lt;&gt;B971),"Confira a data",IF(NOT(ISNUMBER(C971)),"Confira o valor",IF(C971&lt;=0,"Valor maior que zero",IF(COUNTIFS(Categorias,F971)&lt;&gt;1,"Escolha uma categoria",IF(G971="","Preencha a descrição","OK"))))))))))</f>
        <v/>
      </c>
      <c r="K971" s="34" t="n">
        <f aca="false">IF(J971="OK",C971,0)</f>
        <v>0</v>
      </c>
      <c r="L971" s="34" t="str">
        <f aca="false">IF(OR(J971&lt;&gt;"OK",FinMes=""),"",IF(B971&gt;=FinMes,0,MAX(0,ROUND(E971-C971,2))))</f>
        <v/>
      </c>
    </row>
    <row r="972" customFormat="false" ht="25" hidden="false" customHeight="true" outlineLevel="0" collapsed="false">
      <c r="A972" s="31"/>
      <c r="B972" s="32"/>
      <c r="C972" s="33"/>
      <c r="D972" s="34" t="str">
        <f aca="false">IF(OR(J972&lt;&gt;"OK",FinMes=""),"",IF(B972&gt;=FinMes,0,MAX(0,ROUND(C972-E972,2))))</f>
        <v/>
      </c>
      <c r="E972" s="34" t="str">
        <f aca="false">IF(OR(J972&lt;&gt;"OK",FinMes=""),"",IF(B972&gt;=FinMes,0,SUMIFS(PagoValido,PagoGasto,A972,PagoFecha,"&lt;"&amp;FinMes)))</f>
        <v/>
      </c>
      <c r="F972" s="35"/>
      <c r="G972" s="35"/>
      <c r="H972" s="35"/>
      <c r="I972" s="36" t="str">
        <f aca="false">IF(J972="","",IF(J972&lt;&gt;"OK","Confira os dados",IF(FinMes="","Escolha um período",IF(B972&gt;=FinMes,"Outro período",IF(L972&gt;0,"Pagamento excedente",IF(D972=0,"Pago",IF(E972=0,"A pagar","Parcial")))))))</f>
        <v/>
      </c>
      <c r="J972" s="36" t="str">
        <f aca="false">IF(COUNTA(A972:C972,F972:H972)=0,"",IF(A972="","Falta o código",IF(A972&lt;&gt;TRIM(A972),"Confira o código",IF(COUNTIFS(GastoID,A972)&gt;1,"Código repetido",IF(NOT(ISNUMBER(B972)),"Confira a data",IF(OR(B972&lt;1,B972&gt;73415,INT(B972)&lt;&gt;B972),"Confira a data",IF(NOT(ISNUMBER(C972)),"Confira o valor",IF(C972&lt;=0,"Valor maior que zero",IF(COUNTIFS(Categorias,F972)&lt;&gt;1,"Escolha uma categoria",IF(G972="","Preencha a descrição","OK"))))))))))</f>
        <v/>
      </c>
      <c r="K972" s="34" t="n">
        <f aca="false">IF(J972="OK",C972,0)</f>
        <v>0</v>
      </c>
      <c r="L972" s="34" t="str">
        <f aca="false">IF(OR(J972&lt;&gt;"OK",FinMes=""),"",IF(B972&gt;=FinMes,0,MAX(0,ROUND(E972-C972,2))))</f>
        <v/>
      </c>
    </row>
    <row r="973" customFormat="false" ht="25" hidden="false" customHeight="true" outlineLevel="0" collapsed="false">
      <c r="A973" s="31"/>
      <c r="B973" s="32"/>
      <c r="C973" s="33"/>
      <c r="D973" s="34" t="str">
        <f aca="false">IF(OR(J973&lt;&gt;"OK",FinMes=""),"",IF(B973&gt;=FinMes,0,MAX(0,ROUND(C973-E973,2))))</f>
        <v/>
      </c>
      <c r="E973" s="34" t="str">
        <f aca="false">IF(OR(J973&lt;&gt;"OK",FinMes=""),"",IF(B973&gt;=FinMes,0,SUMIFS(PagoValido,PagoGasto,A973,PagoFecha,"&lt;"&amp;FinMes)))</f>
        <v/>
      </c>
      <c r="F973" s="35"/>
      <c r="G973" s="35"/>
      <c r="H973" s="35"/>
      <c r="I973" s="36" t="str">
        <f aca="false">IF(J973="","",IF(J973&lt;&gt;"OK","Confira os dados",IF(FinMes="","Escolha um período",IF(B973&gt;=FinMes,"Outro período",IF(L973&gt;0,"Pagamento excedente",IF(D973=0,"Pago",IF(E973=0,"A pagar","Parcial")))))))</f>
        <v/>
      </c>
      <c r="J973" s="36" t="str">
        <f aca="false">IF(COUNTA(A973:C973,F973:H973)=0,"",IF(A973="","Falta o código",IF(A973&lt;&gt;TRIM(A973),"Confira o código",IF(COUNTIFS(GastoID,A973)&gt;1,"Código repetido",IF(NOT(ISNUMBER(B973)),"Confira a data",IF(OR(B973&lt;1,B973&gt;73415,INT(B973)&lt;&gt;B973),"Confira a data",IF(NOT(ISNUMBER(C973)),"Confira o valor",IF(C973&lt;=0,"Valor maior que zero",IF(COUNTIFS(Categorias,F973)&lt;&gt;1,"Escolha uma categoria",IF(G973="","Preencha a descrição","OK"))))))))))</f>
        <v/>
      </c>
      <c r="K973" s="34" t="n">
        <f aca="false">IF(J973="OK",C973,0)</f>
        <v>0</v>
      </c>
      <c r="L973" s="34" t="str">
        <f aca="false">IF(OR(J973&lt;&gt;"OK",FinMes=""),"",IF(B973&gt;=FinMes,0,MAX(0,ROUND(E973-C973,2))))</f>
        <v/>
      </c>
    </row>
    <row r="974" customFormat="false" ht="25" hidden="false" customHeight="true" outlineLevel="0" collapsed="false">
      <c r="A974" s="31"/>
      <c r="B974" s="32"/>
      <c r="C974" s="33"/>
      <c r="D974" s="34" t="str">
        <f aca="false">IF(OR(J974&lt;&gt;"OK",FinMes=""),"",IF(B974&gt;=FinMes,0,MAX(0,ROUND(C974-E974,2))))</f>
        <v/>
      </c>
      <c r="E974" s="34" t="str">
        <f aca="false">IF(OR(J974&lt;&gt;"OK",FinMes=""),"",IF(B974&gt;=FinMes,0,SUMIFS(PagoValido,PagoGasto,A974,PagoFecha,"&lt;"&amp;FinMes)))</f>
        <v/>
      </c>
      <c r="F974" s="35"/>
      <c r="G974" s="35"/>
      <c r="H974" s="35"/>
      <c r="I974" s="36" t="str">
        <f aca="false">IF(J974="","",IF(J974&lt;&gt;"OK","Confira os dados",IF(FinMes="","Escolha um período",IF(B974&gt;=FinMes,"Outro período",IF(L974&gt;0,"Pagamento excedente",IF(D974=0,"Pago",IF(E974=0,"A pagar","Parcial")))))))</f>
        <v/>
      </c>
      <c r="J974" s="36" t="str">
        <f aca="false">IF(COUNTA(A974:C974,F974:H974)=0,"",IF(A974="","Falta o código",IF(A974&lt;&gt;TRIM(A974),"Confira o código",IF(COUNTIFS(GastoID,A974)&gt;1,"Código repetido",IF(NOT(ISNUMBER(B974)),"Confira a data",IF(OR(B974&lt;1,B974&gt;73415,INT(B974)&lt;&gt;B974),"Confira a data",IF(NOT(ISNUMBER(C974)),"Confira o valor",IF(C974&lt;=0,"Valor maior que zero",IF(COUNTIFS(Categorias,F974)&lt;&gt;1,"Escolha uma categoria",IF(G974="","Preencha a descrição","OK"))))))))))</f>
        <v/>
      </c>
      <c r="K974" s="34" t="n">
        <f aca="false">IF(J974="OK",C974,0)</f>
        <v>0</v>
      </c>
      <c r="L974" s="34" t="str">
        <f aca="false">IF(OR(J974&lt;&gt;"OK",FinMes=""),"",IF(B974&gt;=FinMes,0,MAX(0,ROUND(E974-C974,2))))</f>
        <v/>
      </c>
    </row>
    <row r="975" customFormat="false" ht="25" hidden="false" customHeight="true" outlineLevel="0" collapsed="false">
      <c r="A975" s="31"/>
      <c r="B975" s="32"/>
      <c r="C975" s="33"/>
      <c r="D975" s="34" t="str">
        <f aca="false">IF(OR(J975&lt;&gt;"OK",FinMes=""),"",IF(B975&gt;=FinMes,0,MAX(0,ROUND(C975-E975,2))))</f>
        <v/>
      </c>
      <c r="E975" s="34" t="str">
        <f aca="false">IF(OR(J975&lt;&gt;"OK",FinMes=""),"",IF(B975&gt;=FinMes,0,SUMIFS(PagoValido,PagoGasto,A975,PagoFecha,"&lt;"&amp;FinMes)))</f>
        <v/>
      </c>
      <c r="F975" s="35"/>
      <c r="G975" s="35"/>
      <c r="H975" s="35"/>
      <c r="I975" s="36" t="str">
        <f aca="false">IF(J975="","",IF(J975&lt;&gt;"OK","Confira os dados",IF(FinMes="","Escolha um período",IF(B975&gt;=FinMes,"Outro período",IF(L975&gt;0,"Pagamento excedente",IF(D975=0,"Pago",IF(E975=0,"A pagar","Parcial")))))))</f>
        <v/>
      </c>
      <c r="J975" s="36" t="str">
        <f aca="false">IF(COUNTA(A975:C975,F975:H975)=0,"",IF(A975="","Falta o código",IF(A975&lt;&gt;TRIM(A975),"Confira o código",IF(COUNTIFS(GastoID,A975)&gt;1,"Código repetido",IF(NOT(ISNUMBER(B975)),"Confira a data",IF(OR(B975&lt;1,B975&gt;73415,INT(B975)&lt;&gt;B975),"Confira a data",IF(NOT(ISNUMBER(C975)),"Confira o valor",IF(C975&lt;=0,"Valor maior que zero",IF(COUNTIFS(Categorias,F975)&lt;&gt;1,"Escolha uma categoria",IF(G975="","Preencha a descrição","OK"))))))))))</f>
        <v/>
      </c>
      <c r="K975" s="34" t="n">
        <f aca="false">IF(J975="OK",C975,0)</f>
        <v>0</v>
      </c>
      <c r="L975" s="34" t="str">
        <f aca="false">IF(OR(J975&lt;&gt;"OK",FinMes=""),"",IF(B975&gt;=FinMes,0,MAX(0,ROUND(E975-C975,2))))</f>
        <v/>
      </c>
    </row>
    <row r="976" customFormat="false" ht="25" hidden="false" customHeight="true" outlineLevel="0" collapsed="false">
      <c r="A976" s="31"/>
      <c r="B976" s="32"/>
      <c r="C976" s="33"/>
      <c r="D976" s="34" t="str">
        <f aca="false">IF(OR(J976&lt;&gt;"OK",FinMes=""),"",IF(B976&gt;=FinMes,0,MAX(0,ROUND(C976-E976,2))))</f>
        <v/>
      </c>
      <c r="E976" s="34" t="str">
        <f aca="false">IF(OR(J976&lt;&gt;"OK",FinMes=""),"",IF(B976&gt;=FinMes,0,SUMIFS(PagoValido,PagoGasto,A976,PagoFecha,"&lt;"&amp;FinMes)))</f>
        <v/>
      </c>
      <c r="F976" s="35"/>
      <c r="G976" s="35"/>
      <c r="H976" s="35"/>
      <c r="I976" s="36" t="str">
        <f aca="false">IF(J976="","",IF(J976&lt;&gt;"OK","Confira os dados",IF(FinMes="","Escolha um período",IF(B976&gt;=FinMes,"Outro período",IF(L976&gt;0,"Pagamento excedente",IF(D976=0,"Pago",IF(E976=0,"A pagar","Parcial")))))))</f>
        <v/>
      </c>
      <c r="J976" s="36" t="str">
        <f aca="false">IF(COUNTA(A976:C976,F976:H976)=0,"",IF(A976="","Falta o código",IF(A976&lt;&gt;TRIM(A976),"Confira o código",IF(COUNTIFS(GastoID,A976)&gt;1,"Código repetido",IF(NOT(ISNUMBER(B976)),"Confira a data",IF(OR(B976&lt;1,B976&gt;73415,INT(B976)&lt;&gt;B976),"Confira a data",IF(NOT(ISNUMBER(C976)),"Confira o valor",IF(C976&lt;=0,"Valor maior que zero",IF(COUNTIFS(Categorias,F976)&lt;&gt;1,"Escolha uma categoria",IF(G976="","Preencha a descrição","OK"))))))))))</f>
        <v/>
      </c>
      <c r="K976" s="34" t="n">
        <f aca="false">IF(J976="OK",C976,0)</f>
        <v>0</v>
      </c>
      <c r="L976" s="34" t="str">
        <f aca="false">IF(OR(J976&lt;&gt;"OK",FinMes=""),"",IF(B976&gt;=FinMes,0,MAX(0,ROUND(E976-C976,2))))</f>
        <v/>
      </c>
    </row>
    <row r="977" customFormat="false" ht="25" hidden="false" customHeight="true" outlineLevel="0" collapsed="false">
      <c r="A977" s="31"/>
      <c r="B977" s="32"/>
      <c r="C977" s="33"/>
      <c r="D977" s="34" t="str">
        <f aca="false">IF(OR(J977&lt;&gt;"OK",FinMes=""),"",IF(B977&gt;=FinMes,0,MAX(0,ROUND(C977-E977,2))))</f>
        <v/>
      </c>
      <c r="E977" s="34" t="str">
        <f aca="false">IF(OR(J977&lt;&gt;"OK",FinMes=""),"",IF(B977&gt;=FinMes,0,SUMIFS(PagoValido,PagoGasto,A977,PagoFecha,"&lt;"&amp;FinMes)))</f>
        <v/>
      </c>
      <c r="F977" s="35"/>
      <c r="G977" s="35"/>
      <c r="H977" s="35"/>
      <c r="I977" s="36" t="str">
        <f aca="false">IF(J977="","",IF(J977&lt;&gt;"OK","Confira os dados",IF(FinMes="","Escolha um período",IF(B977&gt;=FinMes,"Outro período",IF(L977&gt;0,"Pagamento excedente",IF(D977=0,"Pago",IF(E977=0,"A pagar","Parcial")))))))</f>
        <v/>
      </c>
      <c r="J977" s="36" t="str">
        <f aca="false">IF(COUNTA(A977:C977,F977:H977)=0,"",IF(A977="","Falta o código",IF(A977&lt;&gt;TRIM(A977),"Confira o código",IF(COUNTIFS(GastoID,A977)&gt;1,"Código repetido",IF(NOT(ISNUMBER(B977)),"Confira a data",IF(OR(B977&lt;1,B977&gt;73415,INT(B977)&lt;&gt;B977),"Confira a data",IF(NOT(ISNUMBER(C977)),"Confira o valor",IF(C977&lt;=0,"Valor maior que zero",IF(COUNTIFS(Categorias,F977)&lt;&gt;1,"Escolha uma categoria",IF(G977="","Preencha a descrição","OK"))))))))))</f>
        <v/>
      </c>
      <c r="K977" s="34" t="n">
        <f aca="false">IF(J977="OK",C977,0)</f>
        <v>0</v>
      </c>
      <c r="L977" s="34" t="str">
        <f aca="false">IF(OR(J977&lt;&gt;"OK",FinMes=""),"",IF(B977&gt;=FinMes,0,MAX(0,ROUND(E977-C977,2))))</f>
        <v/>
      </c>
    </row>
    <row r="978" customFormat="false" ht="25" hidden="false" customHeight="true" outlineLevel="0" collapsed="false">
      <c r="A978" s="31"/>
      <c r="B978" s="32"/>
      <c r="C978" s="33"/>
      <c r="D978" s="34" t="str">
        <f aca="false">IF(OR(J978&lt;&gt;"OK",FinMes=""),"",IF(B978&gt;=FinMes,0,MAX(0,ROUND(C978-E978,2))))</f>
        <v/>
      </c>
      <c r="E978" s="34" t="str">
        <f aca="false">IF(OR(J978&lt;&gt;"OK",FinMes=""),"",IF(B978&gt;=FinMes,0,SUMIFS(PagoValido,PagoGasto,A978,PagoFecha,"&lt;"&amp;FinMes)))</f>
        <v/>
      </c>
      <c r="F978" s="35"/>
      <c r="G978" s="35"/>
      <c r="H978" s="35"/>
      <c r="I978" s="36" t="str">
        <f aca="false">IF(J978="","",IF(J978&lt;&gt;"OK","Confira os dados",IF(FinMes="","Escolha um período",IF(B978&gt;=FinMes,"Outro período",IF(L978&gt;0,"Pagamento excedente",IF(D978=0,"Pago",IF(E978=0,"A pagar","Parcial")))))))</f>
        <v/>
      </c>
      <c r="J978" s="36" t="str">
        <f aca="false">IF(COUNTA(A978:C978,F978:H978)=0,"",IF(A978="","Falta o código",IF(A978&lt;&gt;TRIM(A978),"Confira o código",IF(COUNTIFS(GastoID,A978)&gt;1,"Código repetido",IF(NOT(ISNUMBER(B978)),"Confira a data",IF(OR(B978&lt;1,B978&gt;73415,INT(B978)&lt;&gt;B978),"Confira a data",IF(NOT(ISNUMBER(C978)),"Confira o valor",IF(C978&lt;=0,"Valor maior que zero",IF(COUNTIFS(Categorias,F978)&lt;&gt;1,"Escolha uma categoria",IF(G978="","Preencha a descrição","OK"))))))))))</f>
        <v/>
      </c>
      <c r="K978" s="34" t="n">
        <f aca="false">IF(J978="OK",C978,0)</f>
        <v>0</v>
      </c>
      <c r="L978" s="34" t="str">
        <f aca="false">IF(OR(J978&lt;&gt;"OK",FinMes=""),"",IF(B978&gt;=FinMes,0,MAX(0,ROUND(E978-C978,2))))</f>
        <v/>
      </c>
    </row>
    <row r="979" customFormat="false" ht="25" hidden="false" customHeight="true" outlineLevel="0" collapsed="false">
      <c r="A979" s="31"/>
      <c r="B979" s="32"/>
      <c r="C979" s="33"/>
      <c r="D979" s="34" t="str">
        <f aca="false">IF(OR(J979&lt;&gt;"OK",FinMes=""),"",IF(B979&gt;=FinMes,0,MAX(0,ROUND(C979-E979,2))))</f>
        <v/>
      </c>
      <c r="E979" s="34" t="str">
        <f aca="false">IF(OR(J979&lt;&gt;"OK",FinMes=""),"",IF(B979&gt;=FinMes,0,SUMIFS(PagoValido,PagoGasto,A979,PagoFecha,"&lt;"&amp;FinMes)))</f>
        <v/>
      </c>
      <c r="F979" s="35"/>
      <c r="G979" s="35"/>
      <c r="H979" s="35"/>
      <c r="I979" s="36" t="str">
        <f aca="false">IF(J979="","",IF(J979&lt;&gt;"OK","Confira os dados",IF(FinMes="","Escolha um período",IF(B979&gt;=FinMes,"Outro período",IF(L979&gt;0,"Pagamento excedente",IF(D979=0,"Pago",IF(E979=0,"A pagar","Parcial")))))))</f>
        <v/>
      </c>
      <c r="J979" s="36" t="str">
        <f aca="false">IF(COUNTA(A979:C979,F979:H979)=0,"",IF(A979="","Falta o código",IF(A979&lt;&gt;TRIM(A979),"Confira o código",IF(COUNTIFS(GastoID,A979)&gt;1,"Código repetido",IF(NOT(ISNUMBER(B979)),"Confira a data",IF(OR(B979&lt;1,B979&gt;73415,INT(B979)&lt;&gt;B979),"Confira a data",IF(NOT(ISNUMBER(C979)),"Confira o valor",IF(C979&lt;=0,"Valor maior que zero",IF(COUNTIFS(Categorias,F979)&lt;&gt;1,"Escolha uma categoria",IF(G979="","Preencha a descrição","OK"))))))))))</f>
        <v/>
      </c>
      <c r="K979" s="34" t="n">
        <f aca="false">IF(J979="OK",C979,0)</f>
        <v>0</v>
      </c>
      <c r="L979" s="34" t="str">
        <f aca="false">IF(OR(J979&lt;&gt;"OK",FinMes=""),"",IF(B979&gt;=FinMes,0,MAX(0,ROUND(E979-C979,2))))</f>
        <v/>
      </c>
    </row>
    <row r="980" customFormat="false" ht="25" hidden="false" customHeight="true" outlineLevel="0" collapsed="false">
      <c r="A980" s="31"/>
      <c r="B980" s="32"/>
      <c r="C980" s="33"/>
      <c r="D980" s="34" t="str">
        <f aca="false">IF(OR(J980&lt;&gt;"OK",FinMes=""),"",IF(B980&gt;=FinMes,0,MAX(0,ROUND(C980-E980,2))))</f>
        <v/>
      </c>
      <c r="E980" s="34" t="str">
        <f aca="false">IF(OR(J980&lt;&gt;"OK",FinMes=""),"",IF(B980&gt;=FinMes,0,SUMIFS(PagoValido,PagoGasto,A980,PagoFecha,"&lt;"&amp;FinMes)))</f>
        <v/>
      </c>
      <c r="F980" s="35"/>
      <c r="G980" s="35"/>
      <c r="H980" s="35"/>
      <c r="I980" s="36" t="str">
        <f aca="false">IF(J980="","",IF(J980&lt;&gt;"OK","Confira os dados",IF(FinMes="","Escolha um período",IF(B980&gt;=FinMes,"Outro período",IF(L980&gt;0,"Pagamento excedente",IF(D980=0,"Pago",IF(E980=0,"A pagar","Parcial")))))))</f>
        <v/>
      </c>
      <c r="J980" s="36" t="str">
        <f aca="false">IF(COUNTA(A980:C980,F980:H980)=0,"",IF(A980="","Falta o código",IF(A980&lt;&gt;TRIM(A980),"Confira o código",IF(COUNTIFS(GastoID,A980)&gt;1,"Código repetido",IF(NOT(ISNUMBER(B980)),"Confira a data",IF(OR(B980&lt;1,B980&gt;73415,INT(B980)&lt;&gt;B980),"Confira a data",IF(NOT(ISNUMBER(C980)),"Confira o valor",IF(C980&lt;=0,"Valor maior que zero",IF(COUNTIFS(Categorias,F980)&lt;&gt;1,"Escolha uma categoria",IF(G980="","Preencha a descrição","OK"))))))))))</f>
        <v/>
      </c>
      <c r="K980" s="34" t="n">
        <f aca="false">IF(J980="OK",C980,0)</f>
        <v>0</v>
      </c>
      <c r="L980" s="34" t="str">
        <f aca="false">IF(OR(J980&lt;&gt;"OK",FinMes=""),"",IF(B980&gt;=FinMes,0,MAX(0,ROUND(E980-C980,2))))</f>
        <v/>
      </c>
    </row>
    <row r="981" customFormat="false" ht="25" hidden="false" customHeight="true" outlineLevel="0" collapsed="false">
      <c r="A981" s="31"/>
      <c r="B981" s="32"/>
      <c r="C981" s="33"/>
      <c r="D981" s="34" t="str">
        <f aca="false">IF(OR(J981&lt;&gt;"OK",FinMes=""),"",IF(B981&gt;=FinMes,0,MAX(0,ROUND(C981-E981,2))))</f>
        <v/>
      </c>
      <c r="E981" s="34" t="str">
        <f aca="false">IF(OR(J981&lt;&gt;"OK",FinMes=""),"",IF(B981&gt;=FinMes,0,SUMIFS(PagoValido,PagoGasto,A981,PagoFecha,"&lt;"&amp;FinMes)))</f>
        <v/>
      </c>
      <c r="F981" s="35"/>
      <c r="G981" s="35"/>
      <c r="H981" s="35"/>
      <c r="I981" s="36" t="str">
        <f aca="false">IF(J981="","",IF(J981&lt;&gt;"OK","Confira os dados",IF(FinMes="","Escolha um período",IF(B981&gt;=FinMes,"Outro período",IF(L981&gt;0,"Pagamento excedente",IF(D981=0,"Pago",IF(E981=0,"A pagar","Parcial")))))))</f>
        <v/>
      </c>
      <c r="J981" s="36" t="str">
        <f aca="false">IF(COUNTA(A981:C981,F981:H981)=0,"",IF(A981="","Falta o código",IF(A981&lt;&gt;TRIM(A981),"Confira o código",IF(COUNTIFS(GastoID,A981)&gt;1,"Código repetido",IF(NOT(ISNUMBER(B981)),"Confira a data",IF(OR(B981&lt;1,B981&gt;73415,INT(B981)&lt;&gt;B981),"Confira a data",IF(NOT(ISNUMBER(C981)),"Confira o valor",IF(C981&lt;=0,"Valor maior que zero",IF(COUNTIFS(Categorias,F981)&lt;&gt;1,"Escolha uma categoria",IF(G981="","Preencha a descrição","OK"))))))))))</f>
        <v/>
      </c>
      <c r="K981" s="34" t="n">
        <f aca="false">IF(J981="OK",C981,0)</f>
        <v>0</v>
      </c>
      <c r="L981" s="34" t="str">
        <f aca="false">IF(OR(J981&lt;&gt;"OK",FinMes=""),"",IF(B981&gt;=FinMes,0,MAX(0,ROUND(E981-C981,2))))</f>
        <v/>
      </c>
    </row>
    <row r="982" customFormat="false" ht="25" hidden="false" customHeight="true" outlineLevel="0" collapsed="false">
      <c r="A982" s="31"/>
      <c r="B982" s="32"/>
      <c r="C982" s="33"/>
      <c r="D982" s="34" t="str">
        <f aca="false">IF(OR(J982&lt;&gt;"OK",FinMes=""),"",IF(B982&gt;=FinMes,0,MAX(0,ROUND(C982-E982,2))))</f>
        <v/>
      </c>
      <c r="E982" s="34" t="str">
        <f aca="false">IF(OR(J982&lt;&gt;"OK",FinMes=""),"",IF(B982&gt;=FinMes,0,SUMIFS(PagoValido,PagoGasto,A982,PagoFecha,"&lt;"&amp;FinMes)))</f>
        <v/>
      </c>
      <c r="F982" s="35"/>
      <c r="G982" s="35"/>
      <c r="H982" s="35"/>
      <c r="I982" s="36" t="str">
        <f aca="false">IF(J982="","",IF(J982&lt;&gt;"OK","Confira os dados",IF(FinMes="","Escolha um período",IF(B982&gt;=FinMes,"Outro período",IF(L982&gt;0,"Pagamento excedente",IF(D982=0,"Pago",IF(E982=0,"A pagar","Parcial")))))))</f>
        <v/>
      </c>
      <c r="J982" s="36" t="str">
        <f aca="false">IF(COUNTA(A982:C982,F982:H982)=0,"",IF(A982="","Falta o código",IF(A982&lt;&gt;TRIM(A982),"Confira o código",IF(COUNTIFS(GastoID,A982)&gt;1,"Código repetido",IF(NOT(ISNUMBER(B982)),"Confira a data",IF(OR(B982&lt;1,B982&gt;73415,INT(B982)&lt;&gt;B982),"Confira a data",IF(NOT(ISNUMBER(C982)),"Confira o valor",IF(C982&lt;=0,"Valor maior que zero",IF(COUNTIFS(Categorias,F982)&lt;&gt;1,"Escolha uma categoria",IF(G982="","Preencha a descrição","OK"))))))))))</f>
        <v/>
      </c>
      <c r="K982" s="34" t="n">
        <f aca="false">IF(J982="OK",C982,0)</f>
        <v>0</v>
      </c>
      <c r="L982" s="34" t="str">
        <f aca="false">IF(OR(J982&lt;&gt;"OK",FinMes=""),"",IF(B982&gt;=FinMes,0,MAX(0,ROUND(E982-C982,2))))</f>
        <v/>
      </c>
    </row>
    <row r="983" customFormat="false" ht="25" hidden="false" customHeight="true" outlineLevel="0" collapsed="false">
      <c r="A983" s="31"/>
      <c r="B983" s="32"/>
      <c r="C983" s="33"/>
      <c r="D983" s="34" t="str">
        <f aca="false">IF(OR(J983&lt;&gt;"OK",FinMes=""),"",IF(B983&gt;=FinMes,0,MAX(0,ROUND(C983-E983,2))))</f>
        <v/>
      </c>
      <c r="E983" s="34" t="str">
        <f aca="false">IF(OR(J983&lt;&gt;"OK",FinMes=""),"",IF(B983&gt;=FinMes,0,SUMIFS(PagoValido,PagoGasto,A983,PagoFecha,"&lt;"&amp;FinMes)))</f>
        <v/>
      </c>
      <c r="F983" s="35"/>
      <c r="G983" s="35"/>
      <c r="H983" s="35"/>
      <c r="I983" s="36" t="str">
        <f aca="false">IF(J983="","",IF(J983&lt;&gt;"OK","Confira os dados",IF(FinMes="","Escolha um período",IF(B983&gt;=FinMes,"Outro período",IF(L983&gt;0,"Pagamento excedente",IF(D983=0,"Pago",IF(E983=0,"A pagar","Parcial")))))))</f>
        <v/>
      </c>
      <c r="J983" s="36" t="str">
        <f aca="false">IF(COUNTA(A983:C983,F983:H983)=0,"",IF(A983="","Falta o código",IF(A983&lt;&gt;TRIM(A983),"Confira o código",IF(COUNTIFS(GastoID,A983)&gt;1,"Código repetido",IF(NOT(ISNUMBER(B983)),"Confira a data",IF(OR(B983&lt;1,B983&gt;73415,INT(B983)&lt;&gt;B983),"Confira a data",IF(NOT(ISNUMBER(C983)),"Confira o valor",IF(C983&lt;=0,"Valor maior que zero",IF(COUNTIFS(Categorias,F983)&lt;&gt;1,"Escolha uma categoria",IF(G983="","Preencha a descrição","OK"))))))))))</f>
        <v/>
      </c>
      <c r="K983" s="34" t="n">
        <f aca="false">IF(J983="OK",C983,0)</f>
        <v>0</v>
      </c>
      <c r="L983" s="34" t="str">
        <f aca="false">IF(OR(J983&lt;&gt;"OK",FinMes=""),"",IF(B983&gt;=FinMes,0,MAX(0,ROUND(E983-C983,2))))</f>
        <v/>
      </c>
    </row>
    <row r="984" customFormat="false" ht="25" hidden="false" customHeight="true" outlineLevel="0" collapsed="false">
      <c r="A984" s="31"/>
      <c r="B984" s="32"/>
      <c r="C984" s="33"/>
      <c r="D984" s="34" t="str">
        <f aca="false">IF(OR(J984&lt;&gt;"OK",FinMes=""),"",IF(B984&gt;=FinMes,0,MAX(0,ROUND(C984-E984,2))))</f>
        <v/>
      </c>
      <c r="E984" s="34" t="str">
        <f aca="false">IF(OR(J984&lt;&gt;"OK",FinMes=""),"",IF(B984&gt;=FinMes,0,SUMIFS(PagoValido,PagoGasto,A984,PagoFecha,"&lt;"&amp;FinMes)))</f>
        <v/>
      </c>
      <c r="F984" s="35"/>
      <c r="G984" s="35"/>
      <c r="H984" s="35"/>
      <c r="I984" s="36" t="str">
        <f aca="false">IF(J984="","",IF(J984&lt;&gt;"OK","Confira os dados",IF(FinMes="","Escolha um período",IF(B984&gt;=FinMes,"Outro período",IF(L984&gt;0,"Pagamento excedente",IF(D984=0,"Pago",IF(E984=0,"A pagar","Parcial")))))))</f>
        <v/>
      </c>
      <c r="J984" s="36" t="str">
        <f aca="false">IF(COUNTA(A984:C984,F984:H984)=0,"",IF(A984="","Falta o código",IF(A984&lt;&gt;TRIM(A984),"Confira o código",IF(COUNTIFS(GastoID,A984)&gt;1,"Código repetido",IF(NOT(ISNUMBER(B984)),"Confira a data",IF(OR(B984&lt;1,B984&gt;73415,INT(B984)&lt;&gt;B984),"Confira a data",IF(NOT(ISNUMBER(C984)),"Confira o valor",IF(C984&lt;=0,"Valor maior que zero",IF(COUNTIFS(Categorias,F984)&lt;&gt;1,"Escolha uma categoria",IF(G984="","Preencha a descrição","OK"))))))))))</f>
        <v/>
      </c>
      <c r="K984" s="34" t="n">
        <f aca="false">IF(J984="OK",C984,0)</f>
        <v>0</v>
      </c>
      <c r="L984" s="34" t="str">
        <f aca="false">IF(OR(J984&lt;&gt;"OK",FinMes=""),"",IF(B984&gt;=FinMes,0,MAX(0,ROUND(E984-C984,2))))</f>
        <v/>
      </c>
    </row>
    <row r="985" customFormat="false" ht="25" hidden="false" customHeight="true" outlineLevel="0" collapsed="false">
      <c r="A985" s="31"/>
      <c r="B985" s="32"/>
      <c r="C985" s="33"/>
      <c r="D985" s="34" t="str">
        <f aca="false">IF(OR(J985&lt;&gt;"OK",FinMes=""),"",IF(B985&gt;=FinMes,0,MAX(0,ROUND(C985-E985,2))))</f>
        <v/>
      </c>
      <c r="E985" s="34" t="str">
        <f aca="false">IF(OR(J985&lt;&gt;"OK",FinMes=""),"",IF(B985&gt;=FinMes,0,SUMIFS(PagoValido,PagoGasto,A985,PagoFecha,"&lt;"&amp;FinMes)))</f>
        <v/>
      </c>
      <c r="F985" s="35"/>
      <c r="G985" s="35"/>
      <c r="H985" s="35"/>
      <c r="I985" s="36" t="str">
        <f aca="false">IF(J985="","",IF(J985&lt;&gt;"OK","Confira os dados",IF(FinMes="","Escolha um período",IF(B985&gt;=FinMes,"Outro período",IF(L985&gt;0,"Pagamento excedente",IF(D985=0,"Pago",IF(E985=0,"A pagar","Parcial")))))))</f>
        <v/>
      </c>
      <c r="J985" s="36" t="str">
        <f aca="false">IF(COUNTA(A985:C985,F985:H985)=0,"",IF(A985="","Falta o código",IF(A985&lt;&gt;TRIM(A985),"Confira o código",IF(COUNTIFS(GastoID,A985)&gt;1,"Código repetido",IF(NOT(ISNUMBER(B985)),"Confira a data",IF(OR(B985&lt;1,B985&gt;73415,INT(B985)&lt;&gt;B985),"Confira a data",IF(NOT(ISNUMBER(C985)),"Confira o valor",IF(C985&lt;=0,"Valor maior que zero",IF(COUNTIFS(Categorias,F985)&lt;&gt;1,"Escolha uma categoria",IF(G985="","Preencha a descrição","OK"))))))))))</f>
        <v/>
      </c>
      <c r="K985" s="34" t="n">
        <f aca="false">IF(J985="OK",C985,0)</f>
        <v>0</v>
      </c>
      <c r="L985" s="34" t="str">
        <f aca="false">IF(OR(J985&lt;&gt;"OK",FinMes=""),"",IF(B985&gt;=FinMes,0,MAX(0,ROUND(E985-C985,2))))</f>
        <v/>
      </c>
    </row>
    <row r="986" customFormat="false" ht="25" hidden="false" customHeight="true" outlineLevel="0" collapsed="false">
      <c r="A986" s="31"/>
      <c r="B986" s="32"/>
      <c r="C986" s="33"/>
      <c r="D986" s="34" t="str">
        <f aca="false">IF(OR(J986&lt;&gt;"OK",FinMes=""),"",IF(B986&gt;=FinMes,0,MAX(0,ROUND(C986-E986,2))))</f>
        <v/>
      </c>
      <c r="E986" s="34" t="str">
        <f aca="false">IF(OR(J986&lt;&gt;"OK",FinMes=""),"",IF(B986&gt;=FinMes,0,SUMIFS(PagoValido,PagoGasto,A986,PagoFecha,"&lt;"&amp;FinMes)))</f>
        <v/>
      </c>
      <c r="F986" s="35"/>
      <c r="G986" s="35"/>
      <c r="H986" s="35"/>
      <c r="I986" s="36" t="str">
        <f aca="false">IF(J986="","",IF(J986&lt;&gt;"OK","Confira os dados",IF(FinMes="","Escolha um período",IF(B986&gt;=FinMes,"Outro período",IF(L986&gt;0,"Pagamento excedente",IF(D986=0,"Pago",IF(E986=0,"A pagar","Parcial")))))))</f>
        <v/>
      </c>
      <c r="J986" s="36" t="str">
        <f aca="false">IF(COUNTA(A986:C986,F986:H986)=0,"",IF(A986="","Falta o código",IF(A986&lt;&gt;TRIM(A986),"Confira o código",IF(COUNTIFS(GastoID,A986)&gt;1,"Código repetido",IF(NOT(ISNUMBER(B986)),"Confira a data",IF(OR(B986&lt;1,B986&gt;73415,INT(B986)&lt;&gt;B986),"Confira a data",IF(NOT(ISNUMBER(C986)),"Confira o valor",IF(C986&lt;=0,"Valor maior que zero",IF(COUNTIFS(Categorias,F986)&lt;&gt;1,"Escolha uma categoria",IF(G986="","Preencha a descrição","OK"))))))))))</f>
        <v/>
      </c>
      <c r="K986" s="34" t="n">
        <f aca="false">IF(J986="OK",C986,0)</f>
        <v>0</v>
      </c>
      <c r="L986" s="34" t="str">
        <f aca="false">IF(OR(J986&lt;&gt;"OK",FinMes=""),"",IF(B986&gt;=FinMes,0,MAX(0,ROUND(E986-C986,2))))</f>
        <v/>
      </c>
    </row>
    <row r="987" customFormat="false" ht="25" hidden="false" customHeight="true" outlineLevel="0" collapsed="false">
      <c r="A987" s="31"/>
      <c r="B987" s="32"/>
      <c r="C987" s="33"/>
      <c r="D987" s="34" t="str">
        <f aca="false">IF(OR(J987&lt;&gt;"OK",FinMes=""),"",IF(B987&gt;=FinMes,0,MAX(0,ROUND(C987-E987,2))))</f>
        <v/>
      </c>
      <c r="E987" s="34" t="str">
        <f aca="false">IF(OR(J987&lt;&gt;"OK",FinMes=""),"",IF(B987&gt;=FinMes,0,SUMIFS(PagoValido,PagoGasto,A987,PagoFecha,"&lt;"&amp;FinMes)))</f>
        <v/>
      </c>
      <c r="F987" s="35"/>
      <c r="G987" s="35"/>
      <c r="H987" s="35"/>
      <c r="I987" s="36" t="str">
        <f aca="false">IF(J987="","",IF(J987&lt;&gt;"OK","Confira os dados",IF(FinMes="","Escolha um período",IF(B987&gt;=FinMes,"Outro período",IF(L987&gt;0,"Pagamento excedente",IF(D987=0,"Pago",IF(E987=0,"A pagar","Parcial")))))))</f>
        <v/>
      </c>
      <c r="J987" s="36" t="str">
        <f aca="false">IF(COUNTA(A987:C987,F987:H987)=0,"",IF(A987="","Falta o código",IF(A987&lt;&gt;TRIM(A987),"Confira o código",IF(COUNTIFS(GastoID,A987)&gt;1,"Código repetido",IF(NOT(ISNUMBER(B987)),"Confira a data",IF(OR(B987&lt;1,B987&gt;73415,INT(B987)&lt;&gt;B987),"Confira a data",IF(NOT(ISNUMBER(C987)),"Confira o valor",IF(C987&lt;=0,"Valor maior que zero",IF(COUNTIFS(Categorias,F987)&lt;&gt;1,"Escolha uma categoria",IF(G987="","Preencha a descrição","OK"))))))))))</f>
        <v/>
      </c>
      <c r="K987" s="34" t="n">
        <f aca="false">IF(J987="OK",C987,0)</f>
        <v>0</v>
      </c>
      <c r="L987" s="34" t="str">
        <f aca="false">IF(OR(J987&lt;&gt;"OK",FinMes=""),"",IF(B987&gt;=FinMes,0,MAX(0,ROUND(E987-C987,2))))</f>
        <v/>
      </c>
    </row>
    <row r="988" customFormat="false" ht="25" hidden="false" customHeight="true" outlineLevel="0" collapsed="false">
      <c r="A988" s="31"/>
      <c r="B988" s="32"/>
      <c r="C988" s="33"/>
      <c r="D988" s="34" t="str">
        <f aca="false">IF(OR(J988&lt;&gt;"OK",FinMes=""),"",IF(B988&gt;=FinMes,0,MAX(0,ROUND(C988-E988,2))))</f>
        <v/>
      </c>
      <c r="E988" s="34" t="str">
        <f aca="false">IF(OR(J988&lt;&gt;"OK",FinMes=""),"",IF(B988&gt;=FinMes,0,SUMIFS(PagoValido,PagoGasto,A988,PagoFecha,"&lt;"&amp;FinMes)))</f>
        <v/>
      </c>
      <c r="F988" s="35"/>
      <c r="G988" s="35"/>
      <c r="H988" s="35"/>
      <c r="I988" s="36" t="str">
        <f aca="false">IF(J988="","",IF(J988&lt;&gt;"OK","Confira os dados",IF(FinMes="","Escolha um período",IF(B988&gt;=FinMes,"Outro período",IF(L988&gt;0,"Pagamento excedente",IF(D988=0,"Pago",IF(E988=0,"A pagar","Parcial")))))))</f>
        <v/>
      </c>
      <c r="J988" s="36" t="str">
        <f aca="false">IF(COUNTA(A988:C988,F988:H988)=0,"",IF(A988="","Falta o código",IF(A988&lt;&gt;TRIM(A988),"Confira o código",IF(COUNTIFS(GastoID,A988)&gt;1,"Código repetido",IF(NOT(ISNUMBER(B988)),"Confira a data",IF(OR(B988&lt;1,B988&gt;73415,INT(B988)&lt;&gt;B988),"Confira a data",IF(NOT(ISNUMBER(C988)),"Confira o valor",IF(C988&lt;=0,"Valor maior que zero",IF(COUNTIFS(Categorias,F988)&lt;&gt;1,"Escolha uma categoria",IF(G988="","Preencha a descrição","OK"))))))))))</f>
        <v/>
      </c>
      <c r="K988" s="34" t="n">
        <f aca="false">IF(J988="OK",C988,0)</f>
        <v>0</v>
      </c>
      <c r="L988" s="34" t="str">
        <f aca="false">IF(OR(J988&lt;&gt;"OK",FinMes=""),"",IF(B988&gt;=FinMes,0,MAX(0,ROUND(E988-C988,2))))</f>
        <v/>
      </c>
    </row>
    <row r="989" customFormat="false" ht="25" hidden="false" customHeight="true" outlineLevel="0" collapsed="false">
      <c r="A989" s="31"/>
      <c r="B989" s="32"/>
      <c r="C989" s="33"/>
      <c r="D989" s="34" t="str">
        <f aca="false">IF(OR(J989&lt;&gt;"OK",FinMes=""),"",IF(B989&gt;=FinMes,0,MAX(0,ROUND(C989-E989,2))))</f>
        <v/>
      </c>
      <c r="E989" s="34" t="str">
        <f aca="false">IF(OR(J989&lt;&gt;"OK",FinMes=""),"",IF(B989&gt;=FinMes,0,SUMIFS(PagoValido,PagoGasto,A989,PagoFecha,"&lt;"&amp;FinMes)))</f>
        <v/>
      </c>
      <c r="F989" s="35"/>
      <c r="G989" s="35"/>
      <c r="H989" s="35"/>
      <c r="I989" s="36" t="str">
        <f aca="false">IF(J989="","",IF(J989&lt;&gt;"OK","Confira os dados",IF(FinMes="","Escolha um período",IF(B989&gt;=FinMes,"Outro período",IF(L989&gt;0,"Pagamento excedente",IF(D989=0,"Pago",IF(E989=0,"A pagar","Parcial")))))))</f>
        <v/>
      </c>
      <c r="J989" s="36" t="str">
        <f aca="false">IF(COUNTA(A989:C989,F989:H989)=0,"",IF(A989="","Falta o código",IF(A989&lt;&gt;TRIM(A989),"Confira o código",IF(COUNTIFS(GastoID,A989)&gt;1,"Código repetido",IF(NOT(ISNUMBER(B989)),"Confira a data",IF(OR(B989&lt;1,B989&gt;73415,INT(B989)&lt;&gt;B989),"Confira a data",IF(NOT(ISNUMBER(C989)),"Confira o valor",IF(C989&lt;=0,"Valor maior que zero",IF(COUNTIFS(Categorias,F989)&lt;&gt;1,"Escolha uma categoria",IF(G989="","Preencha a descrição","OK"))))))))))</f>
        <v/>
      </c>
      <c r="K989" s="34" t="n">
        <f aca="false">IF(J989="OK",C989,0)</f>
        <v>0</v>
      </c>
      <c r="L989" s="34" t="str">
        <f aca="false">IF(OR(J989&lt;&gt;"OK",FinMes=""),"",IF(B989&gt;=FinMes,0,MAX(0,ROUND(E989-C989,2))))</f>
        <v/>
      </c>
    </row>
    <row r="990" customFormat="false" ht="25" hidden="false" customHeight="true" outlineLevel="0" collapsed="false">
      <c r="A990" s="31"/>
      <c r="B990" s="32"/>
      <c r="C990" s="33"/>
      <c r="D990" s="34" t="str">
        <f aca="false">IF(OR(J990&lt;&gt;"OK",FinMes=""),"",IF(B990&gt;=FinMes,0,MAX(0,ROUND(C990-E990,2))))</f>
        <v/>
      </c>
      <c r="E990" s="34" t="str">
        <f aca="false">IF(OR(J990&lt;&gt;"OK",FinMes=""),"",IF(B990&gt;=FinMes,0,SUMIFS(PagoValido,PagoGasto,A990,PagoFecha,"&lt;"&amp;FinMes)))</f>
        <v/>
      </c>
      <c r="F990" s="35"/>
      <c r="G990" s="35"/>
      <c r="H990" s="35"/>
      <c r="I990" s="36" t="str">
        <f aca="false">IF(J990="","",IF(J990&lt;&gt;"OK","Confira os dados",IF(FinMes="","Escolha um período",IF(B990&gt;=FinMes,"Outro período",IF(L990&gt;0,"Pagamento excedente",IF(D990=0,"Pago",IF(E990=0,"A pagar","Parcial")))))))</f>
        <v/>
      </c>
      <c r="J990" s="36" t="str">
        <f aca="false">IF(COUNTA(A990:C990,F990:H990)=0,"",IF(A990="","Falta o código",IF(A990&lt;&gt;TRIM(A990),"Confira o código",IF(COUNTIFS(GastoID,A990)&gt;1,"Código repetido",IF(NOT(ISNUMBER(B990)),"Confira a data",IF(OR(B990&lt;1,B990&gt;73415,INT(B990)&lt;&gt;B990),"Confira a data",IF(NOT(ISNUMBER(C990)),"Confira o valor",IF(C990&lt;=0,"Valor maior que zero",IF(COUNTIFS(Categorias,F990)&lt;&gt;1,"Escolha uma categoria",IF(G990="","Preencha a descrição","OK"))))))))))</f>
        <v/>
      </c>
      <c r="K990" s="34" t="n">
        <f aca="false">IF(J990="OK",C990,0)</f>
        <v>0</v>
      </c>
      <c r="L990" s="34" t="str">
        <f aca="false">IF(OR(J990&lt;&gt;"OK",FinMes=""),"",IF(B990&gt;=FinMes,0,MAX(0,ROUND(E990-C990,2))))</f>
        <v/>
      </c>
    </row>
    <row r="991" customFormat="false" ht="25" hidden="false" customHeight="true" outlineLevel="0" collapsed="false">
      <c r="A991" s="31"/>
      <c r="B991" s="32"/>
      <c r="C991" s="33"/>
      <c r="D991" s="34" t="str">
        <f aca="false">IF(OR(J991&lt;&gt;"OK",FinMes=""),"",IF(B991&gt;=FinMes,0,MAX(0,ROUND(C991-E991,2))))</f>
        <v/>
      </c>
      <c r="E991" s="34" t="str">
        <f aca="false">IF(OR(J991&lt;&gt;"OK",FinMes=""),"",IF(B991&gt;=FinMes,0,SUMIFS(PagoValido,PagoGasto,A991,PagoFecha,"&lt;"&amp;FinMes)))</f>
        <v/>
      </c>
      <c r="F991" s="35"/>
      <c r="G991" s="35"/>
      <c r="H991" s="35"/>
      <c r="I991" s="36" t="str">
        <f aca="false">IF(J991="","",IF(J991&lt;&gt;"OK","Confira os dados",IF(FinMes="","Escolha um período",IF(B991&gt;=FinMes,"Outro período",IF(L991&gt;0,"Pagamento excedente",IF(D991=0,"Pago",IF(E991=0,"A pagar","Parcial")))))))</f>
        <v/>
      </c>
      <c r="J991" s="36" t="str">
        <f aca="false">IF(COUNTA(A991:C991,F991:H991)=0,"",IF(A991="","Falta o código",IF(A991&lt;&gt;TRIM(A991),"Confira o código",IF(COUNTIFS(GastoID,A991)&gt;1,"Código repetido",IF(NOT(ISNUMBER(B991)),"Confira a data",IF(OR(B991&lt;1,B991&gt;73415,INT(B991)&lt;&gt;B991),"Confira a data",IF(NOT(ISNUMBER(C991)),"Confira o valor",IF(C991&lt;=0,"Valor maior que zero",IF(COUNTIFS(Categorias,F991)&lt;&gt;1,"Escolha uma categoria",IF(G991="","Preencha a descrição","OK"))))))))))</f>
        <v/>
      </c>
      <c r="K991" s="34" t="n">
        <f aca="false">IF(J991="OK",C991,0)</f>
        <v>0</v>
      </c>
      <c r="L991" s="34" t="str">
        <f aca="false">IF(OR(J991&lt;&gt;"OK",FinMes=""),"",IF(B991&gt;=FinMes,0,MAX(0,ROUND(E991-C991,2))))</f>
        <v/>
      </c>
    </row>
    <row r="992" customFormat="false" ht="25" hidden="false" customHeight="true" outlineLevel="0" collapsed="false">
      <c r="A992" s="31"/>
      <c r="B992" s="32"/>
      <c r="C992" s="33"/>
      <c r="D992" s="34" t="str">
        <f aca="false">IF(OR(J992&lt;&gt;"OK",FinMes=""),"",IF(B992&gt;=FinMes,0,MAX(0,ROUND(C992-E992,2))))</f>
        <v/>
      </c>
      <c r="E992" s="34" t="str">
        <f aca="false">IF(OR(J992&lt;&gt;"OK",FinMes=""),"",IF(B992&gt;=FinMes,0,SUMIFS(PagoValido,PagoGasto,A992,PagoFecha,"&lt;"&amp;FinMes)))</f>
        <v/>
      </c>
      <c r="F992" s="35"/>
      <c r="G992" s="35"/>
      <c r="H992" s="35"/>
      <c r="I992" s="36" t="str">
        <f aca="false">IF(J992="","",IF(J992&lt;&gt;"OK","Confira os dados",IF(FinMes="","Escolha um período",IF(B992&gt;=FinMes,"Outro período",IF(L992&gt;0,"Pagamento excedente",IF(D992=0,"Pago",IF(E992=0,"A pagar","Parcial")))))))</f>
        <v/>
      </c>
      <c r="J992" s="36" t="str">
        <f aca="false">IF(COUNTA(A992:C992,F992:H992)=0,"",IF(A992="","Falta o código",IF(A992&lt;&gt;TRIM(A992),"Confira o código",IF(COUNTIFS(GastoID,A992)&gt;1,"Código repetido",IF(NOT(ISNUMBER(B992)),"Confira a data",IF(OR(B992&lt;1,B992&gt;73415,INT(B992)&lt;&gt;B992),"Confira a data",IF(NOT(ISNUMBER(C992)),"Confira o valor",IF(C992&lt;=0,"Valor maior que zero",IF(COUNTIFS(Categorias,F992)&lt;&gt;1,"Escolha uma categoria",IF(G992="","Preencha a descrição","OK"))))))))))</f>
        <v/>
      </c>
      <c r="K992" s="34" t="n">
        <f aca="false">IF(J992="OK",C992,0)</f>
        <v>0</v>
      </c>
      <c r="L992" s="34" t="str">
        <f aca="false">IF(OR(J992&lt;&gt;"OK",FinMes=""),"",IF(B992&gt;=FinMes,0,MAX(0,ROUND(E992-C992,2))))</f>
        <v/>
      </c>
    </row>
    <row r="993" customFormat="false" ht="25" hidden="false" customHeight="true" outlineLevel="0" collapsed="false">
      <c r="A993" s="31"/>
      <c r="B993" s="32"/>
      <c r="C993" s="33"/>
      <c r="D993" s="34" t="str">
        <f aca="false">IF(OR(J993&lt;&gt;"OK",FinMes=""),"",IF(B993&gt;=FinMes,0,MAX(0,ROUND(C993-E993,2))))</f>
        <v/>
      </c>
      <c r="E993" s="34" t="str">
        <f aca="false">IF(OR(J993&lt;&gt;"OK",FinMes=""),"",IF(B993&gt;=FinMes,0,SUMIFS(PagoValido,PagoGasto,A993,PagoFecha,"&lt;"&amp;FinMes)))</f>
        <v/>
      </c>
      <c r="F993" s="35"/>
      <c r="G993" s="35"/>
      <c r="H993" s="35"/>
      <c r="I993" s="36" t="str">
        <f aca="false">IF(J993="","",IF(J993&lt;&gt;"OK","Confira os dados",IF(FinMes="","Escolha um período",IF(B993&gt;=FinMes,"Outro período",IF(L993&gt;0,"Pagamento excedente",IF(D993=0,"Pago",IF(E993=0,"A pagar","Parcial")))))))</f>
        <v/>
      </c>
      <c r="J993" s="36" t="str">
        <f aca="false">IF(COUNTA(A993:C993,F993:H993)=0,"",IF(A993="","Falta o código",IF(A993&lt;&gt;TRIM(A993),"Confira o código",IF(COUNTIFS(GastoID,A993)&gt;1,"Código repetido",IF(NOT(ISNUMBER(B993)),"Confira a data",IF(OR(B993&lt;1,B993&gt;73415,INT(B993)&lt;&gt;B993),"Confira a data",IF(NOT(ISNUMBER(C993)),"Confira o valor",IF(C993&lt;=0,"Valor maior que zero",IF(COUNTIFS(Categorias,F993)&lt;&gt;1,"Escolha uma categoria",IF(G993="","Preencha a descrição","OK"))))))))))</f>
        <v/>
      </c>
      <c r="K993" s="34" t="n">
        <f aca="false">IF(J993="OK",C993,0)</f>
        <v>0</v>
      </c>
      <c r="L993" s="34" t="str">
        <f aca="false">IF(OR(J993&lt;&gt;"OK",FinMes=""),"",IF(B993&gt;=FinMes,0,MAX(0,ROUND(E993-C993,2))))</f>
        <v/>
      </c>
    </row>
    <row r="994" customFormat="false" ht="25" hidden="false" customHeight="true" outlineLevel="0" collapsed="false">
      <c r="A994" s="31"/>
      <c r="B994" s="32"/>
      <c r="C994" s="33"/>
      <c r="D994" s="34" t="str">
        <f aca="false">IF(OR(J994&lt;&gt;"OK",FinMes=""),"",IF(B994&gt;=FinMes,0,MAX(0,ROUND(C994-E994,2))))</f>
        <v/>
      </c>
      <c r="E994" s="34" t="str">
        <f aca="false">IF(OR(J994&lt;&gt;"OK",FinMes=""),"",IF(B994&gt;=FinMes,0,SUMIFS(PagoValido,PagoGasto,A994,PagoFecha,"&lt;"&amp;FinMes)))</f>
        <v/>
      </c>
      <c r="F994" s="35"/>
      <c r="G994" s="35"/>
      <c r="H994" s="35"/>
      <c r="I994" s="36" t="str">
        <f aca="false">IF(J994="","",IF(J994&lt;&gt;"OK","Confira os dados",IF(FinMes="","Escolha um período",IF(B994&gt;=FinMes,"Outro período",IF(L994&gt;0,"Pagamento excedente",IF(D994=0,"Pago",IF(E994=0,"A pagar","Parcial")))))))</f>
        <v/>
      </c>
      <c r="J994" s="36" t="str">
        <f aca="false">IF(COUNTA(A994:C994,F994:H994)=0,"",IF(A994="","Falta o código",IF(A994&lt;&gt;TRIM(A994),"Confira o código",IF(COUNTIFS(GastoID,A994)&gt;1,"Código repetido",IF(NOT(ISNUMBER(B994)),"Confira a data",IF(OR(B994&lt;1,B994&gt;73415,INT(B994)&lt;&gt;B994),"Confira a data",IF(NOT(ISNUMBER(C994)),"Confira o valor",IF(C994&lt;=0,"Valor maior que zero",IF(COUNTIFS(Categorias,F994)&lt;&gt;1,"Escolha uma categoria",IF(G994="","Preencha a descrição","OK"))))))))))</f>
        <v/>
      </c>
      <c r="K994" s="34" t="n">
        <f aca="false">IF(J994="OK",C994,0)</f>
        <v>0</v>
      </c>
      <c r="L994" s="34" t="str">
        <f aca="false">IF(OR(J994&lt;&gt;"OK",FinMes=""),"",IF(B994&gt;=FinMes,0,MAX(0,ROUND(E994-C994,2))))</f>
        <v/>
      </c>
    </row>
    <row r="995" customFormat="false" ht="25" hidden="false" customHeight="true" outlineLevel="0" collapsed="false">
      <c r="A995" s="31"/>
      <c r="B995" s="32"/>
      <c r="C995" s="33"/>
      <c r="D995" s="34" t="str">
        <f aca="false">IF(OR(J995&lt;&gt;"OK",FinMes=""),"",IF(B995&gt;=FinMes,0,MAX(0,ROUND(C995-E995,2))))</f>
        <v/>
      </c>
      <c r="E995" s="34" t="str">
        <f aca="false">IF(OR(J995&lt;&gt;"OK",FinMes=""),"",IF(B995&gt;=FinMes,0,SUMIFS(PagoValido,PagoGasto,A995,PagoFecha,"&lt;"&amp;FinMes)))</f>
        <v/>
      </c>
      <c r="F995" s="35"/>
      <c r="G995" s="35"/>
      <c r="H995" s="35"/>
      <c r="I995" s="36" t="str">
        <f aca="false">IF(J995="","",IF(J995&lt;&gt;"OK","Confira os dados",IF(FinMes="","Escolha um período",IF(B995&gt;=FinMes,"Outro período",IF(L995&gt;0,"Pagamento excedente",IF(D995=0,"Pago",IF(E995=0,"A pagar","Parcial")))))))</f>
        <v/>
      </c>
      <c r="J995" s="36" t="str">
        <f aca="false">IF(COUNTA(A995:C995,F995:H995)=0,"",IF(A995="","Falta o código",IF(A995&lt;&gt;TRIM(A995),"Confira o código",IF(COUNTIFS(GastoID,A995)&gt;1,"Código repetido",IF(NOT(ISNUMBER(B995)),"Confira a data",IF(OR(B995&lt;1,B995&gt;73415,INT(B995)&lt;&gt;B995),"Confira a data",IF(NOT(ISNUMBER(C995)),"Confira o valor",IF(C995&lt;=0,"Valor maior que zero",IF(COUNTIFS(Categorias,F995)&lt;&gt;1,"Escolha uma categoria",IF(G995="","Preencha a descrição","OK"))))))))))</f>
        <v/>
      </c>
      <c r="K995" s="34" t="n">
        <f aca="false">IF(J995="OK",C995,0)</f>
        <v>0</v>
      </c>
      <c r="L995" s="34" t="str">
        <f aca="false">IF(OR(J995&lt;&gt;"OK",FinMes=""),"",IF(B995&gt;=FinMes,0,MAX(0,ROUND(E995-C995,2))))</f>
        <v/>
      </c>
    </row>
    <row r="996" customFormat="false" ht="25" hidden="false" customHeight="true" outlineLevel="0" collapsed="false">
      <c r="A996" s="31"/>
      <c r="B996" s="32"/>
      <c r="C996" s="33"/>
      <c r="D996" s="34" t="str">
        <f aca="false">IF(OR(J996&lt;&gt;"OK",FinMes=""),"",IF(B996&gt;=FinMes,0,MAX(0,ROUND(C996-E996,2))))</f>
        <v/>
      </c>
      <c r="E996" s="34" t="str">
        <f aca="false">IF(OR(J996&lt;&gt;"OK",FinMes=""),"",IF(B996&gt;=FinMes,0,SUMIFS(PagoValido,PagoGasto,A996,PagoFecha,"&lt;"&amp;FinMes)))</f>
        <v/>
      </c>
      <c r="F996" s="35"/>
      <c r="G996" s="35"/>
      <c r="H996" s="35"/>
      <c r="I996" s="36" t="str">
        <f aca="false">IF(J996="","",IF(J996&lt;&gt;"OK","Confira os dados",IF(FinMes="","Escolha um período",IF(B996&gt;=FinMes,"Outro período",IF(L996&gt;0,"Pagamento excedente",IF(D996=0,"Pago",IF(E996=0,"A pagar","Parcial")))))))</f>
        <v/>
      </c>
      <c r="J996" s="36" t="str">
        <f aca="false">IF(COUNTA(A996:C996,F996:H996)=0,"",IF(A996="","Falta o código",IF(A996&lt;&gt;TRIM(A996),"Confira o código",IF(COUNTIFS(GastoID,A996)&gt;1,"Código repetido",IF(NOT(ISNUMBER(B996)),"Confira a data",IF(OR(B996&lt;1,B996&gt;73415,INT(B996)&lt;&gt;B996),"Confira a data",IF(NOT(ISNUMBER(C996)),"Confira o valor",IF(C996&lt;=0,"Valor maior que zero",IF(COUNTIFS(Categorias,F996)&lt;&gt;1,"Escolha uma categoria",IF(G996="","Preencha a descrição","OK"))))))))))</f>
        <v/>
      </c>
      <c r="K996" s="34" t="n">
        <f aca="false">IF(J996="OK",C996,0)</f>
        <v>0</v>
      </c>
      <c r="L996" s="34" t="str">
        <f aca="false">IF(OR(J996&lt;&gt;"OK",FinMes=""),"",IF(B996&gt;=FinMes,0,MAX(0,ROUND(E996-C996,2))))</f>
        <v/>
      </c>
    </row>
    <row r="997" customFormat="false" ht="25" hidden="false" customHeight="true" outlineLevel="0" collapsed="false">
      <c r="A997" s="31"/>
      <c r="B997" s="32"/>
      <c r="C997" s="33"/>
      <c r="D997" s="34" t="str">
        <f aca="false">IF(OR(J997&lt;&gt;"OK",FinMes=""),"",IF(B997&gt;=FinMes,0,MAX(0,ROUND(C997-E997,2))))</f>
        <v/>
      </c>
      <c r="E997" s="34" t="str">
        <f aca="false">IF(OR(J997&lt;&gt;"OK",FinMes=""),"",IF(B997&gt;=FinMes,0,SUMIFS(PagoValido,PagoGasto,A997,PagoFecha,"&lt;"&amp;FinMes)))</f>
        <v/>
      </c>
      <c r="F997" s="35"/>
      <c r="G997" s="35"/>
      <c r="H997" s="35"/>
      <c r="I997" s="36" t="str">
        <f aca="false">IF(J997="","",IF(J997&lt;&gt;"OK","Confira os dados",IF(FinMes="","Escolha um período",IF(B997&gt;=FinMes,"Outro período",IF(L997&gt;0,"Pagamento excedente",IF(D997=0,"Pago",IF(E997=0,"A pagar","Parcial")))))))</f>
        <v/>
      </c>
      <c r="J997" s="36" t="str">
        <f aca="false">IF(COUNTA(A997:C997,F997:H997)=0,"",IF(A997="","Falta o código",IF(A997&lt;&gt;TRIM(A997),"Confira o código",IF(COUNTIFS(GastoID,A997)&gt;1,"Código repetido",IF(NOT(ISNUMBER(B997)),"Confira a data",IF(OR(B997&lt;1,B997&gt;73415,INT(B997)&lt;&gt;B997),"Confira a data",IF(NOT(ISNUMBER(C997)),"Confira o valor",IF(C997&lt;=0,"Valor maior que zero",IF(COUNTIFS(Categorias,F997)&lt;&gt;1,"Escolha uma categoria",IF(G997="","Preencha a descrição","OK"))))))))))</f>
        <v/>
      </c>
      <c r="K997" s="34" t="n">
        <f aca="false">IF(J997="OK",C997,0)</f>
        <v>0</v>
      </c>
      <c r="L997" s="34" t="str">
        <f aca="false">IF(OR(J997&lt;&gt;"OK",FinMes=""),"",IF(B997&gt;=FinMes,0,MAX(0,ROUND(E997-C997,2))))</f>
        <v/>
      </c>
    </row>
    <row r="998" customFormat="false" ht="25" hidden="false" customHeight="true" outlineLevel="0" collapsed="false">
      <c r="A998" s="31"/>
      <c r="B998" s="32"/>
      <c r="C998" s="33"/>
      <c r="D998" s="34" t="str">
        <f aca="false">IF(OR(J998&lt;&gt;"OK",FinMes=""),"",IF(B998&gt;=FinMes,0,MAX(0,ROUND(C998-E998,2))))</f>
        <v/>
      </c>
      <c r="E998" s="34" t="str">
        <f aca="false">IF(OR(J998&lt;&gt;"OK",FinMes=""),"",IF(B998&gt;=FinMes,0,SUMIFS(PagoValido,PagoGasto,A998,PagoFecha,"&lt;"&amp;FinMes)))</f>
        <v/>
      </c>
      <c r="F998" s="35"/>
      <c r="G998" s="35"/>
      <c r="H998" s="35"/>
      <c r="I998" s="36" t="str">
        <f aca="false">IF(J998="","",IF(J998&lt;&gt;"OK","Confira os dados",IF(FinMes="","Escolha um período",IF(B998&gt;=FinMes,"Outro período",IF(L998&gt;0,"Pagamento excedente",IF(D998=0,"Pago",IF(E998=0,"A pagar","Parcial")))))))</f>
        <v/>
      </c>
      <c r="J998" s="36" t="str">
        <f aca="false">IF(COUNTA(A998:C998,F998:H998)=0,"",IF(A998="","Falta o código",IF(A998&lt;&gt;TRIM(A998),"Confira o código",IF(COUNTIFS(GastoID,A998)&gt;1,"Código repetido",IF(NOT(ISNUMBER(B998)),"Confira a data",IF(OR(B998&lt;1,B998&gt;73415,INT(B998)&lt;&gt;B998),"Confira a data",IF(NOT(ISNUMBER(C998)),"Confira o valor",IF(C998&lt;=0,"Valor maior que zero",IF(COUNTIFS(Categorias,F998)&lt;&gt;1,"Escolha uma categoria",IF(G998="","Preencha a descrição","OK"))))))))))</f>
        <v/>
      </c>
      <c r="K998" s="34" t="n">
        <f aca="false">IF(J998="OK",C998,0)</f>
        <v>0</v>
      </c>
      <c r="L998" s="34" t="str">
        <f aca="false">IF(OR(J998&lt;&gt;"OK",FinMes=""),"",IF(B998&gt;=FinMes,0,MAX(0,ROUND(E998-C998,2))))</f>
        <v/>
      </c>
    </row>
    <row r="999" customFormat="false" ht="25" hidden="false" customHeight="true" outlineLevel="0" collapsed="false">
      <c r="A999" s="31"/>
      <c r="B999" s="32"/>
      <c r="C999" s="33"/>
      <c r="D999" s="34" t="str">
        <f aca="false">IF(OR(J999&lt;&gt;"OK",FinMes=""),"",IF(B999&gt;=FinMes,0,MAX(0,ROUND(C999-E999,2))))</f>
        <v/>
      </c>
      <c r="E999" s="34" t="str">
        <f aca="false">IF(OR(J999&lt;&gt;"OK",FinMes=""),"",IF(B999&gt;=FinMes,0,SUMIFS(PagoValido,PagoGasto,A999,PagoFecha,"&lt;"&amp;FinMes)))</f>
        <v/>
      </c>
      <c r="F999" s="35"/>
      <c r="G999" s="35"/>
      <c r="H999" s="35"/>
      <c r="I999" s="36" t="str">
        <f aca="false">IF(J999="","",IF(J999&lt;&gt;"OK","Confira os dados",IF(FinMes="","Escolha um período",IF(B999&gt;=FinMes,"Outro período",IF(L999&gt;0,"Pagamento excedente",IF(D999=0,"Pago",IF(E999=0,"A pagar","Parcial")))))))</f>
        <v/>
      </c>
      <c r="J999" s="36" t="str">
        <f aca="false">IF(COUNTA(A999:C999,F999:H999)=0,"",IF(A999="","Falta o código",IF(A999&lt;&gt;TRIM(A999),"Confira o código",IF(COUNTIFS(GastoID,A999)&gt;1,"Código repetido",IF(NOT(ISNUMBER(B999)),"Confira a data",IF(OR(B999&lt;1,B999&gt;73415,INT(B999)&lt;&gt;B999),"Confira a data",IF(NOT(ISNUMBER(C999)),"Confira o valor",IF(C999&lt;=0,"Valor maior que zero",IF(COUNTIFS(Categorias,F999)&lt;&gt;1,"Escolha uma categoria",IF(G999="","Preencha a descrição","OK"))))))))))</f>
        <v/>
      </c>
      <c r="K999" s="34" t="n">
        <f aca="false">IF(J999="OK",C999,0)</f>
        <v>0</v>
      </c>
      <c r="L999" s="34" t="str">
        <f aca="false">IF(OR(J999&lt;&gt;"OK",FinMes=""),"",IF(B999&gt;=FinMes,0,MAX(0,ROUND(E999-C999,2))))</f>
        <v/>
      </c>
    </row>
    <row r="1000" customFormat="false" ht="25" hidden="false" customHeight="true" outlineLevel="0" collapsed="false">
      <c r="A1000" s="31"/>
      <c r="B1000" s="32"/>
      <c r="C1000" s="33"/>
      <c r="D1000" s="34" t="str">
        <f aca="false">IF(OR(J1000&lt;&gt;"OK",FinMes=""),"",IF(B1000&gt;=FinMes,0,MAX(0,ROUND(C1000-E1000,2))))</f>
        <v/>
      </c>
      <c r="E1000" s="34" t="str">
        <f aca="false">IF(OR(J1000&lt;&gt;"OK",FinMes=""),"",IF(B1000&gt;=FinMes,0,SUMIFS(PagoValido,PagoGasto,A1000,PagoFecha,"&lt;"&amp;FinMes)))</f>
        <v/>
      </c>
      <c r="F1000" s="35"/>
      <c r="G1000" s="35"/>
      <c r="H1000" s="35"/>
      <c r="I1000" s="36" t="str">
        <f aca="false">IF(J1000="","",IF(J1000&lt;&gt;"OK","Confira os dados",IF(FinMes="","Escolha um período",IF(B1000&gt;=FinMes,"Outro período",IF(L1000&gt;0,"Pagamento excedente",IF(D1000=0,"Pago",IF(E1000=0,"A pagar","Parcial")))))))</f>
        <v/>
      </c>
      <c r="J1000" s="36" t="str">
        <f aca="false">IF(COUNTA(A1000:C1000,F1000:H1000)=0,"",IF(A1000="","Falta o código",IF(A1000&lt;&gt;TRIM(A1000),"Confira o código",IF(COUNTIFS(GastoID,A1000)&gt;1,"Código repetido",IF(NOT(ISNUMBER(B1000)),"Confira a data",IF(OR(B1000&lt;1,B1000&gt;73415,INT(B1000)&lt;&gt;B1000),"Confira a data",IF(NOT(ISNUMBER(C1000)),"Confira o valor",IF(C1000&lt;=0,"Valor maior que zero",IF(COUNTIFS(Categorias,F1000)&lt;&gt;1,"Escolha uma categoria",IF(G1000="","Preencha a descrição","OK"))))))))))</f>
        <v/>
      </c>
      <c r="K1000" s="34" t="n">
        <f aca="false">IF(J1000="OK",C1000,0)</f>
        <v>0</v>
      </c>
      <c r="L1000" s="34" t="str">
        <f aca="false">IF(OR(J1000&lt;&gt;"OK",FinMes=""),"",IF(B1000&gt;=FinMes,0,MAX(0,ROUND(E1000-C1000,2))))</f>
        <v/>
      </c>
    </row>
    <row r="1001" customFormat="false" ht="25" hidden="false" customHeight="true" outlineLevel="0" collapsed="false">
      <c r="A1001" s="31"/>
      <c r="B1001" s="32"/>
      <c r="C1001" s="33"/>
      <c r="D1001" s="34" t="str">
        <f aca="false">IF(OR(J1001&lt;&gt;"OK",FinMes=""),"",IF(B1001&gt;=FinMes,0,MAX(0,ROUND(C1001-E1001,2))))</f>
        <v/>
      </c>
      <c r="E1001" s="34" t="str">
        <f aca="false">IF(OR(J1001&lt;&gt;"OK",FinMes=""),"",IF(B1001&gt;=FinMes,0,SUMIFS(PagoValido,PagoGasto,A1001,PagoFecha,"&lt;"&amp;FinMes)))</f>
        <v/>
      </c>
      <c r="F1001" s="35"/>
      <c r="G1001" s="35"/>
      <c r="H1001" s="35"/>
      <c r="I1001" s="36" t="str">
        <f aca="false">IF(J1001="","",IF(J1001&lt;&gt;"OK","Confira os dados",IF(FinMes="","Escolha um período",IF(B1001&gt;=FinMes,"Outro período",IF(L1001&gt;0,"Pagamento excedente",IF(D1001=0,"Pago",IF(E1001=0,"A pagar","Parcial")))))))</f>
        <v/>
      </c>
      <c r="J1001" s="36" t="str">
        <f aca="false">IF(COUNTA(A1001:C1001,F1001:H1001)=0,"",IF(A1001="","Falta o código",IF(A1001&lt;&gt;TRIM(A1001),"Confira o código",IF(COUNTIFS(GastoID,A1001)&gt;1,"Código repetido",IF(NOT(ISNUMBER(B1001)),"Confira a data",IF(OR(B1001&lt;1,B1001&gt;73415,INT(B1001)&lt;&gt;B1001),"Confira a data",IF(NOT(ISNUMBER(C1001)),"Confira o valor",IF(C1001&lt;=0,"Valor maior que zero",IF(COUNTIFS(Categorias,F1001)&lt;&gt;1,"Escolha uma categoria",IF(G1001="","Preencha a descrição","OK"))))))))))</f>
        <v/>
      </c>
      <c r="K1001" s="34" t="n">
        <f aca="false">IF(J1001="OK",C1001,0)</f>
        <v>0</v>
      </c>
      <c r="L1001" s="34" t="str">
        <f aca="false">IF(OR(J1001&lt;&gt;"OK",FinMes=""),"",IF(B1001&gt;=FinMes,0,MAX(0,ROUND(E1001-C1001,2))))</f>
        <v/>
      </c>
    </row>
    <row r="1002" customFormat="false" ht="25" hidden="false" customHeight="true" outlineLevel="0" collapsed="false">
      <c r="A1002" s="31"/>
      <c r="B1002" s="32"/>
      <c r="C1002" s="33"/>
      <c r="D1002" s="34" t="str">
        <f aca="false">IF(OR(J1002&lt;&gt;"OK",FinMes=""),"",IF(B1002&gt;=FinMes,0,MAX(0,ROUND(C1002-E1002,2))))</f>
        <v/>
      </c>
      <c r="E1002" s="34" t="str">
        <f aca="false">IF(OR(J1002&lt;&gt;"OK",FinMes=""),"",IF(B1002&gt;=FinMes,0,SUMIFS(PagoValido,PagoGasto,A1002,PagoFecha,"&lt;"&amp;FinMes)))</f>
        <v/>
      </c>
      <c r="F1002" s="35"/>
      <c r="G1002" s="35"/>
      <c r="H1002" s="35"/>
      <c r="I1002" s="36" t="str">
        <f aca="false">IF(J1002="","",IF(J1002&lt;&gt;"OK","Confira os dados",IF(FinMes="","Escolha um período",IF(B1002&gt;=FinMes,"Outro período",IF(L1002&gt;0,"Pagamento excedente",IF(D1002=0,"Pago",IF(E1002=0,"A pagar","Parcial")))))))</f>
        <v/>
      </c>
      <c r="J1002" s="36" t="str">
        <f aca="false">IF(COUNTA(A1002:C1002,F1002:H1002)=0,"",IF(A1002="","Falta o código",IF(A1002&lt;&gt;TRIM(A1002),"Confira o código",IF(COUNTIFS(GastoID,A1002)&gt;1,"Código repetido",IF(NOT(ISNUMBER(B1002)),"Confira a data",IF(OR(B1002&lt;1,B1002&gt;73415,INT(B1002)&lt;&gt;B1002),"Confira a data",IF(NOT(ISNUMBER(C1002)),"Confira o valor",IF(C1002&lt;=0,"Valor maior que zero",IF(COUNTIFS(Categorias,F1002)&lt;&gt;1,"Escolha uma categoria",IF(G1002="","Preencha a descrição","OK"))))))))))</f>
        <v/>
      </c>
      <c r="K1002" s="34" t="n">
        <f aca="false">IF(J1002="OK",C1002,0)</f>
        <v>0</v>
      </c>
      <c r="L1002" s="34" t="str">
        <f aca="false">IF(OR(J1002&lt;&gt;"OK",FinMes=""),"",IF(B1002&gt;=FinMes,0,MAX(0,ROUND(E1002-C1002,2))))</f>
        <v/>
      </c>
    </row>
    <row r="1003" customFormat="false" ht="25" hidden="false" customHeight="true" outlineLevel="0" collapsed="false">
      <c r="A1003" s="31"/>
      <c r="B1003" s="32"/>
      <c r="C1003" s="33"/>
      <c r="D1003" s="34" t="str">
        <f aca="false">IF(OR(J1003&lt;&gt;"OK",FinMes=""),"",IF(B1003&gt;=FinMes,0,MAX(0,ROUND(C1003-E1003,2))))</f>
        <v/>
      </c>
      <c r="E1003" s="34" t="str">
        <f aca="false">IF(OR(J1003&lt;&gt;"OK",FinMes=""),"",IF(B1003&gt;=FinMes,0,SUMIFS(PagoValido,PagoGasto,A1003,PagoFecha,"&lt;"&amp;FinMes)))</f>
        <v/>
      </c>
      <c r="F1003" s="35"/>
      <c r="G1003" s="35"/>
      <c r="H1003" s="35"/>
      <c r="I1003" s="36" t="str">
        <f aca="false">IF(J1003="","",IF(J1003&lt;&gt;"OK","Confira os dados",IF(FinMes="","Escolha um período",IF(B1003&gt;=FinMes,"Outro período",IF(L1003&gt;0,"Pagamento excedente",IF(D1003=0,"Pago",IF(E1003=0,"A pagar","Parcial")))))))</f>
        <v/>
      </c>
      <c r="J1003" s="36" t="str">
        <f aca="false">IF(COUNTA(A1003:C1003,F1003:H1003)=0,"",IF(A1003="","Falta o código",IF(A1003&lt;&gt;TRIM(A1003),"Confira o código",IF(COUNTIFS(GastoID,A1003)&gt;1,"Código repetido",IF(NOT(ISNUMBER(B1003)),"Confira a data",IF(OR(B1003&lt;1,B1003&gt;73415,INT(B1003)&lt;&gt;B1003),"Confira a data",IF(NOT(ISNUMBER(C1003)),"Confira o valor",IF(C1003&lt;=0,"Valor maior que zero",IF(COUNTIFS(Categorias,F1003)&lt;&gt;1,"Escolha uma categoria",IF(G1003="","Preencha a descrição","OK"))))))))))</f>
        <v/>
      </c>
      <c r="K1003" s="34" t="n">
        <f aca="false">IF(J1003="OK",C1003,0)</f>
        <v>0</v>
      </c>
      <c r="L1003" s="34" t="str">
        <f aca="false">IF(OR(J1003&lt;&gt;"OK",FinMes=""),"",IF(B1003&gt;=FinMes,0,MAX(0,ROUND(E1003-C1003,2))))</f>
        <v/>
      </c>
    </row>
    <row r="1004" customFormat="false" ht="25" hidden="false" customHeight="true" outlineLevel="0" collapsed="false">
      <c r="A1004" s="31"/>
      <c r="B1004" s="32"/>
      <c r="C1004" s="33"/>
      <c r="D1004" s="34" t="str">
        <f aca="false">IF(OR(J1004&lt;&gt;"OK",FinMes=""),"",IF(B1004&gt;=FinMes,0,MAX(0,ROUND(C1004-E1004,2))))</f>
        <v/>
      </c>
      <c r="E1004" s="34" t="str">
        <f aca="false">IF(OR(J1004&lt;&gt;"OK",FinMes=""),"",IF(B1004&gt;=FinMes,0,SUMIFS(PagoValido,PagoGasto,A1004,PagoFecha,"&lt;"&amp;FinMes)))</f>
        <v/>
      </c>
      <c r="F1004" s="35"/>
      <c r="G1004" s="35"/>
      <c r="H1004" s="35"/>
      <c r="I1004" s="36" t="str">
        <f aca="false">IF(J1004="","",IF(J1004&lt;&gt;"OK","Confira os dados",IF(FinMes="","Escolha um período",IF(B1004&gt;=FinMes,"Outro período",IF(L1004&gt;0,"Pagamento excedente",IF(D1004=0,"Pago",IF(E1004=0,"A pagar","Parcial")))))))</f>
        <v/>
      </c>
      <c r="J1004" s="36" t="str">
        <f aca="false">IF(COUNTA(A1004:C1004,F1004:H1004)=0,"",IF(A1004="","Falta o código",IF(A1004&lt;&gt;TRIM(A1004),"Confira o código",IF(COUNTIFS(GastoID,A1004)&gt;1,"Código repetido",IF(NOT(ISNUMBER(B1004)),"Confira a data",IF(OR(B1004&lt;1,B1004&gt;73415,INT(B1004)&lt;&gt;B1004),"Confira a data",IF(NOT(ISNUMBER(C1004)),"Confira o valor",IF(C1004&lt;=0,"Valor maior que zero",IF(COUNTIFS(Categorias,F1004)&lt;&gt;1,"Escolha uma categoria",IF(G1004="","Preencha a descrição","OK"))))))))))</f>
        <v/>
      </c>
      <c r="K1004" s="34" t="n">
        <f aca="false">IF(J1004="OK",C1004,0)</f>
        <v>0</v>
      </c>
      <c r="L1004" s="34" t="str">
        <f aca="false">IF(OR(J1004&lt;&gt;"OK",FinMes=""),"",IF(B1004&gt;=FinMes,0,MAX(0,ROUND(E1004-C1004,2))))</f>
        <v/>
      </c>
    </row>
    <row r="1005" customFormat="false" ht="25" hidden="false" customHeight="true" outlineLevel="0" collapsed="false">
      <c r="A1005" s="37"/>
      <c r="B1005" s="38"/>
      <c r="C1005" s="39"/>
      <c r="D1005" s="40" t="str">
        <f aca="false">IF(OR(J1005&lt;&gt;"OK",FinMes=""),"",IF(B1005&gt;=FinMes,0,MAX(0,ROUND(C1005-E1005,2))))</f>
        <v/>
      </c>
      <c r="E1005" s="40" t="str">
        <f aca="false">IF(OR(J1005&lt;&gt;"OK",FinMes=""),"",IF(B1005&gt;=FinMes,0,SUMIFS(PagoValido,PagoGasto,A1005,PagoFecha,"&lt;"&amp;FinMes)))</f>
        <v/>
      </c>
      <c r="F1005" s="41"/>
      <c r="G1005" s="41"/>
      <c r="H1005" s="41"/>
      <c r="I1005" s="42" t="str">
        <f aca="false">IF(J1005="","",IF(J1005&lt;&gt;"OK","Confira os dados",IF(FinMes="","Escolha um período",IF(B1005&gt;=FinMes,"Outro período",IF(L1005&gt;0,"Pagamento excedente",IF(D1005=0,"Pago",IF(E1005=0,"A pagar","Parcial")))))))</f>
        <v/>
      </c>
      <c r="J1005" s="42" t="str">
        <f aca="false">IF(COUNTA(A1005:C1005,F1005:H1005)=0,"",IF(A1005="","Falta o código",IF(A1005&lt;&gt;TRIM(A1005),"Confira o código",IF(COUNTIFS(GastoID,A1005)&gt;1,"Código repetido",IF(NOT(ISNUMBER(B1005)),"Confira a data",IF(OR(B1005&lt;1,B1005&gt;73415,INT(B1005)&lt;&gt;B1005),"Confira a data",IF(NOT(ISNUMBER(C1005)),"Confira o valor",IF(C1005&lt;=0,"Valor maior que zero",IF(COUNTIFS(Categorias,F1005)&lt;&gt;1,"Escolha uma categoria",IF(G1005="","Preencha a descrição","OK"))))))))))</f>
        <v/>
      </c>
      <c r="K1005" s="40" t="n">
        <f aca="false">IF(J1005="OK",C1005,0)</f>
        <v>0</v>
      </c>
      <c r="L1005" s="40" t="str">
        <f aca="false">IF(OR(J1005&lt;&gt;"OK",FinMes=""),"",IF(B1005&gt;=FinMes,0,MAX(0,ROUND(E1005-C1005,2))))</f>
        <v/>
      </c>
    </row>
  </sheetData>
  <mergeCells count="3">
    <mergeCell ref="A2:D2"/>
    <mergeCell ref="E2:F2"/>
    <mergeCell ref="A3:D3"/>
  </mergeCells>
  <conditionalFormatting sqref="I6:I1005">
    <cfRule type="containsText" priority="2" operator="containsText" aboveAverage="0" equalAverage="0" bottom="0" percent="0" rank="0" text="excedido" dxfId="10">
      <formula>NOT(ISERROR(SEARCH("excedido",I6)))</formula>
    </cfRule>
  </conditionalFormatting>
  <conditionalFormatting sqref="J6:J1005">
    <cfRule type="expression" priority="3" aboveAverage="0" equalAverage="0" bottom="0" percent="0" rank="0" text="" dxfId="11">
      <formula>AND(J6&lt;&gt;"",J6&lt;&gt;"OK")</formula>
    </cfRule>
  </conditionalFormatting>
  <dataValidations count="4">
    <dataValidation allowBlank="false" error="Ingresá una fecha válida, por ejemplo 05/03/2030." errorStyle="stop" errorTitle="Revisá la fecha" operator="between" showDropDown="false" showErrorMessage="true" showInputMessage="false" sqref="B6:B1005" type="date">
      <formula1>1</formula1>
      <formula2>73415</formula2>
    </dataValidation>
    <dataValidation allowBlank="false" error="Ingresá un importe mayor que cero." errorStyle="stop" errorTitle="Revisá el importe" operator="greaterThan" showDropDown="false" showErrorMessage="true" showInputMessage="false" sqref="C6:C1005" type="decimal">
      <formula1>0</formula1>
      <formula2>0</formula2>
    </dataValidation>
    <dataValidation allowBlank="false" error="Usá una opción de la lista." errorStyle="stop" errorTitle="Elegí una opción" operator="between" showDropDown="false" showErrorMessage="true" showInputMessage="false" sqref="F6:F1005" type="list">
      <formula1>Categorias</formula1>
      <formula2>0</formula2>
    </dataValidation>
    <dataValidation allowBlank="false" error="Usá un código único, sin espacios al principio ni al final." errorStyle="stop" errorTitle="Código repetido" operator="between" showDropDown="false" showErrorMessage="true" showInputMessage="false" sqref="A6:A1005" type="custom">
      <formula1>AND(A6=TRIM(A6),COUNTIFS(GastoID,A6)&lt;=1)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250"/>
    <pageSetUpPr fitToPage="false"/>
  </sheetPr>
  <dimension ref="A1:H2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1.11"/>
    <col collapsed="false" customWidth="true" hidden="false" outlineLevel="0" max="3" min="3" style="1" width="12.22"/>
    <col collapsed="false" customWidth="true" hidden="false" outlineLevel="0" max="4" min="4" style="1" width="14.44"/>
    <col collapsed="false" customWidth="true" hidden="false" outlineLevel="0" max="5" min="5" style="1" width="11.67"/>
    <col collapsed="false" customWidth="true" hidden="false" outlineLevel="0" max="6" min="6" style="1" width="20"/>
    <col collapsed="false" customWidth="true" hidden="false" outlineLevel="0" max="7" min="7" style="1" width="19.44"/>
    <col collapsed="false" customWidth="true" hidden="false" outlineLevel="0" max="8" min="8" style="1" width="12.78"/>
  </cols>
  <sheetData>
    <row r="1" customFormat="false" ht="9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32" hidden="false" customHeight="true" outlineLevel="0" collapsed="false">
      <c r="A2" s="22" t="s">
        <v>49</v>
      </c>
      <c r="B2" s="22" t="s">
        <v>49</v>
      </c>
      <c r="C2" s="22" t="s">
        <v>49</v>
      </c>
      <c r="D2" s="22" t="s">
        <v>49</v>
      </c>
      <c r="E2" s="23" t="str">
        <f aca="false">HYPERLINK("#'Resumo'!A1","Voltar ao resumo")</f>
        <v>Voltar ao resumo</v>
      </c>
      <c r="F2" s="23"/>
      <c r="G2" s="2"/>
      <c r="H2" s="2"/>
    </row>
    <row r="3" customFormat="false" ht="31" hidden="false" customHeight="true" outlineLevel="0" collapsed="false">
      <c r="A3" s="17" t="str">
        <f aca="false">"Moeda: "&amp;Moneda&amp;"  ·  Uma linha por pagamento"</f>
        <v>Moeda: BRL  ·  Uma linha por pagamento</v>
      </c>
      <c r="B3" s="17"/>
      <c r="C3" s="17"/>
      <c r="D3" s="17"/>
      <c r="E3" s="2"/>
      <c r="F3" s="2"/>
      <c r="G3" s="2"/>
      <c r="H3" s="2"/>
    </row>
    <row r="4" customFormat="false" ht="8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40" hidden="false" customHeight="true" outlineLevel="0" collapsed="false">
      <c r="A5" s="24" t="s">
        <v>72</v>
      </c>
      <c r="B5" s="24" t="s">
        <v>58</v>
      </c>
      <c r="C5" s="24" t="s">
        <v>59</v>
      </c>
      <c r="D5" s="24" t="s">
        <v>68</v>
      </c>
      <c r="E5" s="24" t="s">
        <v>78</v>
      </c>
      <c r="F5" s="24" t="s">
        <v>70</v>
      </c>
      <c r="G5" s="24" t="s">
        <v>65</v>
      </c>
      <c r="H5" s="24" t="s">
        <v>79</v>
      </c>
    </row>
    <row r="6" customFormat="false" ht="25" hidden="false" customHeight="true" outlineLevel="0" collapsed="false">
      <c r="A6" s="25"/>
      <c r="B6" s="26"/>
      <c r="C6" s="27"/>
      <c r="D6" s="25"/>
      <c r="E6" s="25"/>
      <c r="F6" s="25"/>
      <c r="G6" s="30" t="str">
        <f aca="false">IF(COUNTA(A6:F6)=0,"",IF(E6="","Falta o código",IF(E6&lt;&gt;TRIM(E6),"Confira o código",IF(COUNTIFS(PagoID,E6)&gt;1,"Código repetido",IF(NOT(ISNUMBER(B6)),"Confira a data",IF(OR(B6&lt;1,B6&gt;73415,INT(B6)&lt;&gt;B6),"Confira a data",IF(NOT(ISNUMBER(C6)),"Confira o valor",IF(C6&lt;=0,"Valor maior que zero",IF(COUNTIFS(Medios,D6)&lt;&gt;1,"Escolha um meio",IF(COUNTIFS(GastoID,A6)&lt;&gt;1,"Confira o ID da despesa",IF(SUMIFS(GastoValido,GastoID,A6)&lt;=0,"Corrija a obrigação",IF(B6&lt;SUMIFS(GastoFecha,GastoID,A6),"Anterior à despesa","OK"))))))))))))</f>
        <v/>
      </c>
      <c r="H6" s="28" t="n">
        <f aca="false">IF(G6="OK",C6,0)</f>
        <v>0</v>
      </c>
    </row>
    <row r="7" customFormat="false" ht="25" hidden="false" customHeight="true" outlineLevel="0" collapsed="false">
      <c r="A7" s="31"/>
      <c r="B7" s="32"/>
      <c r="C7" s="33"/>
      <c r="D7" s="31"/>
      <c r="E7" s="31"/>
      <c r="F7" s="31"/>
      <c r="G7" s="36" t="str">
        <f aca="false">IF(COUNTA(A7:F7)=0,"",IF(E7="","Falta o código",IF(E7&lt;&gt;TRIM(E7),"Confira o código",IF(COUNTIFS(PagoID,E7)&gt;1,"Código repetido",IF(NOT(ISNUMBER(B7)),"Confira a data",IF(OR(B7&lt;1,B7&gt;73415,INT(B7)&lt;&gt;B7),"Confira a data",IF(NOT(ISNUMBER(C7)),"Confira o valor",IF(C7&lt;=0,"Valor maior que zero",IF(COUNTIFS(Medios,D7)&lt;&gt;1,"Escolha um meio",IF(COUNTIFS(GastoID,A7)&lt;&gt;1,"Confira o ID da despesa",IF(SUMIFS(GastoValido,GastoID,A7)&lt;=0,"Corrija a obrigação",IF(B7&lt;SUMIFS(GastoFecha,GastoID,A7),"Anterior à despesa","OK"))))))))))))</f>
        <v/>
      </c>
      <c r="H7" s="34" t="n">
        <f aca="false">IF(G7="OK",C7,0)</f>
        <v>0</v>
      </c>
    </row>
    <row r="8" customFormat="false" ht="25" hidden="false" customHeight="true" outlineLevel="0" collapsed="false">
      <c r="A8" s="31"/>
      <c r="B8" s="32"/>
      <c r="C8" s="33"/>
      <c r="D8" s="31"/>
      <c r="E8" s="31"/>
      <c r="F8" s="31"/>
      <c r="G8" s="36" t="str">
        <f aca="false">IF(COUNTA(A8:F8)=0,"",IF(E8="","Falta o código",IF(E8&lt;&gt;TRIM(E8),"Confira o código",IF(COUNTIFS(PagoID,E8)&gt;1,"Código repetido",IF(NOT(ISNUMBER(B8)),"Confira a data",IF(OR(B8&lt;1,B8&gt;73415,INT(B8)&lt;&gt;B8),"Confira a data",IF(NOT(ISNUMBER(C8)),"Confira o valor",IF(C8&lt;=0,"Valor maior que zero",IF(COUNTIFS(Medios,D8)&lt;&gt;1,"Escolha um meio",IF(COUNTIFS(GastoID,A8)&lt;&gt;1,"Confira o ID da despesa",IF(SUMIFS(GastoValido,GastoID,A8)&lt;=0,"Corrija a obrigação",IF(B8&lt;SUMIFS(GastoFecha,GastoID,A8),"Anterior à despesa","OK"))))))))))))</f>
        <v/>
      </c>
      <c r="H8" s="34" t="n">
        <f aca="false">IF(G8="OK",C8,0)</f>
        <v>0</v>
      </c>
    </row>
    <row r="9" customFormat="false" ht="25" hidden="false" customHeight="true" outlineLevel="0" collapsed="false">
      <c r="A9" s="31"/>
      <c r="B9" s="32"/>
      <c r="C9" s="33"/>
      <c r="D9" s="31"/>
      <c r="E9" s="31"/>
      <c r="F9" s="31"/>
      <c r="G9" s="36" t="str">
        <f aca="false">IF(COUNTA(A9:F9)=0,"",IF(E9="","Falta o código",IF(E9&lt;&gt;TRIM(E9),"Confira o código",IF(COUNTIFS(PagoID,E9)&gt;1,"Código repetido",IF(NOT(ISNUMBER(B9)),"Confira a data",IF(OR(B9&lt;1,B9&gt;73415,INT(B9)&lt;&gt;B9),"Confira a data",IF(NOT(ISNUMBER(C9)),"Confira o valor",IF(C9&lt;=0,"Valor maior que zero",IF(COUNTIFS(Medios,D9)&lt;&gt;1,"Escolha um meio",IF(COUNTIFS(GastoID,A9)&lt;&gt;1,"Confira o ID da despesa",IF(SUMIFS(GastoValido,GastoID,A9)&lt;=0,"Corrija a obrigação",IF(B9&lt;SUMIFS(GastoFecha,GastoID,A9),"Anterior à despesa","OK"))))))))))))</f>
        <v/>
      </c>
      <c r="H9" s="34" t="n">
        <f aca="false">IF(G9="OK",C9,0)</f>
        <v>0</v>
      </c>
    </row>
    <row r="10" customFormat="false" ht="25" hidden="false" customHeight="true" outlineLevel="0" collapsed="false">
      <c r="A10" s="31"/>
      <c r="B10" s="32"/>
      <c r="C10" s="33"/>
      <c r="D10" s="31"/>
      <c r="E10" s="31"/>
      <c r="F10" s="31"/>
      <c r="G10" s="36" t="str">
        <f aca="false">IF(COUNTA(A10:F10)=0,"",IF(E10="","Falta o código",IF(E10&lt;&gt;TRIM(E10),"Confira o código",IF(COUNTIFS(PagoID,E10)&gt;1,"Código repetido",IF(NOT(ISNUMBER(B10)),"Confira a data",IF(OR(B10&lt;1,B10&gt;73415,INT(B10)&lt;&gt;B10),"Confira a data",IF(NOT(ISNUMBER(C10)),"Confira o valor",IF(C10&lt;=0,"Valor maior que zero",IF(COUNTIFS(Medios,D10)&lt;&gt;1,"Escolha um meio",IF(COUNTIFS(GastoID,A10)&lt;&gt;1,"Confira o ID da despesa",IF(SUMIFS(GastoValido,GastoID,A10)&lt;=0,"Corrija a obrigação",IF(B10&lt;SUMIFS(GastoFecha,GastoID,A10),"Anterior à despesa","OK"))))))))))))</f>
        <v/>
      </c>
      <c r="H10" s="34" t="n">
        <f aca="false">IF(G10="OK",C10,0)</f>
        <v>0</v>
      </c>
    </row>
    <row r="11" customFormat="false" ht="25" hidden="false" customHeight="true" outlineLevel="0" collapsed="false">
      <c r="A11" s="31"/>
      <c r="B11" s="32"/>
      <c r="C11" s="33"/>
      <c r="D11" s="31"/>
      <c r="E11" s="31"/>
      <c r="F11" s="31"/>
      <c r="G11" s="36" t="str">
        <f aca="false">IF(COUNTA(A11:F11)=0,"",IF(E11="","Falta o código",IF(E11&lt;&gt;TRIM(E11),"Confira o código",IF(COUNTIFS(PagoID,E11)&gt;1,"Código repetido",IF(NOT(ISNUMBER(B11)),"Confira a data",IF(OR(B11&lt;1,B11&gt;73415,INT(B11)&lt;&gt;B11),"Confira a data",IF(NOT(ISNUMBER(C11)),"Confira o valor",IF(C11&lt;=0,"Valor maior que zero",IF(COUNTIFS(Medios,D11)&lt;&gt;1,"Escolha um meio",IF(COUNTIFS(GastoID,A11)&lt;&gt;1,"Confira o ID da despesa",IF(SUMIFS(GastoValido,GastoID,A11)&lt;=0,"Corrija a obrigação",IF(B11&lt;SUMIFS(GastoFecha,GastoID,A11),"Anterior à despesa","OK"))))))))))))</f>
        <v/>
      </c>
      <c r="H11" s="34" t="n">
        <f aca="false">IF(G11="OK",C11,0)</f>
        <v>0</v>
      </c>
    </row>
    <row r="12" customFormat="false" ht="25" hidden="false" customHeight="true" outlineLevel="0" collapsed="false">
      <c r="A12" s="31"/>
      <c r="B12" s="32"/>
      <c r="C12" s="33"/>
      <c r="D12" s="31"/>
      <c r="E12" s="31"/>
      <c r="F12" s="31"/>
      <c r="G12" s="36" t="str">
        <f aca="false">IF(COUNTA(A12:F12)=0,"",IF(E12="","Falta o código",IF(E12&lt;&gt;TRIM(E12),"Confira o código",IF(COUNTIFS(PagoID,E12)&gt;1,"Código repetido",IF(NOT(ISNUMBER(B12)),"Confira a data",IF(OR(B12&lt;1,B12&gt;73415,INT(B12)&lt;&gt;B12),"Confira a data",IF(NOT(ISNUMBER(C12)),"Confira o valor",IF(C12&lt;=0,"Valor maior que zero",IF(COUNTIFS(Medios,D12)&lt;&gt;1,"Escolha um meio",IF(COUNTIFS(GastoID,A12)&lt;&gt;1,"Confira o ID da despesa",IF(SUMIFS(GastoValido,GastoID,A12)&lt;=0,"Corrija a obrigação",IF(B12&lt;SUMIFS(GastoFecha,GastoID,A12),"Anterior à despesa","OK"))))))))))))</f>
        <v/>
      </c>
      <c r="H12" s="34" t="n">
        <f aca="false">IF(G12="OK",C12,0)</f>
        <v>0</v>
      </c>
    </row>
    <row r="13" customFormat="false" ht="25" hidden="false" customHeight="true" outlineLevel="0" collapsed="false">
      <c r="A13" s="31"/>
      <c r="B13" s="32"/>
      <c r="C13" s="33"/>
      <c r="D13" s="31"/>
      <c r="E13" s="31"/>
      <c r="F13" s="31"/>
      <c r="G13" s="36" t="str">
        <f aca="false">IF(COUNTA(A13:F13)=0,"",IF(E13="","Falta o código",IF(E13&lt;&gt;TRIM(E13),"Confira o código",IF(COUNTIFS(PagoID,E13)&gt;1,"Código repetido",IF(NOT(ISNUMBER(B13)),"Confira a data",IF(OR(B13&lt;1,B13&gt;73415,INT(B13)&lt;&gt;B13),"Confira a data",IF(NOT(ISNUMBER(C13)),"Confira o valor",IF(C13&lt;=0,"Valor maior que zero",IF(COUNTIFS(Medios,D13)&lt;&gt;1,"Escolha um meio",IF(COUNTIFS(GastoID,A13)&lt;&gt;1,"Confira o ID da despesa",IF(SUMIFS(GastoValido,GastoID,A13)&lt;=0,"Corrija a obrigação",IF(B13&lt;SUMIFS(GastoFecha,GastoID,A13),"Anterior à despesa","OK"))))))))))))</f>
        <v/>
      </c>
      <c r="H13" s="34" t="n">
        <f aca="false">IF(G13="OK",C13,0)</f>
        <v>0</v>
      </c>
    </row>
    <row r="14" customFormat="false" ht="25" hidden="false" customHeight="true" outlineLevel="0" collapsed="false">
      <c r="A14" s="31"/>
      <c r="B14" s="32"/>
      <c r="C14" s="33"/>
      <c r="D14" s="31"/>
      <c r="E14" s="31"/>
      <c r="F14" s="31"/>
      <c r="G14" s="36" t="str">
        <f aca="false">IF(COUNTA(A14:F14)=0,"",IF(E14="","Falta o código",IF(E14&lt;&gt;TRIM(E14),"Confira o código",IF(COUNTIFS(PagoID,E14)&gt;1,"Código repetido",IF(NOT(ISNUMBER(B14)),"Confira a data",IF(OR(B14&lt;1,B14&gt;73415,INT(B14)&lt;&gt;B14),"Confira a data",IF(NOT(ISNUMBER(C14)),"Confira o valor",IF(C14&lt;=0,"Valor maior que zero",IF(COUNTIFS(Medios,D14)&lt;&gt;1,"Escolha um meio",IF(COUNTIFS(GastoID,A14)&lt;&gt;1,"Confira o ID da despesa",IF(SUMIFS(GastoValido,GastoID,A14)&lt;=0,"Corrija a obrigação",IF(B14&lt;SUMIFS(GastoFecha,GastoID,A14),"Anterior à despesa","OK"))))))))))))</f>
        <v/>
      </c>
      <c r="H14" s="34" t="n">
        <f aca="false">IF(G14="OK",C14,0)</f>
        <v>0</v>
      </c>
    </row>
    <row r="15" customFormat="false" ht="25" hidden="false" customHeight="true" outlineLevel="0" collapsed="false">
      <c r="A15" s="31"/>
      <c r="B15" s="32"/>
      <c r="C15" s="33"/>
      <c r="D15" s="31"/>
      <c r="E15" s="31"/>
      <c r="F15" s="31"/>
      <c r="G15" s="36" t="str">
        <f aca="false">IF(COUNTA(A15:F15)=0,"",IF(E15="","Falta o código",IF(E15&lt;&gt;TRIM(E15),"Confira o código",IF(COUNTIFS(PagoID,E15)&gt;1,"Código repetido",IF(NOT(ISNUMBER(B15)),"Confira a data",IF(OR(B15&lt;1,B15&gt;73415,INT(B15)&lt;&gt;B15),"Confira a data",IF(NOT(ISNUMBER(C15)),"Confira o valor",IF(C15&lt;=0,"Valor maior que zero",IF(COUNTIFS(Medios,D15)&lt;&gt;1,"Escolha um meio",IF(COUNTIFS(GastoID,A15)&lt;&gt;1,"Confira o ID da despesa",IF(SUMIFS(GastoValido,GastoID,A15)&lt;=0,"Corrija a obrigação",IF(B15&lt;SUMIFS(GastoFecha,GastoID,A15),"Anterior à despesa","OK"))))))))))))</f>
        <v/>
      </c>
      <c r="H15" s="34" t="n">
        <f aca="false">IF(G15="OK",C15,0)</f>
        <v>0</v>
      </c>
    </row>
    <row r="16" customFormat="false" ht="25" hidden="false" customHeight="true" outlineLevel="0" collapsed="false">
      <c r="A16" s="31"/>
      <c r="B16" s="32"/>
      <c r="C16" s="33"/>
      <c r="D16" s="31"/>
      <c r="E16" s="31"/>
      <c r="F16" s="31"/>
      <c r="G16" s="36" t="str">
        <f aca="false">IF(COUNTA(A16:F16)=0,"",IF(E16="","Falta o código",IF(E16&lt;&gt;TRIM(E16),"Confira o código",IF(COUNTIFS(PagoID,E16)&gt;1,"Código repetido",IF(NOT(ISNUMBER(B16)),"Confira a data",IF(OR(B16&lt;1,B16&gt;73415,INT(B16)&lt;&gt;B16),"Confira a data",IF(NOT(ISNUMBER(C16)),"Confira o valor",IF(C16&lt;=0,"Valor maior que zero",IF(COUNTIFS(Medios,D16)&lt;&gt;1,"Escolha um meio",IF(COUNTIFS(GastoID,A16)&lt;&gt;1,"Confira o ID da despesa",IF(SUMIFS(GastoValido,GastoID,A16)&lt;=0,"Corrija a obrigação",IF(B16&lt;SUMIFS(GastoFecha,GastoID,A16),"Anterior à despesa","OK"))))))))))))</f>
        <v/>
      </c>
      <c r="H16" s="34" t="n">
        <f aca="false">IF(G16="OK",C16,0)</f>
        <v>0</v>
      </c>
    </row>
    <row r="17" customFormat="false" ht="25" hidden="false" customHeight="true" outlineLevel="0" collapsed="false">
      <c r="A17" s="31"/>
      <c r="B17" s="32"/>
      <c r="C17" s="33"/>
      <c r="D17" s="31"/>
      <c r="E17" s="31"/>
      <c r="F17" s="31"/>
      <c r="G17" s="36" t="str">
        <f aca="false">IF(COUNTA(A17:F17)=0,"",IF(E17="","Falta o código",IF(E17&lt;&gt;TRIM(E17),"Confira o código",IF(COUNTIFS(PagoID,E17)&gt;1,"Código repetido",IF(NOT(ISNUMBER(B17)),"Confira a data",IF(OR(B17&lt;1,B17&gt;73415,INT(B17)&lt;&gt;B17),"Confira a data",IF(NOT(ISNUMBER(C17)),"Confira o valor",IF(C17&lt;=0,"Valor maior que zero",IF(COUNTIFS(Medios,D17)&lt;&gt;1,"Escolha um meio",IF(COUNTIFS(GastoID,A17)&lt;&gt;1,"Confira o ID da despesa",IF(SUMIFS(GastoValido,GastoID,A17)&lt;=0,"Corrija a obrigação",IF(B17&lt;SUMIFS(GastoFecha,GastoID,A17),"Anterior à despesa","OK"))))))))))))</f>
        <v/>
      </c>
      <c r="H17" s="34" t="n">
        <f aca="false">IF(G17="OK",C17,0)</f>
        <v>0</v>
      </c>
    </row>
    <row r="18" customFormat="false" ht="25" hidden="false" customHeight="true" outlineLevel="0" collapsed="false">
      <c r="A18" s="31"/>
      <c r="B18" s="32"/>
      <c r="C18" s="33"/>
      <c r="D18" s="31"/>
      <c r="E18" s="31"/>
      <c r="F18" s="31"/>
      <c r="G18" s="36" t="str">
        <f aca="false">IF(COUNTA(A18:F18)=0,"",IF(E18="","Falta o código",IF(E18&lt;&gt;TRIM(E18),"Confira o código",IF(COUNTIFS(PagoID,E18)&gt;1,"Código repetido",IF(NOT(ISNUMBER(B18)),"Confira a data",IF(OR(B18&lt;1,B18&gt;73415,INT(B18)&lt;&gt;B18),"Confira a data",IF(NOT(ISNUMBER(C18)),"Confira o valor",IF(C18&lt;=0,"Valor maior que zero",IF(COUNTIFS(Medios,D18)&lt;&gt;1,"Escolha um meio",IF(COUNTIFS(GastoID,A18)&lt;&gt;1,"Confira o ID da despesa",IF(SUMIFS(GastoValido,GastoID,A18)&lt;=0,"Corrija a obrigação",IF(B18&lt;SUMIFS(GastoFecha,GastoID,A18),"Anterior à despesa","OK"))))))))))))</f>
        <v/>
      </c>
      <c r="H18" s="34" t="n">
        <f aca="false">IF(G18="OK",C18,0)</f>
        <v>0</v>
      </c>
    </row>
    <row r="19" customFormat="false" ht="25" hidden="false" customHeight="true" outlineLevel="0" collapsed="false">
      <c r="A19" s="31"/>
      <c r="B19" s="32"/>
      <c r="C19" s="33"/>
      <c r="D19" s="31"/>
      <c r="E19" s="31"/>
      <c r="F19" s="31"/>
      <c r="G19" s="36" t="str">
        <f aca="false">IF(COUNTA(A19:F19)=0,"",IF(E19="","Falta o código",IF(E19&lt;&gt;TRIM(E19),"Confira o código",IF(COUNTIFS(PagoID,E19)&gt;1,"Código repetido",IF(NOT(ISNUMBER(B19)),"Confira a data",IF(OR(B19&lt;1,B19&gt;73415,INT(B19)&lt;&gt;B19),"Confira a data",IF(NOT(ISNUMBER(C19)),"Confira o valor",IF(C19&lt;=0,"Valor maior que zero",IF(COUNTIFS(Medios,D19)&lt;&gt;1,"Escolha um meio",IF(COUNTIFS(GastoID,A19)&lt;&gt;1,"Confira o ID da despesa",IF(SUMIFS(GastoValido,GastoID,A19)&lt;=0,"Corrija a obrigação",IF(B19&lt;SUMIFS(GastoFecha,GastoID,A19),"Anterior à despesa","OK"))))))))))))</f>
        <v/>
      </c>
      <c r="H19" s="34" t="n">
        <f aca="false">IF(G19="OK",C19,0)</f>
        <v>0</v>
      </c>
    </row>
    <row r="20" customFormat="false" ht="25" hidden="false" customHeight="true" outlineLevel="0" collapsed="false">
      <c r="A20" s="31"/>
      <c r="B20" s="32"/>
      <c r="C20" s="33"/>
      <c r="D20" s="31"/>
      <c r="E20" s="31"/>
      <c r="F20" s="31"/>
      <c r="G20" s="36" t="str">
        <f aca="false">IF(COUNTA(A20:F20)=0,"",IF(E20="","Falta o código",IF(E20&lt;&gt;TRIM(E20),"Confira o código",IF(COUNTIFS(PagoID,E20)&gt;1,"Código repetido",IF(NOT(ISNUMBER(B20)),"Confira a data",IF(OR(B20&lt;1,B20&gt;73415,INT(B20)&lt;&gt;B20),"Confira a data",IF(NOT(ISNUMBER(C20)),"Confira o valor",IF(C20&lt;=0,"Valor maior que zero",IF(COUNTIFS(Medios,D20)&lt;&gt;1,"Escolha um meio",IF(COUNTIFS(GastoID,A20)&lt;&gt;1,"Confira o ID da despesa",IF(SUMIFS(GastoValido,GastoID,A20)&lt;=0,"Corrija a obrigação",IF(B20&lt;SUMIFS(GastoFecha,GastoID,A20),"Anterior à despesa","OK"))))))))))))</f>
        <v/>
      </c>
      <c r="H20" s="34" t="n">
        <f aca="false">IF(G20="OK",C20,0)</f>
        <v>0</v>
      </c>
    </row>
    <row r="21" customFormat="false" ht="25" hidden="false" customHeight="true" outlineLevel="0" collapsed="false">
      <c r="A21" s="31"/>
      <c r="B21" s="32"/>
      <c r="C21" s="33"/>
      <c r="D21" s="31"/>
      <c r="E21" s="31"/>
      <c r="F21" s="31"/>
      <c r="G21" s="36" t="str">
        <f aca="false">IF(COUNTA(A21:F21)=0,"",IF(E21="","Falta o código",IF(E21&lt;&gt;TRIM(E21),"Confira o código",IF(COUNTIFS(PagoID,E21)&gt;1,"Código repetido",IF(NOT(ISNUMBER(B21)),"Confira a data",IF(OR(B21&lt;1,B21&gt;73415,INT(B21)&lt;&gt;B21),"Confira a data",IF(NOT(ISNUMBER(C21)),"Confira o valor",IF(C21&lt;=0,"Valor maior que zero",IF(COUNTIFS(Medios,D21)&lt;&gt;1,"Escolha um meio",IF(COUNTIFS(GastoID,A21)&lt;&gt;1,"Confira o ID da despesa",IF(SUMIFS(GastoValido,GastoID,A21)&lt;=0,"Corrija a obrigação",IF(B21&lt;SUMIFS(GastoFecha,GastoID,A21),"Anterior à despesa","OK"))))))))))))</f>
        <v/>
      </c>
      <c r="H21" s="34" t="n">
        <f aca="false">IF(G21="OK",C21,0)</f>
        <v>0</v>
      </c>
    </row>
    <row r="22" customFormat="false" ht="25" hidden="false" customHeight="true" outlineLevel="0" collapsed="false">
      <c r="A22" s="31"/>
      <c r="B22" s="32"/>
      <c r="C22" s="33"/>
      <c r="D22" s="31"/>
      <c r="E22" s="31"/>
      <c r="F22" s="31"/>
      <c r="G22" s="36" t="str">
        <f aca="false">IF(COUNTA(A22:F22)=0,"",IF(E22="","Falta o código",IF(E22&lt;&gt;TRIM(E22),"Confira o código",IF(COUNTIFS(PagoID,E22)&gt;1,"Código repetido",IF(NOT(ISNUMBER(B22)),"Confira a data",IF(OR(B22&lt;1,B22&gt;73415,INT(B22)&lt;&gt;B22),"Confira a data",IF(NOT(ISNUMBER(C22)),"Confira o valor",IF(C22&lt;=0,"Valor maior que zero",IF(COUNTIFS(Medios,D22)&lt;&gt;1,"Escolha um meio",IF(COUNTIFS(GastoID,A22)&lt;&gt;1,"Confira o ID da despesa",IF(SUMIFS(GastoValido,GastoID,A22)&lt;=0,"Corrija a obrigação",IF(B22&lt;SUMIFS(GastoFecha,GastoID,A22),"Anterior à despesa","OK"))))))))))))</f>
        <v/>
      </c>
      <c r="H22" s="34" t="n">
        <f aca="false">IF(G22="OK",C22,0)</f>
        <v>0</v>
      </c>
    </row>
    <row r="23" customFormat="false" ht="25" hidden="false" customHeight="true" outlineLevel="0" collapsed="false">
      <c r="A23" s="31"/>
      <c r="B23" s="32"/>
      <c r="C23" s="33"/>
      <c r="D23" s="31"/>
      <c r="E23" s="31"/>
      <c r="F23" s="31"/>
      <c r="G23" s="36" t="str">
        <f aca="false">IF(COUNTA(A23:F23)=0,"",IF(E23="","Falta o código",IF(E23&lt;&gt;TRIM(E23),"Confira o código",IF(COUNTIFS(PagoID,E23)&gt;1,"Código repetido",IF(NOT(ISNUMBER(B23)),"Confira a data",IF(OR(B23&lt;1,B23&gt;73415,INT(B23)&lt;&gt;B23),"Confira a data",IF(NOT(ISNUMBER(C23)),"Confira o valor",IF(C23&lt;=0,"Valor maior que zero",IF(COUNTIFS(Medios,D23)&lt;&gt;1,"Escolha um meio",IF(COUNTIFS(GastoID,A23)&lt;&gt;1,"Confira o ID da despesa",IF(SUMIFS(GastoValido,GastoID,A23)&lt;=0,"Corrija a obrigação",IF(B23&lt;SUMIFS(GastoFecha,GastoID,A23),"Anterior à despesa","OK"))))))))))))</f>
        <v/>
      </c>
      <c r="H23" s="34" t="n">
        <f aca="false">IF(G23="OK",C23,0)</f>
        <v>0</v>
      </c>
    </row>
    <row r="24" customFormat="false" ht="25" hidden="false" customHeight="true" outlineLevel="0" collapsed="false">
      <c r="A24" s="31"/>
      <c r="B24" s="32"/>
      <c r="C24" s="33"/>
      <c r="D24" s="31"/>
      <c r="E24" s="31"/>
      <c r="F24" s="31"/>
      <c r="G24" s="36" t="str">
        <f aca="false">IF(COUNTA(A24:F24)=0,"",IF(E24="","Falta o código",IF(E24&lt;&gt;TRIM(E24),"Confira o código",IF(COUNTIFS(PagoID,E24)&gt;1,"Código repetido",IF(NOT(ISNUMBER(B24)),"Confira a data",IF(OR(B24&lt;1,B24&gt;73415,INT(B24)&lt;&gt;B24),"Confira a data",IF(NOT(ISNUMBER(C24)),"Confira o valor",IF(C24&lt;=0,"Valor maior que zero",IF(COUNTIFS(Medios,D24)&lt;&gt;1,"Escolha um meio",IF(COUNTIFS(GastoID,A24)&lt;&gt;1,"Confira o ID da despesa",IF(SUMIFS(GastoValido,GastoID,A24)&lt;=0,"Corrija a obrigação",IF(B24&lt;SUMIFS(GastoFecha,GastoID,A24),"Anterior à despesa","OK"))))))))))))</f>
        <v/>
      </c>
      <c r="H24" s="34" t="n">
        <f aca="false">IF(G24="OK",C24,0)</f>
        <v>0</v>
      </c>
    </row>
    <row r="25" customFormat="false" ht="25" hidden="false" customHeight="true" outlineLevel="0" collapsed="false">
      <c r="A25" s="31"/>
      <c r="B25" s="32"/>
      <c r="C25" s="33"/>
      <c r="D25" s="31"/>
      <c r="E25" s="31"/>
      <c r="F25" s="31"/>
      <c r="G25" s="36" t="str">
        <f aca="false">IF(COUNTA(A25:F25)=0,"",IF(E25="","Falta o código",IF(E25&lt;&gt;TRIM(E25),"Confira o código",IF(COUNTIFS(PagoID,E25)&gt;1,"Código repetido",IF(NOT(ISNUMBER(B25)),"Confira a data",IF(OR(B25&lt;1,B25&gt;73415,INT(B25)&lt;&gt;B25),"Confira a data",IF(NOT(ISNUMBER(C25)),"Confira o valor",IF(C25&lt;=0,"Valor maior que zero",IF(COUNTIFS(Medios,D25)&lt;&gt;1,"Escolha um meio",IF(COUNTIFS(GastoID,A25)&lt;&gt;1,"Confira o ID da despesa",IF(SUMIFS(GastoValido,GastoID,A25)&lt;=0,"Corrija a obrigação",IF(B25&lt;SUMIFS(GastoFecha,GastoID,A25),"Anterior à despesa","OK"))))))))))))</f>
        <v/>
      </c>
      <c r="H25" s="34" t="n">
        <f aca="false">IF(G25="OK",C25,0)</f>
        <v>0</v>
      </c>
    </row>
    <row r="26" customFormat="false" ht="25" hidden="false" customHeight="true" outlineLevel="0" collapsed="false">
      <c r="A26" s="31"/>
      <c r="B26" s="32"/>
      <c r="C26" s="33"/>
      <c r="D26" s="31"/>
      <c r="E26" s="31"/>
      <c r="F26" s="31"/>
      <c r="G26" s="36" t="str">
        <f aca="false">IF(COUNTA(A26:F26)=0,"",IF(E26="","Falta o código",IF(E26&lt;&gt;TRIM(E26),"Confira o código",IF(COUNTIFS(PagoID,E26)&gt;1,"Código repetido",IF(NOT(ISNUMBER(B26)),"Confira a data",IF(OR(B26&lt;1,B26&gt;73415,INT(B26)&lt;&gt;B26),"Confira a data",IF(NOT(ISNUMBER(C26)),"Confira o valor",IF(C26&lt;=0,"Valor maior que zero",IF(COUNTIFS(Medios,D26)&lt;&gt;1,"Escolha um meio",IF(COUNTIFS(GastoID,A26)&lt;&gt;1,"Confira o ID da despesa",IF(SUMIFS(GastoValido,GastoID,A26)&lt;=0,"Corrija a obrigação",IF(B26&lt;SUMIFS(GastoFecha,GastoID,A26),"Anterior à despesa","OK"))))))))))))</f>
        <v/>
      </c>
      <c r="H26" s="34" t="n">
        <f aca="false">IF(G26="OK",C26,0)</f>
        <v>0</v>
      </c>
    </row>
    <row r="27" customFormat="false" ht="25" hidden="false" customHeight="true" outlineLevel="0" collapsed="false">
      <c r="A27" s="31"/>
      <c r="B27" s="32"/>
      <c r="C27" s="33"/>
      <c r="D27" s="31"/>
      <c r="E27" s="31"/>
      <c r="F27" s="31"/>
      <c r="G27" s="36" t="str">
        <f aca="false">IF(COUNTA(A27:F27)=0,"",IF(E27="","Falta o código",IF(E27&lt;&gt;TRIM(E27),"Confira o código",IF(COUNTIFS(PagoID,E27)&gt;1,"Código repetido",IF(NOT(ISNUMBER(B27)),"Confira a data",IF(OR(B27&lt;1,B27&gt;73415,INT(B27)&lt;&gt;B27),"Confira a data",IF(NOT(ISNUMBER(C27)),"Confira o valor",IF(C27&lt;=0,"Valor maior que zero",IF(COUNTIFS(Medios,D27)&lt;&gt;1,"Escolha um meio",IF(COUNTIFS(GastoID,A27)&lt;&gt;1,"Confira o ID da despesa",IF(SUMIFS(GastoValido,GastoID,A27)&lt;=0,"Corrija a obrigação",IF(B27&lt;SUMIFS(GastoFecha,GastoID,A27),"Anterior à despesa","OK"))))))))))))</f>
        <v/>
      </c>
      <c r="H27" s="34" t="n">
        <f aca="false">IF(G27="OK",C27,0)</f>
        <v>0</v>
      </c>
    </row>
    <row r="28" customFormat="false" ht="25" hidden="false" customHeight="true" outlineLevel="0" collapsed="false">
      <c r="A28" s="31"/>
      <c r="B28" s="32"/>
      <c r="C28" s="33"/>
      <c r="D28" s="31"/>
      <c r="E28" s="31"/>
      <c r="F28" s="31"/>
      <c r="G28" s="36" t="str">
        <f aca="false">IF(COUNTA(A28:F28)=0,"",IF(E28="","Falta o código",IF(E28&lt;&gt;TRIM(E28),"Confira o código",IF(COUNTIFS(PagoID,E28)&gt;1,"Código repetido",IF(NOT(ISNUMBER(B28)),"Confira a data",IF(OR(B28&lt;1,B28&gt;73415,INT(B28)&lt;&gt;B28),"Confira a data",IF(NOT(ISNUMBER(C28)),"Confira o valor",IF(C28&lt;=0,"Valor maior que zero",IF(COUNTIFS(Medios,D28)&lt;&gt;1,"Escolha um meio",IF(COUNTIFS(GastoID,A28)&lt;&gt;1,"Confira o ID da despesa",IF(SUMIFS(GastoValido,GastoID,A28)&lt;=0,"Corrija a obrigação",IF(B28&lt;SUMIFS(GastoFecha,GastoID,A28),"Anterior à despesa","OK"))))))))))))</f>
        <v/>
      </c>
      <c r="H28" s="34" t="n">
        <f aca="false">IF(G28="OK",C28,0)</f>
        <v>0</v>
      </c>
    </row>
    <row r="29" customFormat="false" ht="25" hidden="false" customHeight="true" outlineLevel="0" collapsed="false">
      <c r="A29" s="31"/>
      <c r="B29" s="32"/>
      <c r="C29" s="33"/>
      <c r="D29" s="31"/>
      <c r="E29" s="31"/>
      <c r="F29" s="31"/>
      <c r="G29" s="36" t="str">
        <f aca="false">IF(COUNTA(A29:F29)=0,"",IF(E29="","Falta o código",IF(E29&lt;&gt;TRIM(E29),"Confira o código",IF(COUNTIFS(PagoID,E29)&gt;1,"Código repetido",IF(NOT(ISNUMBER(B29)),"Confira a data",IF(OR(B29&lt;1,B29&gt;73415,INT(B29)&lt;&gt;B29),"Confira a data",IF(NOT(ISNUMBER(C29)),"Confira o valor",IF(C29&lt;=0,"Valor maior que zero",IF(COUNTIFS(Medios,D29)&lt;&gt;1,"Escolha um meio",IF(COUNTIFS(GastoID,A29)&lt;&gt;1,"Confira o ID da despesa",IF(SUMIFS(GastoValido,GastoID,A29)&lt;=0,"Corrija a obrigação",IF(B29&lt;SUMIFS(GastoFecha,GastoID,A29),"Anterior à despesa","OK"))))))))))))</f>
        <v/>
      </c>
      <c r="H29" s="34" t="n">
        <f aca="false">IF(G29="OK",C29,0)</f>
        <v>0</v>
      </c>
    </row>
    <row r="30" customFormat="false" ht="25" hidden="false" customHeight="true" outlineLevel="0" collapsed="false">
      <c r="A30" s="31"/>
      <c r="B30" s="32"/>
      <c r="C30" s="33"/>
      <c r="D30" s="31"/>
      <c r="E30" s="31"/>
      <c r="F30" s="31"/>
      <c r="G30" s="36" t="str">
        <f aca="false">IF(COUNTA(A30:F30)=0,"",IF(E30="","Falta o código",IF(E30&lt;&gt;TRIM(E30),"Confira o código",IF(COUNTIFS(PagoID,E30)&gt;1,"Código repetido",IF(NOT(ISNUMBER(B30)),"Confira a data",IF(OR(B30&lt;1,B30&gt;73415,INT(B30)&lt;&gt;B30),"Confira a data",IF(NOT(ISNUMBER(C30)),"Confira o valor",IF(C30&lt;=0,"Valor maior que zero",IF(COUNTIFS(Medios,D30)&lt;&gt;1,"Escolha um meio",IF(COUNTIFS(GastoID,A30)&lt;&gt;1,"Confira o ID da despesa",IF(SUMIFS(GastoValido,GastoID,A30)&lt;=0,"Corrija a obrigação",IF(B30&lt;SUMIFS(GastoFecha,GastoID,A30),"Anterior à despesa","OK"))))))))))))</f>
        <v/>
      </c>
      <c r="H30" s="34" t="n">
        <f aca="false">IF(G30="OK",C30,0)</f>
        <v>0</v>
      </c>
    </row>
    <row r="31" customFormat="false" ht="25" hidden="false" customHeight="true" outlineLevel="0" collapsed="false">
      <c r="A31" s="31"/>
      <c r="B31" s="32"/>
      <c r="C31" s="33"/>
      <c r="D31" s="31"/>
      <c r="E31" s="31"/>
      <c r="F31" s="31"/>
      <c r="G31" s="36" t="str">
        <f aca="false">IF(COUNTA(A31:F31)=0,"",IF(E31="","Falta o código",IF(E31&lt;&gt;TRIM(E31),"Confira o código",IF(COUNTIFS(PagoID,E31)&gt;1,"Código repetido",IF(NOT(ISNUMBER(B31)),"Confira a data",IF(OR(B31&lt;1,B31&gt;73415,INT(B31)&lt;&gt;B31),"Confira a data",IF(NOT(ISNUMBER(C31)),"Confira o valor",IF(C31&lt;=0,"Valor maior que zero",IF(COUNTIFS(Medios,D31)&lt;&gt;1,"Escolha um meio",IF(COUNTIFS(GastoID,A31)&lt;&gt;1,"Confira o ID da despesa",IF(SUMIFS(GastoValido,GastoID,A31)&lt;=0,"Corrija a obrigação",IF(B31&lt;SUMIFS(GastoFecha,GastoID,A31),"Anterior à despesa","OK"))))))))))))</f>
        <v/>
      </c>
      <c r="H31" s="34" t="n">
        <f aca="false">IF(G31="OK",C31,0)</f>
        <v>0</v>
      </c>
    </row>
    <row r="32" customFormat="false" ht="25" hidden="false" customHeight="true" outlineLevel="0" collapsed="false">
      <c r="A32" s="31"/>
      <c r="B32" s="32"/>
      <c r="C32" s="33"/>
      <c r="D32" s="31"/>
      <c r="E32" s="31"/>
      <c r="F32" s="31"/>
      <c r="G32" s="36" t="str">
        <f aca="false">IF(COUNTA(A32:F32)=0,"",IF(E32="","Falta o código",IF(E32&lt;&gt;TRIM(E32),"Confira o código",IF(COUNTIFS(PagoID,E32)&gt;1,"Código repetido",IF(NOT(ISNUMBER(B32)),"Confira a data",IF(OR(B32&lt;1,B32&gt;73415,INT(B32)&lt;&gt;B32),"Confira a data",IF(NOT(ISNUMBER(C32)),"Confira o valor",IF(C32&lt;=0,"Valor maior que zero",IF(COUNTIFS(Medios,D32)&lt;&gt;1,"Escolha um meio",IF(COUNTIFS(GastoID,A32)&lt;&gt;1,"Confira o ID da despesa",IF(SUMIFS(GastoValido,GastoID,A32)&lt;=0,"Corrija a obrigação",IF(B32&lt;SUMIFS(GastoFecha,GastoID,A32),"Anterior à despesa","OK"))))))))))))</f>
        <v/>
      </c>
      <c r="H32" s="34" t="n">
        <f aca="false">IF(G32="OK",C32,0)</f>
        <v>0</v>
      </c>
    </row>
    <row r="33" customFormat="false" ht="25" hidden="false" customHeight="true" outlineLevel="0" collapsed="false">
      <c r="A33" s="31"/>
      <c r="B33" s="32"/>
      <c r="C33" s="33"/>
      <c r="D33" s="31"/>
      <c r="E33" s="31"/>
      <c r="F33" s="31"/>
      <c r="G33" s="36" t="str">
        <f aca="false">IF(COUNTA(A33:F33)=0,"",IF(E33="","Falta o código",IF(E33&lt;&gt;TRIM(E33),"Confira o código",IF(COUNTIFS(PagoID,E33)&gt;1,"Código repetido",IF(NOT(ISNUMBER(B33)),"Confira a data",IF(OR(B33&lt;1,B33&gt;73415,INT(B33)&lt;&gt;B33),"Confira a data",IF(NOT(ISNUMBER(C33)),"Confira o valor",IF(C33&lt;=0,"Valor maior que zero",IF(COUNTIFS(Medios,D33)&lt;&gt;1,"Escolha um meio",IF(COUNTIFS(GastoID,A33)&lt;&gt;1,"Confira o ID da despesa",IF(SUMIFS(GastoValido,GastoID,A33)&lt;=0,"Corrija a obrigação",IF(B33&lt;SUMIFS(GastoFecha,GastoID,A33),"Anterior à despesa","OK"))))))))))))</f>
        <v/>
      </c>
      <c r="H33" s="34" t="n">
        <f aca="false">IF(G33="OK",C33,0)</f>
        <v>0</v>
      </c>
    </row>
    <row r="34" customFormat="false" ht="25" hidden="false" customHeight="true" outlineLevel="0" collapsed="false">
      <c r="A34" s="31"/>
      <c r="B34" s="32"/>
      <c r="C34" s="33"/>
      <c r="D34" s="31"/>
      <c r="E34" s="31"/>
      <c r="F34" s="31"/>
      <c r="G34" s="36" t="str">
        <f aca="false">IF(COUNTA(A34:F34)=0,"",IF(E34="","Falta o código",IF(E34&lt;&gt;TRIM(E34),"Confira o código",IF(COUNTIFS(PagoID,E34)&gt;1,"Código repetido",IF(NOT(ISNUMBER(B34)),"Confira a data",IF(OR(B34&lt;1,B34&gt;73415,INT(B34)&lt;&gt;B34),"Confira a data",IF(NOT(ISNUMBER(C34)),"Confira o valor",IF(C34&lt;=0,"Valor maior que zero",IF(COUNTIFS(Medios,D34)&lt;&gt;1,"Escolha um meio",IF(COUNTIFS(GastoID,A34)&lt;&gt;1,"Confira o ID da despesa",IF(SUMIFS(GastoValido,GastoID,A34)&lt;=0,"Corrija a obrigação",IF(B34&lt;SUMIFS(GastoFecha,GastoID,A34),"Anterior à despesa","OK"))))))))))))</f>
        <v/>
      </c>
      <c r="H34" s="34" t="n">
        <f aca="false">IF(G34="OK",C34,0)</f>
        <v>0</v>
      </c>
    </row>
    <row r="35" customFormat="false" ht="25" hidden="false" customHeight="true" outlineLevel="0" collapsed="false">
      <c r="A35" s="31"/>
      <c r="B35" s="32"/>
      <c r="C35" s="33"/>
      <c r="D35" s="31"/>
      <c r="E35" s="31"/>
      <c r="F35" s="31"/>
      <c r="G35" s="36" t="str">
        <f aca="false">IF(COUNTA(A35:F35)=0,"",IF(E35="","Falta o código",IF(E35&lt;&gt;TRIM(E35),"Confira o código",IF(COUNTIFS(PagoID,E35)&gt;1,"Código repetido",IF(NOT(ISNUMBER(B35)),"Confira a data",IF(OR(B35&lt;1,B35&gt;73415,INT(B35)&lt;&gt;B35),"Confira a data",IF(NOT(ISNUMBER(C35)),"Confira o valor",IF(C35&lt;=0,"Valor maior que zero",IF(COUNTIFS(Medios,D35)&lt;&gt;1,"Escolha um meio",IF(COUNTIFS(GastoID,A35)&lt;&gt;1,"Confira o ID da despesa",IF(SUMIFS(GastoValido,GastoID,A35)&lt;=0,"Corrija a obrigação",IF(B35&lt;SUMIFS(GastoFecha,GastoID,A35),"Anterior à despesa","OK"))))))))))))</f>
        <v/>
      </c>
      <c r="H35" s="34" t="n">
        <f aca="false">IF(G35="OK",C35,0)</f>
        <v>0</v>
      </c>
    </row>
    <row r="36" customFormat="false" ht="25" hidden="false" customHeight="true" outlineLevel="0" collapsed="false">
      <c r="A36" s="31"/>
      <c r="B36" s="32"/>
      <c r="C36" s="33"/>
      <c r="D36" s="31"/>
      <c r="E36" s="31"/>
      <c r="F36" s="31"/>
      <c r="G36" s="36" t="str">
        <f aca="false">IF(COUNTA(A36:F36)=0,"",IF(E36="","Falta o código",IF(E36&lt;&gt;TRIM(E36),"Confira o código",IF(COUNTIFS(PagoID,E36)&gt;1,"Código repetido",IF(NOT(ISNUMBER(B36)),"Confira a data",IF(OR(B36&lt;1,B36&gt;73415,INT(B36)&lt;&gt;B36),"Confira a data",IF(NOT(ISNUMBER(C36)),"Confira o valor",IF(C36&lt;=0,"Valor maior que zero",IF(COUNTIFS(Medios,D36)&lt;&gt;1,"Escolha um meio",IF(COUNTIFS(GastoID,A36)&lt;&gt;1,"Confira o ID da despesa",IF(SUMIFS(GastoValido,GastoID,A36)&lt;=0,"Corrija a obrigação",IF(B36&lt;SUMIFS(GastoFecha,GastoID,A36),"Anterior à despesa","OK"))))))))))))</f>
        <v/>
      </c>
      <c r="H36" s="34" t="n">
        <f aca="false">IF(G36="OK",C36,0)</f>
        <v>0</v>
      </c>
    </row>
    <row r="37" customFormat="false" ht="25" hidden="false" customHeight="true" outlineLevel="0" collapsed="false">
      <c r="A37" s="31"/>
      <c r="B37" s="32"/>
      <c r="C37" s="33"/>
      <c r="D37" s="31"/>
      <c r="E37" s="31"/>
      <c r="F37" s="31"/>
      <c r="G37" s="36" t="str">
        <f aca="false">IF(COUNTA(A37:F37)=0,"",IF(E37="","Falta o código",IF(E37&lt;&gt;TRIM(E37),"Confira o código",IF(COUNTIFS(PagoID,E37)&gt;1,"Código repetido",IF(NOT(ISNUMBER(B37)),"Confira a data",IF(OR(B37&lt;1,B37&gt;73415,INT(B37)&lt;&gt;B37),"Confira a data",IF(NOT(ISNUMBER(C37)),"Confira o valor",IF(C37&lt;=0,"Valor maior que zero",IF(COUNTIFS(Medios,D37)&lt;&gt;1,"Escolha um meio",IF(COUNTIFS(GastoID,A37)&lt;&gt;1,"Confira o ID da despesa",IF(SUMIFS(GastoValido,GastoID,A37)&lt;=0,"Corrija a obrigação",IF(B37&lt;SUMIFS(GastoFecha,GastoID,A37),"Anterior à despesa","OK"))))))))))))</f>
        <v/>
      </c>
      <c r="H37" s="34" t="n">
        <f aca="false">IF(G37="OK",C37,0)</f>
        <v>0</v>
      </c>
    </row>
    <row r="38" customFormat="false" ht="25" hidden="false" customHeight="true" outlineLevel="0" collapsed="false">
      <c r="A38" s="31"/>
      <c r="B38" s="32"/>
      <c r="C38" s="33"/>
      <c r="D38" s="31"/>
      <c r="E38" s="31"/>
      <c r="F38" s="31"/>
      <c r="G38" s="36" t="str">
        <f aca="false">IF(COUNTA(A38:F38)=0,"",IF(E38="","Falta o código",IF(E38&lt;&gt;TRIM(E38),"Confira o código",IF(COUNTIFS(PagoID,E38)&gt;1,"Código repetido",IF(NOT(ISNUMBER(B38)),"Confira a data",IF(OR(B38&lt;1,B38&gt;73415,INT(B38)&lt;&gt;B38),"Confira a data",IF(NOT(ISNUMBER(C38)),"Confira o valor",IF(C38&lt;=0,"Valor maior que zero",IF(COUNTIFS(Medios,D38)&lt;&gt;1,"Escolha um meio",IF(COUNTIFS(GastoID,A38)&lt;&gt;1,"Confira o ID da despesa",IF(SUMIFS(GastoValido,GastoID,A38)&lt;=0,"Corrija a obrigação",IF(B38&lt;SUMIFS(GastoFecha,GastoID,A38),"Anterior à despesa","OK"))))))))))))</f>
        <v/>
      </c>
      <c r="H38" s="34" t="n">
        <f aca="false">IF(G38="OK",C38,0)</f>
        <v>0</v>
      </c>
    </row>
    <row r="39" customFormat="false" ht="25" hidden="false" customHeight="true" outlineLevel="0" collapsed="false">
      <c r="A39" s="31"/>
      <c r="B39" s="32"/>
      <c r="C39" s="33"/>
      <c r="D39" s="31"/>
      <c r="E39" s="31"/>
      <c r="F39" s="31"/>
      <c r="G39" s="36" t="str">
        <f aca="false">IF(COUNTA(A39:F39)=0,"",IF(E39="","Falta o código",IF(E39&lt;&gt;TRIM(E39),"Confira o código",IF(COUNTIFS(PagoID,E39)&gt;1,"Código repetido",IF(NOT(ISNUMBER(B39)),"Confira a data",IF(OR(B39&lt;1,B39&gt;73415,INT(B39)&lt;&gt;B39),"Confira a data",IF(NOT(ISNUMBER(C39)),"Confira o valor",IF(C39&lt;=0,"Valor maior que zero",IF(COUNTIFS(Medios,D39)&lt;&gt;1,"Escolha um meio",IF(COUNTIFS(GastoID,A39)&lt;&gt;1,"Confira o ID da despesa",IF(SUMIFS(GastoValido,GastoID,A39)&lt;=0,"Corrija a obrigação",IF(B39&lt;SUMIFS(GastoFecha,GastoID,A39),"Anterior à despesa","OK"))))))))))))</f>
        <v/>
      </c>
      <c r="H39" s="34" t="n">
        <f aca="false">IF(G39="OK",C39,0)</f>
        <v>0</v>
      </c>
    </row>
    <row r="40" customFormat="false" ht="25" hidden="false" customHeight="true" outlineLevel="0" collapsed="false">
      <c r="A40" s="31"/>
      <c r="B40" s="32"/>
      <c r="C40" s="33"/>
      <c r="D40" s="31"/>
      <c r="E40" s="31"/>
      <c r="F40" s="31"/>
      <c r="G40" s="36" t="str">
        <f aca="false">IF(COUNTA(A40:F40)=0,"",IF(E40="","Falta o código",IF(E40&lt;&gt;TRIM(E40),"Confira o código",IF(COUNTIFS(PagoID,E40)&gt;1,"Código repetido",IF(NOT(ISNUMBER(B40)),"Confira a data",IF(OR(B40&lt;1,B40&gt;73415,INT(B40)&lt;&gt;B40),"Confira a data",IF(NOT(ISNUMBER(C40)),"Confira o valor",IF(C40&lt;=0,"Valor maior que zero",IF(COUNTIFS(Medios,D40)&lt;&gt;1,"Escolha um meio",IF(COUNTIFS(GastoID,A40)&lt;&gt;1,"Confira o ID da despesa",IF(SUMIFS(GastoValido,GastoID,A40)&lt;=0,"Corrija a obrigação",IF(B40&lt;SUMIFS(GastoFecha,GastoID,A40),"Anterior à despesa","OK"))))))))))))</f>
        <v/>
      </c>
      <c r="H40" s="34" t="n">
        <f aca="false">IF(G40="OK",C40,0)</f>
        <v>0</v>
      </c>
    </row>
    <row r="41" customFormat="false" ht="25" hidden="false" customHeight="true" outlineLevel="0" collapsed="false">
      <c r="A41" s="31"/>
      <c r="B41" s="32"/>
      <c r="C41" s="33"/>
      <c r="D41" s="31"/>
      <c r="E41" s="31"/>
      <c r="F41" s="31"/>
      <c r="G41" s="36" t="str">
        <f aca="false">IF(COUNTA(A41:F41)=0,"",IF(E41="","Falta o código",IF(E41&lt;&gt;TRIM(E41),"Confira o código",IF(COUNTIFS(PagoID,E41)&gt;1,"Código repetido",IF(NOT(ISNUMBER(B41)),"Confira a data",IF(OR(B41&lt;1,B41&gt;73415,INT(B41)&lt;&gt;B41),"Confira a data",IF(NOT(ISNUMBER(C41)),"Confira o valor",IF(C41&lt;=0,"Valor maior que zero",IF(COUNTIFS(Medios,D41)&lt;&gt;1,"Escolha um meio",IF(COUNTIFS(GastoID,A41)&lt;&gt;1,"Confira o ID da despesa",IF(SUMIFS(GastoValido,GastoID,A41)&lt;=0,"Corrija a obrigação",IF(B41&lt;SUMIFS(GastoFecha,GastoID,A41),"Anterior à despesa","OK"))))))))))))</f>
        <v/>
      </c>
      <c r="H41" s="34" t="n">
        <f aca="false">IF(G41="OK",C41,0)</f>
        <v>0</v>
      </c>
    </row>
    <row r="42" customFormat="false" ht="25" hidden="false" customHeight="true" outlineLevel="0" collapsed="false">
      <c r="A42" s="31"/>
      <c r="B42" s="32"/>
      <c r="C42" s="33"/>
      <c r="D42" s="31"/>
      <c r="E42" s="31"/>
      <c r="F42" s="31"/>
      <c r="G42" s="36" t="str">
        <f aca="false">IF(COUNTA(A42:F42)=0,"",IF(E42="","Falta o código",IF(E42&lt;&gt;TRIM(E42),"Confira o código",IF(COUNTIFS(PagoID,E42)&gt;1,"Código repetido",IF(NOT(ISNUMBER(B42)),"Confira a data",IF(OR(B42&lt;1,B42&gt;73415,INT(B42)&lt;&gt;B42),"Confira a data",IF(NOT(ISNUMBER(C42)),"Confira o valor",IF(C42&lt;=0,"Valor maior que zero",IF(COUNTIFS(Medios,D42)&lt;&gt;1,"Escolha um meio",IF(COUNTIFS(GastoID,A42)&lt;&gt;1,"Confira o ID da despesa",IF(SUMIFS(GastoValido,GastoID,A42)&lt;=0,"Corrija a obrigação",IF(B42&lt;SUMIFS(GastoFecha,GastoID,A42),"Anterior à despesa","OK"))))))))))))</f>
        <v/>
      </c>
      <c r="H42" s="34" t="n">
        <f aca="false">IF(G42="OK",C42,0)</f>
        <v>0</v>
      </c>
    </row>
    <row r="43" customFormat="false" ht="25" hidden="false" customHeight="true" outlineLevel="0" collapsed="false">
      <c r="A43" s="31"/>
      <c r="B43" s="32"/>
      <c r="C43" s="33"/>
      <c r="D43" s="31"/>
      <c r="E43" s="31"/>
      <c r="F43" s="31"/>
      <c r="G43" s="36" t="str">
        <f aca="false">IF(COUNTA(A43:F43)=0,"",IF(E43="","Falta o código",IF(E43&lt;&gt;TRIM(E43),"Confira o código",IF(COUNTIFS(PagoID,E43)&gt;1,"Código repetido",IF(NOT(ISNUMBER(B43)),"Confira a data",IF(OR(B43&lt;1,B43&gt;73415,INT(B43)&lt;&gt;B43),"Confira a data",IF(NOT(ISNUMBER(C43)),"Confira o valor",IF(C43&lt;=0,"Valor maior que zero",IF(COUNTIFS(Medios,D43)&lt;&gt;1,"Escolha um meio",IF(COUNTIFS(GastoID,A43)&lt;&gt;1,"Confira o ID da despesa",IF(SUMIFS(GastoValido,GastoID,A43)&lt;=0,"Corrija a obrigação",IF(B43&lt;SUMIFS(GastoFecha,GastoID,A43),"Anterior à despesa","OK"))))))))))))</f>
        <v/>
      </c>
      <c r="H43" s="34" t="n">
        <f aca="false">IF(G43="OK",C43,0)</f>
        <v>0</v>
      </c>
    </row>
    <row r="44" customFormat="false" ht="25" hidden="false" customHeight="true" outlineLevel="0" collapsed="false">
      <c r="A44" s="31"/>
      <c r="B44" s="32"/>
      <c r="C44" s="33"/>
      <c r="D44" s="31"/>
      <c r="E44" s="31"/>
      <c r="F44" s="31"/>
      <c r="G44" s="36" t="str">
        <f aca="false">IF(COUNTA(A44:F44)=0,"",IF(E44="","Falta o código",IF(E44&lt;&gt;TRIM(E44),"Confira o código",IF(COUNTIFS(PagoID,E44)&gt;1,"Código repetido",IF(NOT(ISNUMBER(B44)),"Confira a data",IF(OR(B44&lt;1,B44&gt;73415,INT(B44)&lt;&gt;B44),"Confira a data",IF(NOT(ISNUMBER(C44)),"Confira o valor",IF(C44&lt;=0,"Valor maior que zero",IF(COUNTIFS(Medios,D44)&lt;&gt;1,"Escolha um meio",IF(COUNTIFS(GastoID,A44)&lt;&gt;1,"Confira o ID da despesa",IF(SUMIFS(GastoValido,GastoID,A44)&lt;=0,"Corrija a obrigação",IF(B44&lt;SUMIFS(GastoFecha,GastoID,A44),"Anterior à despesa","OK"))))))))))))</f>
        <v/>
      </c>
      <c r="H44" s="34" t="n">
        <f aca="false">IF(G44="OK",C44,0)</f>
        <v>0</v>
      </c>
    </row>
    <row r="45" customFormat="false" ht="25" hidden="false" customHeight="true" outlineLevel="0" collapsed="false">
      <c r="A45" s="31"/>
      <c r="B45" s="32"/>
      <c r="C45" s="33"/>
      <c r="D45" s="31"/>
      <c r="E45" s="31"/>
      <c r="F45" s="31"/>
      <c r="G45" s="36" t="str">
        <f aca="false">IF(COUNTA(A45:F45)=0,"",IF(E45="","Falta o código",IF(E45&lt;&gt;TRIM(E45),"Confira o código",IF(COUNTIFS(PagoID,E45)&gt;1,"Código repetido",IF(NOT(ISNUMBER(B45)),"Confira a data",IF(OR(B45&lt;1,B45&gt;73415,INT(B45)&lt;&gt;B45),"Confira a data",IF(NOT(ISNUMBER(C45)),"Confira o valor",IF(C45&lt;=0,"Valor maior que zero",IF(COUNTIFS(Medios,D45)&lt;&gt;1,"Escolha um meio",IF(COUNTIFS(GastoID,A45)&lt;&gt;1,"Confira o ID da despesa",IF(SUMIFS(GastoValido,GastoID,A45)&lt;=0,"Corrija a obrigação",IF(B45&lt;SUMIFS(GastoFecha,GastoID,A45),"Anterior à despesa","OK"))))))))))))</f>
        <v/>
      </c>
      <c r="H45" s="34" t="n">
        <f aca="false">IF(G45="OK",C45,0)</f>
        <v>0</v>
      </c>
    </row>
    <row r="46" customFormat="false" ht="25" hidden="false" customHeight="true" outlineLevel="0" collapsed="false">
      <c r="A46" s="31"/>
      <c r="B46" s="32"/>
      <c r="C46" s="33"/>
      <c r="D46" s="31"/>
      <c r="E46" s="31"/>
      <c r="F46" s="31"/>
      <c r="G46" s="36" t="str">
        <f aca="false">IF(COUNTA(A46:F46)=0,"",IF(E46="","Falta o código",IF(E46&lt;&gt;TRIM(E46),"Confira o código",IF(COUNTIFS(PagoID,E46)&gt;1,"Código repetido",IF(NOT(ISNUMBER(B46)),"Confira a data",IF(OR(B46&lt;1,B46&gt;73415,INT(B46)&lt;&gt;B46),"Confira a data",IF(NOT(ISNUMBER(C46)),"Confira o valor",IF(C46&lt;=0,"Valor maior que zero",IF(COUNTIFS(Medios,D46)&lt;&gt;1,"Escolha um meio",IF(COUNTIFS(GastoID,A46)&lt;&gt;1,"Confira o ID da despesa",IF(SUMIFS(GastoValido,GastoID,A46)&lt;=0,"Corrija a obrigação",IF(B46&lt;SUMIFS(GastoFecha,GastoID,A46),"Anterior à despesa","OK"))))))))))))</f>
        <v/>
      </c>
      <c r="H46" s="34" t="n">
        <f aca="false">IF(G46="OK",C46,0)</f>
        <v>0</v>
      </c>
    </row>
    <row r="47" customFormat="false" ht="25" hidden="false" customHeight="true" outlineLevel="0" collapsed="false">
      <c r="A47" s="31"/>
      <c r="B47" s="32"/>
      <c r="C47" s="33"/>
      <c r="D47" s="31"/>
      <c r="E47" s="31"/>
      <c r="F47" s="31"/>
      <c r="G47" s="36" t="str">
        <f aca="false">IF(COUNTA(A47:F47)=0,"",IF(E47="","Falta o código",IF(E47&lt;&gt;TRIM(E47),"Confira o código",IF(COUNTIFS(PagoID,E47)&gt;1,"Código repetido",IF(NOT(ISNUMBER(B47)),"Confira a data",IF(OR(B47&lt;1,B47&gt;73415,INT(B47)&lt;&gt;B47),"Confira a data",IF(NOT(ISNUMBER(C47)),"Confira o valor",IF(C47&lt;=0,"Valor maior que zero",IF(COUNTIFS(Medios,D47)&lt;&gt;1,"Escolha um meio",IF(COUNTIFS(GastoID,A47)&lt;&gt;1,"Confira o ID da despesa",IF(SUMIFS(GastoValido,GastoID,A47)&lt;=0,"Corrija a obrigação",IF(B47&lt;SUMIFS(GastoFecha,GastoID,A47),"Anterior à despesa","OK"))))))))))))</f>
        <v/>
      </c>
      <c r="H47" s="34" t="n">
        <f aca="false">IF(G47="OK",C47,0)</f>
        <v>0</v>
      </c>
    </row>
    <row r="48" customFormat="false" ht="25" hidden="false" customHeight="true" outlineLevel="0" collapsed="false">
      <c r="A48" s="31"/>
      <c r="B48" s="32"/>
      <c r="C48" s="33"/>
      <c r="D48" s="31"/>
      <c r="E48" s="31"/>
      <c r="F48" s="31"/>
      <c r="G48" s="36" t="str">
        <f aca="false">IF(COUNTA(A48:F48)=0,"",IF(E48="","Falta o código",IF(E48&lt;&gt;TRIM(E48),"Confira o código",IF(COUNTIFS(PagoID,E48)&gt;1,"Código repetido",IF(NOT(ISNUMBER(B48)),"Confira a data",IF(OR(B48&lt;1,B48&gt;73415,INT(B48)&lt;&gt;B48),"Confira a data",IF(NOT(ISNUMBER(C48)),"Confira o valor",IF(C48&lt;=0,"Valor maior que zero",IF(COUNTIFS(Medios,D48)&lt;&gt;1,"Escolha um meio",IF(COUNTIFS(GastoID,A48)&lt;&gt;1,"Confira o ID da despesa",IF(SUMIFS(GastoValido,GastoID,A48)&lt;=0,"Corrija a obrigação",IF(B48&lt;SUMIFS(GastoFecha,GastoID,A48),"Anterior à despesa","OK"))))))))))))</f>
        <v/>
      </c>
      <c r="H48" s="34" t="n">
        <f aca="false">IF(G48="OK",C48,0)</f>
        <v>0</v>
      </c>
    </row>
    <row r="49" customFormat="false" ht="25" hidden="false" customHeight="true" outlineLevel="0" collapsed="false">
      <c r="A49" s="31"/>
      <c r="B49" s="32"/>
      <c r="C49" s="33"/>
      <c r="D49" s="31"/>
      <c r="E49" s="31"/>
      <c r="F49" s="31"/>
      <c r="G49" s="36" t="str">
        <f aca="false">IF(COUNTA(A49:F49)=0,"",IF(E49="","Falta o código",IF(E49&lt;&gt;TRIM(E49),"Confira o código",IF(COUNTIFS(PagoID,E49)&gt;1,"Código repetido",IF(NOT(ISNUMBER(B49)),"Confira a data",IF(OR(B49&lt;1,B49&gt;73415,INT(B49)&lt;&gt;B49),"Confira a data",IF(NOT(ISNUMBER(C49)),"Confira o valor",IF(C49&lt;=0,"Valor maior que zero",IF(COUNTIFS(Medios,D49)&lt;&gt;1,"Escolha um meio",IF(COUNTIFS(GastoID,A49)&lt;&gt;1,"Confira o ID da despesa",IF(SUMIFS(GastoValido,GastoID,A49)&lt;=0,"Corrija a obrigação",IF(B49&lt;SUMIFS(GastoFecha,GastoID,A49),"Anterior à despesa","OK"))))))))))))</f>
        <v/>
      </c>
      <c r="H49" s="34" t="n">
        <f aca="false">IF(G49="OK",C49,0)</f>
        <v>0</v>
      </c>
    </row>
    <row r="50" customFormat="false" ht="25" hidden="false" customHeight="true" outlineLevel="0" collapsed="false">
      <c r="A50" s="31"/>
      <c r="B50" s="32"/>
      <c r="C50" s="33"/>
      <c r="D50" s="31"/>
      <c r="E50" s="31"/>
      <c r="F50" s="31"/>
      <c r="G50" s="36" t="str">
        <f aca="false">IF(COUNTA(A50:F50)=0,"",IF(E50="","Falta o código",IF(E50&lt;&gt;TRIM(E50),"Confira o código",IF(COUNTIFS(PagoID,E50)&gt;1,"Código repetido",IF(NOT(ISNUMBER(B50)),"Confira a data",IF(OR(B50&lt;1,B50&gt;73415,INT(B50)&lt;&gt;B50),"Confira a data",IF(NOT(ISNUMBER(C50)),"Confira o valor",IF(C50&lt;=0,"Valor maior que zero",IF(COUNTIFS(Medios,D50)&lt;&gt;1,"Escolha um meio",IF(COUNTIFS(GastoID,A50)&lt;&gt;1,"Confira o ID da despesa",IF(SUMIFS(GastoValido,GastoID,A50)&lt;=0,"Corrija a obrigação",IF(B50&lt;SUMIFS(GastoFecha,GastoID,A50),"Anterior à despesa","OK"))))))))))))</f>
        <v/>
      </c>
      <c r="H50" s="34" t="n">
        <f aca="false">IF(G50="OK",C50,0)</f>
        <v>0</v>
      </c>
    </row>
    <row r="51" customFormat="false" ht="25" hidden="false" customHeight="true" outlineLevel="0" collapsed="false">
      <c r="A51" s="31"/>
      <c r="B51" s="32"/>
      <c r="C51" s="33"/>
      <c r="D51" s="31"/>
      <c r="E51" s="31"/>
      <c r="F51" s="31"/>
      <c r="G51" s="36" t="str">
        <f aca="false">IF(COUNTA(A51:F51)=0,"",IF(E51="","Falta o código",IF(E51&lt;&gt;TRIM(E51),"Confira o código",IF(COUNTIFS(PagoID,E51)&gt;1,"Código repetido",IF(NOT(ISNUMBER(B51)),"Confira a data",IF(OR(B51&lt;1,B51&gt;73415,INT(B51)&lt;&gt;B51),"Confira a data",IF(NOT(ISNUMBER(C51)),"Confira o valor",IF(C51&lt;=0,"Valor maior que zero",IF(COUNTIFS(Medios,D51)&lt;&gt;1,"Escolha um meio",IF(COUNTIFS(GastoID,A51)&lt;&gt;1,"Confira o ID da despesa",IF(SUMIFS(GastoValido,GastoID,A51)&lt;=0,"Corrija a obrigação",IF(B51&lt;SUMIFS(GastoFecha,GastoID,A51),"Anterior à despesa","OK"))))))))))))</f>
        <v/>
      </c>
      <c r="H51" s="34" t="n">
        <f aca="false">IF(G51="OK",C51,0)</f>
        <v>0</v>
      </c>
    </row>
    <row r="52" customFormat="false" ht="25" hidden="false" customHeight="true" outlineLevel="0" collapsed="false">
      <c r="A52" s="31"/>
      <c r="B52" s="32"/>
      <c r="C52" s="33"/>
      <c r="D52" s="31"/>
      <c r="E52" s="31"/>
      <c r="F52" s="31"/>
      <c r="G52" s="36" t="str">
        <f aca="false">IF(COUNTA(A52:F52)=0,"",IF(E52="","Falta o código",IF(E52&lt;&gt;TRIM(E52),"Confira o código",IF(COUNTIFS(PagoID,E52)&gt;1,"Código repetido",IF(NOT(ISNUMBER(B52)),"Confira a data",IF(OR(B52&lt;1,B52&gt;73415,INT(B52)&lt;&gt;B52),"Confira a data",IF(NOT(ISNUMBER(C52)),"Confira o valor",IF(C52&lt;=0,"Valor maior que zero",IF(COUNTIFS(Medios,D52)&lt;&gt;1,"Escolha um meio",IF(COUNTIFS(GastoID,A52)&lt;&gt;1,"Confira o ID da despesa",IF(SUMIFS(GastoValido,GastoID,A52)&lt;=0,"Corrija a obrigação",IF(B52&lt;SUMIFS(GastoFecha,GastoID,A52),"Anterior à despesa","OK"))))))))))))</f>
        <v/>
      </c>
      <c r="H52" s="34" t="n">
        <f aca="false">IF(G52="OK",C52,0)</f>
        <v>0</v>
      </c>
    </row>
    <row r="53" customFormat="false" ht="25" hidden="false" customHeight="true" outlineLevel="0" collapsed="false">
      <c r="A53" s="31"/>
      <c r="B53" s="32"/>
      <c r="C53" s="33"/>
      <c r="D53" s="31"/>
      <c r="E53" s="31"/>
      <c r="F53" s="31"/>
      <c r="G53" s="36" t="str">
        <f aca="false">IF(COUNTA(A53:F53)=0,"",IF(E53="","Falta o código",IF(E53&lt;&gt;TRIM(E53),"Confira o código",IF(COUNTIFS(PagoID,E53)&gt;1,"Código repetido",IF(NOT(ISNUMBER(B53)),"Confira a data",IF(OR(B53&lt;1,B53&gt;73415,INT(B53)&lt;&gt;B53),"Confira a data",IF(NOT(ISNUMBER(C53)),"Confira o valor",IF(C53&lt;=0,"Valor maior que zero",IF(COUNTIFS(Medios,D53)&lt;&gt;1,"Escolha um meio",IF(COUNTIFS(GastoID,A53)&lt;&gt;1,"Confira o ID da despesa",IF(SUMIFS(GastoValido,GastoID,A53)&lt;=0,"Corrija a obrigação",IF(B53&lt;SUMIFS(GastoFecha,GastoID,A53),"Anterior à despesa","OK"))))))))))))</f>
        <v/>
      </c>
      <c r="H53" s="34" t="n">
        <f aca="false">IF(G53="OK",C53,0)</f>
        <v>0</v>
      </c>
    </row>
    <row r="54" customFormat="false" ht="25" hidden="false" customHeight="true" outlineLevel="0" collapsed="false">
      <c r="A54" s="31"/>
      <c r="B54" s="32"/>
      <c r="C54" s="33"/>
      <c r="D54" s="31"/>
      <c r="E54" s="31"/>
      <c r="F54" s="31"/>
      <c r="G54" s="36" t="str">
        <f aca="false">IF(COUNTA(A54:F54)=0,"",IF(E54="","Falta o código",IF(E54&lt;&gt;TRIM(E54),"Confira o código",IF(COUNTIFS(PagoID,E54)&gt;1,"Código repetido",IF(NOT(ISNUMBER(B54)),"Confira a data",IF(OR(B54&lt;1,B54&gt;73415,INT(B54)&lt;&gt;B54),"Confira a data",IF(NOT(ISNUMBER(C54)),"Confira o valor",IF(C54&lt;=0,"Valor maior que zero",IF(COUNTIFS(Medios,D54)&lt;&gt;1,"Escolha um meio",IF(COUNTIFS(GastoID,A54)&lt;&gt;1,"Confira o ID da despesa",IF(SUMIFS(GastoValido,GastoID,A54)&lt;=0,"Corrija a obrigação",IF(B54&lt;SUMIFS(GastoFecha,GastoID,A54),"Anterior à despesa","OK"))))))))))))</f>
        <v/>
      </c>
      <c r="H54" s="34" t="n">
        <f aca="false">IF(G54="OK",C54,0)</f>
        <v>0</v>
      </c>
    </row>
    <row r="55" customFormat="false" ht="25" hidden="false" customHeight="true" outlineLevel="0" collapsed="false">
      <c r="A55" s="31"/>
      <c r="B55" s="32"/>
      <c r="C55" s="33"/>
      <c r="D55" s="31"/>
      <c r="E55" s="31"/>
      <c r="F55" s="31"/>
      <c r="G55" s="36" t="str">
        <f aca="false">IF(COUNTA(A55:F55)=0,"",IF(E55="","Falta o código",IF(E55&lt;&gt;TRIM(E55),"Confira o código",IF(COUNTIFS(PagoID,E55)&gt;1,"Código repetido",IF(NOT(ISNUMBER(B55)),"Confira a data",IF(OR(B55&lt;1,B55&gt;73415,INT(B55)&lt;&gt;B55),"Confira a data",IF(NOT(ISNUMBER(C55)),"Confira o valor",IF(C55&lt;=0,"Valor maior que zero",IF(COUNTIFS(Medios,D55)&lt;&gt;1,"Escolha um meio",IF(COUNTIFS(GastoID,A55)&lt;&gt;1,"Confira o ID da despesa",IF(SUMIFS(GastoValido,GastoID,A55)&lt;=0,"Corrija a obrigação",IF(B55&lt;SUMIFS(GastoFecha,GastoID,A55),"Anterior à despesa","OK"))))))))))))</f>
        <v/>
      </c>
      <c r="H55" s="34" t="n">
        <f aca="false">IF(G55="OK",C55,0)</f>
        <v>0</v>
      </c>
    </row>
    <row r="56" customFormat="false" ht="25" hidden="false" customHeight="true" outlineLevel="0" collapsed="false">
      <c r="A56" s="31"/>
      <c r="B56" s="32"/>
      <c r="C56" s="33"/>
      <c r="D56" s="31"/>
      <c r="E56" s="31"/>
      <c r="F56" s="31"/>
      <c r="G56" s="36" t="str">
        <f aca="false">IF(COUNTA(A56:F56)=0,"",IF(E56="","Falta o código",IF(E56&lt;&gt;TRIM(E56),"Confira o código",IF(COUNTIFS(PagoID,E56)&gt;1,"Código repetido",IF(NOT(ISNUMBER(B56)),"Confira a data",IF(OR(B56&lt;1,B56&gt;73415,INT(B56)&lt;&gt;B56),"Confira a data",IF(NOT(ISNUMBER(C56)),"Confira o valor",IF(C56&lt;=0,"Valor maior que zero",IF(COUNTIFS(Medios,D56)&lt;&gt;1,"Escolha um meio",IF(COUNTIFS(GastoID,A56)&lt;&gt;1,"Confira o ID da despesa",IF(SUMIFS(GastoValido,GastoID,A56)&lt;=0,"Corrija a obrigação",IF(B56&lt;SUMIFS(GastoFecha,GastoID,A56),"Anterior à despesa","OK"))))))))))))</f>
        <v/>
      </c>
      <c r="H56" s="34" t="n">
        <f aca="false">IF(G56="OK",C56,0)</f>
        <v>0</v>
      </c>
    </row>
    <row r="57" customFormat="false" ht="25" hidden="false" customHeight="true" outlineLevel="0" collapsed="false">
      <c r="A57" s="31"/>
      <c r="B57" s="32"/>
      <c r="C57" s="33"/>
      <c r="D57" s="31"/>
      <c r="E57" s="31"/>
      <c r="F57" s="31"/>
      <c r="G57" s="36" t="str">
        <f aca="false">IF(COUNTA(A57:F57)=0,"",IF(E57="","Falta o código",IF(E57&lt;&gt;TRIM(E57),"Confira o código",IF(COUNTIFS(PagoID,E57)&gt;1,"Código repetido",IF(NOT(ISNUMBER(B57)),"Confira a data",IF(OR(B57&lt;1,B57&gt;73415,INT(B57)&lt;&gt;B57),"Confira a data",IF(NOT(ISNUMBER(C57)),"Confira o valor",IF(C57&lt;=0,"Valor maior que zero",IF(COUNTIFS(Medios,D57)&lt;&gt;1,"Escolha um meio",IF(COUNTIFS(GastoID,A57)&lt;&gt;1,"Confira o ID da despesa",IF(SUMIFS(GastoValido,GastoID,A57)&lt;=0,"Corrija a obrigação",IF(B57&lt;SUMIFS(GastoFecha,GastoID,A57),"Anterior à despesa","OK"))))))))))))</f>
        <v/>
      </c>
      <c r="H57" s="34" t="n">
        <f aca="false">IF(G57="OK",C57,0)</f>
        <v>0</v>
      </c>
    </row>
    <row r="58" customFormat="false" ht="25" hidden="false" customHeight="true" outlineLevel="0" collapsed="false">
      <c r="A58" s="31"/>
      <c r="B58" s="32"/>
      <c r="C58" s="33"/>
      <c r="D58" s="31"/>
      <c r="E58" s="31"/>
      <c r="F58" s="31"/>
      <c r="G58" s="36" t="str">
        <f aca="false">IF(COUNTA(A58:F58)=0,"",IF(E58="","Falta o código",IF(E58&lt;&gt;TRIM(E58),"Confira o código",IF(COUNTIFS(PagoID,E58)&gt;1,"Código repetido",IF(NOT(ISNUMBER(B58)),"Confira a data",IF(OR(B58&lt;1,B58&gt;73415,INT(B58)&lt;&gt;B58),"Confira a data",IF(NOT(ISNUMBER(C58)),"Confira o valor",IF(C58&lt;=0,"Valor maior que zero",IF(COUNTIFS(Medios,D58)&lt;&gt;1,"Escolha um meio",IF(COUNTIFS(GastoID,A58)&lt;&gt;1,"Confira o ID da despesa",IF(SUMIFS(GastoValido,GastoID,A58)&lt;=0,"Corrija a obrigação",IF(B58&lt;SUMIFS(GastoFecha,GastoID,A58),"Anterior à despesa","OK"))))))))))))</f>
        <v/>
      </c>
      <c r="H58" s="34" t="n">
        <f aca="false">IF(G58="OK",C58,0)</f>
        <v>0</v>
      </c>
    </row>
    <row r="59" customFormat="false" ht="25" hidden="false" customHeight="true" outlineLevel="0" collapsed="false">
      <c r="A59" s="31"/>
      <c r="B59" s="32"/>
      <c r="C59" s="33"/>
      <c r="D59" s="31"/>
      <c r="E59" s="31"/>
      <c r="F59" s="31"/>
      <c r="G59" s="36" t="str">
        <f aca="false">IF(COUNTA(A59:F59)=0,"",IF(E59="","Falta o código",IF(E59&lt;&gt;TRIM(E59),"Confira o código",IF(COUNTIFS(PagoID,E59)&gt;1,"Código repetido",IF(NOT(ISNUMBER(B59)),"Confira a data",IF(OR(B59&lt;1,B59&gt;73415,INT(B59)&lt;&gt;B59),"Confira a data",IF(NOT(ISNUMBER(C59)),"Confira o valor",IF(C59&lt;=0,"Valor maior que zero",IF(COUNTIFS(Medios,D59)&lt;&gt;1,"Escolha um meio",IF(COUNTIFS(GastoID,A59)&lt;&gt;1,"Confira o ID da despesa",IF(SUMIFS(GastoValido,GastoID,A59)&lt;=0,"Corrija a obrigação",IF(B59&lt;SUMIFS(GastoFecha,GastoID,A59),"Anterior à despesa","OK"))))))))))))</f>
        <v/>
      </c>
      <c r="H59" s="34" t="n">
        <f aca="false">IF(G59="OK",C59,0)</f>
        <v>0</v>
      </c>
    </row>
    <row r="60" customFormat="false" ht="25" hidden="false" customHeight="true" outlineLevel="0" collapsed="false">
      <c r="A60" s="31"/>
      <c r="B60" s="32"/>
      <c r="C60" s="33"/>
      <c r="D60" s="31"/>
      <c r="E60" s="31"/>
      <c r="F60" s="31"/>
      <c r="G60" s="36" t="str">
        <f aca="false">IF(COUNTA(A60:F60)=0,"",IF(E60="","Falta o código",IF(E60&lt;&gt;TRIM(E60),"Confira o código",IF(COUNTIFS(PagoID,E60)&gt;1,"Código repetido",IF(NOT(ISNUMBER(B60)),"Confira a data",IF(OR(B60&lt;1,B60&gt;73415,INT(B60)&lt;&gt;B60),"Confira a data",IF(NOT(ISNUMBER(C60)),"Confira o valor",IF(C60&lt;=0,"Valor maior que zero",IF(COUNTIFS(Medios,D60)&lt;&gt;1,"Escolha um meio",IF(COUNTIFS(GastoID,A60)&lt;&gt;1,"Confira o ID da despesa",IF(SUMIFS(GastoValido,GastoID,A60)&lt;=0,"Corrija a obrigação",IF(B60&lt;SUMIFS(GastoFecha,GastoID,A60),"Anterior à despesa","OK"))))))))))))</f>
        <v/>
      </c>
      <c r="H60" s="34" t="n">
        <f aca="false">IF(G60="OK",C60,0)</f>
        <v>0</v>
      </c>
    </row>
    <row r="61" customFormat="false" ht="25" hidden="false" customHeight="true" outlineLevel="0" collapsed="false">
      <c r="A61" s="31"/>
      <c r="B61" s="32"/>
      <c r="C61" s="33"/>
      <c r="D61" s="31"/>
      <c r="E61" s="31"/>
      <c r="F61" s="31"/>
      <c r="G61" s="36" t="str">
        <f aca="false">IF(COUNTA(A61:F61)=0,"",IF(E61="","Falta o código",IF(E61&lt;&gt;TRIM(E61),"Confira o código",IF(COUNTIFS(PagoID,E61)&gt;1,"Código repetido",IF(NOT(ISNUMBER(B61)),"Confira a data",IF(OR(B61&lt;1,B61&gt;73415,INT(B61)&lt;&gt;B61),"Confira a data",IF(NOT(ISNUMBER(C61)),"Confira o valor",IF(C61&lt;=0,"Valor maior que zero",IF(COUNTIFS(Medios,D61)&lt;&gt;1,"Escolha um meio",IF(COUNTIFS(GastoID,A61)&lt;&gt;1,"Confira o ID da despesa",IF(SUMIFS(GastoValido,GastoID,A61)&lt;=0,"Corrija a obrigação",IF(B61&lt;SUMIFS(GastoFecha,GastoID,A61),"Anterior à despesa","OK"))))))))))))</f>
        <v/>
      </c>
      <c r="H61" s="34" t="n">
        <f aca="false">IF(G61="OK",C61,0)</f>
        <v>0</v>
      </c>
    </row>
    <row r="62" customFormat="false" ht="25" hidden="false" customHeight="true" outlineLevel="0" collapsed="false">
      <c r="A62" s="31"/>
      <c r="B62" s="32"/>
      <c r="C62" s="33"/>
      <c r="D62" s="31"/>
      <c r="E62" s="31"/>
      <c r="F62" s="31"/>
      <c r="G62" s="36" t="str">
        <f aca="false">IF(COUNTA(A62:F62)=0,"",IF(E62="","Falta o código",IF(E62&lt;&gt;TRIM(E62),"Confira o código",IF(COUNTIFS(PagoID,E62)&gt;1,"Código repetido",IF(NOT(ISNUMBER(B62)),"Confira a data",IF(OR(B62&lt;1,B62&gt;73415,INT(B62)&lt;&gt;B62),"Confira a data",IF(NOT(ISNUMBER(C62)),"Confira o valor",IF(C62&lt;=0,"Valor maior que zero",IF(COUNTIFS(Medios,D62)&lt;&gt;1,"Escolha um meio",IF(COUNTIFS(GastoID,A62)&lt;&gt;1,"Confira o ID da despesa",IF(SUMIFS(GastoValido,GastoID,A62)&lt;=0,"Corrija a obrigação",IF(B62&lt;SUMIFS(GastoFecha,GastoID,A62),"Anterior à despesa","OK"))))))))))))</f>
        <v/>
      </c>
      <c r="H62" s="34" t="n">
        <f aca="false">IF(G62="OK",C62,0)</f>
        <v>0</v>
      </c>
    </row>
    <row r="63" customFormat="false" ht="25" hidden="false" customHeight="true" outlineLevel="0" collapsed="false">
      <c r="A63" s="31"/>
      <c r="B63" s="32"/>
      <c r="C63" s="33"/>
      <c r="D63" s="31"/>
      <c r="E63" s="31"/>
      <c r="F63" s="31"/>
      <c r="G63" s="36" t="str">
        <f aca="false">IF(COUNTA(A63:F63)=0,"",IF(E63="","Falta o código",IF(E63&lt;&gt;TRIM(E63),"Confira o código",IF(COUNTIFS(PagoID,E63)&gt;1,"Código repetido",IF(NOT(ISNUMBER(B63)),"Confira a data",IF(OR(B63&lt;1,B63&gt;73415,INT(B63)&lt;&gt;B63),"Confira a data",IF(NOT(ISNUMBER(C63)),"Confira o valor",IF(C63&lt;=0,"Valor maior que zero",IF(COUNTIFS(Medios,D63)&lt;&gt;1,"Escolha um meio",IF(COUNTIFS(GastoID,A63)&lt;&gt;1,"Confira o ID da despesa",IF(SUMIFS(GastoValido,GastoID,A63)&lt;=0,"Corrija a obrigação",IF(B63&lt;SUMIFS(GastoFecha,GastoID,A63),"Anterior à despesa","OK"))))))))))))</f>
        <v/>
      </c>
      <c r="H63" s="34" t="n">
        <f aca="false">IF(G63="OK",C63,0)</f>
        <v>0</v>
      </c>
    </row>
    <row r="64" customFormat="false" ht="25" hidden="false" customHeight="true" outlineLevel="0" collapsed="false">
      <c r="A64" s="31"/>
      <c r="B64" s="32"/>
      <c r="C64" s="33"/>
      <c r="D64" s="31"/>
      <c r="E64" s="31"/>
      <c r="F64" s="31"/>
      <c r="G64" s="36" t="str">
        <f aca="false">IF(COUNTA(A64:F64)=0,"",IF(E64="","Falta o código",IF(E64&lt;&gt;TRIM(E64),"Confira o código",IF(COUNTIFS(PagoID,E64)&gt;1,"Código repetido",IF(NOT(ISNUMBER(B64)),"Confira a data",IF(OR(B64&lt;1,B64&gt;73415,INT(B64)&lt;&gt;B64),"Confira a data",IF(NOT(ISNUMBER(C64)),"Confira o valor",IF(C64&lt;=0,"Valor maior que zero",IF(COUNTIFS(Medios,D64)&lt;&gt;1,"Escolha um meio",IF(COUNTIFS(GastoID,A64)&lt;&gt;1,"Confira o ID da despesa",IF(SUMIFS(GastoValido,GastoID,A64)&lt;=0,"Corrija a obrigação",IF(B64&lt;SUMIFS(GastoFecha,GastoID,A64),"Anterior à despesa","OK"))))))))))))</f>
        <v/>
      </c>
      <c r="H64" s="34" t="n">
        <f aca="false">IF(G64="OK",C64,0)</f>
        <v>0</v>
      </c>
    </row>
    <row r="65" customFormat="false" ht="25" hidden="false" customHeight="true" outlineLevel="0" collapsed="false">
      <c r="A65" s="31"/>
      <c r="B65" s="32"/>
      <c r="C65" s="33"/>
      <c r="D65" s="31"/>
      <c r="E65" s="31"/>
      <c r="F65" s="31"/>
      <c r="G65" s="36" t="str">
        <f aca="false">IF(COUNTA(A65:F65)=0,"",IF(E65="","Falta o código",IF(E65&lt;&gt;TRIM(E65),"Confira o código",IF(COUNTIFS(PagoID,E65)&gt;1,"Código repetido",IF(NOT(ISNUMBER(B65)),"Confira a data",IF(OR(B65&lt;1,B65&gt;73415,INT(B65)&lt;&gt;B65),"Confira a data",IF(NOT(ISNUMBER(C65)),"Confira o valor",IF(C65&lt;=0,"Valor maior que zero",IF(COUNTIFS(Medios,D65)&lt;&gt;1,"Escolha um meio",IF(COUNTIFS(GastoID,A65)&lt;&gt;1,"Confira o ID da despesa",IF(SUMIFS(GastoValido,GastoID,A65)&lt;=0,"Corrija a obrigação",IF(B65&lt;SUMIFS(GastoFecha,GastoID,A65),"Anterior à despesa","OK"))))))))))))</f>
        <v/>
      </c>
      <c r="H65" s="34" t="n">
        <f aca="false">IF(G65="OK",C65,0)</f>
        <v>0</v>
      </c>
    </row>
    <row r="66" customFormat="false" ht="25" hidden="false" customHeight="true" outlineLevel="0" collapsed="false">
      <c r="A66" s="31"/>
      <c r="B66" s="32"/>
      <c r="C66" s="33"/>
      <c r="D66" s="31"/>
      <c r="E66" s="31"/>
      <c r="F66" s="31"/>
      <c r="G66" s="36" t="str">
        <f aca="false">IF(COUNTA(A66:F66)=0,"",IF(E66="","Falta o código",IF(E66&lt;&gt;TRIM(E66),"Confira o código",IF(COUNTIFS(PagoID,E66)&gt;1,"Código repetido",IF(NOT(ISNUMBER(B66)),"Confira a data",IF(OR(B66&lt;1,B66&gt;73415,INT(B66)&lt;&gt;B66),"Confira a data",IF(NOT(ISNUMBER(C66)),"Confira o valor",IF(C66&lt;=0,"Valor maior que zero",IF(COUNTIFS(Medios,D66)&lt;&gt;1,"Escolha um meio",IF(COUNTIFS(GastoID,A66)&lt;&gt;1,"Confira o ID da despesa",IF(SUMIFS(GastoValido,GastoID,A66)&lt;=0,"Corrija a obrigação",IF(B66&lt;SUMIFS(GastoFecha,GastoID,A66),"Anterior à despesa","OK"))))))))))))</f>
        <v/>
      </c>
      <c r="H66" s="34" t="n">
        <f aca="false">IF(G66="OK",C66,0)</f>
        <v>0</v>
      </c>
    </row>
    <row r="67" customFormat="false" ht="25" hidden="false" customHeight="true" outlineLevel="0" collapsed="false">
      <c r="A67" s="31"/>
      <c r="B67" s="32"/>
      <c r="C67" s="33"/>
      <c r="D67" s="31"/>
      <c r="E67" s="31"/>
      <c r="F67" s="31"/>
      <c r="G67" s="36" t="str">
        <f aca="false">IF(COUNTA(A67:F67)=0,"",IF(E67="","Falta o código",IF(E67&lt;&gt;TRIM(E67),"Confira o código",IF(COUNTIFS(PagoID,E67)&gt;1,"Código repetido",IF(NOT(ISNUMBER(B67)),"Confira a data",IF(OR(B67&lt;1,B67&gt;73415,INT(B67)&lt;&gt;B67),"Confira a data",IF(NOT(ISNUMBER(C67)),"Confira o valor",IF(C67&lt;=0,"Valor maior que zero",IF(COUNTIFS(Medios,D67)&lt;&gt;1,"Escolha um meio",IF(COUNTIFS(GastoID,A67)&lt;&gt;1,"Confira o ID da despesa",IF(SUMIFS(GastoValido,GastoID,A67)&lt;=0,"Corrija a obrigação",IF(B67&lt;SUMIFS(GastoFecha,GastoID,A67),"Anterior à despesa","OK"))))))))))))</f>
        <v/>
      </c>
      <c r="H67" s="34" t="n">
        <f aca="false">IF(G67="OK",C67,0)</f>
        <v>0</v>
      </c>
    </row>
    <row r="68" customFormat="false" ht="25" hidden="false" customHeight="true" outlineLevel="0" collapsed="false">
      <c r="A68" s="31"/>
      <c r="B68" s="32"/>
      <c r="C68" s="33"/>
      <c r="D68" s="31"/>
      <c r="E68" s="31"/>
      <c r="F68" s="31"/>
      <c r="G68" s="36" t="str">
        <f aca="false">IF(COUNTA(A68:F68)=0,"",IF(E68="","Falta o código",IF(E68&lt;&gt;TRIM(E68),"Confira o código",IF(COUNTIFS(PagoID,E68)&gt;1,"Código repetido",IF(NOT(ISNUMBER(B68)),"Confira a data",IF(OR(B68&lt;1,B68&gt;73415,INT(B68)&lt;&gt;B68),"Confira a data",IF(NOT(ISNUMBER(C68)),"Confira o valor",IF(C68&lt;=0,"Valor maior que zero",IF(COUNTIFS(Medios,D68)&lt;&gt;1,"Escolha um meio",IF(COUNTIFS(GastoID,A68)&lt;&gt;1,"Confira o ID da despesa",IF(SUMIFS(GastoValido,GastoID,A68)&lt;=0,"Corrija a obrigação",IF(B68&lt;SUMIFS(GastoFecha,GastoID,A68),"Anterior à despesa","OK"))))))))))))</f>
        <v/>
      </c>
      <c r="H68" s="34" t="n">
        <f aca="false">IF(G68="OK",C68,0)</f>
        <v>0</v>
      </c>
    </row>
    <row r="69" customFormat="false" ht="25" hidden="false" customHeight="true" outlineLevel="0" collapsed="false">
      <c r="A69" s="31"/>
      <c r="B69" s="32"/>
      <c r="C69" s="33"/>
      <c r="D69" s="31"/>
      <c r="E69" s="31"/>
      <c r="F69" s="31"/>
      <c r="G69" s="36" t="str">
        <f aca="false">IF(COUNTA(A69:F69)=0,"",IF(E69="","Falta o código",IF(E69&lt;&gt;TRIM(E69),"Confira o código",IF(COUNTIFS(PagoID,E69)&gt;1,"Código repetido",IF(NOT(ISNUMBER(B69)),"Confira a data",IF(OR(B69&lt;1,B69&gt;73415,INT(B69)&lt;&gt;B69),"Confira a data",IF(NOT(ISNUMBER(C69)),"Confira o valor",IF(C69&lt;=0,"Valor maior que zero",IF(COUNTIFS(Medios,D69)&lt;&gt;1,"Escolha um meio",IF(COUNTIFS(GastoID,A69)&lt;&gt;1,"Confira o ID da despesa",IF(SUMIFS(GastoValido,GastoID,A69)&lt;=0,"Corrija a obrigação",IF(B69&lt;SUMIFS(GastoFecha,GastoID,A69),"Anterior à despesa","OK"))))))))))))</f>
        <v/>
      </c>
      <c r="H69" s="34" t="n">
        <f aca="false">IF(G69="OK",C69,0)</f>
        <v>0</v>
      </c>
    </row>
    <row r="70" customFormat="false" ht="25" hidden="false" customHeight="true" outlineLevel="0" collapsed="false">
      <c r="A70" s="31"/>
      <c r="B70" s="32"/>
      <c r="C70" s="33"/>
      <c r="D70" s="31"/>
      <c r="E70" s="31"/>
      <c r="F70" s="31"/>
      <c r="G70" s="36" t="str">
        <f aca="false">IF(COUNTA(A70:F70)=0,"",IF(E70="","Falta o código",IF(E70&lt;&gt;TRIM(E70),"Confira o código",IF(COUNTIFS(PagoID,E70)&gt;1,"Código repetido",IF(NOT(ISNUMBER(B70)),"Confira a data",IF(OR(B70&lt;1,B70&gt;73415,INT(B70)&lt;&gt;B70),"Confira a data",IF(NOT(ISNUMBER(C70)),"Confira o valor",IF(C70&lt;=0,"Valor maior que zero",IF(COUNTIFS(Medios,D70)&lt;&gt;1,"Escolha um meio",IF(COUNTIFS(GastoID,A70)&lt;&gt;1,"Confira o ID da despesa",IF(SUMIFS(GastoValido,GastoID,A70)&lt;=0,"Corrija a obrigação",IF(B70&lt;SUMIFS(GastoFecha,GastoID,A70),"Anterior à despesa","OK"))))))))))))</f>
        <v/>
      </c>
      <c r="H70" s="34" t="n">
        <f aca="false">IF(G70="OK",C70,0)</f>
        <v>0</v>
      </c>
    </row>
    <row r="71" customFormat="false" ht="25" hidden="false" customHeight="true" outlineLevel="0" collapsed="false">
      <c r="A71" s="31"/>
      <c r="B71" s="32"/>
      <c r="C71" s="33"/>
      <c r="D71" s="31"/>
      <c r="E71" s="31"/>
      <c r="F71" s="31"/>
      <c r="G71" s="36" t="str">
        <f aca="false">IF(COUNTA(A71:F71)=0,"",IF(E71="","Falta o código",IF(E71&lt;&gt;TRIM(E71),"Confira o código",IF(COUNTIFS(PagoID,E71)&gt;1,"Código repetido",IF(NOT(ISNUMBER(B71)),"Confira a data",IF(OR(B71&lt;1,B71&gt;73415,INT(B71)&lt;&gt;B71),"Confira a data",IF(NOT(ISNUMBER(C71)),"Confira o valor",IF(C71&lt;=0,"Valor maior que zero",IF(COUNTIFS(Medios,D71)&lt;&gt;1,"Escolha um meio",IF(COUNTIFS(GastoID,A71)&lt;&gt;1,"Confira o ID da despesa",IF(SUMIFS(GastoValido,GastoID,A71)&lt;=0,"Corrija a obrigação",IF(B71&lt;SUMIFS(GastoFecha,GastoID,A71),"Anterior à despesa","OK"))))))))))))</f>
        <v/>
      </c>
      <c r="H71" s="34" t="n">
        <f aca="false">IF(G71="OK",C71,0)</f>
        <v>0</v>
      </c>
    </row>
    <row r="72" customFormat="false" ht="25" hidden="false" customHeight="true" outlineLevel="0" collapsed="false">
      <c r="A72" s="31"/>
      <c r="B72" s="32"/>
      <c r="C72" s="33"/>
      <c r="D72" s="31"/>
      <c r="E72" s="31"/>
      <c r="F72" s="31"/>
      <c r="G72" s="36" t="str">
        <f aca="false">IF(COUNTA(A72:F72)=0,"",IF(E72="","Falta o código",IF(E72&lt;&gt;TRIM(E72),"Confira o código",IF(COUNTIFS(PagoID,E72)&gt;1,"Código repetido",IF(NOT(ISNUMBER(B72)),"Confira a data",IF(OR(B72&lt;1,B72&gt;73415,INT(B72)&lt;&gt;B72),"Confira a data",IF(NOT(ISNUMBER(C72)),"Confira o valor",IF(C72&lt;=0,"Valor maior que zero",IF(COUNTIFS(Medios,D72)&lt;&gt;1,"Escolha um meio",IF(COUNTIFS(GastoID,A72)&lt;&gt;1,"Confira o ID da despesa",IF(SUMIFS(GastoValido,GastoID,A72)&lt;=0,"Corrija a obrigação",IF(B72&lt;SUMIFS(GastoFecha,GastoID,A72),"Anterior à despesa","OK"))))))))))))</f>
        <v/>
      </c>
      <c r="H72" s="34" t="n">
        <f aca="false">IF(G72="OK",C72,0)</f>
        <v>0</v>
      </c>
    </row>
    <row r="73" customFormat="false" ht="25" hidden="false" customHeight="true" outlineLevel="0" collapsed="false">
      <c r="A73" s="31"/>
      <c r="B73" s="32"/>
      <c r="C73" s="33"/>
      <c r="D73" s="31"/>
      <c r="E73" s="31"/>
      <c r="F73" s="31"/>
      <c r="G73" s="36" t="str">
        <f aca="false">IF(COUNTA(A73:F73)=0,"",IF(E73="","Falta o código",IF(E73&lt;&gt;TRIM(E73),"Confira o código",IF(COUNTIFS(PagoID,E73)&gt;1,"Código repetido",IF(NOT(ISNUMBER(B73)),"Confira a data",IF(OR(B73&lt;1,B73&gt;73415,INT(B73)&lt;&gt;B73),"Confira a data",IF(NOT(ISNUMBER(C73)),"Confira o valor",IF(C73&lt;=0,"Valor maior que zero",IF(COUNTIFS(Medios,D73)&lt;&gt;1,"Escolha um meio",IF(COUNTIFS(GastoID,A73)&lt;&gt;1,"Confira o ID da despesa",IF(SUMIFS(GastoValido,GastoID,A73)&lt;=0,"Corrija a obrigação",IF(B73&lt;SUMIFS(GastoFecha,GastoID,A73),"Anterior à despesa","OK"))))))))))))</f>
        <v/>
      </c>
      <c r="H73" s="34" t="n">
        <f aca="false">IF(G73="OK",C73,0)</f>
        <v>0</v>
      </c>
    </row>
    <row r="74" customFormat="false" ht="25" hidden="false" customHeight="true" outlineLevel="0" collapsed="false">
      <c r="A74" s="31"/>
      <c r="B74" s="32"/>
      <c r="C74" s="33"/>
      <c r="D74" s="31"/>
      <c r="E74" s="31"/>
      <c r="F74" s="31"/>
      <c r="G74" s="36" t="str">
        <f aca="false">IF(COUNTA(A74:F74)=0,"",IF(E74="","Falta o código",IF(E74&lt;&gt;TRIM(E74),"Confira o código",IF(COUNTIFS(PagoID,E74)&gt;1,"Código repetido",IF(NOT(ISNUMBER(B74)),"Confira a data",IF(OR(B74&lt;1,B74&gt;73415,INT(B74)&lt;&gt;B74),"Confira a data",IF(NOT(ISNUMBER(C74)),"Confira o valor",IF(C74&lt;=0,"Valor maior que zero",IF(COUNTIFS(Medios,D74)&lt;&gt;1,"Escolha um meio",IF(COUNTIFS(GastoID,A74)&lt;&gt;1,"Confira o ID da despesa",IF(SUMIFS(GastoValido,GastoID,A74)&lt;=0,"Corrija a obrigação",IF(B74&lt;SUMIFS(GastoFecha,GastoID,A74),"Anterior à despesa","OK"))))))))))))</f>
        <v/>
      </c>
      <c r="H74" s="34" t="n">
        <f aca="false">IF(G74="OK",C74,0)</f>
        <v>0</v>
      </c>
    </row>
    <row r="75" customFormat="false" ht="25" hidden="false" customHeight="true" outlineLevel="0" collapsed="false">
      <c r="A75" s="31"/>
      <c r="B75" s="32"/>
      <c r="C75" s="33"/>
      <c r="D75" s="31"/>
      <c r="E75" s="31"/>
      <c r="F75" s="31"/>
      <c r="G75" s="36" t="str">
        <f aca="false">IF(COUNTA(A75:F75)=0,"",IF(E75="","Falta o código",IF(E75&lt;&gt;TRIM(E75),"Confira o código",IF(COUNTIFS(PagoID,E75)&gt;1,"Código repetido",IF(NOT(ISNUMBER(B75)),"Confira a data",IF(OR(B75&lt;1,B75&gt;73415,INT(B75)&lt;&gt;B75),"Confira a data",IF(NOT(ISNUMBER(C75)),"Confira o valor",IF(C75&lt;=0,"Valor maior que zero",IF(COUNTIFS(Medios,D75)&lt;&gt;1,"Escolha um meio",IF(COUNTIFS(GastoID,A75)&lt;&gt;1,"Confira o ID da despesa",IF(SUMIFS(GastoValido,GastoID,A75)&lt;=0,"Corrija a obrigação",IF(B75&lt;SUMIFS(GastoFecha,GastoID,A75),"Anterior à despesa","OK"))))))))))))</f>
        <v/>
      </c>
      <c r="H75" s="34" t="n">
        <f aca="false">IF(G75="OK",C75,0)</f>
        <v>0</v>
      </c>
    </row>
    <row r="76" customFormat="false" ht="25" hidden="false" customHeight="true" outlineLevel="0" collapsed="false">
      <c r="A76" s="31"/>
      <c r="B76" s="32"/>
      <c r="C76" s="33"/>
      <c r="D76" s="31"/>
      <c r="E76" s="31"/>
      <c r="F76" s="31"/>
      <c r="G76" s="36" t="str">
        <f aca="false">IF(COUNTA(A76:F76)=0,"",IF(E76="","Falta o código",IF(E76&lt;&gt;TRIM(E76),"Confira o código",IF(COUNTIFS(PagoID,E76)&gt;1,"Código repetido",IF(NOT(ISNUMBER(B76)),"Confira a data",IF(OR(B76&lt;1,B76&gt;73415,INT(B76)&lt;&gt;B76),"Confira a data",IF(NOT(ISNUMBER(C76)),"Confira o valor",IF(C76&lt;=0,"Valor maior que zero",IF(COUNTIFS(Medios,D76)&lt;&gt;1,"Escolha um meio",IF(COUNTIFS(GastoID,A76)&lt;&gt;1,"Confira o ID da despesa",IF(SUMIFS(GastoValido,GastoID,A76)&lt;=0,"Corrija a obrigação",IF(B76&lt;SUMIFS(GastoFecha,GastoID,A76),"Anterior à despesa","OK"))))))))))))</f>
        <v/>
      </c>
      <c r="H76" s="34" t="n">
        <f aca="false">IF(G76="OK",C76,0)</f>
        <v>0</v>
      </c>
    </row>
    <row r="77" customFormat="false" ht="25" hidden="false" customHeight="true" outlineLevel="0" collapsed="false">
      <c r="A77" s="31"/>
      <c r="B77" s="32"/>
      <c r="C77" s="33"/>
      <c r="D77" s="31"/>
      <c r="E77" s="31"/>
      <c r="F77" s="31"/>
      <c r="G77" s="36" t="str">
        <f aca="false">IF(COUNTA(A77:F77)=0,"",IF(E77="","Falta o código",IF(E77&lt;&gt;TRIM(E77),"Confira o código",IF(COUNTIFS(PagoID,E77)&gt;1,"Código repetido",IF(NOT(ISNUMBER(B77)),"Confira a data",IF(OR(B77&lt;1,B77&gt;73415,INT(B77)&lt;&gt;B77),"Confira a data",IF(NOT(ISNUMBER(C77)),"Confira o valor",IF(C77&lt;=0,"Valor maior que zero",IF(COUNTIFS(Medios,D77)&lt;&gt;1,"Escolha um meio",IF(COUNTIFS(GastoID,A77)&lt;&gt;1,"Confira o ID da despesa",IF(SUMIFS(GastoValido,GastoID,A77)&lt;=0,"Corrija a obrigação",IF(B77&lt;SUMIFS(GastoFecha,GastoID,A77),"Anterior à despesa","OK"))))))))))))</f>
        <v/>
      </c>
      <c r="H77" s="34" t="n">
        <f aca="false">IF(G77="OK",C77,0)</f>
        <v>0</v>
      </c>
    </row>
    <row r="78" customFormat="false" ht="25" hidden="false" customHeight="true" outlineLevel="0" collapsed="false">
      <c r="A78" s="31"/>
      <c r="B78" s="32"/>
      <c r="C78" s="33"/>
      <c r="D78" s="31"/>
      <c r="E78" s="31"/>
      <c r="F78" s="31"/>
      <c r="G78" s="36" t="str">
        <f aca="false">IF(COUNTA(A78:F78)=0,"",IF(E78="","Falta o código",IF(E78&lt;&gt;TRIM(E78),"Confira o código",IF(COUNTIFS(PagoID,E78)&gt;1,"Código repetido",IF(NOT(ISNUMBER(B78)),"Confira a data",IF(OR(B78&lt;1,B78&gt;73415,INT(B78)&lt;&gt;B78),"Confira a data",IF(NOT(ISNUMBER(C78)),"Confira o valor",IF(C78&lt;=0,"Valor maior que zero",IF(COUNTIFS(Medios,D78)&lt;&gt;1,"Escolha um meio",IF(COUNTIFS(GastoID,A78)&lt;&gt;1,"Confira o ID da despesa",IF(SUMIFS(GastoValido,GastoID,A78)&lt;=0,"Corrija a obrigação",IF(B78&lt;SUMIFS(GastoFecha,GastoID,A78),"Anterior à despesa","OK"))))))))))))</f>
        <v/>
      </c>
      <c r="H78" s="34" t="n">
        <f aca="false">IF(G78="OK",C78,0)</f>
        <v>0</v>
      </c>
    </row>
    <row r="79" customFormat="false" ht="25" hidden="false" customHeight="true" outlineLevel="0" collapsed="false">
      <c r="A79" s="31"/>
      <c r="B79" s="32"/>
      <c r="C79" s="33"/>
      <c r="D79" s="31"/>
      <c r="E79" s="31"/>
      <c r="F79" s="31"/>
      <c r="G79" s="36" t="str">
        <f aca="false">IF(COUNTA(A79:F79)=0,"",IF(E79="","Falta o código",IF(E79&lt;&gt;TRIM(E79),"Confira o código",IF(COUNTIFS(PagoID,E79)&gt;1,"Código repetido",IF(NOT(ISNUMBER(B79)),"Confira a data",IF(OR(B79&lt;1,B79&gt;73415,INT(B79)&lt;&gt;B79),"Confira a data",IF(NOT(ISNUMBER(C79)),"Confira o valor",IF(C79&lt;=0,"Valor maior que zero",IF(COUNTIFS(Medios,D79)&lt;&gt;1,"Escolha um meio",IF(COUNTIFS(GastoID,A79)&lt;&gt;1,"Confira o ID da despesa",IF(SUMIFS(GastoValido,GastoID,A79)&lt;=0,"Corrija a obrigação",IF(B79&lt;SUMIFS(GastoFecha,GastoID,A79),"Anterior à despesa","OK"))))))))))))</f>
        <v/>
      </c>
      <c r="H79" s="34" t="n">
        <f aca="false">IF(G79="OK",C79,0)</f>
        <v>0</v>
      </c>
    </row>
    <row r="80" customFormat="false" ht="25" hidden="false" customHeight="true" outlineLevel="0" collapsed="false">
      <c r="A80" s="31"/>
      <c r="B80" s="32"/>
      <c r="C80" s="33"/>
      <c r="D80" s="31"/>
      <c r="E80" s="31"/>
      <c r="F80" s="31"/>
      <c r="G80" s="36" t="str">
        <f aca="false">IF(COUNTA(A80:F80)=0,"",IF(E80="","Falta o código",IF(E80&lt;&gt;TRIM(E80),"Confira o código",IF(COUNTIFS(PagoID,E80)&gt;1,"Código repetido",IF(NOT(ISNUMBER(B80)),"Confira a data",IF(OR(B80&lt;1,B80&gt;73415,INT(B80)&lt;&gt;B80),"Confira a data",IF(NOT(ISNUMBER(C80)),"Confira o valor",IF(C80&lt;=0,"Valor maior que zero",IF(COUNTIFS(Medios,D80)&lt;&gt;1,"Escolha um meio",IF(COUNTIFS(GastoID,A80)&lt;&gt;1,"Confira o ID da despesa",IF(SUMIFS(GastoValido,GastoID,A80)&lt;=0,"Corrija a obrigação",IF(B80&lt;SUMIFS(GastoFecha,GastoID,A80),"Anterior à despesa","OK"))))))))))))</f>
        <v/>
      </c>
      <c r="H80" s="34" t="n">
        <f aca="false">IF(G80="OK",C80,0)</f>
        <v>0</v>
      </c>
    </row>
    <row r="81" customFormat="false" ht="25" hidden="false" customHeight="true" outlineLevel="0" collapsed="false">
      <c r="A81" s="31"/>
      <c r="B81" s="32"/>
      <c r="C81" s="33"/>
      <c r="D81" s="31"/>
      <c r="E81" s="31"/>
      <c r="F81" s="31"/>
      <c r="G81" s="36" t="str">
        <f aca="false">IF(COUNTA(A81:F81)=0,"",IF(E81="","Falta o código",IF(E81&lt;&gt;TRIM(E81),"Confira o código",IF(COUNTIFS(PagoID,E81)&gt;1,"Código repetido",IF(NOT(ISNUMBER(B81)),"Confira a data",IF(OR(B81&lt;1,B81&gt;73415,INT(B81)&lt;&gt;B81),"Confira a data",IF(NOT(ISNUMBER(C81)),"Confira o valor",IF(C81&lt;=0,"Valor maior que zero",IF(COUNTIFS(Medios,D81)&lt;&gt;1,"Escolha um meio",IF(COUNTIFS(GastoID,A81)&lt;&gt;1,"Confira o ID da despesa",IF(SUMIFS(GastoValido,GastoID,A81)&lt;=0,"Corrija a obrigação",IF(B81&lt;SUMIFS(GastoFecha,GastoID,A81),"Anterior à despesa","OK"))))))))))))</f>
        <v/>
      </c>
      <c r="H81" s="34" t="n">
        <f aca="false">IF(G81="OK",C81,0)</f>
        <v>0</v>
      </c>
    </row>
    <row r="82" customFormat="false" ht="25" hidden="false" customHeight="true" outlineLevel="0" collapsed="false">
      <c r="A82" s="31"/>
      <c r="B82" s="32"/>
      <c r="C82" s="33"/>
      <c r="D82" s="31"/>
      <c r="E82" s="31"/>
      <c r="F82" s="31"/>
      <c r="G82" s="36" t="str">
        <f aca="false">IF(COUNTA(A82:F82)=0,"",IF(E82="","Falta o código",IF(E82&lt;&gt;TRIM(E82),"Confira o código",IF(COUNTIFS(PagoID,E82)&gt;1,"Código repetido",IF(NOT(ISNUMBER(B82)),"Confira a data",IF(OR(B82&lt;1,B82&gt;73415,INT(B82)&lt;&gt;B82),"Confira a data",IF(NOT(ISNUMBER(C82)),"Confira o valor",IF(C82&lt;=0,"Valor maior que zero",IF(COUNTIFS(Medios,D82)&lt;&gt;1,"Escolha um meio",IF(COUNTIFS(GastoID,A82)&lt;&gt;1,"Confira o ID da despesa",IF(SUMIFS(GastoValido,GastoID,A82)&lt;=0,"Corrija a obrigação",IF(B82&lt;SUMIFS(GastoFecha,GastoID,A82),"Anterior à despesa","OK"))))))))))))</f>
        <v/>
      </c>
      <c r="H82" s="34" t="n">
        <f aca="false">IF(G82="OK",C82,0)</f>
        <v>0</v>
      </c>
    </row>
    <row r="83" customFormat="false" ht="25" hidden="false" customHeight="true" outlineLevel="0" collapsed="false">
      <c r="A83" s="31"/>
      <c r="B83" s="32"/>
      <c r="C83" s="33"/>
      <c r="D83" s="31"/>
      <c r="E83" s="31"/>
      <c r="F83" s="31"/>
      <c r="G83" s="36" t="str">
        <f aca="false">IF(COUNTA(A83:F83)=0,"",IF(E83="","Falta o código",IF(E83&lt;&gt;TRIM(E83),"Confira o código",IF(COUNTIFS(PagoID,E83)&gt;1,"Código repetido",IF(NOT(ISNUMBER(B83)),"Confira a data",IF(OR(B83&lt;1,B83&gt;73415,INT(B83)&lt;&gt;B83),"Confira a data",IF(NOT(ISNUMBER(C83)),"Confira o valor",IF(C83&lt;=0,"Valor maior que zero",IF(COUNTIFS(Medios,D83)&lt;&gt;1,"Escolha um meio",IF(COUNTIFS(GastoID,A83)&lt;&gt;1,"Confira o ID da despesa",IF(SUMIFS(GastoValido,GastoID,A83)&lt;=0,"Corrija a obrigação",IF(B83&lt;SUMIFS(GastoFecha,GastoID,A83),"Anterior à despesa","OK"))))))))))))</f>
        <v/>
      </c>
      <c r="H83" s="34" t="n">
        <f aca="false">IF(G83="OK",C83,0)</f>
        <v>0</v>
      </c>
    </row>
    <row r="84" customFormat="false" ht="25" hidden="false" customHeight="true" outlineLevel="0" collapsed="false">
      <c r="A84" s="31"/>
      <c r="B84" s="32"/>
      <c r="C84" s="33"/>
      <c r="D84" s="31"/>
      <c r="E84" s="31"/>
      <c r="F84" s="31"/>
      <c r="G84" s="36" t="str">
        <f aca="false">IF(COUNTA(A84:F84)=0,"",IF(E84="","Falta o código",IF(E84&lt;&gt;TRIM(E84),"Confira o código",IF(COUNTIFS(PagoID,E84)&gt;1,"Código repetido",IF(NOT(ISNUMBER(B84)),"Confira a data",IF(OR(B84&lt;1,B84&gt;73415,INT(B84)&lt;&gt;B84),"Confira a data",IF(NOT(ISNUMBER(C84)),"Confira o valor",IF(C84&lt;=0,"Valor maior que zero",IF(COUNTIFS(Medios,D84)&lt;&gt;1,"Escolha um meio",IF(COUNTIFS(GastoID,A84)&lt;&gt;1,"Confira o ID da despesa",IF(SUMIFS(GastoValido,GastoID,A84)&lt;=0,"Corrija a obrigação",IF(B84&lt;SUMIFS(GastoFecha,GastoID,A84),"Anterior à despesa","OK"))))))))))))</f>
        <v/>
      </c>
      <c r="H84" s="34" t="n">
        <f aca="false">IF(G84="OK",C84,0)</f>
        <v>0</v>
      </c>
    </row>
    <row r="85" customFormat="false" ht="25" hidden="false" customHeight="true" outlineLevel="0" collapsed="false">
      <c r="A85" s="31"/>
      <c r="B85" s="32"/>
      <c r="C85" s="33"/>
      <c r="D85" s="31"/>
      <c r="E85" s="31"/>
      <c r="F85" s="31"/>
      <c r="G85" s="36" t="str">
        <f aca="false">IF(COUNTA(A85:F85)=0,"",IF(E85="","Falta o código",IF(E85&lt;&gt;TRIM(E85),"Confira o código",IF(COUNTIFS(PagoID,E85)&gt;1,"Código repetido",IF(NOT(ISNUMBER(B85)),"Confira a data",IF(OR(B85&lt;1,B85&gt;73415,INT(B85)&lt;&gt;B85),"Confira a data",IF(NOT(ISNUMBER(C85)),"Confira o valor",IF(C85&lt;=0,"Valor maior que zero",IF(COUNTIFS(Medios,D85)&lt;&gt;1,"Escolha um meio",IF(COUNTIFS(GastoID,A85)&lt;&gt;1,"Confira o ID da despesa",IF(SUMIFS(GastoValido,GastoID,A85)&lt;=0,"Corrija a obrigação",IF(B85&lt;SUMIFS(GastoFecha,GastoID,A85),"Anterior à despesa","OK"))))))))))))</f>
        <v/>
      </c>
      <c r="H85" s="34" t="n">
        <f aca="false">IF(G85="OK",C85,0)</f>
        <v>0</v>
      </c>
    </row>
    <row r="86" customFormat="false" ht="25" hidden="false" customHeight="true" outlineLevel="0" collapsed="false">
      <c r="A86" s="31"/>
      <c r="B86" s="32"/>
      <c r="C86" s="33"/>
      <c r="D86" s="31"/>
      <c r="E86" s="31"/>
      <c r="F86" s="31"/>
      <c r="G86" s="36" t="str">
        <f aca="false">IF(COUNTA(A86:F86)=0,"",IF(E86="","Falta o código",IF(E86&lt;&gt;TRIM(E86),"Confira o código",IF(COUNTIFS(PagoID,E86)&gt;1,"Código repetido",IF(NOT(ISNUMBER(B86)),"Confira a data",IF(OR(B86&lt;1,B86&gt;73415,INT(B86)&lt;&gt;B86),"Confira a data",IF(NOT(ISNUMBER(C86)),"Confira o valor",IF(C86&lt;=0,"Valor maior que zero",IF(COUNTIFS(Medios,D86)&lt;&gt;1,"Escolha um meio",IF(COUNTIFS(GastoID,A86)&lt;&gt;1,"Confira o ID da despesa",IF(SUMIFS(GastoValido,GastoID,A86)&lt;=0,"Corrija a obrigação",IF(B86&lt;SUMIFS(GastoFecha,GastoID,A86),"Anterior à despesa","OK"))))))))))))</f>
        <v/>
      </c>
      <c r="H86" s="34" t="n">
        <f aca="false">IF(G86="OK",C86,0)</f>
        <v>0</v>
      </c>
    </row>
    <row r="87" customFormat="false" ht="25" hidden="false" customHeight="true" outlineLevel="0" collapsed="false">
      <c r="A87" s="31"/>
      <c r="B87" s="32"/>
      <c r="C87" s="33"/>
      <c r="D87" s="31"/>
      <c r="E87" s="31"/>
      <c r="F87" s="31"/>
      <c r="G87" s="36" t="str">
        <f aca="false">IF(COUNTA(A87:F87)=0,"",IF(E87="","Falta o código",IF(E87&lt;&gt;TRIM(E87),"Confira o código",IF(COUNTIFS(PagoID,E87)&gt;1,"Código repetido",IF(NOT(ISNUMBER(B87)),"Confira a data",IF(OR(B87&lt;1,B87&gt;73415,INT(B87)&lt;&gt;B87),"Confira a data",IF(NOT(ISNUMBER(C87)),"Confira o valor",IF(C87&lt;=0,"Valor maior que zero",IF(COUNTIFS(Medios,D87)&lt;&gt;1,"Escolha um meio",IF(COUNTIFS(GastoID,A87)&lt;&gt;1,"Confira o ID da despesa",IF(SUMIFS(GastoValido,GastoID,A87)&lt;=0,"Corrija a obrigação",IF(B87&lt;SUMIFS(GastoFecha,GastoID,A87),"Anterior à despesa","OK"))))))))))))</f>
        <v/>
      </c>
      <c r="H87" s="34" t="n">
        <f aca="false">IF(G87="OK",C87,0)</f>
        <v>0</v>
      </c>
    </row>
    <row r="88" customFormat="false" ht="25" hidden="false" customHeight="true" outlineLevel="0" collapsed="false">
      <c r="A88" s="31"/>
      <c r="B88" s="32"/>
      <c r="C88" s="33"/>
      <c r="D88" s="31"/>
      <c r="E88" s="31"/>
      <c r="F88" s="31"/>
      <c r="G88" s="36" t="str">
        <f aca="false">IF(COUNTA(A88:F88)=0,"",IF(E88="","Falta o código",IF(E88&lt;&gt;TRIM(E88),"Confira o código",IF(COUNTIFS(PagoID,E88)&gt;1,"Código repetido",IF(NOT(ISNUMBER(B88)),"Confira a data",IF(OR(B88&lt;1,B88&gt;73415,INT(B88)&lt;&gt;B88),"Confira a data",IF(NOT(ISNUMBER(C88)),"Confira o valor",IF(C88&lt;=0,"Valor maior que zero",IF(COUNTIFS(Medios,D88)&lt;&gt;1,"Escolha um meio",IF(COUNTIFS(GastoID,A88)&lt;&gt;1,"Confira o ID da despesa",IF(SUMIFS(GastoValido,GastoID,A88)&lt;=0,"Corrija a obrigação",IF(B88&lt;SUMIFS(GastoFecha,GastoID,A88),"Anterior à despesa","OK"))))))))))))</f>
        <v/>
      </c>
      <c r="H88" s="34" t="n">
        <f aca="false">IF(G88="OK",C88,0)</f>
        <v>0</v>
      </c>
    </row>
    <row r="89" customFormat="false" ht="25" hidden="false" customHeight="true" outlineLevel="0" collapsed="false">
      <c r="A89" s="31"/>
      <c r="B89" s="32"/>
      <c r="C89" s="33"/>
      <c r="D89" s="31"/>
      <c r="E89" s="31"/>
      <c r="F89" s="31"/>
      <c r="G89" s="36" t="str">
        <f aca="false">IF(COUNTA(A89:F89)=0,"",IF(E89="","Falta o código",IF(E89&lt;&gt;TRIM(E89),"Confira o código",IF(COUNTIFS(PagoID,E89)&gt;1,"Código repetido",IF(NOT(ISNUMBER(B89)),"Confira a data",IF(OR(B89&lt;1,B89&gt;73415,INT(B89)&lt;&gt;B89),"Confira a data",IF(NOT(ISNUMBER(C89)),"Confira o valor",IF(C89&lt;=0,"Valor maior que zero",IF(COUNTIFS(Medios,D89)&lt;&gt;1,"Escolha um meio",IF(COUNTIFS(GastoID,A89)&lt;&gt;1,"Confira o ID da despesa",IF(SUMIFS(GastoValido,GastoID,A89)&lt;=0,"Corrija a obrigação",IF(B89&lt;SUMIFS(GastoFecha,GastoID,A89),"Anterior à despesa","OK"))))))))))))</f>
        <v/>
      </c>
      <c r="H89" s="34" t="n">
        <f aca="false">IF(G89="OK",C89,0)</f>
        <v>0</v>
      </c>
    </row>
    <row r="90" customFormat="false" ht="25" hidden="false" customHeight="true" outlineLevel="0" collapsed="false">
      <c r="A90" s="31"/>
      <c r="B90" s="32"/>
      <c r="C90" s="33"/>
      <c r="D90" s="31"/>
      <c r="E90" s="31"/>
      <c r="F90" s="31"/>
      <c r="G90" s="36" t="str">
        <f aca="false">IF(COUNTA(A90:F90)=0,"",IF(E90="","Falta o código",IF(E90&lt;&gt;TRIM(E90),"Confira o código",IF(COUNTIFS(PagoID,E90)&gt;1,"Código repetido",IF(NOT(ISNUMBER(B90)),"Confira a data",IF(OR(B90&lt;1,B90&gt;73415,INT(B90)&lt;&gt;B90),"Confira a data",IF(NOT(ISNUMBER(C90)),"Confira o valor",IF(C90&lt;=0,"Valor maior que zero",IF(COUNTIFS(Medios,D90)&lt;&gt;1,"Escolha um meio",IF(COUNTIFS(GastoID,A90)&lt;&gt;1,"Confira o ID da despesa",IF(SUMIFS(GastoValido,GastoID,A90)&lt;=0,"Corrija a obrigação",IF(B90&lt;SUMIFS(GastoFecha,GastoID,A90),"Anterior à despesa","OK"))))))))))))</f>
        <v/>
      </c>
      <c r="H90" s="34" t="n">
        <f aca="false">IF(G90="OK",C90,0)</f>
        <v>0</v>
      </c>
    </row>
    <row r="91" customFormat="false" ht="25" hidden="false" customHeight="true" outlineLevel="0" collapsed="false">
      <c r="A91" s="31"/>
      <c r="B91" s="32"/>
      <c r="C91" s="33"/>
      <c r="D91" s="31"/>
      <c r="E91" s="31"/>
      <c r="F91" s="31"/>
      <c r="G91" s="36" t="str">
        <f aca="false">IF(COUNTA(A91:F91)=0,"",IF(E91="","Falta o código",IF(E91&lt;&gt;TRIM(E91),"Confira o código",IF(COUNTIFS(PagoID,E91)&gt;1,"Código repetido",IF(NOT(ISNUMBER(B91)),"Confira a data",IF(OR(B91&lt;1,B91&gt;73415,INT(B91)&lt;&gt;B91),"Confira a data",IF(NOT(ISNUMBER(C91)),"Confira o valor",IF(C91&lt;=0,"Valor maior que zero",IF(COUNTIFS(Medios,D91)&lt;&gt;1,"Escolha um meio",IF(COUNTIFS(GastoID,A91)&lt;&gt;1,"Confira o ID da despesa",IF(SUMIFS(GastoValido,GastoID,A91)&lt;=0,"Corrija a obrigação",IF(B91&lt;SUMIFS(GastoFecha,GastoID,A91),"Anterior à despesa","OK"))))))))))))</f>
        <v/>
      </c>
      <c r="H91" s="34" t="n">
        <f aca="false">IF(G91="OK",C91,0)</f>
        <v>0</v>
      </c>
    </row>
    <row r="92" customFormat="false" ht="25" hidden="false" customHeight="true" outlineLevel="0" collapsed="false">
      <c r="A92" s="31"/>
      <c r="B92" s="32"/>
      <c r="C92" s="33"/>
      <c r="D92" s="31"/>
      <c r="E92" s="31"/>
      <c r="F92" s="31"/>
      <c r="G92" s="36" t="str">
        <f aca="false">IF(COUNTA(A92:F92)=0,"",IF(E92="","Falta o código",IF(E92&lt;&gt;TRIM(E92),"Confira o código",IF(COUNTIFS(PagoID,E92)&gt;1,"Código repetido",IF(NOT(ISNUMBER(B92)),"Confira a data",IF(OR(B92&lt;1,B92&gt;73415,INT(B92)&lt;&gt;B92),"Confira a data",IF(NOT(ISNUMBER(C92)),"Confira o valor",IF(C92&lt;=0,"Valor maior que zero",IF(COUNTIFS(Medios,D92)&lt;&gt;1,"Escolha um meio",IF(COUNTIFS(GastoID,A92)&lt;&gt;1,"Confira o ID da despesa",IF(SUMIFS(GastoValido,GastoID,A92)&lt;=0,"Corrija a obrigação",IF(B92&lt;SUMIFS(GastoFecha,GastoID,A92),"Anterior à despesa","OK"))))))))))))</f>
        <v/>
      </c>
      <c r="H92" s="34" t="n">
        <f aca="false">IF(G92="OK",C92,0)</f>
        <v>0</v>
      </c>
    </row>
    <row r="93" customFormat="false" ht="25" hidden="false" customHeight="true" outlineLevel="0" collapsed="false">
      <c r="A93" s="31"/>
      <c r="B93" s="32"/>
      <c r="C93" s="33"/>
      <c r="D93" s="31"/>
      <c r="E93" s="31"/>
      <c r="F93" s="31"/>
      <c r="G93" s="36" t="str">
        <f aca="false">IF(COUNTA(A93:F93)=0,"",IF(E93="","Falta o código",IF(E93&lt;&gt;TRIM(E93),"Confira o código",IF(COUNTIFS(PagoID,E93)&gt;1,"Código repetido",IF(NOT(ISNUMBER(B93)),"Confira a data",IF(OR(B93&lt;1,B93&gt;73415,INT(B93)&lt;&gt;B93),"Confira a data",IF(NOT(ISNUMBER(C93)),"Confira o valor",IF(C93&lt;=0,"Valor maior que zero",IF(COUNTIFS(Medios,D93)&lt;&gt;1,"Escolha um meio",IF(COUNTIFS(GastoID,A93)&lt;&gt;1,"Confira o ID da despesa",IF(SUMIFS(GastoValido,GastoID,A93)&lt;=0,"Corrija a obrigação",IF(B93&lt;SUMIFS(GastoFecha,GastoID,A93),"Anterior à despesa","OK"))))))))))))</f>
        <v/>
      </c>
      <c r="H93" s="34" t="n">
        <f aca="false">IF(G93="OK",C93,0)</f>
        <v>0</v>
      </c>
    </row>
    <row r="94" customFormat="false" ht="25" hidden="false" customHeight="true" outlineLevel="0" collapsed="false">
      <c r="A94" s="31"/>
      <c r="B94" s="32"/>
      <c r="C94" s="33"/>
      <c r="D94" s="31"/>
      <c r="E94" s="31"/>
      <c r="F94" s="31"/>
      <c r="G94" s="36" t="str">
        <f aca="false">IF(COUNTA(A94:F94)=0,"",IF(E94="","Falta o código",IF(E94&lt;&gt;TRIM(E94),"Confira o código",IF(COUNTIFS(PagoID,E94)&gt;1,"Código repetido",IF(NOT(ISNUMBER(B94)),"Confira a data",IF(OR(B94&lt;1,B94&gt;73415,INT(B94)&lt;&gt;B94),"Confira a data",IF(NOT(ISNUMBER(C94)),"Confira o valor",IF(C94&lt;=0,"Valor maior que zero",IF(COUNTIFS(Medios,D94)&lt;&gt;1,"Escolha um meio",IF(COUNTIFS(GastoID,A94)&lt;&gt;1,"Confira o ID da despesa",IF(SUMIFS(GastoValido,GastoID,A94)&lt;=0,"Corrija a obrigação",IF(B94&lt;SUMIFS(GastoFecha,GastoID,A94),"Anterior à despesa","OK"))))))))))))</f>
        <v/>
      </c>
      <c r="H94" s="34" t="n">
        <f aca="false">IF(G94="OK",C94,0)</f>
        <v>0</v>
      </c>
    </row>
    <row r="95" customFormat="false" ht="25" hidden="false" customHeight="true" outlineLevel="0" collapsed="false">
      <c r="A95" s="31"/>
      <c r="B95" s="32"/>
      <c r="C95" s="33"/>
      <c r="D95" s="31"/>
      <c r="E95" s="31"/>
      <c r="F95" s="31"/>
      <c r="G95" s="36" t="str">
        <f aca="false">IF(COUNTA(A95:F95)=0,"",IF(E95="","Falta o código",IF(E95&lt;&gt;TRIM(E95),"Confira o código",IF(COUNTIFS(PagoID,E95)&gt;1,"Código repetido",IF(NOT(ISNUMBER(B95)),"Confira a data",IF(OR(B95&lt;1,B95&gt;73415,INT(B95)&lt;&gt;B95),"Confira a data",IF(NOT(ISNUMBER(C95)),"Confira o valor",IF(C95&lt;=0,"Valor maior que zero",IF(COUNTIFS(Medios,D95)&lt;&gt;1,"Escolha um meio",IF(COUNTIFS(GastoID,A95)&lt;&gt;1,"Confira o ID da despesa",IF(SUMIFS(GastoValido,GastoID,A95)&lt;=0,"Corrija a obrigação",IF(B95&lt;SUMIFS(GastoFecha,GastoID,A95),"Anterior à despesa","OK"))))))))))))</f>
        <v/>
      </c>
      <c r="H95" s="34" t="n">
        <f aca="false">IF(G95="OK",C95,0)</f>
        <v>0</v>
      </c>
    </row>
    <row r="96" customFormat="false" ht="25" hidden="false" customHeight="true" outlineLevel="0" collapsed="false">
      <c r="A96" s="31"/>
      <c r="B96" s="32"/>
      <c r="C96" s="33"/>
      <c r="D96" s="31"/>
      <c r="E96" s="31"/>
      <c r="F96" s="31"/>
      <c r="G96" s="36" t="str">
        <f aca="false">IF(COUNTA(A96:F96)=0,"",IF(E96="","Falta o código",IF(E96&lt;&gt;TRIM(E96),"Confira o código",IF(COUNTIFS(PagoID,E96)&gt;1,"Código repetido",IF(NOT(ISNUMBER(B96)),"Confira a data",IF(OR(B96&lt;1,B96&gt;73415,INT(B96)&lt;&gt;B96),"Confira a data",IF(NOT(ISNUMBER(C96)),"Confira o valor",IF(C96&lt;=0,"Valor maior que zero",IF(COUNTIFS(Medios,D96)&lt;&gt;1,"Escolha um meio",IF(COUNTIFS(GastoID,A96)&lt;&gt;1,"Confira o ID da despesa",IF(SUMIFS(GastoValido,GastoID,A96)&lt;=0,"Corrija a obrigação",IF(B96&lt;SUMIFS(GastoFecha,GastoID,A96),"Anterior à despesa","OK"))))))))))))</f>
        <v/>
      </c>
      <c r="H96" s="34" t="n">
        <f aca="false">IF(G96="OK",C96,0)</f>
        <v>0</v>
      </c>
    </row>
    <row r="97" customFormat="false" ht="25" hidden="false" customHeight="true" outlineLevel="0" collapsed="false">
      <c r="A97" s="31"/>
      <c r="B97" s="32"/>
      <c r="C97" s="33"/>
      <c r="D97" s="31"/>
      <c r="E97" s="31"/>
      <c r="F97" s="31"/>
      <c r="G97" s="36" t="str">
        <f aca="false">IF(COUNTA(A97:F97)=0,"",IF(E97="","Falta o código",IF(E97&lt;&gt;TRIM(E97),"Confira o código",IF(COUNTIFS(PagoID,E97)&gt;1,"Código repetido",IF(NOT(ISNUMBER(B97)),"Confira a data",IF(OR(B97&lt;1,B97&gt;73415,INT(B97)&lt;&gt;B97),"Confira a data",IF(NOT(ISNUMBER(C97)),"Confira o valor",IF(C97&lt;=0,"Valor maior que zero",IF(COUNTIFS(Medios,D97)&lt;&gt;1,"Escolha um meio",IF(COUNTIFS(GastoID,A97)&lt;&gt;1,"Confira o ID da despesa",IF(SUMIFS(GastoValido,GastoID,A97)&lt;=0,"Corrija a obrigação",IF(B97&lt;SUMIFS(GastoFecha,GastoID,A97),"Anterior à despesa","OK"))))))))))))</f>
        <v/>
      </c>
      <c r="H97" s="34" t="n">
        <f aca="false">IF(G97="OK",C97,0)</f>
        <v>0</v>
      </c>
    </row>
    <row r="98" customFormat="false" ht="25" hidden="false" customHeight="true" outlineLevel="0" collapsed="false">
      <c r="A98" s="31"/>
      <c r="B98" s="32"/>
      <c r="C98" s="33"/>
      <c r="D98" s="31"/>
      <c r="E98" s="31"/>
      <c r="F98" s="31"/>
      <c r="G98" s="36" t="str">
        <f aca="false">IF(COUNTA(A98:F98)=0,"",IF(E98="","Falta o código",IF(E98&lt;&gt;TRIM(E98),"Confira o código",IF(COUNTIFS(PagoID,E98)&gt;1,"Código repetido",IF(NOT(ISNUMBER(B98)),"Confira a data",IF(OR(B98&lt;1,B98&gt;73415,INT(B98)&lt;&gt;B98),"Confira a data",IF(NOT(ISNUMBER(C98)),"Confira o valor",IF(C98&lt;=0,"Valor maior que zero",IF(COUNTIFS(Medios,D98)&lt;&gt;1,"Escolha um meio",IF(COUNTIFS(GastoID,A98)&lt;&gt;1,"Confira o ID da despesa",IF(SUMIFS(GastoValido,GastoID,A98)&lt;=0,"Corrija a obrigação",IF(B98&lt;SUMIFS(GastoFecha,GastoID,A98),"Anterior à despesa","OK"))))))))))))</f>
        <v/>
      </c>
      <c r="H98" s="34" t="n">
        <f aca="false">IF(G98="OK",C98,0)</f>
        <v>0</v>
      </c>
    </row>
    <row r="99" customFormat="false" ht="25" hidden="false" customHeight="true" outlineLevel="0" collapsed="false">
      <c r="A99" s="31"/>
      <c r="B99" s="32"/>
      <c r="C99" s="33"/>
      <c r="D99" s="31"/>
      <c r="E99" s="31"/>
      <c r="F99" s="31"/>
      <c r="G99" s="36" t="str">
        <f aca="false">IF(COUNTA(A99:F99)=0,"",IF(E99="","Falta o código",IF(E99&lt;&gt;TRIM(E99),"Confira o código",IF(COUNTIFS(PagoID,E99)&gt;1,"Código repetido",IF(NOT(ISNUMBER(B99)),"Confira a data",IF(OR(B99&lt;1,B99&gt;73415,INT(B99)&lt;&gt;B99),"Confira a data",IF(NOT(ISNUMBER(C99)),"Confira o valor",IF(C99&lt;=0,"Valor maior que zero",IF(COUNTIFS(Medios,D99)&lt;&gt;1,"Escolha um meio",IF(COUNTIFS(GastoID,A99)&lt;&gt;1,"Confira o ID da despesa",IF(SUMIFS(GastoValido,GastoID,A99)&lt;=0,"Corrija a obrigação",IF(B99&lt;SUMIFS(GastoFecha,GastoID,A99),"Anterior à despesa","OK"))))))))))))</f>
        <v/>
      </c>
      <c r="H99" s="34" t="n">
        <f aca="false">IF(G99="OK",C99,0)</f>
        <v>0</v>
      </c>
    </row>
    <row r="100" customFormat="false" ht="25" hidden="false" customHeight="true" outlineLevel="0" collapsed="false">
      <c r="A100" s="31"/>
      <c r="B100" s="32"/>
      <c r="C100" s="33"/>
      <c r="D100" s="31"/>
      <c r="E100" s="31"/>
      <c r="F100" s="31"/>
      <c r="G100" s="36" t="str">
        <f aca="false">IF(COUNTA(A100:F100)=0,"",IF(E100="","Falta o código",IF(E100&lt;&gt;TRIM(E100),"Confira o código",IF(COUNTIFS(PagoID,E100)&gt;1,"Código repetido",IF(NOT(ISNUMBER(B100)),"Confira a data",IF(OR(B100&lt;1,B100&gt;73415,INT(B100)&lt;&gt;B100),"Confira a data",IF(NOT(ISNUMBER(C100)),"Confira o valor",IF(C100&lt;=0,"Valor maior que zero",IF(COUNTIFS(Medios,D100)&lt;&gt;1,"Escolha um meio",IF(COUNTIFS(GastoID,A100)&lt;&gt;1,"Confira o ID da despesa",IF(SUMIFS(GastoValido,GastoID,A100)&lt;=0,"Corrija a obrigação",IF(B100&lt;SUMIFS(GastoFecha,GastoID,A100),"Anterior à despesa","OK"))))))))))))</f>
        <v/>
      </c>
      <c r="H100" s="34" t="n">
        <f aca="false">IF(G100="OK",C100,0)</f>
        <v>0</v>
      </c>
    </row>
    <row r="101" customFormat="false" ht="25" hidden="false" customHeight="true" outlineLevel="0" collapsed="false">
      <c r="A101" s="31"/>
      <c r="B101" s="32"/>
      <c r="C101" s="33"/>
      <c r="D101" s="31"/>
      <c r="E101" s="31"/>
      <c r="F101" s="31"/>
      <c r="G101" s="36" t="str">
        <f aca="false">IF(COUNTA(A101:F101)=0,"",IF(E101="","Falta o código",IF(E101&lt;&gt;TRIM(E101),"Confira o código",IF(COUNTIFS(PagoID,E101)&gt;1,"Código repetido",IF(NOT(ISNUMBER(B101)),"Confira a data",IF(OR(B101&lt;1,B101&gt;73415,INT(B101)&lt;&gt;B101),"Confira a data",IF(NOT(ISNUMBER(C101)),"Confira o valor",IF(C101&lt;=0,"Valor maior que zero",IF(COUNTIFS(Medios,D101)&lt;&gt;1,"Escolha um meio",IF(COUNTIFS(GastoID,A101)&lt;&gt;1,"Confira o ID da despesa",IF(SUMIFS(GastoValido,GastoID,A101)&lt;=0,"Corrija a obrigação",IF(B101&lt;SUMIFS(GastoFecha,GastoID,A101),"Anterior à despesa","OK"))))))))))))</f>
        <v/>
      </c>
      <c r="H101" s="34" t="n">
        <f aca="false">IF(G101="OK",C101,0)</f>
        <v>0</v>
      </c>
    </row>
    <row r="102" customFormat="false" ht="25" hidden="false" customHeight="true" outlineLevel="0" collapsed="false">
      <c r="A102" s="31"/>
      <c r="B102" s="32"/>
      <c r="C102" s="33"/>
      <c r="D102" s="31"/>
      <c r="E102" s="31"/>
      <c r="F102" s="31"/>
      <c r="G102" s="36" t="str">
        <f aca="false">IF(COUNTA(A102:F102)=0,"",IF(E102="","Falta o código",IF(E102&lt;&gt;TRIM(E102),"Confira o código",IF(COUNTIFS(PagoID,E102)&gt;1,"Código repetido",IF(NOT(ISNUMBER(B102)),"Confira a data",IF(OR(B102&lt;1,B102&gt;73415,INT(B102)&lt;&gt;B102),"Confira a data",IF(NOT(ISNUMBER(C102)),"Confira o valor",IF(C102&lt;=0,"Valor maior que zero",IF(COUNTIFS(Medios,D102)&lt;&gt;1,"Escolha um meio",IF(COUNTIFS(GastoID,A102)&lt;&gt;1,"Confira o ID da despesa",IF(SUMIFS(GastoValido,GastoID,A102)&lt;=0,"Corrija a obrigação",IF(B102&lt;SUMIFS(GastoFecha,GastoID,A102),"Anterior à despesa","OK"))))))))))))</f>
        <v/>
      </c>
      <c r="H102" s="34" t="n">
        <f aca="false">IF(G102="OK",C102,0)</f>
        <v>0</v>
      </c>
    </row>
    <row r="103" customFormat="false" ht="25" hidden="false" customHeight="true" outlineLevel="0" collapsed="false">
      <c r="A103" s="31"/>
      <c r="B103" s="32"/>
      <c r="C103" s="33"/>
      <c r="D103" s="31"/>
      <c r="E103" s="31"/>
      <c r="F103" s="31"/>
      <c r="G103" s="36" t="str">
        <f aca="false">IF(COUNTA(A103:F103)=0,"",IF(E103="","Falta o código",IF(E103&lt;&gt;TRIM(E103),"Confira o código",IF(COUNTIFS(PagoID,E103)&gt;1,"Código repetido",IF(NOT(ISNUMBER(B103)),"Confira a data",IF(OR(B103&lt;1,B103&gt;73415,INT(B103)&lt;&gt;B103),"Confira a data",IF(NOT(ISNUMBER(C103)),"Confira o valor",IF(C103&lt;=0,"Valor maior que zero",IF(COUNTIFS(Medios,D103)&lt;&gt;1,"Escolha um meio",IF(COUNTIFS(GastoID,A103)&lt;&gt;1,"Confira o ID da despesa",IF(SUMIFS(GastoValido,GastoID,A103)&lt;=0,"Corrija a obrigação",IF(B103&lt;SUMIFS(GastoFecha,GastoID,A103),"Anterior à despesa","OK"))))))))))))</f>
        <v/>
      </c>
      <c r="H103" s="34" t="n">
        <f aca="false">IF(G103="OK",C103,0)</f>
        <v>0</v>
      </c>
    </row>
    <row r="104" customFormat="false" ht="25" hidden="false" customHeight="true" outlineLevel="0" collapsed="false">
      <c r="A104" s="31"/>
      <c r="B104" s="32"/>
      <c r="C104" s="33"/>
      <c r="D104" s="31"/>
      <c r="E104" s="31"/>
      <c r="F104" s="31"/>
      <c r="G104" s="36" t="str">
        <f aca="false">IF(COUNTA(A104:F104)=0,"",IF(E104="","Falta o código",IF(E104&lt;&gt;TRIM(E104),"Confira o código",IF(COUNTIFS(PagoID,E104)&gt;1,"Código repetido",IF(NOT(ISNUMBER(B104)),"Confira a data",IF(OR(B104&lt;1,B104&gt;73415,INT(B104)&lt;&gt;B104),"Confira a data",IF(NOT(ISNUMBER(C104)),"Confira o valor",IF(C104&lt;=0,"Valor maior que zero",IF(COUNTIFS(Medios,D104)&lt;&gt;1,"Escolha um meio",IF(COUNTIFS(GastoID,A104)&lt;&gt;1,"Confira o ID da despesa",IF(SUMIFS(GastoValido,GastoID,A104)&lt;=0,"Corrija a obrigação",IF(B104&lt;SUMIFS(GastoFecha,GastoID,A104),"Anterior à despesa","OK"))))))))))))</f>
        <v/>
      </c>
      <c r="H104" s="34" t="n">
        <f aca="false">IF(G104="OK",C104,0)</f>
        <v>0</v>
      </c>
    </row>
    <row r="105" customFormat="false" ht="25" hidden="false" customHeight="true" outlineLevel="0" collapsed="false">
      <c r="A105" s="31"/>
      <c r="B105" s="32"/>
      <c r="C105" s="33"/>
      <c r="D105" s="31"/>
      <c r="E105" s="31"/>
      <c r="F105" s="31"/>
      <c r="G105" s="36" t="str">
        <f aca="false">IF(COUNTA(A105:F105)=0,"",IF(E105="","Falta o código",IF(E105&lt;&gt;TRIM(E105),"Confira o código",IF(COUNTIFS(PagoID,E105)&gt;1,"Código repetido",IF(NOT(ISNUMBER(B105)),"Confira a data",IF(OR(B105&lt;1,B105&gt;73415,INT(B105)&lt;&gt;B105),"Confira a data",IF(NOT(ISNUMBER(C105)),"Confira o valor",IF(C105&lt;=0,"Valor maior que zero",IF(COUNTIFS(Medios,D105)&lt;&gt;1,"Escolha um meio",IF(COUNTIFS(GastoID,A105)&lt;&gt;1,"Confira o ID da despesa",IF(SUMIFS(GastoValido,GastoID,A105)&lt;=0,"Corrija a obrigação",IF(B105&lt;SUMIFS(GastoFecha,GastoID,A105),"Anterior à despesa","OK"))))))))))))</f>
        <v/>
      </c>
      <c r="H105" s="34" t="n">
        <f aca="false">IF(G105="OK",C105,0)</f>
        <v>0</v>
      </c>
    </row>
    <row r="106" customFormat="false" ht="25" hidden="false" customHeight="true" outlineLevel="0" collapsed="false">
      <c r="A106" s="31"/>
      <c r="B106" s="32"/>
      <c r="C106" s="33"/>
      <c r="D106" s="31"/>
      <c r="E106" s="31"/>
      <c r="F106" s="31"/>
      <c r="G106" s="36" t="str">
        <f aca="false">IF(COUNTA(A106:F106)=0,"",IF(E106="","Falta o código",IF(E106&lt;&gt;TRIM(E106),"Confira o código",IF(COUNTIFS(PagoID,E106)&gt;1,"Código repetido",IF(NOT(ISNUMBER(B106)),"Confira a data",IF(OR(B106&lt;1,B106&gt;73415,INT(B106)&lt;&gt;B106),"Confira a data",IF(NOT(ISNUMBER(C106)),"Confira o valor",IF(C106&lt;=0,"Valor maior que zero",IF(COUNTIFS(Medios,D106)&lt;&gt;1,"Escolha um meio",IF(COUNTIFS(GastoID,A106)&lt;&gt;1,"Confira o ID da despesa",IF(SUMIFS(GastoValido,GastoID,A106)&lt;=0,"Corrija a obrigação",IF(B106&lt;SUMIFS(GastoFecha,GastoID,A106),"Anterior à despesa","OK"))))))))))))</f>
        <v/>
      </c>
      <c r="H106" s="34" t="n">
        <f aca="false">IF(G106="OK",C106,0)</f>
        <v>0</v>
      </c>
    </row>
    <row r="107" customFormat="false" ht="25" hidden="false" customHeight="true" outlineLevel="0" collapsed="false">
      <c r="A107" s="31"/>
      <c r="B107" s="32"/>
      <c r="C107" s="33"/>
      <c r="D107" s="31"/>
      <c r="E107" s="31"/>
      <c r="F107" s="31"/>
      <c r="G107" s="36" t="str">
        <f aca="false">IF(COUNTA(A107:F107)=0,"",IF(E107="","Falta o código",IF(E107&lt;&gt;TRIM(E107),"Confira o código",IF(COUNTIFS(PagoID,E107)&gt;1,"Código repetido",IF(NOT(ISNUMBER(B107)),"Confira a data",IF(OR(B107&lt;1,B107&gt;73415,INT(B107)&lt;&gt;B107),"Confira a data",IF(NOT(ISNUMBER(C107)),"Confira o valor",IF(C107&lt;=0,"Valor maior que zero",IF(COUNTIFS(Medios,D107)&lt;&gt;1,"Escolha um meio",IF(COUNTIFS(GastoID,A107)&lt;&gt;1,"Confira o ID da despesa",IF(SUMIFS(GastoValido,GastoID,A107)&lt;=0,"Corrija a obrigação",IF(B107&lt;SUMIFS(GastoFecha,GastoID,A107),"Anterior à despesa","OK"))))))))))))</f>
        <v/>
      </c>
      <c r="H107" s="34" t="n">
        <f aca="false">IF(G107="OK",C107,0)</f>
        <v>0</v>
      </c>
    </row>
    <row r="108" customFormat="false" ht="25" hidden="false" customHeight="true" outlineLevel="0" collapsed="false">
      <c r="A108" s="31"/>
      <c r="B108" s="32"/>
      <c r="C108" s="33"/>
      <c r="D108" s="31"/>
      <c r="E108" s="31"/>
      <c r="F108" s="31"/>
      <c r="G108" s="36" t="str">
        <f aca="false">IF(COUNTA(A108:F108)=0,"",IF(E108="","Falta o código",IF(E108&lt;&gt;TRIM(E108),"Confira o código",IF(COUNTIFS(PagoID,E108)&gt;1,"Código repetido",IF(NOT(ISNUMBER(B108)),"Confira a data",IF(OR(B108&lt;1,B108&gt;73415,INT(B108)&lt;&gt;B108),"Confira a data",IF(NOT(ISNUMBER(C108)),"Confira o valor",IF(C108&lt;=0,"Valor maior que zero",IF(COUNTIFS(Medios,D108)&lt;&gt;1,"Escolha um meio",IF(COUNTIFS(GastoID,A108)&lt;&gt;1,"Confira o ID da despesa",IF(SUMIFS(GastoValido,GastoID,A108)&lt;=0,"Corrija a obrigação",IF(B108&lt;SUMIFS(GastoFecha,GastoID,A108),"Anterior à despesa","OK"))))))))))))</f>
        <v/>
      </c>
      <c r="H108" s="34" t="n">
        <f aca="false">IF(G108="OK",C108,0)</f>
        <v>0</v>
      </c>
    </row>
    <row r="109" customFormat="false" ht="25" hidden="false" customHeight="true" outlineLevel="0" collapsed="false">
      <c r="A109" s="31"/>
      <c r="B109" s="32"/>
      <c r="C109" s="33"/>
      <c r="D109" s="31"/>
      <c r="E109" s="31"/>
      <c r="F109" s="31"/>
      <c r="G109" s="36" t="str">
        <f aca="false">IF(COUNTA(A109:F109)=0,"",IF(E109="","Falta o código",IF(E109&lt;&gt;TRIM(E109),"Confira o código",IF(COUNTIFS(PagoID,E109)&gt;1,"Código repetido",IF(NOT(ISNUMBER(B109)),"Confira a data",IF(OR(B109&lt;1,B109&gt;73415,INT(B109)&lt;&gt;B109),"Confira a data",IF(NOT(ISNUMBER(C109)),"Confira o valor",IF(C109&lt;=0,"Valor maior que zero",IF(COUNTIFS(Medios,D109)&lt;&gt;1,"Escolha um meio",IF(COUNTIFS(GastoID,A109)&lt;&gt;1,"Confira o ID da despesa",IF(SUMIFS(GastoValido,GastoID,A109)&lt;=0,"Corrija a obrigação",IF(B109&lt;SUMIFS(GastoFecha,GastoID,A109),"Anterior à despesa","OK"))))))))))))</f>
        <v/>
      </c>
      <c r="H109" s="34" t="n">
        <f aca="false">IF(G109="OK",C109,0)</f>
        <v>0</v>
      </c>
    </row>
    <row r="110" customFormat="false" ht="25" hidden="false" customHeight="true" outlineLevel="0" collapsed="false">
      <c r="A110" s="31"/>
      <c r="B110" s="32"/>
      <c r="C110" s="33"/>
      <c r="D110" s="31"/>
      <c r="E110" s="31"/>
      <c r="F110" s="31"/>
      <c r="G110" s="36" t="str">
        <f aca="false">IF(COUNTA(A110:F110)=0,"",IF(E110="","Falta o código",IF(E110&lt;&gt;TRIM(E110),"Confira o código",IF(COUNTIFS(PagoID,E110)&gt;1,"Código repetido",IF(NOT(ISNUMBER(B110)),"Confira a data",IF(OR(B110&lt;1,B110&gt;73415,INT(B110)&lt;&gt;B110),"Confira a data",IF(NOT(ISNUMBER(C110)),"Confira o valor",IF(C110&lt;=0,"Valor maior que zero",IF(COUNTIFS(Medios,D110)&lt;&gt;1,"Escolha um meio",IF(COUNTIFS(GastoID,A110)&lt;&gt;1,"Confira o ID da despesa",IF(SUMIFS(GastoValido,GastoID,A110)&lt;=0,"Corrija a obrigação",IF(B110&lt;SUMIFS(GastoFecha,GastoID,A110),"Anterior à despesa","OK"))))))))))))</f>
        <v/>
      </c>
      <c r="H110" s="34" t="n">
        <f aca="false">IF(G110="OK",C110,0)</f>
        <v>0</v>
      </c>
    </row>
    <row r="111" customFormat="false" ht="25" hidden="false" customHeight="true" outlineLevel="0" collapsed="false">
      <c r="A111" s="31"/>
      <c r="B111" s="32"/>
      <c r="C111" s="33"/>
      <c r="D111" s="31"/>
      <c r="E111" s="31"/>
      <c r="F111" s="31"/>
      <c r="G111" s="36" t="str">
        <f aca="false">IF(COUNTA(A111:F111)=0,"",IF(E111="","Falta o código",IF(E111&lt;&gt;TRIM(E111),"Confira o código",IF(COUNTIFS(PagoID,E111)&gt;1,"Código repetido",IF(NOT(ISNUMBER(B111)),"Confira a data",IF(OR(B111&lt;1,B111&gt;73415,INT(B111)&lt;&gt;B111),"Confira a data",IF(NOT(ISNUMBER(C111)),"Confira o valor",IF(C111&lt;=0,"Valor maior que zero",IF(COUNTIFS(Medios,D111)&lt;&gt;1,"Escolha um meio",IF(COUNTIFS(GastoID,A111)&lt;&gt;1,"Confira o ID da despesa",IF(SUMIFS(GastoValido,GastoID,A111)&lt;=0,"Corrija a obrigação",IF(B111&lt;SUMIFS(GastoFecha,GastoID,A111),"Anterior à despesa","OK"))))))))))))</f>
        <v/>
      </c>
      <c r="H111" s="34" t="n">
        <f aca="false">IF(G111="OK",C111,0)</f>
        <v>0</v>
      </c>
    </row>
    <row r="112" customFormat="false" ht="25" hidden="false" customHeight="true" outlineLevel="0" collapsed="false">
      <c r="A112" s="31"/>
      <c r="B112" s="32"/>
      <c r="C112" s="33"/>
      <c r="D112" s="31"/>
      <c r="E112" s="31"/>
      <c r="F112" s="31"/>
      <c r="G112" s="36" t="str">
        <f aca="false">IF(COUNTA(A112:F112)=0,"",IF(E112="","Falta o código",IF(E112&lt;&gt;TRIM(E112),"Confira o código",IF(COUNTIFS(PagoID,E112)&gt;1,"Código repetido",IF(NOT(ISNUMBER(B112)),"Confira a data",IF(OR(B112&lt;1,B112&gt;73415,INT(B112)&lt;&gt;B112),"Confira a data",IF(NOT(ISNUMBER(C112)),"Confira o valor",IF(C112&lt;=0,"Valor maior que zero",IF(COUNTIFS(Medios,D112)&lt;&gt;1,"Escolha um meio",IF(COUNTIFS(GastoID,A112)&lt;&gt;1,"Confira o ID da despesa",IF(SUMIFS(GastoValido,GastoID,A112)&lt;=0,"Corrija a obrigação",IF(B112&lt;SUMIFS(GastoFecha,GastoID,A112),"Anterior à despesa","OK"))))))))))))</f>
        <v/>
      </c>
      <c r="H112" s="34" t="n">
        <f aca="false">IF(G112="OK",C112,0)</f>
        <v>0</v>
      </c>
    </row>
    <row r="113" customFormat="false" ht="25" hidden="false" customHeight="true" outlineLevel="0" collapsed="false">
      <c r="A113" s="31"/>
      <c r="B113" s="32"/>
      <c r="C113" s="33"/>
      <c r="D113" s="31"/>
      <c r="E113" s="31"/>
      <c r="F113" s="31"/>
      <c r="G113" s="36" t="str">
        <f aca="false">IF(COUNTA(A113:F113)=0,"",IF(E113="","Falta o código",IF(E113&lt;&gt;TRIM(E113),"Confira o código",IF(COUNTIFS(PagoID,E113)&gt;1,"Código repetido",IF(NOT(ISNUMBER(B113)),"Confira a data",IF(OR(B113&lt;1,B113&gt;73415,INT(B113)&lt;&gt;B113),"Confira a data",IF(NOT(ISNUMBER(C113)),"Confira o valor",IF(C113&lt;=0,"Valor maior que zero",IF(COUNTIFS(Medios,D113)&lt;&gt;1,"Escolha um meio",IF(COUNTIFS(GastoID,A113)&lt;&gt;1,"Confira o ID da despesa",IF(SUMIFS(GastoValido,GastoID,A113)&lt;=0,"Corrija a obrigação",IF(B113&lt;SUMIFS(GastoFecha,GastoID,A113),"Anterior à despesa","OK"))))))))))))</f>
        <v/>
      </c>
      <c r="H113" s="34" t="n">
        <f aca="false">IF(G113="OK",C113,0)</f>
        <v>0</v>
      </c>
    </row>
    <row r="114" customFormat="false" ht="25" hidden="false" customHeight="true" outlineLevel="0" collapsed="false">
      <c r="A114" s="31"/>
      <c r="B114" s="32"/>
      <c r="C114" s="33"/>
      <c r="D114" s="31"/>
      <c r="E114" s="31"/>
      <c r="F114" s="31"/>
      <c r="G114" s="36" t="str">
        <f aca="false">IF(COUNTA(A114:F114)=0,"",IF(E114="","Falta o código",IF(E114&lt;&gt;TRIM(E114),"Confira o código",IF(COUNTIFS(PagoID,E114)&gt;1,"Código repetido",IF(NOT(ISNUMBER(B114)),"Confira a data",IF(OR(B114&lt;1,B114&gt;73415,INT(B114)&lt;&gt;B114),"Confira a data",IF(NOT(ISNUMBER(C114)),"Confira o valor",IF(C114&lt;=0,"Valor maior que zero",IF(COUNTIFS(Medios,D114)&lt;&gt;1,"Escolha um meio",IF(COUNTIFS(GastoID,A114)&lt;&gt;1,"Confira o ID da despesa",IF(SUMIFS(GastoValido,GastoID,A114)&lt;=0,"Corrija a obrigação",IF(B114&lt;SUMIFS(GastoFecha,GastoID,A114),"Anterior à despesa","OK"))))))))))))</f>
        <v/>
      </c>
      <c r="H114" s="34" t="n">
        <f aca="false">IF(G114="OK",C114,0)</f>
        <v>0</v>
      </c>
    </row>
    <row r="115" customFormat="false" ht="25" hidden="false" customHeight="true" outlineLevel="0" collapsed="false">
      <c r="A115" s="31"/>
      <c r="B115" s="32"/>
      <c r="C115" s="33"/>
      <c r="D115" s="31"/>
      <c r="E115" s="31"/>
      <c r="F115" s="31"/>
      <c r="G115" s="36" t="str">
        <f aca="false">IF(COUNTA(A115:F115)=0,"",IF(E115="","Falta o código",IF(E115&lt;&gt;TRIM(E115),"Confira o código",IF(COUNTIFS(PagoID,E115)&gt;1,"Código repetido",IF(NOT(ISNUMBER(B115)),"Confira a data",IF(OR(B115&lt;1,B115&gt;73415,INT(B115)&lt;&gt;B115),"Confira a data",IF(NOT(ISNUMBER(C115)),"Confira o valor",IF(C115&lt;=0,"Valor maior que zero",IF(COUNTIFS(Medios,D115)&lt;&gt;1,"Escolha um meio",IF(COUNTIFS(GastoID,A115)&lt;&gt;1,"Confira o ID da despesa",IF(SUMIFS(GastoValido,GastoID,A115)&lt;=0,"Corrija a obrigação",IF(B115&lt;SUMIFS(GastoFecha,GastoID,A115),"Anterior à despesa","OK"))))))))))))</f>
        <v/>
      </c>
      <c r="H115" s="34" t="n">
        <f aca="false">IF(G115="OK",C115,0)</f>
        <v>0</v>
      </c>
    </row>
    <row r="116" customFormat="false" ht="25" hidden="false" customHeight="true" outlineLevel="0" collapsed="false">
      <c r="A116" s="31"/>
      <c r="B116" s="32"/>
      <c r="C116" s="33"/>
      <c r="D116" s="31"/>
      <c r="E116" s="31"/>
      <c r="F116" s="31"/>
      <c r="G116" s="36" t="str">
        <f aca="false">IF(COUNTA(A116:F116)=0,"",IF(E116="","Falta o código",IF(E116&lt;&gt;TRIM(E116),"Confira o código",IF(COUNTIFS(PagoID,E116)&gt;1,"Código repetido",IF(NOT(ISNUMBER(B116)),"Confira a data",IF(OR(B116&lt;1,B116&gt;73415,INT(B116)&lt;&gt;B116),"Confira a data",IF(NOT(ISNUMBER(C116)),"Confira o valor",IF(C116&lt;=0,"Valor maior que zero",IF(COUNTIFS(Medios,D116)&lt;&gt;1,"Escolha um meio",IF(COUNTIFS(GastoID,A116)&lt;&gt;1,"Confira o ID da despesa",IF(SUMIFS(GastoValido,GastoID,A116)&lt;=0,"Corrija a obrigação",IF(B116&lt;SUMIFS(GastoFecha,GastoID,A116),"Anterior à despesa","OK"))))))))))))</f>
        <v/>
      </c>
      <c r="H116" s="34" t="n">
        <f aca="false">IF(G116="OK",C116,0)</f>
        <v>0</v>
      </c>
    </row>
    <row r="117" customFormat="false" ht="25" hidden="false" customHeight="true" outlineLevel="0" collapsed="false">
      <c r="A117" s="31"/>
      <c r="B117" s="32"/>
      <c r="C117" s="33"/>
      <c r="D117" s="31"/>
      <c r="E117" s="31"/>
      <c r="F117" s="31"/>
      <c r="G117" s="36" t="str">
        <f aca="false">IF(COUNTA(A117:F117)=0,"",IF(E117="","Falta o código",IF(E117&lt;&gt;TRIM(E117),"Confira o código",IF(COUNTIFS(PagoID,E117)&gt;1,"Código repetido",IF(NOT(ISNUMBER(B117)),"Confira a data",IF(OR(B117&lt;1,B117&gt;73415,INT(B117)&lt;&gt;B117),"Confira a data",IF(NOT(ISNUMBER(C117)),"Confira o valor",IF(C117&lt;=0,"Valor maior que zero",IF(COUNTIFS(Medios,D117)&lt;&gt;1,"Escolha um meio",IF(COUNTIFS(GastoID,A117)&lt;&gt;1,"Confira o ID da despesa",IF(SUMIFS(GastoValido,GastoID,A117)&lt;=0,"Corrija a obrigação",IF(B117&lt;SUMIFS(GastoFecha,GastoID,A117),"Anterior à despesa","OK"))))))))))))</f>
        <v/>
      </c>
      <c r="H117" s="34" t="n">
        <f aca="false">IF(G117="OK",C117,0)</f>
        <v>0</v>
      </c>
    </row>
    <row r="118" customFormat="false" ht="25" hidden="false" customHeight="true" outlineLevel="0" collapsed="false">
      <c r="A118" s="31"/>
      <c r="B118" s="32"/>
      <c r="C118" s="33"/>
      <c r="D118" s="31"/>
      <c r="E118" s="31"/>
      <c r="F118" s="31"/>
      <c r="G118" s="36" t="str">
        <f aca="false">IF(COUNTA(A118:F118)=0,"",IF(E118="","Falta o código",IF(E118&lt;&gt;TRIM(E118),"Confira o código",IF(COUNTIFS(PagoID,E118)&gt;1,"Código repetido",IF(NOT(ISNUMBER(B118)),"Confira a data",IF(OR(B118&lt;1,B118&gt;73415,INT(B118)&lt;&gt;B118),"Confira a data",IF(NOT(ISNUMBER(C118)),"Confira o valor",IF(C118&lt;=0,"Valor maior que zero",IF(COUNTIFS(Medios,D118)&lt;&gt;1,"Escolha um meio",IF(COUNTIFS(GastoID,A118)&lt;&gt;1,"Confira o ID da despesa",IF(SUMIFS(GastoValido,GastoID,A118)&lt;=0,"Corrija a obrigação",IF(B118&lt;SUMIFS(GastoFecha,GastoID,A118),"Anterior à despesa","OK"))))))))))))</f>
        <v/>
      </c>
      <c r="H118" s="34" t="n">
        <f aca="false">IF(G118="OK",C118,0)</f>
        <v>0</v>
      </c>
    </row>
    <row r="119" customFormat="false" ht="25" hidden="false" customHeight="true" outlineLevel="0" collapsed="false">
      <c r="A119" s="31"/>
      <c r="B119" s="32"/>
      <c r="C119" s="33"/>
      <c r="D119" s="31"/>
      <c r="E119" s="31"/>
      <c r="F119" s="31"/>
      <c r="G119" s="36" t="str">
        <f aca="false">IF(COUNTA(A119:F119)=0,"",IF(E119="","Falta o código",IF(E119&lt;&gt;TRIM(E119),"Confira o código",IF(COUNTIFS(PagoID,E119)&gt;1,"Código repetido",IF(NOT(ISNUMBER(B119)),"Confira a data",IF(OR(B119&lt;1,B119&gt;73415,INT(B119)&lt;&gt;B119),"Confira a data",IF(NOT(ISNUMBER(C119)),"Confira o valor",IF(C119&lt;=0,"Valor maior que zero",IF(COUNTIFS(Medios,D119)&lt;&gt;1,"Escolha um meio",IF(COUNTIFS(GastoID,A119)&lt;&gt;1,"Confira o ID da despesa",IF(SUMIFS(GastoValido,GastoID,A119)&lt;=0,"Corrija a obrigação",IF(B119&lt;SUMIFS(GastoFecha,GastoID,A119),"Anterior à despesa","OK"))))))))))))</f>
        <v/>
      </c>
      <c r="H119" s="34" t="n">
        <f aca="false">IF(G119="OK",C119,0)</f>
        <v>0</v>
      </c>
    </row>
    <row r="120" customFormat="false" ht="25" hidden="false" customHeight="true" outlineLevel="0" collapsed="false">
      <c r="A120" s="31"/>
      <c r="B120" s="32"/>
      <c r="C120" s="33"/>
      <c r="D120" s="31"/>
      <c r="E120" s="31"/>
      <c r="F120" s="31"/>
      <c r="G120" s="36" t="str">
        <f aca="false">IF(COUNTA(A120:F120)=0,"",IF(E120="","Falta o código",IF(E120&lt;&gt;TRIM(E120),"Confira o código",IF(COUNTIFS(PagoID,E120)&gt;1,"Código repetido",IF(NOT(ISNUMBER(B120)),"Confira a data",IF(OR(B120&lt;1,B120&gt;73415,INT(B120)&lt;&gt;B120),"Confira a data",IF(NOT(ISNUMBER(C120)),"Confira o valor",IF(C120&lt;=0,"Valor maior que zero",IF(COUNTIFS(Medios,D120)&lt;&gt;1,"Escolha um meio",IF(COUNTIFS(GastoID,A120)&lt;&gt;1,"Confira o ID da despesa",IF(SUMIFS(GastoValido,GastoID,A120)&lt;=0,"Corrija a obrigação",IF(B120&lt;SUMIFS(GastoFecha,GastoID,A120),"Anterior à despesa","OK"))))))))))))</f>
        <v/>
      </c>
      <c r="H120" s="34" t="n">
        <f aca="false">IF(G120="OK",C120,0)</f>
        <v>0</v>
      </c>
    </row>
    <row r="121" customFormat="false" ht="25" hidden="false" customHeight="true" outlineLevel="0" collapsed="false">
      <c r="A121" s="31"/>
      <c r="B121" s="32"/>
      <c r="C121" s="33"/>
      <c r="D121" s="31"/>
      <c r="E121" s="31"/>
      <c r="F121" s="31"/>
      <c r="G121" s="36" t="str">
        <f aca="false">IF(COUNTA(A121:F121)=0,"",IF(E121="","Falta o código",IF(E121&lt;&gt;TRIM(E121),"Confira o código",IF(COUNTIFS(PagoID,E121)&gt;1,"Código repetido",IF(NOT(ISNUMBER(B121)),"Confira a data",IF(OR(B121&lt;1,B121&gt;73415,INT(B121)&lt;&gt;B121),"Confira a data",IF(NOT(ISNUMBER(C121)),"Confira o valor",IF(C121&lt;=0,"Valor maior que zero",IF(COUNTIFS(Medios,D121)&lt;&gt;1,"Escolha um meio",IF(COUNTIFS(GastoID,A121)&lt;&gt;1,"Confira o ID da despesa",IF(SUMIFS(GastoValido,GastoID,A121)&lt;=0,"Corrija a obrigação",IF(B121&lt;SUMIFS(GastoFecha,GastoID,A121),"Anterior à despesa","OK"))))))))))))</f>
        <v/>
      </c>
      <c r="H121" s="34" t="n">
        <f aca="false">IF(G121="OK",C121,0)</f>
        <v>0</v>
      </c>
    </row>
    <row r="122" customFormat="false" ht="25" hidden="false" customHeight="true" outlineLevel="0" collapsed="false">
      <c r="A122" s="31"/>
      <c r="B122" s="32"/>
      <c r="C122" s="33"/>
      <c r="D122" s="31"/>
      <c r="E122" s="31"/>
      <c r="F122" s="31"/>
      <c r="G122" s="36" t="str">
        <f aca="false">IF(COUNTA(A122:F122)=0,"",IF(E122="","Falta o código",IF(E122&lt;&gt;TRIM(E122),"Confira o código",IF(COUNTIFS(PagoID,E122)&gt;1,"Código repetido",IF(NOT(ISNUMBER(B122)),"Confira a data",IF(OR(B122&lt;1,B122&gt;73415,INT(B122)&lt;&gt;B122),"Confira a data",IF(NOT(ISNUMBER(C122)),"Confira o valor",IF(C122&lt;=0,"Valor maior que zero",IF(COUNTIFS(Medios,D122)&lt;&gt;1,"Escolha um meio",IF(COUNTIFS(GastoID,A122)&lt;&gt;1,"Confira o ID da despesa",IF(SUMIFS(GastoValido,GastoID,A122)&lt;=0,"Corrija a obrigação",IF(B122&lt;SUMIFS(GastoFecha,GastoID,A122),"Anterior à despesa","OK"))))))))))))</f>
        <v/>
      </c>
      <c r="H122" s="34" t="n">
        <f aca="false">IF(G122="OK",C122,0)</f>
        <v>0</v>
      </c>
    </row>
    <row r="123" customFormat="false" ht="25" hidden="false" customHeight="true" outlineLevel="0" collapsed="false">
      <c r="A123" s="31"/>
      <c r="B123" s="32"/>
      <c r="C123" s="33"/>
      <c r="D123" s="31"/>
      <c r="E123" s="31"/>
      <c r="F123" s="31"/>
      <c r="G123" s="36" t="str">
        <f aca="false">IF(COUNTA(A123:F123)=0,"",IF(E123="","Falta o código",IF(E123&lt;&gt;TRIM(E123),"Confira o código",IF(COUNTIFS(PagoID,E123)&gt;1,"Código repetido",IF(NOT(ISNUMBER(B123)),"Confira a data",IF(OR(B123&lt;1,B123&gt;73415,INT(B123)&lt;&gt;B123),"Confira a data",IF(NOT(ISNUMBER(C123)),"Confira o valor",IF(C123&lt;=0,"Valor maior que zero",IF(COUNTIFS(Medios,D123)&lt;&gt;1,"Escolha um meio",IF(COUNTIFS(GastoID,A123)&lt;&gt;1,"Confira o ID da despesa",IF(SUMIFS(GastoValido,GastoID,A123)&lt;=0,"Corrija a obrigação",IF(B123&lt;SUMIFS(GastoFecha,GastoID,A123),"Anterior à despesa","OK"))))))))))))</f>
        <v/>
      </c>
      <c r="H123" s="34" t="n">
        <f aca="false">IF(G123="OK",C123,0)</f>
        <v>0</v>
      </c>
    </row>
    <row r="124" customFormat="false" ht="25" hidden="false" customHeight="true" outlineLevel="0" collapsed="false">
      <c r="A124" s="31"/>
      <c r="B124" s="32"/>
      <c r="C124" s="33"/>
      <c r="D124" s="31"/>
      <c r="E124" s="31"/>
      <c r="F124" s="31"/>
      <c r="G124" s="36" t="str">
        <f aca="false">IF(COUNTA(A124:F124)=0,"",IF(E124="","Falta o código",IF(E124&lt;&gt;TRIM(E124),"Confira o código",IF(COUNTIFS(PagoID,E124)&gt;1,"Código repetido",IF(NOT(ISNUMBER(B124)),"Confira a data",IF(OR(B124&lt;1,B124&gt;73415,INT(B124)&lt;&gt;B124),"Confira a data",IF(NOT(ISNUMBER(C124)),"Confira o valor",IF(C124&lt;=0,"Valor maior que zero",IF(COUNTIFS(Medios,D124)&lt;&gt;1,"Escolha um meio",IF(COUNTIFS(GastoID,A124)&lt;&gt;1,"Confira o ID da despesa",IF(SUMIFS(GastoValido,GastoID,A124)&lt;=0,"Corrija a obrigação",IF(B124&lt;SUMIFS(GastoFecha,GastoID,A124),"Anterior à despesa","OK"))))))))))))</f>
        <v/>
      </c>
      <c r="H124" s="34" t="n">
        <f aca="false">IF(G124="OK",C124,0)</f>
        <v>0</v>
      </c>
    </row>
    <row r="125" customFormat="false" ht="25" hidden="false" customHeight="true" outlineLevel="0" collapsed="false">
      <c r="A125" s="31"/>
      <c r="B125" s="32"/>
      <c r="C125" s="33"/>
      <c r="D125" s="31"/>
      <c r="E125" s="31"/>
      <c r="F125" s="31"/>
      <c r="G125" s="36" t="str">
        <f aca="false">IF(COUNTA(A125:F125)=0,"",IF(E125="","Falta o código",IF(E125&lt;&gt;TRIM(E125),"Confira o código",IF(COUNTIFS(PagoID,E125)&gt;1,"Código repetido",IF(NOT(ISNUMBER(B125)),"Confira a data",IF(OR(B125&lt;1,B125&gt;73415,INT(B125)&lt;&gt;B125),"Confira a data",IF(NOT(ISNUMBER(C125)),"Confira o valor",IF(C125&lt;=0,"Valor maior que zero",IF(COUNTIFS(Medios,D125)&lt;&gt;1,"Escolha um meio",IF(COUNTIFS(GastoID,A125)&lt;&gt;1,"Confira o ID da despesa",IF(SUMIFS(GastoValido,GastoID,A125)&lt;=0,"Corrija a obrigação",IF(B125&lt;SUMIFS(GastoFecha,GastoID,A125),"Anterior à despesa","OK"))))))))))))</f>
        <v/>
      </c>
      <c r="H125" s="34" t="n">
        <f aca="false">IF(G125="OK",C125,0)</f>
        <v>0</v>
      </c>
    </row>
    <row r="126" customFormat="false" ht="25" hidden="false" customHeight="true" outlineLevel="0" collapsed="false">
      <c r="A126" s="31"/>
      <c r="B126" s="32"/>
      <c r="C126" s="33"/>
      <c r="D126" s="31"/>
      <c r="E126" s="31"/>
      <c r="F126" s="31"/>
      <c r="G126" s="36" t="str">
        <f aca="false">IF(COUNTA(A126:F126)=0,"",IF(E126="","Falta o código",IF(E126&lt;&gt;TRIM(E126),"Confira o código",IF(COUNTIFS(PagoID,E126)&gt;1,"Código repetido",IF(NOT(ISNUMBER(B126)),"Confira a data",IF(OR(B126&lt;1,B126&gt;73415,INT(B126)&lt;&gt;B126),"Confira a data",IF(NOT(ISNUMBER(C126)),"Confira o valor",IF(C126&lt;=0,"Valor maior que zero",IF(COUNTIFS(Medios,D126)&lt;&gt;1,"Escolha um meio",IF(COUNTIFS(GastoID,A126)&lt;&gt;1,"Confira o ID da despesa",IF(SUMIFS(GastoValido,GastoID,A126)&lt;=0,"Corrija a obrigação",IF(B126&lt;SUMIFS(GastoFecha,GastoID,A126),"Anterior à despesa","OK"))))))))))))</f>
        <v/>
      </c>
      <c r="H126" s="34" t="n">
        <f aca="false">IF(G126="OK",C126,0)</f>
        <v>0</v>
      </c>
    </row>
    <row r="127" customFormat="false" ht="25" hidden="false" customHeight="true" outlineLevel="0" collapsed="false">
      <c r="A127" s="31"/>
      <c r="B127" s="32"/>
      <c r="C127" s="33"/>
      <c r="D127" s="31"/>
      <c r="E127" s="31"/>
      <c r="F127" s="31"/>
      <c r="G127" s="36" t="str">
        <f aca="false">IF(COUNTA(A127:F127)=0,"",IF(E127="","Falta o código",IF(E127&lt;&gt;TRIM(E127),"Confira o código",IF(COUNTIFS(PagoID,E127)&gt;1,"Código repetido",IF(NOT(ISNUMBER(B127)),"Confira a data",IF(OR(B127&lt;1,B127&gt;73415,INT(B127)&lt;&gt;B127),"Confira a data",IF(NOT(ISNUMBER(C127)),"Confira o valor",IF(C127&lt;=0,"Valor maior que zero",IF(COUNTIFS(Medios,D127)&lt;&gt;1,"Escolha um meio",IF(COUNTIFS(GastoID,A127)&lt;&gt;1,"Confira o ID da despesa",IF(SUMIFS(GastoValido,GastoID,A127)&lt;=0,"Corrija a obrigação",IF(B127&lt;SUMIFS(GastoFecha,GastoID,A127),"Anterior à despesa","OK"))))))))))))</f>
        <v/>
      </c>
      <c r="H127" s="34" t="n">
        <f aca="false">IF(G127="OK",C127,0)</f>
        <v>0</v>
      </c>
    </row>
    <row r="128" customFormat="false" ht="25" hidden="false" customHeight="true" outlineLevel="0" collapsed="false">
      <c r="A128" s="31"/>
      <c r="B128" s="32"/>
      <c r="C128" s="33"/>
      <c r="D128" s="31"/>
      <c r="E128" s="31"/>
      <c r="F128" s="31"/>
      <c r="G128" s="36" t="str">
        <f aca="false">IF(COUNTA(A128:F128)=0,"",IF(E128="","Falta o código",IF(E128&lt;&gt;TRIM(E128),"Confira o código",IF(COUNTIFS(PagoID,E128)&gt;1,"Código repetido",IF(NOT(ISNUMBER(B128)),"Confira a data",IF(OR(B128&lt;1,B128&gt;73415,INT(B128)&lt;&gt;B128),"Confira a data",IF(NOT(ISNUMBER(C128)),"Confira o valor",IF(C128&lt;=0,"Valor maior que zero",IF(COUNTIFS(Medios,D128)&lt;&gt;1,"Escolha um meio",IF(COUNTIFS(GastoID,A128)&lt;&gt;1,"Confira o ID da despesa",IF(SUMIFS(GastoValido,GastoID,A128)&lt;=0,"Corrija a obrigação",IF(B128&lt;SUMIFS(GastoFecha,GastoID,A128),"Anterior à despesa","OK"))))))))))))</f>
        <v/>
      </c>
      <c r="H128" s="34" t="n">
        <f aca="false">IF(G128="OK",C128,0)</f>
        <v>0</v>
      </c>
    </row>
    <row r="129" customFormat="false" ht="25" hidden="false" customHeight="true" outlineLevel="0" collapsed="false">
      <c r="A129" s="31"/>
      <c r="B129" s="32"/>
      <c r="C129" s="33"/>
      <c r="D129" s="31"/>
      <c r="E129" s="31"/>
      <c r="F129" s="31"/>
      <c r="G129" s="36" t="str">
        <f aca="false">IF(COUNTA(A129:F129)=0,"",IF(E129="","Falta o código",IF(E129&lt;&gt;TRIM(E129),"Confira o código",IF(COUNTIFS(PagoID,E129)&gt;1,"Código repetido",IF(NOT(ISNUMBER(B129)),"Confira a data",IF(OR(B129&lt;1,B129&gt;73415,INT(B129)&lt;&gt;B129),"Confira a data",IF(NOT(ISNUMBER(C129)),"Confira o valor",IF(C129&lt;=0,"Valor maior que zero",IF(COUNTIFS(Medios,D129)&lt;&gt;1,"Escolha um meio",IF(COUNTIFS(GastoID,A129)&lt;&gt;1,"Confira o ID da despesa",IF(SUMIFS(GastoValido,GastoID,A129)&lt;=0,"Corrija a obrigação",IF(B129&lt;SUMIFS(GastoFecha,GastoID,A129),"Anterior à despesa","OK"))))))))))))</f>
        <v/>
      </c>
      <c r="H129" s="34" t="n">
        <f aca="false">IF(G129="OK",C129,0)</f>
        <v>0</v>
      </c>
    </row>
    <row r="130" customFormat="false" ht="25" hidden="false" customHeight="true" outlineLevel="0" collapsed="false">
      <c r="A130" s="31"/>
      <c r="B130" s="32"/>
      <c r="C130" s="33"/>
      <c r="D130" s="31"/>
      <c r="E130" s="31"/>
      <c r="F130" s="31"/>
      <c r="G130" s="36" t="str">
        <f aca="false">IF(COUNTA(A130:F130)=0,"",IF(E130="","Falta o código",IF(E130&lt;&gt;TRIM(E130),"Confira o código",IF(COUNTIFS(PagoID,E130)&gt;1,"Código repetido",IF(NOT(ISNUMBER(B130)),"Confira a data",IF(OR(B130&lt;1,B130&gt;73415,INT(B130)&lt;&gt;B130),"Confira a data",IF(NOT(ISNUMBER(C130)),"Confira o valor",IF(C130&lt;=0,"Valor maior que zero",IF(COUNTIFS(Medios,D130)&lt;&gt;1,"Escolha um meio",IF(COUNTIFS(GastoID,A130)&lt;&gt;1,"Confira o ID da despesa",IF(SUMIFS(GastoValido,GastoID,A130)&lt;=0,"Corrija a obrigação",IF(B130&lt;SUMIFS(GastoFecha,GastoID,A130),"Anterior à despesa","OK"))))))))))))</f>
        <v/>
      </c>
      <c r="H130" s="34" t="n">
        <f aca="false">IF(G130="OK",C130,0)</f>
        <v>0</v>
      </c>
    </row>
    <row r="131" customFormat="false" ht="25" hidden="false" customHeight="true" outlineLevel="0" collapsed="false">
      <c r="A131" s="31"/>
      <c r="B131" s="32"/>
      <c r="C131" s="33"/>
      <c r="D131" s="31"/>
      <c r="E131" s="31"/>
      <c r="F131" s="31"/>
      <c r="G131" s="36" t="str">
        <f aca="false">IF(COUNTA(A131:F131)=0,"",IF(E131="","Falta o código",IF(E131&lt;&gt;TRIM(E131),"Confira o código",IF(COUNTIFS(PagoID,E131)&gt;1,"Código repetido",IF(NOT(ISNUMBER(B131)),"Confira a data",IF(OR(B131&lt;1,B131&gt;73415,INT(B131)&lt;&gt;B131),"Confira a data",IF(NOT(ISNUMBER(C131)),"Confira o valor",IF(C131&lt;=0,"Valor maior que zero",IF(COUNTIFS(Medios,D131)&lt;&gt;1,"Escolha um meio",IF(COUNTIFS(GastoID,A131)&lt;&gt;1,"Confira o ID da despesa",IF(SUMIFS(GastoValido,GastoID,A131)&lt;=0,"Corrija a obrigação",IF(B131&lt;SUMIFS(GastoFecha,GastoID,A131),"Anterior à despesa","OK"))))))))))))</f>
        <v/>
      </c>
      <c r="H131" s="34" t="n">
        <f aca="false">IF(G131="OK",C131,0)</f>
        <v>0</v>
      </c>
    </row>
    <row r="132" customFormat="false" ht="25" hidden="false" customHeight="true" outlineLevel="0" collapsed="false">
      <c r="A132" s="31"/>
      <c r="B132" s="32"/>
      <c r="C132" s="33"/>
      <c r="D132" s="31"/>
      <c r="E132" s="31"/>
      <c r="F132" s="31"/>
      <c r="G132" s="36" t="str">
        <f aca="false">IF(COUNTA(A132:F132)=0,"",IF(E132="","Falta o código",IF(E132&lt;&gt;TRIM(E132),"Confira o código",IF(COUNTIFS(PagoID,E132)&gt;1,"Código repetido",IF(NOT(ISNUMBER(B132)),"Confira a data",IF(OR(B132&lt;1,B132&gt;73415,INT(B132)&lt;&gt;B132),"Confira a data",IF(NOT(ISNUMBER(C132)),"Confira o valor",IF(C132&lt;=0,"Valor maior que zero",IF(COUNTIFS(Medios,D132)&lt;&gt;1,"Escolha um meio",IF(COUNTIFS(GastoID,A132)&lt;&gt;1,"Confira o ID da despesa",IF(SUMIFS(GastoValido,GastoID,A132)&lt;=0,"Corrija a obrigação",IF(B132&lt;SUMIFS(GastoFecha,GastoID,A132),"Anterior à despesa","OK"))))))))))))</f>
        <v/>
      </c>
      <c r="H132" s="34" t="n">
        <f aca="false">IF(G132="OK",C132,0)</f>
        <v>0</v>
      </c>
    </row>
    <row r="133" customFormat="false" ht="25" hidden="false" customHeight="true" outlineLevel="0" collapsed="false">
      <c r="A133" s="31"/>
      <c r="B133" s="32"/>
      <c r="C133" s="33"/>
      <c r="D133" s="31"/>
      <c r="E133" s="31"/>
      <c r="F133" s="31"/>
      <c r="G133" s="36" t="str">
        <f aca="false">IF(COUNTA(A133:F133)=0,"",IF(E133="","Falta o código",IF(E133&lt;&gt;TRIM(E133),"Confira o código",IF(COUNTIFS(PagoID,E133)&gt;1,"Código repetido",IF(NOT(ISNUMBER(B133)),"Confira a data",IF(OR(B133&lt;1,B133&gt;73415,INT(B133)&lt;&gt;B133),"Confira a data",IF(NOT(ISNUMBER(C133)),"Confira o valor",IF(C133&lt;=0,"Valor maior que zero",IF(COUNTIFS(Medios,D133)&lt;&gt;1,"Escolha um meio",IF(COUNTIFS(GastoID,A133)&lt;&gt;1,"Confira o ID da despesa",IF(SUMIFS(GastoValido,GastoID,A133)&lt;=0,"Corrija a obrigação",IF(B133&lt;SUMIFS(GastoFecha,GastoID,A133),"Anterior à despesa","OK"))))))))))))</f>
        <v/>
      </c>
      <c r="H133" s="34" t="n">
        <f aca="false">IF(G133="OK",C133,0)</f>
        <v>0</v>
      </c>
    </row>
    <row r="134" customFormat="false" ht="25" hidden="false" customHeight="true" outlineLevel="0" collapsed="false">
      <c r="A134" s="31"/>
      <c r="B134" s="32"/>
      <c r="C134" s="33"/>
      <c r="D134" s="31"/>
      <c r="E134" s="31"/>
      <c r="F134" s="31"/>
      <c r="G134" s="36" t="str">
        <f aca="false">IF(COUNTA(A134:F134)=0,"",IF(E134="","Falta o código",IF(E134&lt;&gt;TRIM(E134),"Confira o código",IF(COUNTIFS(PagoID,E134)&gt;1,"Código repetido",IF(NOT(ISNUMBER(B134)),"Confira a data",IF(OR(B134&lt;1,B134&gt;73415,INT(B134)&lt;&gt;B134),"Confira a data",IF(NOT(ISNUMBER(C134)),"Confira o valor",IF(C134&lt;=0,"Valor maior que zero",IF(COUNTIFS(Medios,D134)&lt;&gt;1,"Escolha um meio",IF(COUNTIFS(GastoID,A134)&lt;&gt;1,"Confira o ID da despesa",IF(SUMIFS(GastoValido,GastoID,A134)&lt;=0,"Corrija a obrigação",IF(B134&lt;SUMIFS(GastoFecha,GastoID,A134),"Anterior à despesa","OK"))))))))))))</f>
        <v/>
      </c>
      <c r="H134" s="34" t="n">
        <f aca="false">IF(G134="OK",C134,0)</f>
        <v>0</v>
      </c>
    </row>
    <row r="135" customFormat="false" ht="25" hidden="false" customHeight="true" outlineLevel="0" collapsed="false">
      <c r="A135" s="31"/>
      <c r="B135" s="32"/>
      <c r="C135" s="33"/>
      <c r="D135" s="31"/>
      <c r="E135" s="31"/>
      <c r="F135" s="31"/>
      <c r="G135" s="36" t="str">
        <f aca="false">IF(COUNTA(A135:F135)=0,"",IF(E135="","Falta o código",IF(E135&lt;&gt;TRIM(E135),"Confira o código",IF(COUNTIFS(PagoID,E135)&gt;1,"Código repetido",IF(NOT(ISNUMBER(B135)),"Confira a data",IF(OR(B135&lt;1,B135&gt;73415,INT(B135)&lt;&gt;B135),"Confira a data",IF(NOT(ISNUMBER(C135)),"Confira o valor",IF(C135&lt;=0,"Valor maior que zero",IF(COUNTIFS(Medios,D135)&lt;&gt;1,"Escolha um meio",IF(COUNTIFS(GastoID,A135)&lt;&gt;1,"Confira o ID da despesa",IF(SUMIFS(GastoValido,GastoID,A135)&lt;=0,"Corrija a obrigação",IF(B135&lt;SUMIFS(GastoFecha,GastoID,A135),"Anterior à despesa","OK"))))))))))))</f>
        <v/>
      </c>
      <c r="H135" s="34" t="n">
        <f aca="false">IF(G135="OK",C135,0)</f>
        <v>0</v>
      </c>
    </row>
    <row r="136" customFormat="false" ht="25" hidden="false" customHeight="true" outlineLevel="0" collapsed="false">
      <c r="A136" s="31"/>
      <c r="B136" s="32"/>
      <c r="C136" s="33"/>
      <c r="D136" s="31"/>
      <c r="E136" s="31"/>
      <c r="F136" s="31"/>
      <c r="G136" s="36" t="str">
        <f aca="false">IF(COUNTA(A136:F136)=0,"",IF(E136="","Falta o código",IF(E136&lt;&gt;TRIM(E136),"Confira o código",IF(COUNTIFS(PagoID,E136)&gt;1,"Código repetido",IF(NOT(ISNUMBER(B136)),"Confira a data",IF(OR(B136&lt;1,B136&gt;73415,INT(B136)&lt;&gt;B136),"Confira a data",IF(NOT(ISNUMBER(C136)),"Confira o valor",IF(C136&lt;=0,"Valor maior que zero",IF(COUNTIFS(Medios,D136)&lt;&gt;1,"Escolha um meio",IF(COUNTIFS(GastoID,A136)&lt;&gt;1,"Confira o ID da despesa",IF(SUMIFS(GastoValido,GastoID,A136)&lt;=0,"Corrija a obrigação",IF(B136&lt;SUMIFS(GastoFecha,GastoID,A136),"Anterior à despesa","OK"))))))))))))</f>
        <v/>
      </c>
      <c r="H136" s="34" t="n">
        <f aca="false">IF(G136="OK",C136,0)</f>
        <v>0</v>
      </c>
    </row>
    <row r="137" customFormat="false" ht="25" hidden="false" customHeight="true" outlineLevel="0" collapsed="false">
      <c r="A137" s="31"/>
      <c r="B137" s="32"/>
      <c r="C137" s="33"/>
      <c r="D137" s="31"/>
      <c r="E137" s="31"/>
      <c r="F137" s="31"/>
      <c r="G137" s="36" t="str">
        <f aca="false">IF(COUNTA(A137:F137)=0,"",IF(E137="","Falta o código",IF(E137&lt;&gt;TRIM(E137),"Confira o código",IF(COUNTIFS(PagoID,E137)&gt;1,"Código repetido",IF(NOT(ISNUMBER(B137)),"Confira a data",IF(OR(B137&lt;1,B137&gt;73415,INT(B137)&lt;&gt;B137),"Confira a data",IF(NOT(ISNUMBER(C137)),"Confira o valor",IF(C137&lt;=0,"Valor maior que zero",IF(COUNTIFS(Medios,D137)&lt;&gt;1,"Escolha um meio",IF(COUNTIFS(GastoID,A137)&lt;&gt;1,"Confira o ID da despesa",IF(SUMIFS(GastoValido,GastoID,A137)&lt;=0,"Corrija a obrigação",IF(B137&lt;SUMIFS(GastoFecha,GastoID,A137),"Anterior à despesa","OK"))))))))))))</f>
        <v/>
      </c>
      <c r="H137" s="34" t="n">
        <f aca="false">IF(G137="OK",C137,0)</f>
        <v>0</v>
      </c>
    </row>
    <row r="138" customFormat="false" ht="25" hidden="false" customHeight="true" outlineLevel="0" collapsed="false">
      <c r="A138" s="31"/>
      <c r="B138" s="32"/>
      <c r="C138" s="33"/>
      <c r="D138" s="31"/>
      <c r="E138" s="31"/>
      <c r="F138" s="31"/>
      <c r="G138" s="36" t="str">
        <f aca="false">IF(COUNTA(A138:F138)=0,"",IF(E138="","Falta o código",IF(E138&lt;&gt;TRIM(E138),"Confira o código",IF(COUNTIFS(PagoID,E138)&gt;1,"Código repetido",IF(NOT(ISNUMBER(B138)),"Confira a data",IF(OR(B138&lt;1,B138&gt;73415,INT(B138)&lt;&gt;B138),"Confira a data",IF(NOT(ISNUMBER(C138)),"Confira o valor",IF(C138&lt;=0,"Valor maior que zero",IF(COUNTIFS(Medios,D138)&lt;&gt;1,"Escolha um meio",IF(COUNTIFS(GastoID,A138)&lt;&gt;1,"Confira o ID da despesa",IF(SUMIFS(GastoValido,GastoID,A138)&lt;=0,"Corrija a obrigação",IF(B138&lt;SUMIFS(GastoFecha,GastoID,A138),"Anterior à despesa","OK"))))))))))))</f>
        <v/>
      </c>
      <c r="H138" s="34" t="n">
        <f aca="false">IF(G138="OK",C138,0)</f>
        <v>0</v>
      </c>
    </row>
    <row r="139" customFormat="false" ht="25" hidden="false" customHeight="true" outlineLevel="0" collapsed="false">
      <c r="A139" s="31"/>
      <c r="B139" s="32"/>
      <c r="C139" s="33"/>
      <c r="D139" s="31"/>
      <c r="E139" s="31"/>
      <c r="F139" s="31"/>
      <c r="G139" s="36" t="str">
        <f aca="false">IF(COUNTA(A139:F139)=0,"",IF(E139="","Falta o código",IF(E139&lt;&gt;TRIM(E139),"Confira o código",IF(COUNTIFS(PagoID,E139)&gt;1,"Código repetido",IF(NOT(ISNUMBER(B139)),"Confira a data",IF(OR(B139&lt;1,B139&gt;73415,INT(B139)&lt;&gt;B139),"Confira a data",IF(NOT(ISNUMBER(C139)),"Confira o valor",IF(C139&lt;=0,"Valor maior que zero",IF(COUNTIFS(Medios,D139)&lt;&gt;1,"Escolha um meio",IF(COUNTIFS(GastoID,A139)&lt;&gt;1,"Confira o ID da despesa",IF(SUMIFS(GastoValido,GastoID,A139)&lt;=0,"Corrija a obrigação",IF(B139&lt;SUMIFS(GastoFecha,GastoID,A139),"Anterior à despesa","OK"))))))))))))</f>
        <v/>
      </c>
      <c r="H139" s="34" t="n">
        <f aca="false">IF(G139="OK",C139,0)</f>
        <v>0</v>
      </c>
    </row>
    <row r="140" customFormat="false" ht="25" hidden="false" customHeight="true" outlineLevel="0" collapsed="false">
      <c r="A140" s="31"/>
      <c r="B140" s="32"/>
      <c r="C140" s="33"/>
      <c r="D140" s="31"/>
      <c r="E140" s="31"/>
      <c r="F140" s="31"/>
      <c r="G140" s="36" t="str">
        <f aca="false">IF(COUNTA(A140:F140)=0,"",IF(E140="","Falta o código",IF(E140&lt;&gt;TRIM(E140),"Confira o código",IF(COUNTIFS(PagoID,E140)&gt;1,"Código repetido",IF(NOT(ISNUMBER(B140)),"Confira a data",IF(OR(B140&lt;1,B140&gt;73415,INT(B140)&lt;&gt;B140),"Confira a data",IF(NOT(ISNUMBER(C140)),"Confira o valor",IF(C140&lt;=0,"Valor maior que zero",IF(COUNTIFS(Medios,D140)&lt;&gt;1,"Escolha um meio",IF(COUNTIFS(GastoID,A140)&lt;&gt;1,"Confira o ID da despesa",IF(SUMIFS(GastoValido,GastoID,A140)&lt;=0,"Corrija a obrigação",IF(B140&lt;SUMIFS(GastoFecha,GastoID,A140),"Anterior à despesa","OK"))))))))))))</f>
        <v/>
      </c>
      <c r="H140" s="34" t="n">
        <f aca="false">IF(G140="OK",C140,0)</f>
        <v>0</v>
      </c>
    </row>
    <row r="141" customFormat="false" ht="25" hidden="false" customHeight="true" outlineLevel="0" collapsed="false">
      <c r="A141" s="31"/>
      <c r="B141" s="32"/>
      <c r="C141" s="33"/>
      <c r="D141" s="31"/>
      <c r="E141" s="31"/>
      <c r="F141" s="31"/>
      <c r="G141" s="36" t="str">
        <f aca="false">IF(COUNTA(A141:F141)=0,"",IF(E141="","Falta o código",IF(E141&lt;&gt;TRIM(E141),"Confira o código",IF(COUNTIFS(PagoID,E141)&gt;1,"Código repetido",IF(NOT(ISNUMBER(B141)),"Confira a data",IF(OR(B141&lt;1,B141&gt;73415,INT(B141)&lt;&gt;B141),"Confira a data",IF(NOT(ISNUMBER(C141)),"Confira o valor",IF(C141&lt;=0,"Valor maior que zero",IF(COUNTIFS(Medios,D141)&lt;&gt;1,"Escolha um meio",IF(COUNTIFS(GastoID,A141)&lt;&gt;1,"Confira o ID da despesa",IF(SUMIFS(GastoValido,GastoID,A141)&lt;=0,"Corrija a obrigação",IF(B141&lt;SUMIFS(GastoFecha,GastoID,A141),"Anterior à despesa","OK"))))))))))))</f>
        <v/>
      </c>
      <c r="H141" s="34" t="n">
        <f aca="false">IF(G141="OK",C141,0)</f>
        <v>0</v>
      </c>
    </row>
    <row r="142" customFormat="false" ht="25" hidden="false" customHeight="true" outlineLevel="0" collapsed="false">
      <c r="A142" s="31"/>
      <c r="B142" s="32"/>
      <c r="C142" s="33"/>
      <c r="D142" s="31"/>
      <c r="E142" s="31"/>
      <c r="F142" s="31"/>
      <c r="G142" s="36" t="str">
        <f aca="false">IF(COUNTA(A142:F142)=0,"",IF(E142="","Falta o código",IF(E142&lt;&gt;TRIM(E142),"Confira o código",IF(COUNTIFS(PagoID,E142)&gt;1,"Código repetido",IF(NOT(ISNUMBER(B142)),"Confira a data",IF(OR(B142&lt;1,B142&gt;73415,INT(B142)&lt;&gt;B142),"Confira a data",IF(NOT(ISNUMBER(C142)),"Confira o valor",IF(C142&lt;=0,"Valor maior que zero",IF(COUNTIFS(Medios,D142)&lt;&gt;1,"Escolha um meio",IF(COUNTIFS(GastoID,A142)&lt;&gt;1,"Confira o ID da despesa",IF(SUMIFS(GastoValido,GastoID,A142)&lt;=0,"Corrija a obrigação",IF(B142&lt;SUMIFS(GastoFecha,GastoID,A142),"Anterior à despesa","OK"))))))))))))</f>
        <v/>
      </c>
      <c r="H142" s="34" t="n">
        <f aca="false">IF(G142="OK",C142,0)</f>
        <v>0</v>
      </c>
    </row>
    <row r="143" customFormat="false" ht="25" hidden="false" customHeight="true" outlineLevel="0" collapsed="false">
      <c r="A143" s="31"/>
      <c r="B143" s="32"/>
      <c r="C143" s="33"/>
      <c r="D143" s="31"/>
      <c r="E143" s="31"/>
      <c r="F143" s="31"/>
      <c r="G143" s="36" t="str">
        <f aca="false">IF(COUNTA(A143:F143)=0,"",IF(E143="","Falta o código",IF(E143&lt;&gt;TRIM(E143),"Confira o código",IF(COUNTIFS(PagoID,E143)&gt;1,"Código repetido",IF(NOT(ISNUMBER(B143)),"Confira a data",IF(OR(B143&lt;1,B143&gt;73415,INT(B143)&lt;&gt;B143),"Confira a data",IF(NOT(ISNUMBER(C143)),"Confira o valor",IF(C143&lt;=0,"Valor maior que zero",IF(COUNTIFS(Medios,D143)&lt;&gt;1,"Escolha um meio",IF(COUNTIFS(GastoID,A143)&lt;&gt;1,"Confira o ID da despesa",IF(SUMIFS(GastoValido,GastoID,A143)&lt;=0,"Corrija a obrigação",IF(B143&lt;SUMIFS(GastoFecha,GastoID,A143),"Anterior à despesa","OK"))))))))))))</f>
        <v/>
      </c>
      <c r="H143" s="34" t="n">
        <f aca="false">IF(G143="OK",C143,0)</f>
        <v>0</v>
      </c>
    </row>
    <row r="144" customFormat="false" ht="25" hidden="false" customHeight="true" outlineLevel="0" collapsed="false">
      <c r="A144" s="31"/>
      <c r="B144" s="32"/>
      <c r="C144" s="33"/>
      <c r="D144" s="31"/>
      <c r="E144" s="31"/>
      <c r="F144" s="31"/>
      <c r="G144" s="36" t="str">
        <f aca="false">IF(COUNTA(A144:F144)=0,"",IF(E144="","Falta o código",IF(E144&lt;&gt;TRIM(E144),"Confira o código",IF(COUNTIFS(PagoID,E144)&gt;1,"Código repetido",IF(NOT(ISNUMBER(B144)),"Confira a data",IF(OR(B144&lt;1,B144&gt;73415,INT(B144)&lt;&gt;B144),"Confira a data",IF(NOT(ISNUMBER(C144)),"Confira o valor",IF(C144&lt;=0,"Valor maior que zero",IF(COUNTIFS(Medios,D144)&lt;&gt;1,"Escolha um meio",IF(COUNTIFS(GastoID,A144)&lt;&gt;1,"Confira o ID da despesa",IF(SUMIFS(GastoValido,GastoID,A144)&lt;=0,"Corrija a obrigação",IF(B144&lt;SUMIFS(GastoFecha,GastoID,A144),"Anterior à despesa","OK"))))))))))))</f>
        <v/>
      </c>
      <c r="H144" s="34" t="n">
        <f aca="false">IF(G144="OK",C144,0)</f>
        <v>0</v>
      </c>
    </row>
    <row r="145" customFormat="false" ht="25" hidden="false" customHeight="true" outlineLevel="0" collapsed="false">
      <c r="A145" s="31"/>
      <c r="B145" s="32"/>
      <c r="C145" s="33"/>
      <c r="D145" s="31"/>
      <c r="E145" s="31"/>
      <c r="F145" s="31"/>
      <c r="G145" s="36" t="str">
        <f aca="false">IF(COUNTA(A145:F145)=0,"",IF(E145="","Falta o código",IF(E145&lt;&gt;TRIM(E145),"Confira o código",IF(COUNTIFS(PagoID,E145)&gt;1,"Código repetido",IF(NOT(ISNUMBER(B145)),"Confira a data",IF(OR(B145&lt;1,B145&gt;73415,INT(B145)&lt;&gt;B145),"Confira a data",IF(NOT(ISNUMBER(C145)),"Confira o valor",IF(C145&lt;=0,"Valor maior que zero",IF(COUNTIFS(Medios,D145)&lt;&gt;1,"Escolha um meio",IF(COUNTIFS(GastoID,A145)&lt;&gt;1,"Confira o ID da despesa",IF(SUMIFS(GastoValido,GastoID,A145)&lt;=0,"Corrija a obrigação",IF(B145&lt;SUMIFS(GastoFecha,GastoID,A145),"Anterior à despesa","OK"))))))))))))</f>
        <v/>
      </c>
      <c r="H145" s="34" t="n">
        <f aca="false">IF(G145="OK",C145,0)</f>
        <v>0</v>
      </c>
    </row>
    <row r="146" customFormat="false" ht="25" hidden="false" customHeight="true" outlineLevel="0" collapsed="false">
      <c r="A146" s="31"/>
      <c r="B146" s="32"/>
      <c r="C146" s="33"/>
      <c r="D146" s="31"/>
      <c r="E146" s="31"/>
      <c r="F146" s="31"/>
      <c r="G146" s="36" t="str">
        <f aca="false">IF(COUNTA(A146:F146)=0,"",IF(E146="","Falta o código",IF(E146&lt;&gt;TRIM(E146),"Confira o código",IF(COUNTIFS(PagoID,E146)&gt;1,"Código repetido",IF(NOT(ISNUMBER(B146)),"Confira a data",IF(OR(B146&lt;1,B146&gt;73415,INT(B146)&lt;&gt;B146),"Confira a data",IF(NOT(ISNUMBER(C146)),"Confira o valor",IF(C146&lt;=0,"Valor maior que zero",IF(COUNTIFS(Medios,D146)&lt;&gt;1,"Escolha um meio",IF(COUNTIFS(GastoID,A146)&lt;&gt;1,"Confira o ID da despesa",IF(SUMIFS(GastoValido,GastoID,A146)&lt;=0,"Corrija a obrigação",IF(B146&lt;SUMIFS(GastoFecha,GastoID,A146),"Anterior à despesa","OK"))))))))))))</f>
        <v/>
      </c>
      <c r="H146" s="34" t="n">
        <f aca="false">IF(G146="OK",C146,0)</f>
        <v>0</v>
      </c>
    </row>
    <row r="147" customFormat="false" ht="25" hidden="false" customHeight="true" outlineLevel="0" collapsed="false">
      <c r="A147" s="31"/>
      <c r="B147" s="32"/>
      <c r="C147" s="33"/>
      <c r="D147" s="31"/>
      <c r="E147" s="31"/>
      <c r="F147" s="31"/>
      <c r="G147" s="36" t="str">
        <f aca="false">IF(COUNTA(A147:F147)=0,"",IF(E147="","Falta o código",IF(E147&lt;&gt;TRIM(E147),"Confira o código",IF(COUNTIFS(PagoID,E147)&gt;1,"Código repetido",IF(NOT(ISNUMBER(B147)),"Confira a data",IF(OR(B147&lt;1,B147&gt;73415,INT(B147)&lt;&gt;B147),"Confira a data",IF(NOT(ISNUMBER(C147)),"Confira o valor",IF(C147&lt;=0,"Valor maior que zero",IF(COUNTIFS(Medios,D147)&lt;&gt;1,"Escolha um meio",IF(COUNTIFS(GastoID,A147)&lt;&gt;1,"Confira o ID da despesa",IF(SUMIFS(GastoValido,GastoID,A147)&lt;=0,"Corrija a obrigação",IF(B147&lt;SUMIFS(GastoFecha,GastoID,A147),"Anterior à despesa","OK"))))))))))))</f>
        <v/>
      </c>
      <c r="H147" s="34" t="n">
        <f aca="false">IF(G147="OK",C147,0)</f>
        <v>0</v>
      </c>
    </row>
    <row r="148" customFormat="false" ht="25" hidden="false" customHeight="true" outlineLevel="0" collapsed="false">
      <c r="A148" s="31"/>
      <c r="B148" s="32"/>
      <c r="C148" s="33"/>
      <c r="D148" s="31"/>
      <c r="E148" s="31"/>
      <c r="F148" s="31"/>
      <c r="G148" s="36" t="str">
        <f aca="false">IF(COUNTA(A148:F148)=0,"",IF(E148="","Falta o código",IF(E148&lt;&gt;TRIM(E148),"Confira o código",IF(COUNTIFS(PagoID,E148)&gt;1,"Código repetido",IF(NOT(ISNUMBER(B148)),"Confira a data",IF(OR(B148&lt;1,B148&gt;73415,INT(B148)&lt;&gt;B148),"Confira a data",IF(NOT(ISNUMBER(C148)),"Confira o valor",IF(C148&lt;=0,"Valor maior que zero",IF(COUNTIFS(Medios,D148)&lt;&gt;1,"Escolha um meio",IF(COUNTIFS(GastoID,A148)&lt;&gt;1,"Confira o ID da despesa",IF(SUMIFS(GastoValido,GastoID,A148)&lt;=0,"Corrija a obrigação",IF(B148&lt;SUMIFS(GastoFecha,GastoID,A148),"Anterior à despesa","OK"))))))))))))</f>
        <v/>
      </c>
      <c r="H148" s="34" t="n">
        <f aca="false">IF(G148="OK",C148,0)</f>
        <v>0</v>
      </c>
    </row>
    <row r="149" customFormat="false" ht="25" hidden="false" customHeight="true" outlineLevel="0" collapsed="false">
      <c r="A149" s="31"/>
      <c r="B149" s="32"/>
      <c r="C149" s="33"/>
      <c r="D149" s="31"/>
      <c r="E149" s="31"/>
      <c r="F149" s="31"/>
      <c r="G149" s="36" t="str">
        <f aca="false">IF(COUNTA(A149:F149)=0,"",IF(E149="","Falta o código",IF(E149&lt;&gt;TRIM(E149),"Confira o código",IF(COUNTIFS(PagoID,E149)&gt;1,"Código repetido",IF(NOT(ISNUMBER(B149)),"Confira a data",IF(OR(B149&lt;1,B149&gt;73415,INT(B149)&lt;&gt;B149),"Confira a data",IF(NOT(ISNUMBER(C149)),"Confira o valor",IF(C149&lt;=0,"Valor maior que zero",IF(COUNTIFS(Medios,D149)&lt;&gt;1,"Escolha um meio",IF(COUNTIFS(GastoID,A149)&lt;&gt;1,"Confira o ID da despesa",IF(SUMIFS(GastoValido,GastoID,A149)&lt;=0,"Corrija a obrigação",IF(B149&lt;SUMIFS(GastoFecha,GastoID,A149),"Anterior à despesa","OK"))))))))))))</f>
        <v/>
      </c>
      <c r="H149" s="34" t="n">
        <f aca="false">IF(G149="OK",C149,0)</f>
        <v>0</v>
      </c>
    </row>
    <row r="150" customFormat="false" ht="25" hidden="false" customHeight="true" outlineLevel="0" collapsed="false">
      <c r="A150" s="31"/>
      <c r="B150" s="32"/>
      <c r="C150" s="33"/>
      <c r="D150" s="31"/>
      <c r="E150" s="31"/>
      <c r="F150" s="31"/>
      <c r="G150" s="36" t="str">
        <f aca="false">IF(COUNTA(A150:F150)=0,"",IF(E150="","Falta o código",IF(E150&lt;&gt;TRIM(E150),"Confira o código",IF(COUNTIFS(PagoID,E150)&gt;1,"Código repetido",IF(NOT(ISNUMBER(B150)),"Confira a data",IF(OR(B150&lt;1,B150&gt;73415,INT(B150)&lt;&gt;B150),"Confira a data",IF(NOT(ISNUMBER(C150)),"Confira o valor",IF(C150&lt;=0,"Valor maior que zero",IF(COUNTIFS(Medios,D150)&lt;&gt;1,"Escolha um meio",IF(COUNTIFS(GastoID,A150)&lt;&gt;1,"Confira o ID da despesa",IF(SUMIFS(GastoValido,GastoID,A150)&lt;=0,"Corrija a obrigação",IF(B150&lt;SUMIFS(GastoFecha,GastoID,A150),"Anterior à despesa","OK"))))))))))))</f>
        <v/>
      </c>
      <c r="H150" s="34" t="n">
        <f aca="false">IF(G150="OK",C150,0)</f>
        <v>0</v>
      </c>
    </row>
    <row r="151" customFormat="false" ht="25" hidden="false" customHeight="true" outlineLevel="0" collapsed="false">
      <c r="A151" s="31"/>
      <c r="B151" s="32"/>
      <c r="C151" s="33"/>
      <c r="D151" s="31"/>
      <c r="E151" s="31"/>
      <c r="F151" s="31"/>
      <c r="G151" s="36" t="str">
        <f aca="false">IF(COUNTA(A151:F151)=0,"",IF(E151="","Falta o código",IF(E151&lt;&gt;TRIM(E151),"Confira o código",IF(COUNTIFS(PagoID,E151)&gt;1,"Código repetido",IF(NOT(ISNUMBER(B151)),"Confira a data",IF(OR(B151&lt;1,B151&gt;73415,INT(B151)&lt;&gt;B151),"Confira a data",IF(NOT(ISNUMBER(C151)),"Confira o valor",IF(C151&lt;=0,"Valor maior que zero",IF(COUNTIFS(Medios,D151)&lt;&gt;1,"Escolha um meio",IF(COUNTIFS(GastoID,A151)&lt;&gt;1,"Confira o ID da despesa",IF(SUMIFS(GastoValido,GastoID,A151)&lt;=0,"Corrija a obrigação",IF(B151&lt;SUMIFS(GastoFecha,GastoID,A151),"Anterior à despesa","OK"))))))))))))</f>
        <v/>
      </c>
      <c r="H151" s="34" t="n">
        <f aca="false">IF(G151="OK",C151,0)</f>
        <v>0</v>
      </c>
    </row>
    <row r="152" customFormat="false" ht="25" hidden="false" customHeight="true" outlineLevel="0" collapsed="false">
      <c r="A152" s="31"/>
      <c r="B152" s="32"/>
      <c r="C152" s="33"/>
      <c r="D152" s="31"/>
      <c r="E152" s="31"/>
      <c r="F152" s="31"/>
      <c r="G152" s="36" t="str">
        <f aca="false">IF(COUNTA(A152:F152)=0,"",IF(E152="","Falta o código",IF(E152&lt;&gt;TRIM(E152),"Confira o código",IF(COUNTIFS(PagoID,E152)&gt;1,"Código repetido",IF(NOT(ISNUMBER(B152)),"Confira a data",IF(OR(B152&lt;1,B152&gt;73415,INT(B152)&lt;&gt;B152),"Confira a data",IF(NOT(ISNUMBER(C152)),"Confira o valor",IF(C152&lt;=0,"Valor maior que zero",IF(COUNTIFS(Medios,D152)&lt;&gt;1,"Escolha um meio",IF(COUNTIFS(GastoID,A152)&lt;&gt;1,"Confira o ID da despesa",IF(SUMIFS(GastoValido,GastoID,A152)&lt;=0,"Corrija a obrigação",IF(B152&lt;SUMIFS(GastoFecha,GastoID,A152),"Anterior à despesa","OK"))))))))))))</f>
        <v/>
      </c>
      <c r="H152" s="34" t="n">
        <f aca="false">IF(G152="OK",C152,0)</f>
        <v>0</v>
      </c>
    </row>
    <row r="153" customFormat="false" ht="25" hidden="false" customHeight="true" outlineLevel="0" collapsed="false">
      <c r="A153" s="31"/>
      <c r="B153" s="32"/>
      <c r="C153" s="33"/>
      <c r="D153" s="31"/>
      <c r="E153" s="31"/>
      <c r="F153" s="31"/>
      <c r="G153" s="36" t="str">
        <f aca="false">IF(COUNTA(A153:F153)=0,"",IF(E153="","Falta o código",IF(E153&lt;&gt;TRIM(E153),"Confira o código",IF(COUNTIFS(PagoID,E153)&gt;1,"Código repetido",IF(NOT(ISNUMBER(B153)),"Confira a data",IF(OR(B153&lt;1,B153&gt;73415,INT(B153)&lt;&gt;B153),"Confira a data",IF(NOT(ISNUMBER(C153)),"Confira o valor",IF(C153&lt;=0,"Valor maior que zero",IF(COUNTIFS(Medios,D153)&lt;&gt;1,"Escolha um meio",IF(COUNTIFS(GastoID,A153)&lt;&gt;1,"Confira o ID da despesa",IF(SUMIFS(GastoValido,GastoID,A153)&lt;=0,"Corrija a obrigação",IF(B153&lt;SUMIFS(GastoFecha,GastoID,A153),"Anterior à despesa","OK"))))))))))))</f>
        <v/>
      </c>
      <c r="H153" s="34" t="n">
        <f aca="false">IF(G153="OK",C153,0)</f>
        <v>0</v>
      </c>
    </row>
    <row r="154" customFormat="false" ht="25" hidden="false" customHeight="true" outlineLevel="0" collapsed="false">
      <c r="A154" s="31"/>
      <c r="B154" s="32"/>
      <c r="C154" s="33"/>
      <c r="D154" s="31"/>
      <c r="E154" s="31"/>
      <c r="F154" s="31"/>
      <c r="G154" s="36" t="str">
        <f aca="false">IF(COUNTA(A154:F154)=0,"",IF(E154="","Falta o código",IF(E154&lt;&gt;TRIM(E154),"Confira o código",IF(COUNTIFS(PagoID,E154)&gt;1,"Código repetido",IF(NOT(ISNUMBER(B154)),"Confira a data",IF(OR(B154&lt;1,B154&gt;73415,INT(B154)&lt;&gt;B154),"Confira a data",IF(NOT(ISNUMBER(C154)),"Confira o valor",IF(C154&lt;=0,"Valor maior que zero",IF(COUNTIFS(Medios,D154)&lt;&gt;1,"Escolha um meio",IF(COUNTIFS(GastoID,A154)&lt;&gt;1,"Confira o ID da despesa",IF(SUMIFS(GastoValido,GastoID,A154)&lt;=0,"Corrija a obrigação",IF(B154&lt;SUMIFS(GastoFecha,GastoID,A154),"Anterior à despesa","OK"))))))))))))</f>
        <v/>
      </c>
      <c r="H154" s="34" t="n">
        <f aca="false">IF(G154="OK",C154,0)</f>
        <v>0</v>
      </c>
    </row>
    <row r="155" customFormat="false" ht="25" hidden="false" customHeight="true" outlineLevel="0" collapsed="false">
      <c r="A155" s="31"/>
      <c r="B155" s="32"/>
      <c r="C155" s="33"/>
      <c r="D155" s="31"/>
      <c r="E155" s="31"/>
      <c r="F155" s="31"/>
      <c r="G155" s="36" t="str">
        <f aca="false">IF(COUNTA(A155:F155)=0,"",IF(E155="","Falta o código",IF(E155&lt;&gt;TRIM(E155),"Confira o código",IF(COUNTIFS(PagoID,E155)&gt;1,"Código repetido",IF(NOT(ISNUMBER(B155)),"Confira a data",IF(OR(B155&lt;1,B155&gt;73415,INT(B155)&lt;&gt;B155),"Confira a data",IF(NOT(ISNUMBER(C155)),"Confira o valor",IF(C155&lt;=0,"Valor maior que zero",IF(COUNTIFS(Medios,D155)&lt;&gt;1,"Escolha um meio",IF(COUNTIFS(GastoID,A155)&lt;&gt;1,"Confira o ID da despesa",IF(SUMIFS(GastoValido,GastoID,A155)&lt;=0,"Corrija a obrigação",IF(B155&lt;SUMIFS(GastoFecha,GastoID,A155),"Anterior à despesa","OK"))))))))))))</f>
        <v/>
      </c>
      <c r="H155" s="34" t="n">
        <f aca="false">IF(G155="OK",C155,0)</f>
        <v>0</v>
      </c>
    </row>
    <row r="156" customFormat="false" ht="25" hidden="false" customHeight="true" outlineLevel="0" collapsed="false">
      <c r="A156" s="31"/>
      <c r="B156" s="32"/>
      <c r="C156" s="33"/>
      <c r="D156" s="31"/>
      <c r="E156" s="31"/>
      <c r="F156" s="31"/>
      <c r="G156" s="36" t="str">
        <f aca="false">IF(COUNTA(A156:F156)=0,"",IF(E156="","Falta o código",IF(E156&lt;&gt;TRIM(E156),"Confira o código",IF(COUNTIFS(PagoID,E156)&gt;1,"Código repetido",IF(NOT(ISNUMBER(B156)),"Confira a data",IF(OR(B156&lt;1,B156&gt;73415,INT(B156)&lt;&gt;B156),"Confira a data",IF(NOT(ISNUMBER(C156)),"Confira o valor",IF(C156&lt;=0,"Valor maior que zero",IF(COUNTIFS(Medios,D156)&lt;&gt;1,"Escolha um meio",IF(COUNTIFS(GastoID,A156)&lt;&gt;1,"Confira o ID da despesa",IF(SUMIFS(GastoValido,GastoID,A156)&lt;=0,"Corrija a obrigação",IF(B156&lt;SUMIFS(GastoFecha,GastoID,A156),"Anterior à despesa","OK"))))))))))))</f>
        <v/>
      </c>
      <c r="H156" s="34" t="n">
        <f aca="false">IF(G156="OK",C156,0)</f>
        <v>0</v>
      </c>
    </row>
    <row r="157" customFormat="false" ht="25" hidden="false" customHeight="true" outlineLevel="0" collapsed="false">
      <c r="A157" s="31"/>
      <c r="B157" s="32"/>
      <c r="C157" s="33"/>
      <c r="D157" s="31"/>
      <c r="E157" s="31"/>
      <c r="F157" s="31"/>
      <c r="G157" s="36" t="str">
        <f aca="false">IF(COUNTA(A157:F157)=0,"",IF(E157="","Falta o código",IF(E157&lt;&gt;TRIM(E157),"Confira o código",IF(COUNTIFS(PagoID,E157)&gt;1,"Código repetido",IF(NOT(ISNUMBER(B157)),"Confira a data",IF(OR(B157&lt;1,B157&gt;73415,INT(B157)&lt;&gt;B157),"Confira a data",IF(NOT(ISNUMBER(C157)),"Confira o valor",IF(C157&lt;=0,"Valor maior que zero",IF(COUNTIFS(Medios,D157)&lt;&gt;1,"Escolha um meio",IF(COUNTIFS(GastoID,A157)&lt;&gt;1,"Confira o ID da despesa",IF(SUMIFS(GastoValido,GastoID,A157)&lt;=0,"Corrija a obrigação",IF(B157&lt;SUMIFS(GastoFecha,GastoID,A157),"Anterior à despesa","OK"))))))))))))</f>
        <v/>
      </c>
      <c r="H157" s="34" t="n">
        <f aca="false">IF(G157="OK",C157,0)</f>
        <v>0</v>
      </c>
    </row>
    <row r="158" customFormat="false" ht="25" hidden="false" customHeight="true" outlineLevel="0" collapsed="false">
      <c r="A158" s="31"/>
      <c r="B158" s="32"/>
      <c r="C158" s="33"/>
      <c r="D158" s="31"/>
      <c r="E158" s="31"/>
      <c r="F158" s="31"/>
      <c r="G158" s="36" t="str">
        <f aca="false">IF(COUNTA(A158:F158)=0,"",IF(E158="","Falta o código",IF(E158&lt;&gt;TRIM(E158),"Confira o código",IF(COUNTIFS(PagoID,E158)&gt;1,"Código repetido",IF(NOT(ISNUMBER(B158)),"Confira a data",IF(OR(B158&lt;1,B158&gt;73415,INT(B158)&lt;&gt;B158),"Confira a data",IF(NOT(ISNUMBER(C158)),"Confira o valor",IF(C158&lt;=0,"Valor maior que zero",IF(COUNTIFS(Medios,D158)&lt;&gt;1,"Escolha um meio",IF(COUNTIFS(GastoID,A158)&lt;&gt;1,"Confira o ID da despesa",IF(SUMIFS(GastoValido,GastoID,A158)&lt;=0,"Corrija a obrigação",IF(B158&lt;SUMIFS(GastoFecha,GastoID,A158),"Anterior à despesa","OK"))))))))))))</f>
        <v/>
      </c>
      <c r="H158" s="34" t="n">
        <f aca="false">IF(G158="OK",C158,0)</f>
        <v>0</v>
      </c>
    </row>
    <row r="159" customFormat="false" ht="25" hidden="false" customHeight="true" outlineLevel="0" collapsed="false">
      <c r="A159" s="31"/>
      <c r="B159" s="32"/>
      <c r="C159" s="33"/>
      <c r="D159" s="31"/>
      <c r="E159" s="31"/>
      <c r="F159" s="31"/>
      <c r="G159" s="36" t="str">
        <f aca="false">IF(COUNTA(A159:F159)=0,"",IF(E159="","Falta o código",IF(E159&lt;&gt;TRIM(E159),"Confira o código",IF(COUNTIFS(PagoID,E159)&gt;1,"Código repetido",IF(NOT(ISNUMBER(B159)),"Confira a data",IF(OR(B159&lt;1,B159&gt;73415,INT(B159)&lt;&gt;B159),"Confira a data",IF(NOT(ISNUMBER(C159)),"Confira o valor",IF(C159&lt;=0,"Valor maior que zero",IF(COUNTIFS(Medios,D159)&lt;&gt;1,"Escolha um meio",IF(COUNTIFS(GastoID,A159)&lt;&gt;1,"Confira o ID da despesa",IF(SUMIFS(GastoValido,GastoID,A159)&lt;=0,"Corrija a obrigação",IF(B159&lt;SUMIFS(GastoFecha,GastoID,A159),"Anterior à despesa","OK"))))))))))))</f>
        <v/>
      </c>
      <c r="H159" s="34" t="n">
        <f aca="false">IF(G159="OK",C159,0)</f>
        <v>0</v>
      </c>
    </row>
    <row r="160" customFormat="false" ht="25" hidden="false" customHeight="true" outlineLevel="0" collapsed="false">
      <c r="A160" s="31"/>
      <c r="B160" s="32"/>
      <c r="C160" s="33"/>
      <c r="D160" s="31"/>
      <c r="E160" s="31"/>
      <c r="F160" s="31"/>
      <c r="G160" s="36" t="str">
        <f aca="false">IF(COUNTA(A160:F160)=0,"",IF(E160="","Falta o código",IF(E160&lt;&gt;TRIM(E160),"Confira o código",IF(COUNTIFS(PagoID,E160)&gt;1,"Código repetido",IF(NOT(ISNUMBER(B160)),"Confira a data",IF(OR(B160&lt;1,B160&gt;73415,INT(B160)&lt;&gt;B160),"Confira a data",IF(NOT(ISNUMBER(C160)),"Confira o valor",IF(C160&lt;=0,"Valor maior que zero",IF(COUNTIFS(Medios,D160)&lt;&gt;1,"Escolha um meio",IF(COUNTIFS(GastoID,A160)&lt;&gt;1,"Confira o ID da despesa",IF(SUMIFS(GastoValido,GastoID,A160)&lt;=0,"Corrija a obrigação",IF(B160&lt;SUMIFS(GastoFecha,GastoID,A160),"Anterior à despesa","OK"))))))))))))</f>
        <v/>
      </c>
      <c r="H160" s="34" t="n">
        <f aca="false">IF(G160="OK",C160,0)</f>
        <v>0</v>
      </c>
    </row>
    <row r="161" customFormat="false" ht="25" hidden="false" customHeight="true" outlineLevel="0" collapsed="false">
      <c r="A161" s="31"/>
      <c r="B161" s="32"/>
      <c r="C161" s="33"/>
      <c r="D161" s="31"/>
      <c r="E161" s="31"/>
      <c r="F161" s="31"/>
      <c r="G161" s="36" t="str">
        <f aca="false">IF(COUNTA(A161:F161)=0,"",IF(E161="","Falta o código",IF(E161&lt;&gt;TRIM(E161),"Confira o código",IF(COUNTIFS(PagoID,E161)&gt;1,"Código repetido",IF(NOT(ISNUMBER(B161)),"Confira a data",IF(OR(B161&lt;1,B161&gt;73415,INT(B161)&lt;&gt;B161),"Confira a data",IF(NOT(ISNUMBER(C161)),"Confira o valor",IF(C161&lt;=0,"Valor maior que zero",IF(COUNTIFS(Medios,D161)&lt;&gt;1,"Escolha um meio",IF(COUNTIFS(GastoID,A161)&lt;&gt;1,"Confira o ID da despesa",IF(SUMIFS(GastoValido,GastoID,A161)&lt;=0,"Corrija a obrigação",IF(B161&lt;SUMIFS(GastoFecha,GastoID,A161),"Anterior à despesa","OK"))))))))))))</f>
        <v/>
      </c>
      <c r="H161" s="34" t="n">
        <f aca="false">IF(G161="OK",C161,0)</f>
        <v>0</v>
      </c>
    </row>
    <row r="162" customFormat="false" ht="25" hidden="false" customHeight="true" outlineLevel="0" collapsed="false">
      <c r="A162" s="31"/>
      <c r="B162" s="32"/>
      <c r="C162" s="33"/>
      <c r="D162" s="31"/>
      <c r="E162" s="31"/>
      <c r="F162" s="31"/>
      <c r="G162" s="36" t="str">
        <f aca="false">IF(COUNTA(A162:F162)=0,"",IF(E162="","Falta o código",IF(E162&lt;&gt;TRIM(E162),"Confira o código",IF(COUNTIFS(PagoID,E162)&gt;1,"Código repetido",IF(NOT(ISNUMBER(B162)),"Confira a data",IF(OR(B162&lt;1,B162&gt;73415,INT(B162)&lt;&gt;B162),"Confira a data",IF(NOT(ISNUMBER(C162)),"Confira o valor",IF(C162&lt;=0,"Valor maior que zero",IF(COUNTIFS(Medios,D162)&lt;&gt;1,"Escolha um meio",IF(COUNTIFS(GastoID,A162)&lt;&gt;1,"Confira o ID da despesa",IF(SUMIFS(GastoValido,GastoID,A162)&lt;=0,"Corrija a obrigação",IF(B162&lt;SUMIFS(GastoFecha,GastoID,A162),"Anterior à despesa","OK"))))))))))))</f>
        <v/>
      </c>
      <c r="H162" s="34" t="n">
        <f aca="false">IF(G162="OK",C162,0)</f>
        <v>0</v>
      </c>
    </row>
    <row r="163" customFormat="false" ht="25" hidden="false" customHeight="true" outlineLevel="0" collapsed="false">
      <c r="A163" s="31"/>
      <c r="B163" s="32"/>
      <c r="C163" s="33"/>
      <c r="D163" s="31"/>
      <c r="E163" s="31"/>
      <c r="F163" s="31"/>
      <c r="G163" s="36" t="str">
        <f aca="false">IF(COUNTA(A163:F163)=0,"",IF(E163="","Falta o código",IF(E163&lt;&gt;TRIM(E163),"Confira o código",IF(COUNTIFS(PagoID,E163)&gt;1,"Código repetido",IF(NOT(ISNUMBER(B163)),"Confira a data",IF(OR(B163&lt;1,B163&gt;73415,INT(B163)&lt;&gt;B163),"Confira a data",IF(NOT(ISNUMBER(C163)),"Confira o valor",IF(C163&lt;=0,"Valor maior que zero",IF(COUNTIFS(Medios,D163)&lt;&gt;1,"Escolha um meio",IF(COUNTIFS(GastoID,A163)&lt;&gt;1,"Confira o ID da despesa",IF(SUMIFS(GastoValido,GastoID,A163)&lt;=0,"Corrija a obrigação",IF(B163&lt;SUMIFS(GastoFecha,GastoID,A163),"Anterior à despesa","OK"))))))))))))</f>
        <v/>
      </c>
      <c r="H163" s="34" t="n">
        <f aca="false">IF(G163="OK",C163,0)</f>
        <v>0</v>
      </c>
    </row>
    <row r="164" customFormat="false" ht="25" hidden="false" customHeight="true" outlineLevel="0" collapsed="false">
      <c r="A164" s="31"/>
      <c r="B164" s="32"/>
      <c r="C164" s="33"/>
      <c r="D164" s="31"/>
      <c r="E164" s="31"/>
      <c r="F164" s="31"/>
      <c r="G164" s="36" t="str">
        <f aca="false">IF(COUNTA(A164:F164)=0,"",IF(E164="","Falta o código",IF(E164&lt;&gt;TRIM(E164),"Confira o código",IF(COUNTIFS(PagoID,E164)&gt;1,"Código repetido",IF(NOT(ISNUMBER(B164)),"Confira a data",IF(OR(B164&lt;1,B164&gt;73415,INT(B164)&lt;&gt;B164),"Confira a data",IF(NOT(ISNUMBER(C164)),"Confira o valor",IF(C164&lt;=0,"Valor maior que zero",IF(COUNTIFS(Medios,D164)&lt;&gt;1,"Escolha um meio",IF(COUNTIFS(GastoID,A164)&lt;&gt;1,"Confira o ID da despesa",IF(SUMIFS(GastoValido,GastoID,A164)&lt;=0,"Corrija a obrigação",IF(B164&lt;SUMIFS(GastoFecha,GastoID,A164),"Anterior à despesa","OK"))))))))))))</f>
        <v/>
      </c>
      <c r="H164" s="34" t="n">
        <f aca="false">IF(G164="OK",C164,0)</f>
        <v>0</v>
      </c>
    </row>
    <row r="165" customFormat="false" ht="25" hidden="false" customHeight="true" outlineLevel="0" collapsed="false">
      <c r="A165" s="31"/>
      <c r="B165" s="32"/>
      <c r="C165" s="33"/>
      <c r="D165" s="31"/>
      <c r="E165" s="31"/>
      <c r="F165" s="31"/>
      <c r="G165" s="36" t="str">
        <f aca="false">IF(COUNTA(A165:F165)=0,"",IF(E165="","Falta o código",IF(E165&lt;&gt;TRIM(E165),"Confira o código",IF(COUNTIFS(PagoID,E165)&gt;1,"Código repetido",IF(NOT(ISNUMBER(B165)),"Confira a data",IF(OR(B165&lt;1,B165&gt;73415,INT(B165)&lt;&gt;B165),"Confira a data",IF(NOT(ISNUMBER(C165)),"Confira o valor",IF(C165&lt;=0,"Valor maior que zero",IF(COUNTIFS(Medios,D165)&lt;&gt;1,"Escolha um meio",IF(COUNTIFS(GastoID,A165)&lt;&gt;1,"Confira o ID da despesa",IF(SUMIFS(GastoValido,GastoID,A165)&lt;=0,"Corrija a obrigação",IF(B165&lt;SUMIFS(GastoFecha,GastoID,A165),"Anterior à despesa","OK"))))))))))))</f>
        <v/>
      </c>
      <c r="H165" s="34" t="n">
        <f aca="false">IF(G165="OK",C165,0)</f>
        <v>0</v>
      </c>
    </row>
    <row r="166" customFormat="false" ht="25" hidden="false" customHeight="true" outlineLevel="0" collapsed="false">
      <c r="A166" s="31"/>
      <c r="B166" s="32"/>
      <c r="C166" s="33"/>
      <c r="D166" s="31"/>
      <c r="E166" s="31"/>
      <c r="F166" s="31"/>
      <c r="G166" s="36" t="str">
        <f aca="false">IF(COUNTA(A166:F166)=0,"",IF(E166="","Falta o código",IF(E166&lt;&gt;TRIM(E166),"Confira o código",IF(COUNTIFS(PagoID,E166)&gt;1,"Código repetido",IF(NOT(ISNUMBER(B166)),"Confira a data",IF(OR(B166&lt;1,B166&gt;73415,INT(B166)&lt;&gt;B166),"Confira a data",IF(NOT(ISNUMBER(C166)),"Confira o valor",IF(C166&lt;=0,"Valor maior que zero",IF(COUNTIFS(Medios,D166)&lt;&gt;1,"Escolha um meio",IF(COUNTIFS(GastoID,A166)&lt;&gt;1,"Confira o ID da despesa",IF(SUMIFS(GastoValido,GastoID,A166)&lt;=0,"Corrija a obrigação",IF(B166&lt;SUMIFS(GastoFecha,GastoID,A166),"Anterior à despesa","OK"))))))))))))</f>
        <v/>
      </c>
      <c r="H166" s="34" t="n">
        <f aca="false">IF(G166="OK",C166,0)</f>
        <v>0</v>
      </c>
    </row>
    <row r="167" customFormat="false" ht="25" hidden="false" customHeight="true" outlineLevel="0" collapsed="false">
      <c r="A167" s="31"/>
      <c r="B167" s="32"/>
      <c r="C167" s="33"/>
      <c r="D167" s="31"/>
      <c r="E167" s="31"/>
      <c r="F167" s="31"/>
      <c r="G167" s="36" t="str">
        <f aca="false">IF(COUNTA(A167:F167)=0,"",IF(E167="","Falta o código",IF(E167&lt;&gt;TRIM(E167),"Confira o código",IF(COUNTIFS(PagoID,E167)&gt;1,"Código repetido",IF(NOT(ISNUMBER(B167)),"Confira a data",IF(OR(B167&lt;1,B167&gt;73415,INT(B167)&lt;&gt;B167),"Confira a data",IF(NOT(ISNUMBER(C167)),"Confira o valor",IF(C167&lt;=0,"Valor maior que zero",IF(COUNTIFS(Medios,D167)&lt;&gt;1,"Escolha um meio",IF(COUNTIFS(GastoID,A167)&lt;&gt;1,"Confira o ID da despesa",IF(SUMIFS(GastoValido,GastoID,A167)&lt;=0,"Corrija a obrigação",IF(B167&lt;SUMIFS(GastoFecha,GastoID,A167),"Anterior à despesa","OK"))))))))))))</f>
        <v/>
      </c>
      <c r="H167" s="34" t="n">
        <f aca="false">IF(G167="OK",C167,0)</f>
        <v>0</v>
      </c>
    </row>
    <row r="168" customFormat="false" ht="25" hidden="false" customHeight="true" outlineLevel="0" collapsed="false">
      <c r="A168" s="31"/>
      <c r="B168" s="32"/>
      <c r="C168" s="33"/>
      <c r="D168" s="31"/>
      <c r="E168" s="31"/>
      <c r="F168" s="31"/>
      <c r="G168" s="36" t="str">
        <f aca="false">IF(COUNTA(A168:F168)=0,"",IF(E168="","Falta o código",IF(E168&lt;&gt;TRIM(E168),"Confira o código",IF(COUNTIFS(PagoID,E168)&gt;1,"Código repetido",IF(NOT(ISNUMBER(B168)),"Confira a data",IF(OR(B168&lt;1,B168&gt;73415,INT(B168)&lt;&gt;B168),"Confira a data",IF(NOT(ISNUMBER(C168)),"Confira o valor",IF(C168&lt;=0,"Valor maior que zero",IF(COUNTIFS(Medios,D168)&lt;&gt;1,"Escolha um meio",IF(COUNTIFS(GastoID,A168)&lt;&gt;1,"Confira o ID da despesa",IF(SUMIFS(GastoValido,GastoID,A168)&lt;=0,"Corrija a obrigação",IF(B168&lt;SUMIFS(GastoFecha,GastoID,A168),"Anterior à despesa","OK"))))))))))))</f>
        <v/>
      </c>
      <c r="H168" s="34" t="n">
        <f aca="false">IF(G168="OK",C168,0)</f>
        <v>0</v>
      </c>
    </row>
    <row r="169" customFormat="false" ht="25" hidden="false" customHeight="true" outlineLevel="0" collapsed="false">
      <c r="A169" s="31"/>
      <c r="B169" s="32"/>
      <c r="C169" s="33"/>
      <c r="D169" s="31"/>
      <c r="E169" s="31"/>
      <c r="F169" s="31"/>
      <c r="G169" s="36" t="str">
        <f aca="false">IF(COUNTA(A169:F169)=0,"",IF(E169="","Falta o código",IF(E169&lt;&gt;TRIM(E169),"Confira o código",IF(COUNTIFS(PagoID,E169)&gt;1,"Código repetido",IF(NOT(ISNUMBER(B169)),"Confira a data",IF(OR(B169&lt;1,B169&gt;73415,INT(B169)&lt;&gt;B169),"Confira a data",IF(NOT(ISNUMBER(C169)),"Confira o valor",IF(C169&lt;=0,"Valor maior que zero",IF(COUNTIFS(Medios,D169)&lt;&gt;1,"Escolha um meio",IF(COUNTIFS(GastoID,A169)&lt;&gt;1,"Confira o ID da despesa",IF(SUMIFS(GastoValido,GastoID,A169)&lt;=0,"Corrija a obrigação",IF(B169&lt;SUMIFS(GastoFecha,GastoID,A169),"Anterior à despesa","OK"))))))))))))</f>
        <v/>
      </c>
      <c r="H169" s="34" t="n">
        <f aca="false">IF(G169="OK",C169,0)</f>
        <v>0</v>
      </c>
    </row>
    <row r="170" customFormat="false" ht="25" hidden="false" customHeight="true" outlineLevel="0" collapsed="false">
      <c r="A170" s="31"/>
      <c r="B170" s="32"/>
      <c r="C170" s="33"/>
      <c r="D170" s="31"/>
      <c r="E170" s="31"/>
      <c r="F170" s="31"/>
      <c r="G170" s="36" t="str">
        <f aca="false">IF(COUNTA(A170:F170)=0,"",IF(E170="","Falta o código",IF(E170&lt;&gt;TRIM(E170),"Confira o código",IF(COUNTIFS(PagoID,E170)&gt;1,"Código repetido",IF(NOT(ISNUMBER(B170)),"Confira a data",IF(OR(B170&lt;1,B170&gt;73415,INT(B170)&lt;&gt;B170),"Confira a data",IF(NOT(ISNUMBER(C170)),"Confira o valor",IF(C170&lt;=0,"Valor maior que zero",IF(COUNTIFS(Medios,D170)&lt;&gt;1,"Escolha um meio",IF(COUNTIFS(GastoID,A170)&lt;&gt;1,"Confira o ID da despesa",IF(SUMIFS(GastoValido,GastoID,A170)&lt;=0,"Corrija a obrigação",IF(B170&lt;SUMIFS(GastoFecha,GastoID,A170),"Anterior à despesa","OK"))))))))))))</f>
        <v/>
      </c>
      <c r="H170" s="34" t="n">
        <f aca="false">IF(G170="OK",C170,0)</f>
        <v>0</v>
      </c>
    </row>
    <row r="171" customFormat="false" ht="25" hidden="false" customHeight="true" outlineLevel="0" collapsed="false">
      <c r="A171" s="31"/>
      <c r="B171" s="32"/>
      <c r="C171" s="33"/>
      <c r="D171" s="31"/>
      <c r="E171" s="31"/>
      <c r="F171" s="31"/>
      <c r="G171" s="36" t="str">
        <f aca="false">IF(COUNTA(A171:F171)=0,"",IF(E171="","Falta o código",IF(E171&lt;&gt;TRIM(E171),"Confira o código",IF(COUNTIFS(PagoID,E171)&gt;1,"Código repetido",IF(NOT(ISNUMBER(B171)),"Confira a data",IF(OR(B171&lt;1,B171&gt;73415,INT(B171)&lt;&gt;B171),"Confira a data",IF(NOT(ISNUMBER(C171)),"Confira o valor",IF(C171&lt;=0,"Valor maior que zero",IF(COUNTIFS(Medios,D171)&lt;&gt;1,"Escolha um meio",IF(COUNTIFS(GastoID,A171)&lt;&gt;1,"Confira o ID da despesa",IF(SUMIFS(GastoValido,GastoID,A171)&lt;=0,"Corrija a obrigação",IF(B171&lt;SUMIFS(GastoFecha,GastoID,A171),"Anterior à despesa","OK"))))))))))))</f>
        <v/>
      </c>
      <c r="H171" s="34" t="n">
        <f aca="false">IF(G171="OK",C171,0)</f>
        <v>0</v>
      </c>
    </row>
    <row r="172" customFormat="false" ht="25" hidden="false" customHeight="true" outlineLevel="0" collapsed="false">
      <c r="A172" s="31"/>
      <c r="B172" s="32"/>
      <c r="C172" s="33"/>
      <c r="D172" s="31"/>
      <c r="E172" s="31"/>
      <c r="F172" s="31"/>
      <c r="G172" s="36" t="str">
        <f aca="false">IF(COUNTA(A172:F172)=0,"",IF(E172="","Falta o código",IF(E172&lt;&gt;TRIM(E172),"Confira o código",IF(COUNTIFS(PagoID,E172)&gt;1,"Código repetido",IF(NOT(ISNUMBER(B172)),"Confira a data",IF(OR(B172&lt;1,B172&gt;73415,INT(B172)&lt;&gt;B172),"Confira a data",IF(NOT(ISNUMBER(C172)),"Confira o valor",IF(C172&lt;=0,"Valor maior que zero",IF(COUNTIFS(Medios,D172)&lt;&gt;1,"Escolha um meio",IF(COUNTIFS(GastoID,A172)&lt;&gt;1,"Confira o ID da despesa",IF(SUMIFS(GastoValido,GastoID,A172)&lt;=0,"Corrija a obrigação",IF(B172&lt;SUMIFS(GastoFecha,GastoID,A172),"Anterior à despesa","OK"))))))))))))</f>
        <v/>
      </c>
      <c r="H172" s="34" t="n">
        <f aca="false">IF(G172="OK",C172,0)</f>
        <v>0</v>
      </c>
    </row>
    <row r="173" customFormat="false" ht="25" hidden="false" customHeight="true" outlineLevel="0" collapsed="false">
      <c r="A173" s="31"/>
      <c r="B173" s="32"/>
      <c r="C173" s="33"/>
      <c r="D173" s="31"/>
      <c r="E173" s="31"/>
      <c r="F173" s="31"/>
      <c r="G173" s="36" t="str">
        <f aca="false">IF(COUNTA(A173:F173)=0,"",IF(E173="","Falta o código",IF(E173&lt;&gt;TRIM(E173),"Confira o código",IF(COUNTIFS(PagoID,E173)&gt;1,"Código repetido",IF(NOT(ISNUMBER(B173)),"Confira a data",IF(OR(B173&lt;1,B173&gt;73415,INT(B173)&lt;&gt;B173),"Confira a data",IF(NOT(ISNUMBER(C173)),"Confira o valor",IF(C173&lt;=0,"Valor maior que zero",IF(COUNTIFS(Medios,D173)&lt;&gt;1,"Escolha um meio",IF(COUNTIFS(GastoID,A173)&lt;&gt;1,"Confira o ID da despesa",IF(SUMIFS(GastoValido,GastoID,A173)&lt;=0,"Corrija a obrigação",IF(B173&lt;SUMIFS(GastoFecha,GastoID,A173),"Anterior à despesa","OK"))))))))))))</f>
        <v/>
      </c>
      <c r="H173" s="34" t="n">
        <f aca="false">IF(G173="OK",C173,0)</f>
        <v>0</v>
      </c>
    </row>
    <row r="174" customFormat="false" ht="25" hidden="false" customHeight="true" outlineLevel="0" collapsed="false">
      <c r="A174" s="31"/>
      <c r="B174" s="32"/>
      <c r="C174" s="33"/>
      <c r="D174" s="31"/>
      <c r="E174" s="31"/>
      <c r="F174" s="31"/>
      <c r="G174" s="36" t="str">
        <f aca="false">IF(COUNTA(A174:F174)=0,"",IF(E174="","Falta o código",IF(E174&lt;&gt;TRIM(E174),"Confira o código",IF(COUNTIFS(PagoID,E174)&gt;1,"Código repetido",IF(NOT(ISNUMBER(B174)),"Confira a data",IF(OR(B174&lt;1,B174&gt;73415,INT(B174)&lt;&gt;B174),"Confira a data",IF(NOT(ISNUMBER(C174)),"Confira o valor",IF(C174&lt;=0,"Valor maior que zero",IF(COUNTIFS(Medios,D174)&lt;&gt;1,"Escolha um meio",IF(COUNTIFS(GastoID,A174)&lt;&gt;1,"Confira o ID da despesa",IF(SUMIFS(GastoValido,GastoID,A174)&lt;=0,"Corrija a obrigação",IF(B174&lt;SUMIFS(GastoFecha,GastoID,A174),"Anterior à despesa","OK"))))))))))))</f>
        <v/>
      </c>
      <c r="H174" s="34" t="n">
        <f aca="false">IF(G174="OK",C174,0)</f>
        <v>0</v>
      </c>
    </row>
    <row r="175" customFormat="false" ht="25" hidden="false" customHeight="true" outlineLevel="0" collapsed="false">
      <c r="A175" s="31"/>
      <c r="B175" s="32"/>
      <c r="C175" s="33"/>
      <c r="D175" s="31"/>
      <c r="E175" s="31"/>
      <c r="F175" s="31"/>
      <c r="G175" s="36" t="str">
        <f aca="false">IF(COUNTA(A175:F175)=0,"",IF(E175="","Falta o código",IF(E175&lt;&gt;TRIM(E175),"Confira o código",IF(COUNTIFS(PagoID,E175)&gt;1,"Código repetido",IF(NOT(ISNUMBER(B175)),"Confira a data",IF(OR(B175&lt;1,B175&gt;73415,INT(B175)&lt;&gt;B175),"Confira a data",IF(NOT(ISNUMBER(C175)),"Confira o valor",IF(C175&lt;=0,"Valor maior que zero",IF(COUNTIFS(Medios,D175)&lt;&gt;1,"Escolha um meio",IF(COUNTIFS(GastoID,A175)&lt;&gt;1,"Confira o ID da despesa",IF(SUMIFS(GastoValido,GastoID,A175)&lt;=0,"Corrija a obrigação",IF(B175&lt;SUMIFS(GastoFecha,GastoID,A175),"Anterior à despesa","OK"))))))))))))</f>
        <v/>
      </c>
      <c r="H175" s="34" t="n">
        <f aca="false">IF(G175="OK",C175,0)</f>
        <v>0</v>
      </c>
    </row>
    <row r="176" customFormat="false" ht="25" hidden="false" customHeight="true" outlineLevel="0" collapsed="false">
      <c r="A176" s="31"/>
      <c r="B176" s="32"/>
      <c r="C176" s="33"/>
      <c r="D176" s="31"/>
      <c r="E176" s="31"/>
      <c r="F176" s="31"/>
      <c r="G176" s="36" t="str">
        <f aca="false">IF(COUNTA(A176:F176)=0,"",IF(E176="","Falta o código",IF(E176&lt;&gt;TRIM(E176),"Confira o código",IF(COUNTIFS(PagoID,E176)&gt;1,"Código repetido",IF(NOT(ISNUMBER(B176)),"Confira a data",IF(OR(B176&lt;1,B176&gt;73415,INT(B176)&lt;&gt;B176),"Confira a data",IF(NOT(ISNUMBER(C176)),"Confira o valor",IF(C176&lt;=0,"Valor maior que zero",IF(COUNTIFS(Medios,D176)&lt;&gt;1,"Escolha um meio",IF(COUNTIFS(GastoID,A176)&lt;&gt;1,"Confira o ID da despesa",IF(SUMIFS(GastoValido,GastoID,A176)&lt;=0,"Corrija a obrigação",IF(B176&lt;SUMIFS(GastoFecha,GastoID,A176),"Anterior à despesa","OK"))))))))))))</f>
        <v/>
      </c>
      <c r="H176" s="34" t="n">
        <f aca="false">IF(G176="OK",C176,0)</f>
        <v>0</v>
      </c>
    </row>
    <row r="177" customFormat="false" ht="25" hidden="false" customHeight="true" outlineLevel="0" collapsed="false">
      <c r="A177" s="31"/>
      <c r="B177" s="32"/>
      <c r="C177" s="33"/>
      <c r="D177" s="31"/>
      <c r="E177" s="31"/>
      <c r="F177" s="31"/>
      <c r="G177" s="36" t="str">
        <f aca="false">IF(COUNTA(A177:F177)=0,"",IF(E177="","Falta o código",IF(E177&lt;&gt;TRIM(E177),"Confira o código",IF(COUNTIFS(PagoID,E177)&gt;1,"Código repetido",IF(NOT(ISNUMBER(B177)),"Confira a data",IF(OR(B177&lt;1,B177&gt;73415,INT(B177)&lt;&gt;B177),"Confira a data",IF(NOT(ISNUMBER(C177)),"Confira o valor",IF(C177&lt;=0,"Valor maior que zero",IF(COUNTIFS(Medios,D177)&lt;&gt;1,"Escolha um meio",IF(COUNTIFS(GastoID,A177)&lt;&gt;1,"Confira o ID da despesa",IF(SUMIFS(GastoValido,GastoID,A177)&lt;=0,"Corrija a obrigação",IF(B177&lt;SUMIFS(GastoFecha,GastoID,A177),"Anterior à despesa","OK"))))))))))))</f>
        <v/>
      </c>
      <c r="H177" s="34" t="n">
        <f aca="false">IF(G177="OK",C177,0)</f>
        <v>0</v>
      </c>
    </row>
    <row r="178" customFormat="false" ht="25" hidden="false" customHeight="true" outlineLevel="0" collapsed="false">
      <c r="A178" s="31"/>
      <c r="B178" s="32"/>
      <c r="C178" s="33"/>
      <c r="D178" s="31"/>
      <c r="E178" s="31"/>
      <c r="F178" s="31"/>
      <c r="G178" s="36" t="str">
        <f aca="false">IF(COUNTA(A178:F178)=0,"",IF(E178="","Falta o código",IF(E178&lt;&gt;TRIM(E178),"Confira o código",IF(COUNTIFS(PagoID,E178)&gt;1,"Código repetido",IF(NOT(ISNUMBER(B178)),"Confira a data",IF(OR(B178&lt;1,B178&gt;73415,INT(B178)&lt;&gt;B178),"Confira a data",IF(NOT(ISNUMBER(C178)),"Confira o valor",IF(C178&lt;=0,"Valor maior que zero",IF(COUNTIFS(Medios,D178)&lt;&gt;1,"Escolha um meio",IF(COUNTIFS(GastoID,A178)&lt;&gt;1,"Confira o ID da despesa",IF(SUMIFS(GastoValido,GastoID,A178)&lt;=0,"Corrija a obrigação",IF(B178&lt;SUMIFS(GastoFecha,GastoID,A178),"Anterior à despesa","OK"))))))))))))</f>
        <v/>
      </c>
      <c r="H178" s="34" t="n">
        <f aca="false">IF(G178="OK",C178,0)</f>
        <v>0</v>
      </c>
    </row>
    <row r="179" customFormat="false" ht="25" hidden="false" customHeight="true" outlineLevel="0" collapsed="false">
      <c r="A179" s="31"/>
      <c r="B179" s="32"/>
      <c r="C179" s="33"/>
      <c r="D179" s="31"/>
      <c r="E179" s="31"/>
      <c r="F179" s="31"/>
      <c r="G179" s="36" t="str">
        <f aca="false">IF(COUNTA(A179:F179)=0,"",IF(E179="","Falta o código",IF(E179&lt;&gt;TRIM(E179),"Confira o código",IF(COUNTIFS(PagoID,E179)&gt;1,"Código repetido",IF(NOT(ISNUMBER(B179)),"Confira a data",IF(OR(B179&lt;1,B179&gt;73415,INT(B179)&lt;&gt;B179),"Confira a data",IF(NOT(ISNUMBER(C179)),"Confira o valor",IF(C179&lt;=0,"Valor maior que zero",IF(COUNTIFS(Medios,D179)&lt;&gt;1,"Escolha um meio",IF(COUNTIFS(GastoID,A179)&lt;&gt;1,"Confira o ID da despesa",IF(SUMIFS(GastoValido,GastoID,A179)&lt;=0,"Corrija a obrigação",IF(B179&lt;SUMIFS(GastoFecha,GastoID,A179),"Anterior à despesa","OK"))))))))))))</f>
        <v/>
      </c>
      <c r="H179" s="34" t="n">
        <f aca="false">IF(G179="OK",C179,0)</f>
        <v>0</v>
      </c>
    </row>
    <row r="180" customFormat="false" ht="25" hidden="false" customHeight="true" outlineLevel="0" collapsed="false">
      <c r="A180" s="31"/>
      <c r="B180" s="32"/>
      <c r="C180" s="33"/>
      <c r="D180" s="31"/>
      <c r="E180" s="31"/>
      <c r="F180" s="31"/>
      <c r="G180" s="36" t="str">
        <f aca="false">IF(COUNTA(A180:F180)=0,"",IF(E180="","Falta o código",IF(E180&lt;&gt;TRIM(E180),"Confira o código",IF(COUNTIFS(PagoID,E180)&gt;1,"Código repetido",IF(NOT(ISNUMBER(B180)),"Confira a data",IF(OR(B180&lt;1,B180&gt;73415,INT(B180)&lt;&gt;B180),"Confira a data",IF(NOT(ISNUMBER(C180)),"Confira o valor",IF(C180&lt;=0,"Valor maior que zero",IF(COUNTIFS(Medios,D180)&lt;&gt;1,"Escolha um meio",IF(COUNTIFS(GastoID,A180)&lt;&gt;1,"Confira o ID da despesa",IF(SUMIFS(GastoValido,GastoID,A180)&lt;=0,"Corrija a obrigação",IF(B180&lt;SUMIFS(GastoFecha,GastoID,A180),"Anterior à despesa","OK"))))))))))))</f>
        <v/>
      </c>
      <c r="H180" s="34" t="n">
        <f aca="false">IF(G180="OK",C180,0)</f>
        <v>0</v>
      </c>
    </row>
    <row r="181" customFormat="false" ht="25" hidden="false" customHeight="true" outlineLevel="0" collapsed="false">
      <c r="A181" s="31"/>
      <c r="B181" s="32"/>
      <c r="C181" s="33"/>
      <c r="D181" s="31"/>
      <c r="E181" s="31"/>
      <c r="F181" s="31"/>
      <c r="G181" s="36" t="str">
        <f aca="false">IF(COUNTA(A181:F181)=0,"",IF(E181="","Falta o código",IF(E181&lt;&gt;TRIM(E181),"Confira o código",IF(COUNTIFS(PagoID,E181)&gt;1,"Código repetido",IF(NOT(ISNUMBER(B181)),"Confira a data",IF(OR(B181&lt;1,B181&gt;73415,INT(B181)&lt;&gt;B181),"Confira a data",IF(NOT(ISNUMBER(C181)),"Confira o valor",IF(C181&lt;=0,"Valor maior que zero",IF(COUNTIFS(Medios,D181)&lt;&gt;1,"Escolha um meio",IF(COUNTIFS(GastoID,A181)&lt;&gt;1,"Confira o ID da despesa",IF(SUMIFS(GastoValido,GastoID,A181)&lt;=0,"Corrija a obrigação",IF(B181&lt;SUMIFS(GastoFecha,GastoID,A181),"Anterior à despesa","OK"))))))))))))</f>
        <v/>
      </c>
      <c r="H181" s="34" t="n">
        <f aca="false">IF(G181="OK",C181,0)</f>
        <v>0</v>
      </c>
    </row>
    <row r="182" customFormat="false" ht="25" hidden="false" customHeight="true" outlineLevel="0" collapsed="false">
      <c r="A182" s="31"/>
      <c r="B182" s="32"/>
      <c r="C182" s="33"/>
      <c r="D182" s="31"/>
      <c r="E182" s="31"/>
      <c r="F182" s="31"/>
      <c r="G182" s="36" t="str">
        <f aca="false">IF(COUNTA(A182:F182)=0,"",IF(E182="","Falta o código",IF(E182&lt;&gt;TRIM(E182),"Confira o código",IF(COUNTIFS(PagoID,E182)&gt;1,"Código repetido",IF(NOT(ISNUMBER(B182)),"Confira a data",IF(OR(B182&lt;1,B182&gt;73415,INT(B182)&lt;&gt;B182),"Confira a data",IF(NOT(ISNUMBER(C182)),"Confira o valor",IF(C182&lt;=0,"Valor maior que zero",IF(COUNTIFS(Medios,D182)&lt;&gt;1,"Escolha um meio",IF(COUNTIFS(GastoID,A182)&lt;&gt;1,"Confira o ID da despesa",IF(SUMIFS(GastoValido,GastoID,A182)&lt;=0,"Corrija a obrigação",IF(B182&lt;SUMIFS(GastoFecha,GastoID,A182),"Anterior à despesa","OK"))))))))))))</f>
        <v/>
      </c>
      <c r="H182" s="34" t="n">
        <f aca="false">IF(G182="OK",C182,0)</f>
        <v>0</v>
      </c>
    </row>
    <row r="183" customFormat="false" ht="25" hidden="false" customHeight="true" outlineLevel="0" collapsed="false">
      <c r="A183" s="31"/>
      <c r="B183" s="32"/>
      <c r="C183" s="33"/>
      <c r="D183" s="31"/>
      <c r="E183" s="31"/>
      <c r="F183" s="31"/>
      <c r="G183" s="36" t="str">
        <f aca="false">IF(COUNTA(A183:F183)=0,"",IF(E183="","Falta o código",IF(E183&lt;&gt;TRIM(E183),"Confira o código",IF(COUNTIFS(PagoID,E183)&gt;1,"Código repetido",IF(NOT(ISNUMBER(B183)),"Confira a data",IF(OR(B183&lt;1,B183&gt;73415,INT(B183)&lt;&gt;B183),"Confira a data",IF(NOT(ISNUMBER(C183)),"Confira o valor",IF(C183&lt;=0,"Valor maior que zero",IF(COUNTIFS(Medios,D183)&lt;&gt;1,"Escolha um meio",IF(COUNTIFS(GastoID,A183)&lt;&gt;1,"Confira o ID da despesa",IF(SUMIFS(GastoValido,GastoID,A183)&lt;=0,"Corrija a obrigação",IF(B183&lt;SUMIFS(GastoFecha,GastoID,A183),"Anterior à despesa","OK"))))))))))))</f>
        <v/>
      </c>
      <c r="H183" s="34" t="n">
        <f aca="false">IF(G183="OK",C183,0)</f>
        <v>0</v>
      </c>
    </row>
    <row r="184" customFormat="false" ht="25" hidden="false" customHeight="true" outlineLevel="0" collapsed="false">
      <c r="A184" s="31"/>
      <c r="B184" s="32"/>
      <c r="C184" s="33"/>
      <c r="D184" s="31"/>
      <c r="E184" s="31"/>
      <c r="F184" s="31"/>
      <c r="G184" s="36" t="str">
        <f aca="false">IF(COUNTA(A184:F184)=0,"",IF(E184="","Falta o código",IF(E184&lt;&gt;TRIM(E184),"Confira o código",IF(COUNTIFS(PagoID,E184)&gt;1,"Código repetido",IF(NOT(ISNUMBER(B184)),"Confira a data",IF(OR(B184&lt;1,B184&gt;73415,INT(B184)&lt;&gt;B184),"Confira a data",IF(NOT(ISNUMBER(C184)),"Confira o valor",IF(C184&lt;=0,"Valor maior que zero",IF(COUNTIFS(Medios,D184)&lt;&gt;1,"Escolha um meio",IF(COUNTIFS(GastoID,A184)&lt;&gt;1,"Confira o ID da despesa",IF(SUMIFS(GastoValido,GastoID,A184)&lt;=0,"Corrija a obrigação",IF(B184&lt;SUMIFS(GastoFecha,GastoID,A184),"Anterior à despesa","OK"))))))))))))</f>
        <v/>
      </c>
      <c r="H184" s="34" t="n">
        <f aca="false">IF(G184="OK",C184,0)</f>
        <v>0</v>
      </c>
    </row>
    <row r="185" customFormat="false" ht="25" hidden="false" customHeight="true" outlineLevel="0" collapsed="false">
      <c r="A185" s="31"/>
      <c r="B185" s="32"/>
      <c r="C185" s="33"/>
      <c r="D185" s="31"/>
      <c r="E185" s="31"/>
      <c r="F185" s="31"/>
      <c r="G185" s="36" t="str">
        <f aca="false">IF(COUNTA(A185:F185)=0,"",IF(E185="","Falta o código",IF(E185&lt;&gt;TRIM(E185),"Confira o código",IF(COUNTIFS(PagoID,E185)&gt;1,"Código repetido",IF(NOT(ISNUMBER(B185)),"Confira a data",IF(OR(B185&lt;1,B185&gt;73415,INT(B185)&lt;&gt;B185),"Confira a data",IF(NOT(ISNUMBER(C185)),"Confira o valor",IF(C185&lt;=0,"Valor maior que zero",IF(COUNTIFS(Medios,D185)&lt;&gt;1,"Escolha um meio",IF(COUNTIFS(GastoID,A185)&lt;&gt;1,"Confira o ID da despesa",IF(SUMIFS(GastoValido,GastoID,A185)&lt;=0,"Corrija a obrigação",IF(B185&lt;SUMIFS(GastoFecha,GastoID,A185),"Anterior à despesa","OK"))))))))))))</f>
        <v/>
      </c>
      <c r="H185" s="34" t="n">
        <f aca="false">IF(G185="OK",C185,0)</f>
        <v>0</v>
      </c>
    </row>
    <row r="186" customFormat="false" ht="25" hidden="false" customHeight="true" outlineLevel="0" collapsed="false">
      <c r="A186" s="31"/>
      <c r="B186" s="32"/>
      <c r="C186" s="33"/>
      <c r="D186" s="31"/>
      <c r="E186" s="31"/>
      <c r="F186" s="31"/>
      <c r="G186" s="36" t="str">
        <f aca="false">IF(COUNTA(A186:F186)=0,"",IF(E186="","Falta o código",IF(E186&lt;&gt;TRIM(E186),"Confira o código",IF(COUNTIFS(PagoID,E186)&gt;1,"Código repetido",IF(NOT(ISNUMBER(B186)),"Confira a data",IF(OR(B186&lt;1,B186&gt;73415,INT(B186)&lt;&gt;B186),"Confira a data",IF(NOT(ISNUMBER(C186)),"Confira o valor",IF(C186&lt;=0,"Valor maior que zero",IF(COUNTIFS(Medios,D186)&lt;&gt;1,"Escolha um meio",IF(COUNTIFS(GastoID,A186)&lt;&gt;1,"Confira o ID da despesa",IF(SUMIFS(GastoValido,GastoID,A186)&lt;=0,"Corrija a obrigação",IF(B186&lt;SUMIFS(GastoFecha,GastoID,A186),"Anterior à despesa","OK"))))))))))))</f>
        <v/>
      </c>
      <c r="H186" s="34" t="n">
        <f aca="false">IF(G186="OK",C186,0)</f>
        <v>0</v>
      </c>
    </row>
    <row r="187" customFormat="false" ht="25" hidden="false" customHeight="true" outlineLevel="0" collapsed="false">
      <c r="A187" s="31"/>
      <c r="B187" s="32"/>
      <c r="C187" s="33"/>
      <c r="D187" s="31"/>
      <c r="E187" s="31"/>
      <c r="F187" s="31"/>
      <c r="G187" s="36" t="str">
        <f aca="false">IF(COUNTA(A187:F187)=0,"",IF(E187="","Falta o código",IF(E187&lt;&gt;TRIM(E187),"Confira o código",IF(COUNTIFS(PagoID,E187)&gt;1,"Código repetido",IF(NOT(ISNUMBER(B187)),"Confira a data",IF(OR(B187&lt;1,B187&gt;73415,INT(B187)&lt;&gt;B187),"Confira a data",IF(NOT(ISNUMBER(C187)),"Confira o valor",IF(C187&lt;=0,"Valor maior que zero",IF(COUNTIFS(Medios,D187)&lt;&gt;1,"Escolha um meio",IF(COUNTIFS(GastoID,A187)&lt;&gt;1,"Confira o ID da despesa",IF(SUMIFS(GastoValido,GastoID,A187)&lt;=0,"Corrija a obrigação",IF(B187&lt;SUMIFS(GastoFecha,GastoID,A187),"Anterior à despesa","OK"))))))))))))</f>
        <v/>
      </c>
      <c r="H187" s="34" t="n">
        <f aca="false">IF(G187="OK",C187,0)</f>
        <v>0</v>
      </c>
    </row>
    <row r="188" customFormat="false" ht="25" hidden="false" customHeight="true" outlineLevel="0" collapsed="false">
      <c r="A188" s="31"/>
      <c r="B188" s="32"/>
      <c r="C188" s="33"/>
      <c r="D188" s="31"/>
      <c r="E188" s="31"/>
      <c r="F188" s="31"/>
      <c r="G188" s="36" t="str">
        <f aca="false">IF(COUNTA(A188:F188)=0,"",IF(E188="","Falta o código",IF(E188&lt;&gt;TRIM(E188),"Confira o código",IF(COUNTIFS(PagoID,E188)&gt;1,"Código repetido",IF(NOT(ISNUMBER(B188)),"Confira a data",IF(OR(B188&lt;1,B188&gt;73415,INT(B188)&lt;&gt;B188),"Confira a data",IF(NOT(ISNUMBER(C188)),"Confira o valor",IF(C188&lt;=0,"Valor maior que zero",IF(COUNTIFS(Medios,D188)&lt;&gt;1,"Escolha um meio",IF(COUNTIFS(GastoID,A188)&lt;&gt;1,"Confira o ID da despesa",IF(SUMIFS(GastoValido,GastoID,A188)&lt;=0,"Corrija a obrigação",IF(B188&lt;SUMIFS(GastoFecha,GastoID,A188),"Anterior à despesa","OK"))))))))))))</f>
        <v/>
      </c>
      <c r="H188" s="34" t="n">
        <f aca="false">IF(G188="OK",C188,0)</f>
        <v>0</v>
      </c>
    </row>
    <row r="189" customFormat="false" ht="25" hidden="false" customHeight="true" outlineLevel="0" collapsed="false">
      <c r="A189" s="31"/>
      <c r="B189" s="32"/>
      <c r="C189" s="33"/>
      <c r="D189" s="31"/>
      <c r="E189" s="31"/>
      <c r="F189" s="31"/>
      <c r="G189" s="36" t="str">
        <f aca="false">IF(COUNTA(A189:F189)=0,"",IF(E189="","Falta o código",IF(E189&lt;&gt;TRIM(E189),"Confira o código",IF(COUNTIFS(PagoID,E189)&gt;1,"Código repetido",IF(NOT(ISNUMBER(B189)),"Confira a data",IF(OR(B189&lt;1,B189&gt;73415,INT(B189)&lt;&gt;B189),"Confira a data",IF(NOT(ISNUMBER(C189)),"Confira o valor",IF(C189&lt;=0,"Valor maior que zero",IF(COUNTIFS(Medios,D189)&lt;&gt;1,"Escolha um meio",IF(COUNTIFS(GastoID,A189)&lt;&gt;1,"Confira o ID da despesa",IF(SUMIFS(GastoValido,GastoID,A189)&lt;=0,"Corrija a obrigação",IF(B189&lt;SUMIFS(GastoFecha,GastoID,A189),"Anterior à despesa","OK"))))))))))))</f>
        <v/>
      </c>
      <c r="H189" s="34" t="n">
        <f aca="false">IF(G189="OK",C189,0)</f>
        <v>0</v>
      </c>
    </row>
    <row r="190" customFormat="false" ht="25" hidden="false" customHeight="true" outlineLevel="0" collapsed="false">
      <c r="A190" s="31"/>
      <c r="B190" s="32"/>
      <c r="C190" s="33"/>
      <c r="D190" s="31"/>
      <c r="E190" s="31"/>
      <c r="F190" s="31"/>
      <c r="G190" s="36" t="str">
        <f aca="false">IF(COUNTA(A190:F190)=0,"",IF(E190="","Falta o código",IF(E190&lt;&gt;TRIM(E190),"Confira o código",IF(COUNTIFS(PagoID,E190)&gt;1,"Código repetido",IF(NOT(ISNUMBER(B190)),"Confira a data",IF(OR(B190&lt;1,B190&gt;73415,INT(B190)&lt;&gt;B190),"Confira a data",IF(NOT(ISNUMBER(C190)),"Confira o valor",IF(C190&lt;=0,"Valor maior que zero",IF(COUNTIFS(Medios,D190)&lt;&gt;1,"Escolha um meio",IF(COUNTIFS(GastoID,A190)&lt;&gt;1,"Confira o ID da despesa",IF(SUMIFS(GastoValido,GastoID,A190)&lt;=0,"Corrija a obrigação",IF(B190&lt;SUMIFS(GastoFecha,GastoID,A190),"Anterior à despesa","OK"))))))))))))</f>
        <v/>
      </c>
      <c r="H190" s="34" t="n">
        <f aca="false">IF(G190="OK",C190,0)</f>
        <v>0</v>
      </c>
    </row>
    <row r="191" customFormat="false" ht="25" hidden="false" customHeight="true" outlineLevel="0" collapsed="false">
      <c r="A191" s="31"/>
      <c r="B191" s="32"/>
      <c r="C191" s="33"/>
      <c r="D191" s="31"/>
      <c r="E191" s="31"/>
      <c r="F191" s="31"/>
      <c r="G191" s="36" t="str">
        <f aca="false">IF(COUNTA(A191:F191)=0,"",IF(E191="","Falta o código",IF(E191&lt;&gt;TRIM(E191),"Confira o código",IF(COUNTIFS(PagoID,E191)&gt;1,"Código repetido",IF(NOT(ISNUMBER(B191)),"Confira a data",IF(OR(B191&lt;1,B191&gt;73415,INT(B191)&lt;&gt;B191),"Confira a data",IF(NOT(ISNUMBER(C191)),"Confira o valor",IF(C191&lt;=0,"Valor maior que zero",IF(COUNTIFS(Medios,D191)&lt;&gt;1,"Escolha um meio",IF(COUNTIFS(GastoID,A191)&lt;&gt;1,"Confira o ID da despesa",IF(SUMIFS(GastoValido,GastoID,A191)&lt;=0,"Corrija a obrigação",IF(B191&lt;SUMIFS(GastoFecha,GastoID,A191),"Anterior à despesa","OK"))))))))))))</f>
        <v/>
      </c>
      <c r="H191" s="34" t="n">
        <f aca="false">IF(G191="OK",C191,0)</f>
        <v>0</v>
      </c>
    </row>
    <row r="192" customFormat="false" ht="25" hidden="false" customHeight="true" outlineLevel="0" collapsed="false">
      <c r="A192" s="31"/>
      <c r="B192" s="32"/>
      <c r="C192" s="33"/>
      <c r="D192" s="31"/>
      <c r="E192" s="31"/>
      <c r="F192" s="31"/>
      <c r="G192" s="36" t="str">
        <f aca="false">IF(COUNTA(A192:F192)=0,"",IF(E192="","Falta o código",IF(E192&lt;&gt;TRIM(E192),"Confira o código",IF(COUNTIFS(PagoID,E192)&gt;1,"Código repetido",IF(NOT(ISNUMBER(B192)),"Confira a data",IF(OR(B192&lt;1,B192&gt;73415,INT(B192)&lt;&gt;B192),"Confira a data",IF(NOT(ISNUMBER(C192)),"Confira o valor",IF(C192&lt;=0,"Valor maior que zero",IF(COUNTIFS(Medios,D192)&lt;&gt;1,"Escolha um meio",IF(COUNTIFS(GastoID,A192)&lt;&gt;1,"Confira o ID da despesa",IF(SUMIFS(GastoValido,GastoID,A192)&lt;=0,"Corrija a obrigação",IF(B192&lt;SUMIFS(GastoFecha,GastoID,A192),"Anterior à despesa","OK"))))))))))))</f>
        <v/>
      </c>
      <c r="H192" s="34" t="n">
        <f aca="false">IF(G192="OK",C192,0)</f>
        <v>0</v>
      </c>
    </row>
    <row r="193" customFormat="false" ht="25" hidden="false" customHeight="true" outlineLevel="0" collapsed="false">
      <c r="A193" s="31"/>
      <c r="B193" s="32"/>
      <c r="C193" s="33"/>
      <c r="D193" s="31"/>
      <c r="E193" s="31"/>
      <c r="F193" s="31"/>
      <c r="G193" s="36" t="str">
        <f aca="false">IF(COUNTA(A193:F193)=0,"",IF(E193="","Falta o código",IF(E193&lt;&gt;TRIM(E193),"Confira o código",IF(COUNTIFS(PagoID,E193)&gt;1,"Código repetido",IF(NOT(ISNUMBER(B193)),"Confira a data",IF(OR(B193&lt;1,B193&gt;73415,INT(B193)&lt;&gt;B193),"Confira a data",IF(NOT(ISNUMBER(C193)),"Confira o valor",IF(C193&lt;=0,"Valor maior que zero",IF(COUNTIFS(Medios,D193)&lt;&gt;1,"Escolha um meio",IF(COUNTIFS(GastoID,A193)&lt;&gt;1,"Confira o ID da despesa",IF(SUMIFS(GastoValido,GastoID,A193)&lt;=0,"Corrija a obrigação",IF(B193&lt;SUMIFS(GastoFecha,GastoID,A193),"Anterior à despesa","OK"))))))))))))</f>
        <v/>
      </c>
      <c r="H193" s="34" t="n">
        <f aca="false">IF(G193="OK",C193,0)</f>
        <v>0</v>
      </c>
    </row>
    <row r="194" customFormat="false" ht="25" hidden="false" customHeight="true" outlineLevel="0" collapsed="false">
      <c r="A194" s="31"/>
      <c r="B194" s="32"/>
      <c r="C194" s="33"/>
      <c r="D194" s="31"/>
      <c r="E194" s="31"/>
      <c r="F194" s="31"/>
      <c r="G194" s="36" t="str">
        <f aca="false">IF(COUNTA(A194:F194)=0,"",IF(E194="","Falta o código",IF(E194&lt;&gt;TRIM(E194),"Confira o código",IF(COUNTIFS(PagoID,E194)&gt;1,"Código repetido",IF(NOT(ISNUMBER(B194)),"Confira a data",IF(OR(B194&lt;1,B194&gt;73415,INT(B194)&lt;&gt;B194),"Confira a data",IF(NOT(ISNUMBER(C194)),"Confira o valor",IF(C194&lt;=0,"Valor maior que zero",IF(COUNTIFS(Medios,D194)&lt;&gt;1,"Escolha um meio",IF(COUNTIFS(GastoID,A194)&lt;&gt;1,"Confira o ID da despesa",IF(SUMIFS(GastoValido,GastoID,A194)&lt;=0,"Corrija a obrigação",IF(B194&lt;SUMIFS(GastoFecha,GastoID,A194),"Anterior à despesa","OK"))))))))))))</f>
        <v/>
      </c>
      <c r="H194" s="34" t="n">
        <f aca="false">IF(G194="OK",C194,0)</f>
        <v>0</v>
      </c>
    </row>
    <row r="195" customFormat="false" ht="25" hidden="false" customHeight="true" outlineLevel="0" collapsed="false">
      <c r="A195" s="31"/>
      <c r="B195" s="32"/>
      <c r="C195" s="33"/>
      <c r="D195" s="31"/>
      <c r="E195" s="31"/>
      <c r="F195" s="31"/>
      <c r="G195" s="36" t="str">
        <f aca="false">IF(COUNTA(A195:F195)=0,"",IF(E195="","Falta o código",IF(E195&lt;&gt;TRIM(E195),"Confira o código",IF(COUNTIFS(PagoID,E195)&gt;1,"Código repetido",IF(NOT(ISNUMBER(B195)),"Confira a data",IF(OR(B195&lt;1,B195&gt;73415,INT(B195)&lt;&gt;B195),"Confira a data",IF(NOT(ISNUMBER(C195)),"Confira o valor",IF(C195&lt;=0,"Valor maior que zero",IF(COUNTIFS(Medios,D195)&lt;&gt;1,"Escolha um meio",IF(COUNTIFS(GastoID,A195)&lt;&gt;1,"Confira o ID da despesa",IF(SUMIFS(GastoValido,GastoID,A195)&lt;=0,"Corrija a obrigação",IF(B195&lt;SUMIFS(GastoFecha,GastoID,A195),"Anterior à despesa","OK"))))))))))))</f>
        <v/>
      </c>
      <c r="H195" s="34" t="n">
        <f aca="false">IF(G195="OK",C195,0)</f>
        <v>0</v>
      </c>
    </row>
    <row r="196" customFormat="false" ht="25" hidden="false" customHeight="true" outlineLevel="0" collapsed="false">
      <c r="A196" s="31"/>
      <c r="B196" s="32"/>
      <c r="C196" s="33"/>
      <c r="D196" s="31"/>
      <c r="E196" s="31"/>
      <c r="F196" s="31"/>
      <c r="G196" s="36" t="str">
        <f aca="false">IF(COUNTA(A196:F196)=0,"",IF(E196="","Falta o código",IF(E196&lt;&gt;TRIM(E196),"Confira o código",IF(COUNTIFS(PagoID,E196)&gt;1,"Código repetido",IF(NOT(ISNUMBER(B196)),"Confira a data",IF(OR(B196&lt;1,B196&gt;73415,INT(B196)&lt;&gt;B196),"Confira a data",IF(NOT(ISNUMBER(C196)),"Confira o valor",IF(C196&lt;=0,"Valor maior que zero",IF(COUNTIFS(Medios,D196)&lt;&gt;1,"Escolha um meio",IF(COUNTIFS(GastoID,A196)&lt;&gt;1,"Confira o ID da despesa",IF(SUMIFS(GastoValido,GastoID,A196)&lt;=0,"Corrija a obrigação",IF(B196&lt;SUMIFS(GastoFecha,GastoID,A196),"Anterior à despesa","OK"))))))))))))</f>
        <v/>
      </c>
      <c r="H196" s="34" t="n">
        <f aca="false">IF(G196="OK",C196,0)</f>
        <v>0</v>
      </c>
    </row>
    <row r="197" customFormat="false" ht="25" hidden="false" customHeight="true" outlineLevel="0" collapsed="false">
      <c r="A197" s="31"/>
      <c r="B197" s="32"/>
      <c r="C197" s="33"/>
      <c r="D197" s="31"/>
      <c r="E197" s="31"/>
      <c r="F197" s="31"/>
      <c r="G197" s="36" t="str">
        <f aca="false">IF(COUNTA(A197:F197)=0,"",IF(E197="","Falta o código",IF(E197&lt;&gt;TRIM(E197),"Confira o código",IF(COUNTIFS(PagoID,E197)&gt;1,"Código repetido",IF(NOT(ISNUMBER(B197)),"Confira a data",IF(OR(B197&lt;1,B197&gt;73415,INT(B197)&lt;&gt;B197),"Confira a data",IF(NOT(ISNUMBER(C197)),"Confira o valor",IF(C197&lt;=0,"Valor maior que zero",IF(COUNTIFS(Medios,D197)&lt;&gt;1,"Escolha um meio",IF(COUNTIFS(GastoID,A197)&lt;&gt;1,"Confira o ID da despesa",IF(SUMIFS(GastoValido,GastoID,A197)&lt;=0,"Corrija a obrigação",IF(B197&lt;SUMIFS(GastoFecha,GastoID,A197),"Anterior à despesa","OK"))))))))))))</f>
        <v/>
      </c>
      <c r="H197" s="34" t="n">
        <f aca="false">IF(G197="OK",C197,0)</f>
        <v>0</v>
      </c>
    </row>
    <row r="198" customFormat="false" ht="25" hidden="false" customHeight="true" outlineLevel="0" collapsed="false">
      <c r="A198" s="31"/>
      <c r="B198" s="32"/>
      <c r="C198" s="33"/>
      <c r="D198" s="31"/>
      <c r="E198" s="31"/>
      <c r="F198" s="31"/>
      <c r="G198" s="36" t="str">
        <f aca="false">IF(COUNTA(A198:F198)=0,"",IF(E198="","Falta o código",IF(E198&lt;&gt;TRIM(E198),"Confira o código",IF(COUNTIFS(PagoID,E198)&gt;1,"Código repetido",IF(NOT(ISNUMBER(B198)),"Confira a data",IF(OR(B198&lt;1,B198&gt;73415,INT(B198)&lt;&gt;B198),"Confira a data",IF(NOT(ISNUMBER(C198)),"Confira o valor",IF(C198&lt;=0,"Valor maior que zero",IF(COUNTIFS(Medios,D198)&lt;&gt;1,"Escolha um meio",IF(COUNTIFS(GastoID,A198)&lt;&gt;1,"Confira o ID da despesa",IF(SUMIFS(GastoValido,GastoID,A198)&lt;=0,"Corrija a obrigação",IF(B198&lt;SUMIFS(GastoFecha,GastoID,A198),"Anterior à despesa","OK"))))))))))))</f>
        <v/>
      </c>
      <c r="H198" s="34" t="n">
        <f aca="false">IF(G198="OK",C198,0)</f>
        <v>0</v>
      </c>
    </row>
    <row r="199" customFormat="false" ht="25" hidden="false" customHeight="true" outlineLevel="0" collapsed="false">
      <c r="A199" s="31"/>
      <c r="B199" s="32"/>
      <c r="C199" s="33"/>
      <c r="D199" s="31"/>
      <c r="E199" s="31"/>
      <c r="F199" s="31"/>
      <c r="G199" s="36" t="str">
        <f aca="false">IF(COUNTA(A199:F199)=0,"",IF(E199="","Falta o código",IF(E199&lt;&gt;TRIM(E199),"Confira o código",IF(COUNTIFS(PagoID,E199)&gt;1,"Código repetido",IF(NOT(ISNUMBER(B199)),"Confira a data",IF(OR(B199&lt;1,B199&gt;73415,INT(B199)&lt;&gt;B199),"Confira a data",IF(NOT(ISNUMBER(C199)),"Confira o valor",IF(C199&lt;=0,"Valor maior que zero",IF(COUNTIFS(Medios,D199)&lt;&gt;1,"Escolha um meio",IF(COUNTIFS(GastoID,A199)&lt;&gt;1,"Confira o ID da despesa",IF(SUMIFS(GastoValido,GastoID,A199)&lt;=0,"Corrija a obrigação",IF(B199&lt;SUMIFS(GastoFecha,GastoID,A199),"Anterior à despesa","OK"))))))))))))</f>
        <v/>
      </c>
      <c r="H199" s="34" t="n">
        <f aca="false">IF(G199="OK",C199,0)</f>
        <v>0</v>
      </c>
    </row>
    <row r="200" customFormat="false" ht="25" hidden="false" customHeight="true" outlineLevel="0" collapsed="false">
      <c r="A200" s="31"/>
      <c r="B200" s="32"/>
      <c r="C200" s="33"/>
      <c r="D200" s="31"/>
      <c r="E200" s="31"/>
      <c r="F200" s="31"/>
      <c r="G200" s="36" t="str">
        <f aca="false">IF(COUNTA(A200:F200)=0,"",IF(E200="","Falta o código",IF(E200&lt;&gt;TRIM(E200),"Confira o código",IF(COUNTIFS(PagoID,E200)&gt;1,"Código repetido",IF(NOT(ISNUMBER(B200)),"Confira a data",IF(OR(B200&lt;1,B200&gt;73415,INT(B200)&lt;&gt;B200),"Confira a data",IF(NOT(ISNUMBER(C200)),"Confira o valor",IF(C200&lt;=0,"Valor maior que zero",IF(COUNTIFS(Medios,D200)&lt;&gt;1,"Escolha um meio",IF(COUNTIFS(GastoID,A200)&lt;&gt;1,"Confira o ID da despesa",IF(SUMIFS(GastoValido,GastoID,A200)&lt;=0,"Corrija a obrigação",IF(B200&lt;SUMIFS(GastoFecha,GastoID,A200),"Anterior à despesa","OK"))))))))))))</f>
        <v/>
      </c>
      <c r="H200" s="34" t="n">
        <f aca="false">IF(G200="OK",C200,0)</f>
        <v>0</v>
      </c>
    </row>
    <row r="201" customFormat="false" ht="25" hidden="false" customHeight="true" outlineLevel="0" collapsed="false">
      <c r="A201" s="31"/>
      <c r="B201" s="32"/>
      <c r="C201" s="33"/>
      <c r="D201" s="31"/>
      <c r="E201" s="31"/>
      <c r="F201" s="31"/>
      <c r="G201" s="36" t="str">
        <f aca="false">IF(COUNTA(A201:F201)=0,"",IF(E201="","Falta o código",IF(E201&lt;&gt;TRIM(E201),"Confira o código",IF(COUNTIFS(PagoID,E201)&gt;1,"Código repetido",IF(NOT(ISNUMBER(B201)),"Confira a data",IF(OR(B201&lt;1,B201&gt;73415,INT(B201)&lt;&gt;B201),"Confira a data",IF(NOT(ISNUMBER(C201)),"Confira o valor",IF(C201&lt;=0,"Valor maior que zero",IF(COUNTIFS(Medios,D201)&lt;&gt;1,"Escolha um meio",IF(COUNTIFS(GastoID,A201)&lt;&gt;1,"Confira o ID da despesa",IF(SUMIFS(GastoValido,GastoID,A201)&lt;=0,"Corrija a obrigação",IF(B201&lt;SUMIFS(GastoFecha,GastoID,A201),"Anterior à despesa","OK"))))))))))))</f>
        <v/>
      </c>
      <c r="H201" s="34" t="n">
        <f aca="false">IF(G201="OK",C201,0)</f>
        <v>0</v>
      </c>
    </row>
    <row r="202" customFormat="false" ht="25" hidden="false" customHeight="true" outlineLevel="0" collapsed="false">
      <c r="A202" s="31"/>
      <c r="B202" s="32"/>
      <c r="C202" s="33"/>
      <c r="D202" s="31"/>
      <c r="E202" s="31"/>
      <c r="F202" s="31"/>
      <c r="G202" s="36" t="str">
        <f aca="false">IF(COUNTA(A202:F202)=0,"",IF(E202="","Falta o código",IF(E202&lt;&gt;TRIM(E202),"Confira o código",IF(COUNTIFS(PagoID,E202)&gt;1,"Código repetido",IF(NOT(ISNUMBER(B202)),"Confira a data",IF(OR(B202&lt;1,B202&gt;73415,INT(B202)&lt;&gt;B202),"Confira a data",IF(NOT(ISNUMBER(C202)),"Confira o valor",IF(C202&lt;=0,"Valor maior que zero",IF(COUNTIFS(Medios,D202)&lt;&gt;1,"Escolha um meio",IF(COUNTIFS(GastoID,A202)&lt;&gt;1,"Confira o ID da despesa",IF(SUMIFS(GastoValido,GastoID,A202)&lt;=0,"Corrija a obrigação",IF(B202&lt;SUMIFS(GastoFecha,GastoID,A202),"Anterior à despesa","OK"))))))))))))</f>
        <v/>
      </c>
      <c r="H202" s="34" t="n">
        <f aca="false">IF(G202="OK",C202,0)</f>
        <v>0</v>
      </c>
    </row>
    <row r="203" customFormat="false" ht="25" hidden="false" customHeight="true" outlineLevel="0" collapsed="false">
      <c r="A203" s="31"/>
      <c r="B203" s="32"/>
      <c r="C203" s="33"/>
      <c r="D203" s="31"/>
      <c r="E203" s="31"/>
      <c r="F203" s="31"/>
      <c r="G203" s="36" t="str">
        <f aca="false">IF(COUNTA(A203:F203)=0,"",IF(E203="","Falta o código",IF(E203&lt;&gt;TRIM(E203),"Confira o código",IF(COUNTIFS(PagoID,E203)&gt;1,"Código repetido",IF(NOT(ISNUMBER(B203)),"Confira a data",IF(OR(B203&lt;1,B203&gt;73415,INT(B203)&lt;&gt;B203),"Confira a data",IF(NOT(ISNUMBER(C203)),"Confira o valor",IF(C203&lt;=0,"Valor maior que zero",IF(COUNTIFS(Medios,D203)&lt;&gt;1,"Escolha um meio",IF(COUNTIFS(GastoID,A203)&lt;&gt;1,"Confira o ID da despesa",IF(SUMIFS(GastoValido,GastoID,A203)&lt;=0,"Corrija a obrigação",IF(B203&lt;SUMIFS(GastoFecha,GastoID,A203),"Anterior à despesa","OK"))))))))))))</f>
        <v/>
      </c>
      <c r="H203" s="34" t="n">
        <f aca="false">IF(G203="OK",C203,0)</f>
        <v>0</v>
      </c>
    </row>
    <row r="204" customFormat="false" ht="25" hidden="false" customHeight="true" outlineLevel="0" collapsed="false">
      <c r="A204" s="31"/>
      <c r="B204" s="32"/>
      <c r="C204" s="33"/>
      <c r="D204" s="31"/>
      <c r="E204" s="31"/>
      <c r="F204" s="31"/>
      <c r="G204" s="36" t="str">
        <f aca="false">IF(COUNTA(A204:F204)=0,"",IF(E204="","Falta o código",IF(E204&lt;&gt;TRIM(E204),"Confira o código",IF(COUNTIFS(PagoID,E204)&gt;1,"Código repetido",IF(NOT(ISNUMBER(B204)),"Confira a data",IF(OR(B204&lt;1,B204&gt;73415,INT(B204)&lt;&gt;B204),"Confira a data",IF(NOT(ISNUMBER(C204)),"Confira o valor",IF(C204&lt;=0,"Valor maior que zero",IF(COUNTIFS(Medios,D204)&lt;&gt;1,"Escolha um meio",IF(COUNTIFS(GastoID,A204)&lt;&gt;1,"Confira o ID da despesa",IF(SUMIFS(GastoValido,GastoID,A204)&lt;=0,"Corrija a obrigação",IF(B204&lt;SUMIFS(GastoFecha,GastoID,A204),"Anterior à despesa","OK"))))))))))))</f>
        <v/>
      </c>
      <c r="H204" s="34" t="n">
        <f aca="false">IF(G204="OK",C204,0)</f>
        <v>0</v>
      </c>
    </row>
    <row r="205" customFormat="false" ht="25" hidden="false" customHeight="true" outlineLevel="0" collapsed="false">
      <c r="A205" s="31"/>
      <c r="B205" s="32"/>
      <c r="C205" s="33"/>
      <c r="D205" s="31"/>
      <c r="E205" s="31"/>
      <c r="F205" s="31"/>
      <c r="G205" s="36" t="str">
        <f aca="false">IF(COUNTA(A205:F205)=0,"",IF(E205="","Falta o código",IF(E205&lt;&gt;TRIM(E205),"Confira o código",IF(COUNTIFS(PagoID,E205)&gt;1,"Código repetido",IF(NOT(ISNUMBER(B205)),"Confira a data",IF(OR(B205&lt;1,B205&gt;73415,INT(B205)&lt;&gt;B205),"Confira a data",IF(NOT(ISNUMBER(C205)),"Confira o valor",IF(C205&lt;=0,"Valor maior que zero",IF(COUNTIFS(Medios,D205)&lt;&gt;1,"Escolha um meio",IF(COUNTIFS(GastoID,A205)&lt;&gt;1,"Confira o ID da despesa",IF(SUMIFS(GastoValido,GastoID,A205)&lt;=0,"Corrija a obrigação",IF(B205&lt;SUMIFS(GastoFecha,GastoID,A205),"Anterior à despesa","OK"))))))))))))</f>
        <v/>
      </c>
      <c r="H205" s="34" t="n">
        <f aca="false">IF(G205="OK",C205,0)</f>
        <v>0</v>
      </c>
    </row>
    <row r="206" customFormat="false" ht="25" hidden="false" customHeight="true" outlineLevel="0" collapsed="false">
      <c r="A206" s="31"/>
      <c r="B206" s="32"/>
      <c r="C206" s="33"/>
      <c r="D206" s="31"/>
      <c r="E206" s="31"/>
      <c r="F206" s="31"/>
      <c r="G206" s="36" t="str">
        <f aca="false">IF(COUNTA(A206:F206)=0,"",IF(E206="","Falta o código",IF(E206&lt;&gt;TRIM(E206),"Confira o código",IF(COUNTIFS(PagoID,E206)&gt;1,"Código repetido",IF(NOT(ISNUMBER(B206)),"Confira a data",IF(OR(B206&lt;1,B206&gt;73415,INT(B206)&lt;&gt;B206),"Confira a data",IF(NOT(ISNUMBER(C206)),"Confira o valor",IF(C206&lt;=0,"Valor maior que zero",IF(COUNTIFS(Medios,D206)&lt;&gt;1,"Escolha um meio",IF(COUNTIFS(GastoID,A206)&lt;&gt;1,"Confira o ID da despesa",IF(SUMIFS(GastoValido,GastoID,A206)&lt;=0,"Corrija a obrigação",IF(B206&lt;SUMIFS(GastoFecha,GastoID,A206),"Anterior à despesa","OK"))))))))))))</f>
        <v/>
      </c>
      <c r="H206" s="34" t="n">
        <f aca="false">IF(G206="OK",C206,0)</f>
        <v>0</v>
      </c>
    </row>
    <row r="207" customFormat="false" ht="25" hidden="false" customHeight="true" outlineLevel="0" collapsed="false">
      <c r="A207" s="31"/>
      <c r="B207" s="32"/>
      <c r="C207" s="33"/>
      <c r="D207" s="31"/>
      <c r="E207" s="31"/>
      <c r="F207" s="31"/>
      <c r="G207" s="36" t="str">
        <f aca="false">IF(COUNTA(A207:F207)=0,"",IF(E207="","Falta o código",IF(E207&lt;&gt;TRIM(E207),"Confira o código",IF(COUNTIFS(PagoID,E207)&gt;1,"Código repetido",IF(NOT(ISNUMBER(B207)),"Confira a data",IF(OR(B207&lt;1,B207&gt;73415,INT(B207)&lt;&gt;B207),"Confira a data",IF(NOT(ISNUMBER(C207)),"Confira o valor",IF(C207&lt;=0,"Valor maior que zero",IF(COUNTIFS(Medios,D207)&lt;&gt;1,"Escolha um meio",IF(COUNTIFS(GastoID,A207)&lt;&gt;1,"Confira o ID da despesa",IF(SUMIFS(GastoValido,GastoID,A207)&lt;=0,"Corrija a obrigação",IF(B207&lt;SUMIFS(GastoFecha,GastoID,A207),"Anterior à despesa","OK"))))))))))))</f>
        <v/>
      </c>
      <c r="H207" s="34" t="n">
        <f aca="false">IF(G207="OK",C207,0)</f>
        <v>0</v>
      </c>
    </row>
    <row r="208" customFormat="false" ht="25" hidden="false" customHeight="true" outlineLevel="0" collapsed="false">
      <c r="A208" s="31"/>
      <c r="B208" s="32"/>
      <c r="C208" s="33"/>
      <c r="D208" s="31"/>
      <c r="E208" s="31"/>
      <c r="F208" s="31"/>
      <c r="G208" s="36" t="str">
        <f aca="false">IF(COUNTA(A208:F208)=0,"",IF(E208="","Falta o código",IF(E208&lt;&gt;TRIM(E208),"Confira o código",IF(COUNTIFS(PagoID,E208)&gt;1,"Código repetido",IF(NOT(ISNUMBER(B208)),"Confira a data",IF(OR(B208&lt;1,B208&gt;73415,INT(B208)&lt;&gt;B208),"Confira a data",IF(NOT(ISNUMBER(C208)),"Confira o valor",IF(C208&lt;=0,"Valor maior que zero",IF(COUNTIFS(Medios,D208)&lt;&gt;1,"Escolha um meio",IF(COUNTIFS(GastoID,A208)&lt;&gt;1,"Confira o ID da despesa",IF(SUMIFS(GastoValido,GastoID,A208)&lt;=0,"Corrija a obrigação",IF(B208&lt;SUMIFS(GastoFecha,GastoID,A208),"Anterior à despesa","OK"))))))))))))</f>
        <v/>
      </c>
      <c r="H208" s="34" t="n">
        <f aca="false">IF(G208="OK",C208,0)</f>
        <v>0</v>
      </c>
    </row>
    <row r="209" customFormat="false" ht="25" hidden="false" customHeight="true" outlineLevel="0" collapsed="false">
      <c r="A209" s="31"/>
      <c r="B209" s="32"/>
      <c r="C209" s="33"/>
      <c r="D209" s="31"/>
      <c r="E209" s="31"/>
      <c r="F209" s="31"/>
      <c r="G209" s="36" t="str">
        <f aca="false">IF(COUNTA(A209:F209)=0,"",IF(E209="","Falta o código",IF(E209&lt;&gt;TRIM(E209),"Confira o código",IF(COUNTIFS(PagoID,E209)&gt;1,"Código repetido",IF(NOT(ISNUMBER(B209)),"Confira a data",IF(OR(B209&lt;1,B209&gt;73415,INT(B209)&lt;&gt;B209),"Confira a data",IF(NOT(ISNUMBER(C209)),"Confira o valor",IF(C209&lt;=0,"Valor maior que zero",IF(COUNTIFS(Medios,D209)&lt;&gt;1,"Escolha um meio",IF(COUNTIFS(GastoID,A209)&lt;&gt;1,"Confira o ID da despesa",IF(SUMIFS(GastoValido,GastoID,A209)&lt;=0,"Corrija a obrigação",IF(B209&lt;SUMIFS(GastoFecha,GastoID,A209),"Anterior à despesa","OK"))))))))))))</f>
        <v/>
      </c>
      <c r="H209" s="34" t="n">
        <f aca="false">IF(G209="OK",C209,0)</f>
        <v>0</v>
      </c>
    </row>
    <row r="210" customFormat="false" ht="25" hidden="false" customHeight="true" outlineLevel="0" collapsed="false">
      <c r="A210" s="31"/>
      <c r="B210" s="32"/>
      <c r="C210" s="33"/>
      <c r="D210" s="31"/>
      <c r="E210" s="31"/>
      <c r="F210" s="31"/>
      <c r="G210" s="36" t="str">
        <f aca="false">IF(COUNTA(A210:F210)=0,"",IF(E210="","Falta o código",IF(E210&lt;&gt;TRIM(E210),"Confira o código",IF(COUNTIFS(PagoID,E210)&gt;1,"Código repetido",IF(NOT(ISNUMBER(B210)),"Confira a data",IF(OR(B210&lt;1,B210&gt;73415,INT(B210)&lt;&gt;B210),"Confira a data",IF(NOT(ISNUMBER(C210)),"Confira o valor",IF(C210&lt;=0,"Valor maior que zero",IF(COUNTIFS(Medios,D210)&lt;&gt;1,"Escolha um meio",IF(COUNTIFS(GastoID,A210)&lt;&gt;1,"Confira o ID da despesa",IF(SUMIFS(GastoValido,GastoID,A210)&lt;=0,"Corrija a obrigação",IF(B210&lt;SUMIFS(GastoFecha,GastoID,A210),"Anterior à despesa","OK"))))))))))))</f>
        <v/>
      </c>
      <c r="H210" s="34" t="n">
        <f aca="false">IF(G210="OK",C210,0)</f>
        <v>0</v>
      </c>
    </row>
    <row r="211" customFormat="false" ht="25" hidden="false" customHeight="true" outlineLevel="0" collapsed="false">
      <c r="A211" s="31"/>
      <c r="B211" s="32"/>
      <c r="C211" s="33"/>
      <c r="D211" s="31"/>
      <c r="E211" s="31"/>
      <c r="F211" s="31"/>
      <c r="G211" s="36" t="str">
        <f aca="false">IF(COUNTA(A211:F211)=0,"",IF(E211="","Falta o código",IF(E211&lt;&gt;TRIM(E211),"Confira o código",IF(COUNTIFS(PagoID,E211)&gt;1,"Código repetido",IF(NOT(ISNUMBER(B211)),"Confira a data",IF(OR(B211&lt;1,B211&gt;73415,INT(B211)&lt;&gt;B211),"Confira a data",IF(NOT(ISNUMBER(C211)),"Confira o valor",IF(C211&lt;=0,"Valor maior que zero",IF(COUNTIFS(Medios,D211)&lt;&gt;1,"Escolha um meio",IF(COUNTIFS(GastoID,A211)&lt;&gt;1,"Confira o ID da despesa",IF(SUMIFS(GastoValido,GastoID,A211)&lt;=0,"Corrija a obrigação",IF(B211&lt;SUMIFS(GastoFecha,GastoID,A211),"Anterior à despesa","OK"))))))))))))</f>
        <v/>
      </c>
      <c r="H211" s="34" t="n">
        <f aca="false">IF(G211="OK",C211,0)</f>
        <v>0</v>
      </c>
    </row>
    <row r="212" customFormat="false" ht="25" hidden="false" customHeight="true" outlineLevel="0" collapsed="false">
      <c r="A212" s="31"/>
      <c r="B212" s="32"/>
      <c r="C212" s="33"/>
      <c r="D212" s="31"/>
      <c r="E212" s="31"/>
      <c r="F212" s="31"/>
      <c r="G212" s="36" t="str">
        <f aca="false">IF(COUNTA(A212:F212)=0,"",IF(E212="","Falta o código",IF(E212&lt;&gt;TRIM(E212),"Confira o código",IF(COUNTIFS(PagoID,E212)&gt;1,"Código repetido",IF(NOT(ISNUMBER(B212)),"Confira a data",IF(OR(B212&lt;1,B212&gt;73415,INT(B212)&lt;&gt;B212),"Confira a data",IF(NOT(ISNUMBER(C212)),"Confira o valor",IF(C212&lt;=0,"Valor maior que zero",IF(COUNTIFS(Medios,D212)&lt;&gt;1,"Escolha um meio",IF(COUNTIFS(GastoID,A212)&lt;&gt;1,"Confira o ID da despesa",IF(SUMIFS(GastoValido,GastoID,A212)&lt;=0,"Corrija a obrigação",IF(B212&lt;SUMIFS(GastoFecha,GastoID,A212),"Anterior à despesa","OK"))))))))))))</f>
        <v/>
      </c>
      <c r="H212" s="34" t="n">
        <f aca="false">IF(G212="OK",C212,0)</f>
        <v>0</v>
      </c>
    </row>
    <row r="213" customFormat="false" ht="25" hidden="false" customHeight="true" outlineLevel="0" collapsed="false">
      <c r="A213" s="31"/>
      <c r="B213" s="32"/>
      <c r="C213" s="33"/>
      <c r="D213" s="31"/>
      <c r="E213" s="31"/>
      <c r="F213" s="31"/>
      <c r="G213" s="36" t="str">
        <f aca="false">IF(COUNTA(A213:F213)=0,"",IF(E213="","Falta o código",IF(E213&lt;&gt;TRIM(E213),"Confira o código",IF(COUNTIFS(PagoID,E213)&gt;1,"Código repetido",IF(NOT(ISNUMBER(B213)),"Confira a data",IF(OR(B213&lt;1,B213&gt;73415,INT(B213)&lt;&gt;B213),"Confira a data",IF(NOT(ISNUMBER(C213)),"Confira o valor",IF(C213&lt;=0,"Valor maior que zero",IF(COUNTIFS(Medios,D213)&lt;&gt;1,"Escolha um meio",IF(COUNTIFS(GastoID,A213)&lt;&gt;1,"Confira o ID da despesa",IF(SUMIFS(GastoValido,GastoID,A213)&lt;=0,"Corrija a obrigação",IF(B213&lt;SUMIFS(GastoFecha,GastoID,A213),"Anterior à despesa","OK"))))))))))))</f>
        <v/>
      </c>
      <c r="H213" s="34" t="n">
        <f aca="false">IF(G213="OK",C213,0)</f>
        <v>0</v>
      </c>
    </row>
    <row r="214" customFormat="false" ht="25" hidden="false" customHeight="true" outlineLevel="0" collapsed="false">
      <c r="A214" s="31"/>
      <c r="B214" s="32"/>
      <c r="C214" s="33"/>
      <c r="D214" s="31"/>
      <c r="E214" s="31"/>
      <c r="F214" s="31"/>
      <c r="G214" s="36" t="str">
        <f aca="false">IF(COUNTA(A214:F214)=0,"",IF(E214="","Falta o código",IF(E214&lt;&gt;TRIM(E214),"Confira o código",IF(COUNTIFS(PagoID,E214)&gt;1,"Código repetido",IF(NOT(ISNUMBER(B214)),"Confira a data",IF(OR(B214&lt;1,B214&gt;73415,INT(B214)&lt;&gt;B214),"Confira a data",IF(NOT(ISNUMBER(C214)),"Confira o valor",IF(C214&lt;=0,"Valor maior que zero",IF(COUNTIFS(Medios,D214)&lt;&gt;1,"Escolha um meio",IF(COUNTIFS(GastoID,A214)&lt;&gt;1,"Confira o ID da despesa",IF(SUMIFS(GastoValido,GastoID,A214)&lt;=0,"Corrija a obrigação",IF(B214&lt;SUMIFS(GastoFecha,GastoID,A214),"Anterior à despesa","OK"))))))))))))</f>
        <v/>
      </c>
      <c r="H214" s="34" t="n">
        <f aca="false">IF(G214="OK",C214,0)</f>
        <v>0</v>
      </c>
    </row>
    <row r="215" customFormat="false" ht="25" hidden="false" customHeight="true" outlineLevel="0" collapsed="false">
      <c r="A215" s="31"/>
      <c r="B215" s="32"/>
      <c r="C215" s="33"/>
      <c r="D215" s="31"/>
      <c r="E215" s="31"/>
      <c r="F215" s="31"/>
      <c r="G215" s="36" t="str">
        <f aca="false">IF(COUNTA(A215:F215)=0,"",IF(E215="","Falta o código",IF(E215&lt;&gt;TRIM(E215),"Confira o código",IF(COUNTIFS(PagoID,E215)&gt;1,"Código repetido",IF(NOT(ISNUMBER(B215)),"Confira a data",IF(OR(B215&lt;1,B215&gt;73415,INT(B215)&lt;&gt;B215),"Confira a data",IF(NOT(ISNUMBER(C215)),"Confira o valor",IF(C215&lt;=0,"Valor maior que zero",IF(COUNTIFS(Medios,D215)&lt;&gt;1,"Escolha um meio",IF(COUNTIFS(GastoID,A215)&lt;&gt;1,"Confira o ID da despesa",IF(SUMIFS(GastoValido,GastoID,A215)&lt;=0,"Corrija a obrigação",IF(B215&lt;SUMIFS(GastoFecha,GastoID,A215),"Anterior à despesa","OK"))))))))))))</f>
        <v/>
      </c>
      <c r="H215" s="34" t="n">
        <f aca="false">IF(G215="OK",C215,0)</f>
        <v>0</v>
      </c>
    </row>
    <row r="216" customFormat="false" ht="25" hidden="false" customHeight="true" outlineLevel="0" collapsed="false">
      <c r="A216" s="31"/>
      <c r="B216" s="32"/>
      <c r="C216" s="33"/>
      <c r="D216" s="31"/>
      <c r="E216" s="31"/>
      <c r="F216" s="31"/>
      <c r="G216" s="36" t="str">
        <f aca="false">IF(COUNTA(A216:F216)=0,"",IF(E216="","Falta o código",IF(E216&lt;&gt;TRIM(E216),"Confira o código",IF(COUNTIFS(PagoID,E216)&gt;1,"Código repetido",IF(NOT(ISNUMBER(B216)),"Confira a data",IF(OR(B216&lt;1,B216&gt;73415,INT(B216)&lt;&gt;B216),"Confira a data",IF(NOT(ISNUMBER(C216)),"Confira o valor",IF(C216&lt;=0,"Valor maior que zero",IF(COUNTIFS(Medios,D216)&lt;&gt;1,"Escolha um meio",IF(COUNTIFS(GastoID,A216)&lt;&gt;1,"Confira o ID da despesa",IF(SUMIFS(GastoValido,GastoID,A216)&lt;=0,"Corrija a obrigação",IF(B216&lt;SUMIFS(GastoFecha,GastoID,A216),"Anterior à despesa","OK"))))))))))))</f>
        <v/>
      </c>
      <c r="H216" s="34" t="n">
        <f aca="false">IF(G216="OK",C216,0)</f>
        <v>0</v>
      </c>
    </row>
    <row r="217" customFormat="false" ht="25" hidden="false" customHeight="true" outlineLevel="0" collapsed="false">
      <c r="A217" s="31"/>
      <c r="B217" s="32"/>
      <c r="C217" s="33"/>
      <c r="D217" s="31"/>
      <c r="E217" s="31"/>
      <c r="F217" s="31"/>
      <c r="G217" s="36" t="str">
        <f aca="false">IF(COUNTA(A217:F217)=0,"",IF(E217="","Falta o código",IF(E217&lt;&gt;TRIM(E217),"Confira o código",IF(COUNTIFS(PagoID,E217)&gt;1,"Código repetido",IF(NOT(ISNUMBER(B217)),"Confira a data",IF(OR(B217&lt;1,B217&gt;73415,INT(B217)&lt;&gt;B217),"Confira a data",IF(NOT(ISNUMBER(C217)),"Confira o valor",IF(C217&lt;=0,"Valor maior que zero",IF(COUNTIFS(Medios,D217)&lt;&gt;1,"Escolha um meio",IF(COUNTIFS(GastoID,A217)&lt;&gt;1,"Confira o ID da despesa",IF(SUMIFS(GastoValido,GastoID,A217)&lt;=0,"Corrija a obrigação",IF(B217&lt;SUMIFS(GastoFecha,GastoID,A217),"Anterior à despesa","OK"))))))))))))</f>
        <v/>
      </c>
      <c r="H217" s="34" t="n">
        <f aca="false">IF(G217="OK",C217,0)</f>
        <v>0</v>
      </c>
    </row>
    <row r="218" customFormat="false" ht="25" hidden="false" customHeight="true" outlineLevel="0" collapsed="false">
      <c r="A218" s="31"/>
      <c r="B218" s="32"/>
      <c r="C218" s="33"/>
      <c r="D218" s="31"/>
      <c r="E218" s="31"/>
      <c r="F218" s="31"/>
      <c r="G218" s="36" t="str">
        <f aca="false">IF(COUNTA(A218:F218)=0,"",IF(E218="","Falta o código",IF(E218&lt;&gt;TRIM(E218),"Confira o código",IF(COUNTIFS(PagoID,E218)&gt;1,"Código repetido",IF(NOT(ISNUMBER(B218)),"Confira a data",IF(OR(B218&lt;1,B218&gt;73415,INT(B218)&lt;&gt;B218),"Confira a data",IF(NOT(ISNUMBER(C218)),"Confira o valor",IF(C218&lt;=0,"Valor maior que zero",IF(COUNTIFS(Medios,D218)&lt;&gt;1,"Escolha um meio",IF(COUNTIFS(GastoID,A218)&lt;&gt;1,"Confira o ID da despesa",IF(SUMIFS(GastoValido,GastoID,A218)&lt;=0,"Corrija a obrigação",IF(B218&lt;SUMIFS(GastoFecha,GastoID,A218),"Anterior à despesa","OK"))))))))))))</f>
        <v/>
      </c>
      <c r="H218" s="34" t="n">
        <f aca="false">IF(G218="OK",C218,0)</f>
        <v>0</v>
      </c>
    </row>
    <row r="219" customFormat="false" ht="25" hidden="false" customHeight="true" outlineLevel="0" collapsed="false">
      <c r="A219" s="31"/>
      <c r="B219" s="32"/>
      <c r="C219" s="33"/>
      <c r="D219" s="31"/>
      <c r="E219" s="31"/>
      <c r="F219" s="31"/>
      <c r="G219" s="36" t="str">
        <f aca="false">IF(COUNTA(A219:F219)=0,"",IF(E219="","Falta o código",IF(E219&lt;&gt;TRIM(E219),"Confira o código",IF(COUNTIFS(PagoID,E219)&gt;1,"Código repetido",IF(NOT(ISNUMBER(B219)),"Confira a data",IF(OR(B219&lt;1,B219&gt;73415,INT(B219)&lt;&gt;B219),"Confira a data",IF(NOT(ISNUMBER(C219)),"Confira o valor",IF(C219&lt;=0,"Valor maior que zero",IF(COUNTIFS(Medios,D219)&lt;&gt;1,"Escolha um meio",IF(COUNTIFS(GastoID,A219)&lt;&gt;1,"Confira o ID da despesa",IF(SUMIFS(GastoValido,GastoID,A219)&lt;=0,"Corrija a obrigação",IF(B219&lt;SUMIFS(GastoFecha,GastoID,A219),"Anterior à despesa","OK"))))))))))))</f>
        <v/>
      </c>
      <c r="H219" s="34" t="n">
        <f aca="false">IF(G219="OK",C219,0)</f>
        <v>0</v>
      </c>
    </row>
    <row r="220" customFormat="false" ht="25" hidden="false" customHeight="true" outlineLevel="0" collapsed="false">
      <c r="A220" s="31"/>
      <c r="B220" s="32"/>
      <c r="C220" s="33"/>
      <c r="D220" s="31"/>
      <c r="E220" s="31"/>
      <c r="F220" s="31"/>
      <c r="G220" s="36" t="str">
        <f aca="false">IF(COUNTA(A220:F220)=0,"",IF(E220="","Falta o código",IF(E220&lt;&gt;TRIM(E220),"Confira o código",IF(COUNTIFS(PagoID,E220)&gt;1,"Código repetido",IF(NOT(ISNUMBER(B220)),"Confira a data",IF(OR(B220&lt;1,B220&gt;73415,INT(B220)&lt;&gt;B220),"Confira a data",IF(NOT(ISNUMBER(C220)),"Confira o valor",IF(C220&lt;=0,"Valor maior que zero",IF(COUNTIFS(Medios,D220)&lt;&gt;1,"Escolha um meio",IF(COUNTIFS(GastoID,A220)&lt;&gt;1,"Confira o ID da despesa",IF(SUMIFS(GastoValido,GastoID,A220)&lt;=0,"Corrija a obrigação",IF(B220&lt;SUMIFS(GastoFecha,GastoID,A220),"Anterior à despesa","OK"))))))))))))</f>
        <v/>
      </c>
      <c r="H220" s="34" t="n">
        <f aca="false">IF(G220="OK",C220,0)</f>
        <v>0</v>
      </c>
    </row>
    <row r="221" customFormat="false" ht="25" hidden="false" customHeight="true" outlineLevel="0" collapsed="false">
      <c r="A221" s="31"/>
      <c r="B221" s="32"/>
      <c r="C221" s="33"/>
      <c r="D221" s="31"/>
      <c r="E221" s="31"/>
      <c r="F221" s="31"/>
      <c r="G221" s="36" t="str">
        <f aca="false">IF(COUNTA(A221:F221)=0,"",IF(E221="","Falta o código",IF(E221&lt;&gt;TRIM(E221),"Confira o código",IF(COUNTIFS(PagoID,E221)&gt;1,"Código repetido",IF(NOT(ISNUMBER(B221)),"Confira a data",IF(OR(B221&lt;1,B221&gt;73415,INT(B221)&lt;&gt;B221),"Confira a data",IF(NOT(ISNUMBER(C221)),"Confira o valor",IF(C221&lt;=0,"Valor maior que zero",IF(COUNTIFS(Medios,D221)&lt;&gt;1,"Escolha um meio",IF(COUNTIFS(GastoID,A221)&lt;&gt;1,"Confira o ID da despesa",IF(SUMIFS(GastoValido,GastoID,A221)&lt;=0,"Corrija a obrigação",IF(B221&lt;SUMIFS(GastoFecha,GastoID,A221),"Anterior à despesa","OK"))))))))))))</f>
        <v/>
      </c>
      <c r="H221" s="34" t="n">
        <f aca="false">IF(G221="OK",C221,0)</f>
        <v>0</v>
      </c>
    </row>
    <row r="222" customFormat="false" ht="25" hidden="false" customHeight="true" outlineLevel="0" collapsed="false">
      <c r="A222" s="31"/>
      <c r="B222" s="32"/>
      <c r="C222" s="33"/>
      <c r="D222" s="31"/>
      <c r="E222" s="31"/>
      <c r="F222" s="31"/>
      <c r="G222" s="36" t="str">
        <f aca="false">IF(COUNTA(A222:F222)=0,"",IF(E222="","Falta o código",IF(E222&lt;&gt;TRIM(E222),"Confira o código",IF(COUNTIFS(PagoID,E222)&gt;1,"Código repetido",IF(NOT(ISNUMBER(B222)),"Confira a data",IF(OR(B222&lt;1,B222&gt;73415,INT(B222)&lt;&gt;B222),"Confira a data",IF(NOT(ISNUMBER(C222)),"Confira o valor",IF(C222&lt;=0,"Valor maior que zero",IF(COUNTIFS(Medios,D222)&lt;&gt;1,"Escolha um meio",IF(COUNTIFS(GastoID,A222)&lt;&gt;1,"Confira o ID da despesa",IF(SUMIFS(GastoValido,GastoID,A222)&lt;=0,"Corrija a obrigação",IF(B222&lt;SUMIFS(GastoFecha,GastoID,A222),"Anterior à despesa","OK"))))))))))))</f>
        <v/>
      </c>
      <c r="H222" s="34" t="n">
        <f aca="false">IF(G222="OK",C222,0)</f>
        <v>0</v>
      </c>
    </row>
    <row r="223" customFormat="false" ht="25" hidden="false" customHeight="true" outlineLevel="0" collapsed="false">
      <c r="A223" s="31"/>
      <c r="B223" s="32"/>
      <c r="C223" s="33"/>
      <c r="D223" s="31"/>
      <c r="E223" s="31"/>
      <c r="F223" s="31"/>
      <c r="G223" s="36" t="str">
        <f aca="false">IF(COUNTA(A223:F223)=0,"",IF(E223="","Falta o código",IF(E223&lt;&gt;TRIM(E223),"Confira o código",IF(COUNTIFS(PagoID,E223)&gt;1,"Código repetido",IF(NOT(ISNUMBER(B223)),"Confira a data",IF(OR(B223&lt;1,B223&gt;73415,INT(B223)&lt;&gt;B223),"Confira a data",IF(NOT(ISNUMBER(C223)),"Confira o valor",IF(C223&lt;=0,"Valor maior que zero",IF(COUNTIFS(Medios,D223)&lt;&gt;1,"Escolha um meio",IF(COUNTIFS(GastoID,A223)&lt;&gt;1,"Confira o ID da despesa",IF(SUMIFS(GastoValido,GastoID,A223)&lt;=0,"Corrija a obrigação",IF(B223&lt;SUMIFS(GastoFecha,GastoID,A223),"Anterior à despesa","OK"))))))))))))</f>
        <v/>
      </c>
      <c r="H223" s="34" t="n">
        <f aca="false">IF(G223="OK",C223,0)</f>
        <v>0</v>
      </c>
    </row>
    <row r="224" customFormat="false" ht="25" hidden="false" customHeight="true" outlineLevel="0" collapsed="false">
      <c r="A224" s="31"/>
      <c r="B224" s="32"/>
      <c r="C224" s="33"/>
      <c r="D224" s="31"/>
      <c r="E224" s="31"/>
      <c r="F224" s="31"/>
      <c r="G224" s="36" t="str">
        <f aca="false">IF(COUNTA(A224:F224)=0,"",IF(E224="","Falta o código",IF(E224&lt;&gt;TRIM(E224),"Confira o código",IF(COUNTIFS(PagoID,E224)&gt;1,"Código repetido",IF(NOT(ISNUMBER(B224)),"Confira a data",IF(OR(B224&lt;1,B224&gt;73415,INT(B224)&lt;&gt;B224),"Confira a data",IF(NOT(ISNUMBER(C224)),"Confira o valor",IF(C224&lt;=0,"Valor maior que zero",IF(COUNTIFS(Medios,D224)&lt;&gt;1,"Escolha um meio",IF(COUNTIFS(GastoID,A224)&lt;&gt;1,"Confira o ID da despesa",IF(SUMIFS(GastoValido,GastoID,A224)&lt;=0,"Corrija a obrigação",IF(B224&lt;SUMIFS(GastoFecha,GastoID,A224),"Anterior à despesa","OK"))))))))))))</f>
        <v/>
      </c>
      <c r="H224" s="34" t="n">
        <f aca="false">IF(G224="OK",C224,0)</f>
        <v>0</v>
      </c>
    </row>
    <row r="225" customFormat="false" ht="25" hidden="false" customHeight="true" outlineLevel="0" collapsed="false">
      <c r="A225" s="31"/>
      <c r="B225" s="32"/>
      <c r="C225" s="33"/>
      <c r="D225" s="31"/>
      <c r="E225" s="31"/>
      <c r="F225" s="31"/>
      <c r="G225" s="36" t="str">
        <f aca="false">IF(COUNTA(A225:F225)=0,"",IF(E225="","Falta o código",IF(E225&lt;&gt;TRIM(E225),"Confira o código",IF(COUNTIFS(PagoID,E225)&gt;1,"Código repetido",IF(NOT(ISNUMBER(B225)),"Confira a data",IF(OR(B225&lt;1,B225&gt;73415,INT(B225)&lt;&gt;B225),"Confira a data",IF(NOT(ISNUMBER(C225)),"Confira o valor",IF(C225&lt;=0,"Valor maior que zero",IF(COUNTIFS(Medios,D225)&lt;&gt;1,"Escolha um meio",IF(COUNTIFS(GastoID,A225)&lt;&gt;1,"Confira o ID da despesa",IF(SUMIFS(GastoValido,GastoID,A225)&lt;=0,"Corrija a obrigação",IF(B225&lt;SUMIFS(GastoFecha,GastoID,A225),"Anterior à despesa","OK"))))))))))))</f>
        <v/>
      </c>
      <c r="H225" s="34" t="n">
        <f aca="false">IF(G225="OK",C225,0)</f>
        <v>0</v>
      </c>
    </row>
    <row r="226" customFormat="false" ht="25" hidden="false" customHeight="true" outlineLevel="0" collapsed="false">
      <c r="A226" s="31"/>
      <c r="B226" s="32"/>
      <c r="C226" s="33"/>
      <c r="D226" s="31"/>
      <c r="E226" s="31"/>
      <c r="F226" s="31"/>
      <c r="G226" s="36" t="str">
        <f aca="false">IF(COUNTA(A226:F226)=0,"",IF(E226="","Falta o código",IF(E226&lt;&gt;TRIM(E226),"Confira o código",IF(COUNTIFS(PagoID,E226)&gt;1,"Código repetido",IF(NOT(ISNUMBER(B226)),"Confira a data",IF(OR(B226&lt;1,B226&gt;73415,INT(B226)&lt;&gt;B226),"Confira a data",IF(NOT(ISNUMBER(C226)),"Confira o valor",IF(C226&lt;=0,"Valor maior que zero",IF(COUNTIFS(Medios,D226)&lt;&gt;1,"Escolha um meio",IF(COUNTIFS(GastoID,A226)&lt;&gt;1,"Confira o ID da despesa",IF(SUMIFS(GastoValido,GastoID,A226)&lt;=0,"Corrija a obrigação",IF(B226&lt;SUMIFS(GastoFecha,GastoID,A226),"Anterior à despesa","OK"))))))))))))</f>
        <v/>
      </c>
      <c r="H226" s="34" t="n">
        <f aca="false">IF(G226="OK",C226,0)</f>
        <v>0</v>
      </c>
    </row>
    <row r="227" customFormat="false" ht="25" hidden="false" customHeight="true" outlineLevel="0" collapsed="false">
      <c r="A227" s="31"/>
      <c r="B227" s="32"/>
      <c r="C227" s="33"/>
      <c r="D227" s="31"/>
      <c r="E227" s="31"/>
      <c r="F227" s="31"/>
      <c r="G227" s="36" t="str">
        <f aca="false">IF(COUNTA(A227:F227)=0,"",IF(E227="","Falta o código",IF(E227&lt;&gt;TRIM(E227),"Confira o código",IF(COUNTIFS(PagoID,E227)&gt;1,"Código repetido",IF(NOT(ISNUMBER(B227)),"Confira a data",IF(OR(B227&lt;1,B227&gt;73415,INT(B227)&lt;&gt;B227),"Confira a data",IF(NOT(ISNUMBER(C227)),"Confira o valor",IF(C227&lt;=0,"Valor maior que zero",IF(COUNTIFS(Medios,D227)&lt;&gt;1,"Escolha um meio",IF(COUNTIFS(GastoID,A227)&lt;&gt;1,"Confira o ID da despesa",IF(SUMIFS(GastoValido,GastoID,A227)&lt;=0,"Corrija a obrigação",IF(B227&lt;SUMIFS(GastoFecha,GastoID,A227),"Anterior à despesa","OK"))))))))))))</f>
        <v/>
      </c>
      <c r="H227" s="34" t="n">
        <f aca="false">IF(G227="OK",C227,0)</f>
        <v>0</v>
      </c>
    </row>
    <row r="228" customFormat="false" ht="25" hidden="false" customHeight="true" outlineLevel="0" collapsed="false">
      <c r="A228" s="31"/>
      <c r="B228" s="32"/>
      <c r="C228" s="33"/>
      <c r="D228" s="31"/>
      <c r="E228" s="31"/>
      <c r="F228" s="31"/>
      <c r="G228" s="36" t="str">
        <f aca="false">IF(COUNTA(A228:F228)=0,"",IF(E228="","Falta o código",IF(E228&lt;&gt;TRIM(E228),"Confira o código",IF(COUNTIFS(PagoID,E228)&gt;1,"Código repetido",IF(NOT(ISNUMBER(B228)),"Confira a data",IF(OR(B228&lt;1,B228&gt;73415,INT(B228)&lt;&gt;B228),"Confira a data",IF(NOT(ISNUMBER(C228)),"Confira o valor",IF(C228&lt;=0,"Valor maior que zero",IF(COUNTIFS(Medios,D228)&lt;&gt;1,"Escolha um meio",IF(COUNTIFS(GastoID,A228)&lt;&gt;1,"Confira o ID da despesa",IF(SUMIFS(GastoValido,GastoID,A228)&lt;=0,"Corrija a obrigação",IF(B228&lt;SUMIFS(GastoFecha,GastoID,A228),"Anterior à despesa","OK"))))))))))))</f>
        <v/>
      </c>
      <c r="H228" s="34" t="n">
        <f aca="false">IF(G228="OK",C228,0)</f>
        <v>0</v>
      </c>
    </row>
    <row r="229" customFormat="false" ht="25" hidden="false" customHeight="true" outlineLevel="0" collapsed="false">
      <c r="A229" s="31"/>
      <c r="B229" s="32"/>
      <c r="C229" s="33"/>
      <c r="D229" s="31"/>
      <c r="E229" s="31"/>
      <c r="F229" s="31"/>
      <c r="G229" s="36" t="str">
        <f aca="false">IF(COUNTA(A229:F229)=0,"",IF(E229="","Falta o código",IF(E229&lt;&gt;TRIM(E229),"Confira o código",IF(COUNTIFS(PagoID,E229)&gt;1,"Código repetido",IF(NOT(ISNUMBER(B229)),"Confira a data",IF(OR(B229&lt;1,B229&gt;73415,INT(B229)&lt;&gt;B229),"Confira a data",IF(NOT(ISNUMBER(C229)),"Confira o valor",IF(C229&lt;=0,"Valor maior que zero",IF(COUNTIFS(Medios,D229)&lt;&gt;1,"Escolha um meio",IF(COUNTIFS(GastoID,A229)&lt;&gt;1,"Confira o ID da despesa",IF(SUMIFS(GastoValido,GastoID,A229)&lt;=0,"Corrija a obrigação",IF(B229&lt;SUMIFS(GastoFecha,GastoID,A229),"Anterior à despesa","OK"))))))))))))</f>
        <v/>
      </c>
      <c r="H229" s="34" t="n">
        <f aca="false">IF(G229="OK",C229,0)</f>
        <v>0</v>
      </c>
    </row>
    <row r="230" customFormat="false" ht="25" hidden="false" customHeight="true" outlineLevel="0" collapsed="false">
      <c r="A230" s="31"/>
      <c r="B230" s="32"/>
      <c r="C230" s="33"/>
      <c r="D230" s="31"/>
      <c r="E230" s="31"/>
      <c r="F230" s="31"/>
      <c r="G230" s="36" t="str">
        <f aca="false">IF(COUNTA(A230:F230)=0,"",IF(E230="","Falta o código",IF(E230&lt;&gt;TRIM(E230),"Confira o código",IF(COUNTIFS(PagoID,E230)&gt;1,"Código repetido",IF(NOT(ISNUMBER(B230)),"Confira a data",IF(OR(B230&lt;1,B230&gt;73415,INT(B230)&lt;&gt;B230),"Confira a data",IF(NOT(ISNUMBER(C230)),"Confira o valor",IF(C230&lt;=0,"Valor maior que zero",IF(COUNTIFS(Medios,D230)&lt;&gt;1,"Escolha um meio",IF(COUNTIFS(GastoID,A230)&lt;&gt;1,"Confira o ID da despesa",IF(SUMIFS(GastoValido,GastoID,A230)&lt;=0,"Corrija a obrigação",IF(B230&lt;SUMIFS(GastoFecha,GastoID,A230),"Anterior à despesa","OK"))))))))))))</f>
        <v/>
      </c>
      <c r="H230" s="34" t="n">
        <f aca="false">IF(G230="OK",C230,0)</f>
        <v>0</v>
      </c>
    </row>
    <row r="231" customFormat="false" ht="25" hidden="false" customHeight="true" outlineLevel="0" collapsed="false">
      <c r="A231" s="31"/>
      <c r="B231" s="32"/>
      <c r="C231" s="33"/>
      <c r="D231" s="31"/>
      <c r="E231" s="31"/>
      <c r="F231" s="31"/>
      <c r="G231" s="36" t="str">
        <f aca="false">IF(COUNTA(A231:F231)=0,"",IF(E231="","Falta o código",IF(E231&lt;&gt;TRIM(E231),"Confira o código",IF(COUNTIFS(PagoID,E231)&gt;1,"Código repetido",IF(NOT(ISNUMBER(B231)),"Confira a data",IF(OR(B231&lt;1,B231&gt;73415,INT(B231)&lt;&gt;B231),"Confira a data",IF(NOT(ISNUMBER(C231)),"Confira o valor",IF(C231&lt;=0,"Valor maior que zero",IF(COUNTIFS(Medios,D231)&lt;&gt;1,"Escolha um meio",IF(COUNTIFS(GastoID,A231)&lt;&gt;1,"Confira o ID da despesa",IF(SUMIFS(GastoValido,GastoID,A231)&lt;=0,"Corrija a obrigação",IF(B231&lt;SUMIFS(GastoFecha,GastoID,A231),"Anterior à despesa","OK"))))))))))))</f>
        <v/>
      </c>
      <c r="H231" s="34" t="n">
        <f aca="false">IF(G231="OK",C231,0)</f>
        <v>0</v>
      </c>
    </row>
    <row r="232" customFormat="false" ht="25" hidden="false" customHeight="true" outlineLevel="0" collapsed="false">
      <c r="A232" s="31"/>
      <c r="B232" s="32"/>
      <c r="C232" s="33"/>
      <c r="D232" s="31"/>
      <c r="E232" s="31"/>
      <c r="F232" s="31"/>
      <c r="G232" s="36" t="str">
        <f aca="false">IF(COUNTA(A232:F232)=0,"",IF(E232="","Falta o código",IF(E232&lt;&gt;TRIM(E232),"Confira o código",IF(COUNTIFS(PagoID,E232)&gt;1,"Código repetido",IF(NOT(ISNUMBER(B232)),"Confira a data",IF(OR(B232&lt;1,B232&gt;73415,INT(B232)&lt;&gt;B232),"Confira a data",IF(NOT(ISNUMBER(C232)),"Confira o valor",IF(C232&lt;=0,"Valor maior que zero",IF(COUNTIFS(Medios,D232)&lt;&gt;1,"Escolha um meio",IF(COUNTIFS(GastoID,A232)&lt;&gt;1,"Confira o ID da despesa",IF(SUMIFS(GastoValido,GastoID,A232)&lt;=0,"Corrija a obrigação",IF(B232&lt;SUMIFS(GastoFecha,GastoID,A232),"Anterior à despesa","OK"))))))))))))</f>
        <v/>
      </c>
      <c r="H232" s="34" t="n">
        <f aca="false">IF(G232="OK",C232,0)</f>
        <v>0</v>
      </c>
    </row>
    <row r="233" customFormat="false" ht="25" hidden="false" customHeight="true" outlineLevel="0" collapsed="false">
      <c r="A233" s="31"/>
      <c r="B233" s="32"/>
      <c r="C233" s="33"/>
      <c r="D233" s="31"/>
      <c r="E233" s="31"/>
      <c r="F233" s="31"/>
      <c r="G233" s="36" t="str">
        <f aca="false">IF(COUNTA(A233:F233)=0,"",IF(E233="","Falta o código",IF(E233&lt;&gt;TRIM(E233),"Confira o código",IF(COUNTIFS(PagoID,E233)&gt;1,"Código repetido",IF(NOT(ISNUMBER(B233)),"Confira a data",IF(OR(B233&lt;1,B233&gt;73415,INT(B233)&lt;&gt;B233),"Confira a data",IF(NOT(ISNUMBER(C233)),"Confira o valor",IF(C233&lt;=0,"Valor maior que zero",IF(COUNTIFS(Medios,D233)&lt;&gt;1,"Escolha um meio",IF(COUNTIFS(GastoID,A233)&lt;&gt;1,"Confira o ID da despesa",IF(SUMIFS(GastoValido,GastoID,A233)&lt;=0,"Corrija a obrigação",IF(B233&lt;SUMIFS(GastoFecha,GastoID,A233),"Anterior à despesa","OK"))))))))))))</f>
        <v/>
      </c>
      <c r="H233" s="34" t="n">
        <f aca="false">IF(G233="OK",C233,0)</f>
        <v>0</v>
      </c>
    </row>
    <row r="234" customFormat="false" ht="25" hidden="false" customHeight="true" outlineLevel="0" collapsed="false">
      <c r="A234" s="31"/>
      <c r="B234" s="32"/>
      <c r="C234" s="33"/>
      <c r="D234" s="31"/>
      <c r="E234" s="31"/>
      <c r="F234" s="31"/>
      <c r="G234" s="36" t="str">
        <f aca="false">IF(COUNTA(A234:F234)=0,"",IF(E234="","Falta o código",IF(E234&lt;&gt;TRIM(E234),"Confira o código",IF(COUNTIFS(PagoID,E234)&gt;1,"Código repetido",IF(NOT(ISNUMBER(B234)),"Confira a data",IF(OR(B234&lt;1,B234&gt;73415,INT(B234)&lt;&gt;B234),"Confira a data",IF(NOT(ISNUMBER(C234)),"Confira o valor",IF(C234&lt;=0,"Valor maior que zero",IF(COUNTIFS(Medios,D234)&lt;&gt;1,"Escolha um meio",IF(COUNTIFS(GastoID,A234)&lt;&gt;1,"Confira o ID da despesa",IF(SUMIFS(GastoValido,GastoID,A234)&lt;=0,"Corrija a obrigação",IF(B234&lt;SUMIFS(GastoFecha,GastoID,A234),"Anterior à despesa","OK"))))))))))))</f>
        <v/>
      </c>
      <c r="H234" s="34" t="n">
        <f aca="false">IF(G234="OK",C234,0)</f>
        <v>0</v>
      </c>
    </row>
    <row r="235" customFormat="false" ht="25" hidden="false" customHeight="true" outlineLevel="0" collapsed="false">
      <c r="A235" s="31"/>
      <c r="B235" s="32"/>
      <c r="C235" s="33"/>
      <c r="D235" s="31"/>
      <c r="E235" s="31"/>
      <c r="F235" s="31"/>
      <c r="G235" s="36" t="str">
        <f aca="false">IF(COUNTA(A235:F235)=0,"",IF(E235="","Falta o código",IF(E235&lt;&gt;TRIM(E235),"Confira o código",IF(COUNTIFS(PagoID,E235)&gt;1,"Código repetido",IF(NOT(ISNUMBER(B235)),"Confira a data",IF(OR(B235&lt;1,B235&gt;73415,INT(B235)&lt;&gt;B235),"Confira a data",IF(NOT(ISNUMBER(C235)),"Confira o valor",IF(C235&lt;=0,"Valor maior que zero",IF(COUNTIFS(Medios,D235)&lt;&gt;1,"Escolha um meio",IF(COUNTIFS(GastoID,A235)&lt;&gt;1,"Confira o ID da despesa",IF(SUMIFS(GastoValido,GastoID,A235)&lt;=0,"Corrija a obrigação",IF(B235&lt;SUMIFS(GastoFecha,GastoID,A235),"Anterior à despesa","OK"))))))))))))</f>
        <v/>
      </c>
      <c r="H235" s="34" t="n">
        <f aca="false">IF(G235="OK",C235,0)</f>
        <v>0</v>
      </c>
    </row>
    <row r="236" customFormat="false" ht="25" hidden="false" customHeight="true" outlineLevel="0" collapsed="false">
      <c r="A236" s="31"/>
      <c r="B236" s="32"/>
      <c r="C236" s="33"/>
      <c r="D236" s="31"/>
      <c r="E236" s="31"/>
      <c r="F236" s="31"/>
      <c r="G236" s="36" t="str">
        <f aca="false">IF(COUNTA(A236:F236)=0,"",IF(E236="","Falta o código",IF(E236&lt;&gt;TRIM(E236),"Confira o código",IF(COUNTIFS(PagoID,E236)&gt;1,"Código repetido",IF(NOT(ISNUMBER(B236)),"Confira a data",IF(OR(B236&lt;1,B236&gt;73415,INT(B236)&lt;&gt;B236),"Confira a data",IF(NOT(ISNUMBER(C236)),"Confira o valor",IF(C236&lt;=0,"Valor maior que zero",IF(COUNTIFS(Medios,D236)&lt;&gt;1,"Escolha um meio",IF(COUNTIFS(GastoID,A236)&lt;&gt;1,"Confira o ID da despesa",IF(SUMIFS(GastoValido,GastoID,A236)&lt;=0,"Corrija a obrigação",IF(B236&lt;SUMIFS(GastoFecha,GastoID,A236),"Anterior à despesa","OK"))))))))))))</f>
        <v/>
      </c>
      <c r="H236" s="34" t="n">
        <f aca="false">IF(G236="OK",C236,0)</f>
        <v>0</v>
      </c>
    </row>
    <row r="237" customFormat="false" ht="25" hidden="false" customHeight="true" outlineLevel="0" collapsed="false">
      <c r="A237" s="31"/>
      <c r="B237" s="32"/>
      <c r="C237" s="33"/>
      <c r="D237" s="31"/>
      <c r="E237" s="31"/>
      <c r="F237" s="31"/>
      <c r="G237" s="36" t="str">
        <f aca="false">IF(COUNTA(A237:F237)=0,"",IF(E237="","Falta o código",IF(E237&lt;&gt;TRIM(E237),"Confira o código",IF(COUNTIFS(PagoID,E237)&gt;1,"Código repetido",IF(NOT(ISNUMBER(B237)),"Confira a data",IF(OR(B237&lt;1,B237&gt;73415,INT(B237)&lt;&gt;B237),"Confira a data",IF(NOT(ISNUMBER(C237)),"Confira o valor",IF(C237&lt;=0,"Valor maior que zero",IF(COUNTIFS(Medios,D237)&lt;&gt;1,"Escolha um meio",IF(COUNTIFS(GastoID,A237)&lt;&gt;1,"Confira o ID da despesa",IF(SUMIFS(GastoValido,GastoID,A237)&lt;=0,"Corrija a obrigação",IF(B237&lt;SUMIFS(GastoFecha,GastoID,A237),"Anterior à despesa","OK"))))))))))))</f>
        <v/>
      </c>
      <c r="H237" s="34" t="n">
        <f aca="false">IF(G237="OK",C237,0)</f>
        <v>0</v>
      </c>
    </row>
    <row r="238" customFormat="false" ht="25" hidden="false" customHeight="true" outlineLevel="0" collapsed="false">
      <c r="A238" s="31"/>
      <c r="B238" s="32"/>
      <c r="C238" s="33"/>
      <c r="D238" s="31"/>
      <c r="E238" s="31"/>
      <c r="F238" s="31"/>
      <c r="G238" s="36" t="str">
        <f aca="false">IF(COUNTA(A238:F238)=0,"",IF(E238="","Falta o código",IF(E238&lt;&gt;TRIM(E238),"Confira o código",IF(COUNTIFS(PagoID,E238)&gt;1,"Código repetido",IF(NOT(ISNUMBER(B238)),"Confira a data",IF(OR(B238&lt;1,B238&gt;73415,INT(B238)&lt;&gt;B238),"Confira a data",IF(NOT(ISNUMBER(C238)),"Confira o valor",IF(C238&lt;=0,"Valor maior que zero",IF(COUNTIFS(Medios,D238)&lt;&gt;1,"Escolha um meio",IF(COUNTIFS(GastoID,A238)&lt;&gt;1,"Confira o ID da despesa",IF(SUMIFS(GastoValido,GastoID,A238)&lt;=0,"Corrija a obrigação",IF(B238&lt;SUMIFS(GastoFecha,GastoID,A238),"Anterior à despesa","OK"))))))))))))</f>
        <v/>
      </c>
      <c r="H238" s="34" t="n">
        <f aca="false">IF(G238="OK",C238,0)</f>
        <v>0</v>
      </c>
    </row>
    <row r="239" customFormat="false" ht="25" hidden="false" customHeight="true" outlineLevel="0" collapsed="false">
      <c r="A239" s="31"/>
      <c r="B239" s="32"/>
      <c r="C239" s="33"/>
      <c r="D239" s="31"/>
      <c r="E239" s="31"/>
      <c r="F239" s="31"/>
      <c r="G239" s="36" t="str">
        <f aca="false">IF(COUNTA(A239:F239)=0,"",IF(E239="","Falta o código",IF(E239&lt;&gt;TRIM(E239),"Confira o código",IF(COUNTIFS(PagoID,E239)&gt;1,"Código repetido",IF(NOT(ISNUMBER(B239)),"Confira a data",IF(OR(B239&lt;1,B239&gt;73415,INT(B239)&lt;&gt;B239),"Confira a data",IF(NOT(ISNUMBER(C239)),"Confira o valor",IF(C239&lt;=0,"Valor maior que zero",IF(COUNTIFS(Medios,D239)&lt;&gt;1,"Escolha um meio",IF(COUNTIFS(GastoID,A239)&lt;&gt;1,"Confira o ID da despesa",IF(SUMIFS(GastoValido,GastoID,A239)&lt;=0,"Corrija a obrigação",IF(B239&lt;SUMIFS(GastoFecha,GastoID,A239),"Anterior à despesa","OK"))))))))))))</f>
        <v/>
      </c>
      <c r="H239" s="34" t="n">
        <f aca="false">IF(G239="OK",C239,0)</f>
        <v>0</v>
      </c>
    </row>
    <row r="240" customFormat="false" ht="25" hidden="false" customHeight="true" outlineLevel="0" collapsed="false">
      <c r="A240" s="31"/>
      <c r="B240" s="32"/>
      <c r="C240" s="33"/>
      <c r="D240" s="31"/>
      <c r="E240" s="31"/>
      <c r="F240" s="31"/>
      <c r="G240" s="36" t="str">
        <f aca="false">IF(COUNTA(A240:F240)=0,"",IF(E240="","Falta o código",IF(E240&lt;&gt;TRIM(E240),"Confira o código",IF(COUNTIFS(PagoID,E240)&gt;1,"Código repetido",IF(NOT(ISNUMBER(B240)),"Confira a data",IF(OR(B240&lt;1,B240&gt;73415,INT(B240)&lt;&gt;B240),"Confira a data",IF(NOT(ISNUMBER(C240)),"Confira o valor",IF(C240&lt;=0,"Valor maior que zero",IF(COUNTIFS(Medios,D240)&lt;&gt;1,"Escolha um meio",IF(COUNTIFS(GastoID,A240)&lt;&gt;1,"Confira o ID da despesa",IF(SUMIFS(GastoValido,GastoID,A240)&lt;=0,"Corrija a obrigação",IF(B240&lt;SUMIFS(GastoFecha,GastoID,A240),"Anterior à despesa","OK"))))))))))))</f>
        <v/>
      </c>
      <c r="H240" s="34" t="n">
        <f aca="false">IF(G240="OK",C240,0)</f>
        <v>0</v>
      </c>
    </row>
    <row r="241" customFormat="false" ht="25" hidden="false" customHeight="true" outlineLevel="0" collapsed="false">
      <c r="A241" s="31"/>
      <c r="B241" s="32"/>
      <c r="C241" s="33"/>
      <c r="D241" s="31"/>
      <c r="E241" s="31"/>
      <c r="F241" s="31"/>
      <c r="G241" s="36" t="str">
        <f aca="false">IF(COUNTA(A241:F241)=0,"",IF(E241="","Falta o código",IF(E241&lt;&gt;TRIM(E241),"Confira o código",IF(COUNTIFS(PagoID,E241)&gt;1,"Código repetido",IF(NOT(ISNUMBER(B241)),"Confira a data",IF(OR(B241&lt;1,B241&gt;73415,INT(B241)&lt;&gt;B241),"Confira a data",IF(NOT(ISNUMBER(C241)),"Confira o valor",IF(C241&lt;=0,"Valor maior que zero",IF(COUNTIFS(Medios,D241)&lt;&gt;1,"Escolha um meio",IF(COUNTIFS(GastoID,A241)&lt;&gt;1,"Confira o ID da despesa",IF(SUMIFS(GastoValido,GastoID,A241)&lt;=0,"Corrija a obrigação",IF(B241&lt;SUMIFS(GastoFecha,GastoID,A241),"Anterior à despesa","OK"))))))))))))</f>
        <v/>
      </c>
      <c r="H241" s="34" t="n">
        <f aca="false">IF(G241="OK",C241,0)</f>
        <v>0</v>
      </c>
    </row>
    <row r="242" customFormat="false" ht="25" hidden="false" customHeight="true" outlineLevel="0" collapsed="false">
      <c r="A242" s="31"/>
      <c r="B242" s="32"/>
      <c r="C242" s="33"/>
      <c r="D242" s="31"/>
      <c r="E242" s="31"/>
      <c r="F242" s="31"/>
      <c r="G242" s="36" t="str">
        <f aca="false">IF(COUNTA(A242:F242)=0,"",IF(E242="","Falta o código",IF(E242&lt;&gt;TRIM(E242),"Confira o código",IF(COUNTIFS(PagoID,E242)&gt;1,"Código repetido",IF(NOT(ISNUMBER(B242)),"Confira a data",IF(OR(B242&lt;1,B242&gt;73415,INT(B242)&lt;&gt;B242),"Confira a data",IF(NOT(ISNUMBER(C242)),"Confira o valor",IF(C242&lt;=0,"Valor maior que zero",IF(COUNTIFS(Medios,D242)&lt;&gt;1,"Escolha um meio",IF(COUNTIFS(GastoID,A242)&lt;&gt;1,"Confira o ID da despesa",IF(SUMIFS(GastoValido,GastoID,A242)&lt;=0,"Corrija a obrigação",IF(B242&lt;SUMIFS(GastoFecha,GastoID,A242),"Anterior à despesa","OK"))))))))))))</f>
        <v/>
      </c>
      <c r="H242" s="34" t="n">
        <f aca="false">IF(G242="OK",C242,0)</f>
        <v>0</v>
      </c>
    </row>
    <row r="243" customFormat="false" ht="25" hidden="false" customHeight="true" outlineLevel="0" collapsed="false">
      <c r="A243" s="31"/>
      <c r="B243" s="32"/>
      <c r="C243" s="33"/>
      <c r="D243" s="31"/>
      <c r="E243" s="31"/>
      <c r="F243" s="31"/>
      <c r="G243" s="36" t="str">
        <f aca="false">IF(COUNTA(A243:F243)=0,"",IF(E243="","Falta o código",IF(E243&lt;&gt;TRIM(E243),"Confira o código",IF(COUNTIFS(PagoID,E243)&gt;1,"Código repetido",IF(NOT(ISNUMBER(B243)),"Confira a data",IF(OR(B243&lt;1,B243&gt;73415,INT(B243)&lt;&gt;B243),"Confira a data",IF(NOT(ISNUMBER(C243)),"Confira o valor",IF(C243&lt;=0,"Valor maior que zero",IF(COUNTIFS(Medios,D243)&lt;&gt;1,"Escolha um meio",IF(COUNTIFS(GastoID,A243)&lt;&gt;1,"Confira o ID da despesa",IF(SUMIFS(GastoValido,GastoID,A243)&lt;=0,"Corrija a obrigação",IF(B243&lt;SUMIFS(GastoFecha,GastoID,A243),"Anterior à despesa","OK"))))))))))))</f>
        <v/>
      </c>
      <c r="H243" s="34" t="n">
        <f aca="false">IF(G243="OK",C243,0)</f>
        <v>0</v>
      </c>
    </row>
    <row r="244" customFormat="false" ht="25" hidden="false" customHeight="true" outlineLevel="0" collapsed="false">
      <c r="A244" s="31"/>
      <c r="B244" s="32"/>
      <c r="C244" s="33"/>
      <c r="D244" s="31"/>
      <c r="E244" s="31"/>
      <c r="F244" s="31"/>
      <c r="G244" s="36" t="str">
        <f aca="false">IF(COUNTA(A244:F244)=0,"",IF(E244="","Falta o código",IF(E244&lt;&gt;TRIM(E244),"Confira o código",IF(COUNTIFS(PagoID,E244)&gt;1,"Código repetido",IF(NOT(ISNUMBER(B244)),"Confira a data",IF(OR(B244&lt;1,B244&gt;73415,INT(B244)&lt;&gt;B244),"Confira a data",IF(NOT(ISNUMBER(C244)),"Confira o valor",IF(C244&lt;=0,"Valor maior que zero",IF(COUNTIFS(Medios,D244)&lt;&gt;1,"Escolha um meio",IF(COUNTIFS(GastoID,A244)&lt;&gt;1,"Confira o ID da despesa",IF(SUMIFS(GastoValido,GastoID,A244)&lt;=0,"Corrija a obrigação",IF(B244&lt;SUMIFS(GastoFecha,GastoID,A244),"Anterior à despesa","OK"))))))))))))</f>
        <v/>
      </c>
      <c r="H244" s="34" t="n">
        <f aca="false">IF(G244="OK",C244,0)</f>
        <v>0</v>
      </c>
    </row>
    <row r="245" customFormat="false" ht="25" hidden="false" customHeight="true" outlineLevel="0" collapsed="false">
      <c r="A245" s="31"/>
      <c r="B245" s="32"/>
      <c r="C245" s="33"/>
      <c r="D245" s="31"/>
      <c r="E245" s="31"/>
      <c r="F245" s="31"/>
      <c r="G245" s="36" t="str">
        <f aca="false">IF(COUNTA(A245:F245)=0,"",IF(E245="","Falta o código",IF(E245&lt;&gt;TRIM(E245),"Confira o código",IF(COUNTIFS(PagoID,E245)&gt;1,"Código repetido",IF(NOT(ISNUMBER(B245)),"Confira a data",IF(OR(B245&lt;1,B245&gt;73415,INT(B245)&lt;&gt;B245),"Confira a data",IF(NOT(ISNUMBER(C245)),"Confira o valor",IF(C245&lt;=0,"Valor maior que zero",IF(COUNTIFS(Medios,D245)&lt;&gt;1,"Escolha um meio",IF(COUNTIFS(GastoID,A245)&lt;&gt;1,"Confira o ID da despesa",IF(SUMIFS(GastoValido,GastoID,A245)&lt;=0,"Corrija a obrigação",IF(B245&lt;SUMIFS(GastoFecha,GastoID,A245),"Anterior à despesa","OK"))))))))))))</f>
        <v/>
      </c>
      <c r="H245" s="34" t="n">
        <f aca="false">IF(G245="OK",C245,0)</f>
        <v>0</v>
      </c>
    </row>
    <row r="246" customFormat="false" ht="25" hidden="false" customHeight="true" outlineLevel="0" collapsed="false">
      <c r="A246" s="31"/>
      <c r="B246" s="32"/>
      <c r="C246" s="33"/>
      <c r="D246" s="31"/>
      <c r="E246" s="31"/>
      <c r="F246" s="31"/>
      <c r="G246" s="36" t="str">
        <f aca="false">IF(COUNTA(A246:F246)=0,"",IF(E246="","Falta o código",IF(E246&lt;&gt;TRIM(E246),"Confira o código",IF(COUNTIFS(PagoID,E246)&gt;1,"Código repetido",IF(NOT(ISNUMBER(B246)),"Confira a data",IF(OR(B246&lt;1,B246&gt;73415,INT(B246)&lt;&gt;B246),"Confira a data",IF(NOT(ISNUMBER(C246)),"Confira o valor",IF(C246&lt;=0,"Valor maior que zero",IF(COUNTIFS(Medios,D246)&lt;&gt;1,"Escolha um meio",IF(COUNTIFS(GastoID,A246)&lt;&gt;1,"Confira o ID da despesa",IF(SUMIFS(GastoValido,GastoID,A246)&lt;=0,"Corrija a obrigação",IF(B246&lt;SUMIFS(GastoFecha,GastoID,A246),"Anterior à despesa","OK"))))))))))))</f>
        <v/>
      </c>
      <c r="H246" s="34" t="n">
        <f aca="false">IF(G246="OK",C246,0)</f>
        <v>0</v>
      </c>
    </row>
    <row r="247" customFormat="false" ht="25" hidden="false" customHeight="true" outlineLevel="0" collapsed="false">
      <c r="A247" s="31"/>
      <c r="B247" s="32"/>
      <c r="C247" s="33"/>
      <c r="D247" s="31"/>
      <c r="E247" s="31"/>
      <c r="F247" s="31"/>
      <c r="G247" s="36" t="str">
        <f aca="false">IF(COUNTA(A247:F247)=0,"",IF(E247="","Falta o código",IF(E247&lt;&gt;TRIM(E247),"Confira o código",IF(COUNTIFS(PagoID,E247)&gt;1,"Código repetido",IF(NOT(ISNUMBER(B247)),"Confira a data",IF(OR(B247&lt;1,B247&gt;73415,INT(B247)&lt;&gt;B247),"Confira a data",IF(NOT(ISNUMBER(C247)),"Confira o valor",IF(C247&lt;=0,"Valor maior que zero",IF(COUNTIFS(Medios,D247)&lt;&gt;1,"Escolha um meio",IF(COUNTIFS(GastoID,A247)&lt;&gt;1,"Confira o ID da despesa",IF(SUMIFS(GastoValido,GastoID,A247)&lt;=0,"Corrija a obrigação",IF(B247&lt;SUMIFS(GastoFecha,GastoID,A247),"Anterior à despesa","OK"))))))))))))</f>
        <v/>
      </c>
      <c r="H247" s="34" t="n">
        <f aca="false">IF(G247="OK",C247,0)</f>
        <v>0</v>
      </c>
    </row>
    <row r="248" customFormat="false" ht="25" hidden="false" customHeight="true" outlineLevel="0" collapsed="false">
      <c r="A248" s="31"/>
      <c r="B248" s="32"/>
      <c r="C248" s="33"/>
      <c r="D248" s="31"/>
      <c r="E248" s="31"/>
      <c r="F248" s="31"/>
      <c r="G248" s="36" t="str">
        <f aca="false">IF(COUNTA(A248:F248)=0,"",IF(E248="","Falta o código",IF(E248&lt;&gt;TRIM(E248),"Confira o código",IF(COUNTIFS(PagoID,E248)&gt;1,"Código repetido",IF(NOT(ISNUMBER(B248)),"Confira a data",IF(OR(B248&lt;1,B248&gt;73415,INT(B248)&lt;&gt;B248),"Confira a data",IF(NOT(ISNUMBER(C248)),"Confira o valor",IF(C248&lt;=0,"Valor maior que zero",IF(COUNTIFS(Medios,D248)&lt;&gt;1,"Escolha um meio",IF(COUNTIFS(GastoID,A248)&lt;&gt;1,"Confira o ID da despesa",IF(SUMIFS(GastoValido,GastoID,A248)&lt;=0,"Corrija a obrigação",IF(B248&lt;SUMIFS(GastoFecha,GastoID,A248),"Anterior à despesa","OK"))))))))))))</f>
        <v/>
      </c>
      <c r="H248" s="34" t="n">
        <f aca="false">IF(G248="OK",C248,0)</f>
        <v>0</v>
      </c>
    </row>
    <row r="249" customFormat="false" ht="25" hidden="false" customHeight="true" outlineLevel="0" collapsed="false">
      <c r="A249" s="31"/>
      <c r="B249" s="32"/>
      <c r="C249" s="33"/>
      <c r="D249" s="31"/>
      <c r="E249" s="31"/>
      <c r="F249" s="31"/>
      <c r="G249" s="36" t="str">
        <f aca="false">IF(COUNTA(A249:F249)=0,"",IF(E249="","Falta o código",IF(E249&lt;&gt;TRIM(E249),"Confira o código",IF(COUNTIFS(PagoID,E249)&gt;1,"Código repetido",IF(NOT(ISNUMBER(B249)),"Confira a data",IF(OR(B249&lt;1,B249&gt;73415,INT(B249)&lt;&gt;B249),"Confira a data",IF(NOT(ISNUMBER(C249)),"Confira o valor",IF(C249&lt;=0,"Valor maior que zero",IF(COUNTIFS(Medios,D249)&lt;&gt;1,"Escolha um meio",IF(COUNTIFS(GastoID,A249)&lt;&gt;1,"Confira o ID da despesa",IF(SUMIFS(GastoValido,GastoID,A249)&lt;=0,"Corrija a obrigação",IF(B249&lt;SUMIFS(GastoFecha,GastoID,A249),"Anterior à despesa","OK"))))))))))))</f>
        <v/>
      </c>
      <c r="H249" s="34" t="n">
        <f aca="false">IF(G249="OK",C249,0)</f>
        <v>0</v>
      </c>
    </row>
    <row r="250" customFormat="false" ht="25" hidden="false" customHeight="true" outlineLevel="0" collapsed="false">
      <c r="A250" s="31"/>
      <c r="B250" s="32"/>
      <c r="C250" s="33"/>
      <c r="D250" s="31"/>
      <c r="E250" s="31"/>
      <c r="F250" s="31"/>
      <c r="G250" s="36" t="str">
        <f aca="false">IF(COUNTA(A250:F250)=0,"",IF(E250="","Falta o código",IF(E250&lt;&gt;TRIM(E250),"Confira o código",IF(COUNTIFS(PagoID,E250)&gt;1,"Código repetido",IF(NOT(ISNUMBER(B250)),"Confira a data",IF(OR(B250&lt;1,B250&gt;73415,INT(B250)&lt;&gt;B250),"Confira a data",IF(NOT(ISNUMBER(C250)),"Confira o valor",IF(C250&lt;=0,"Valor maior que zero",IF(COUNTIFS(Medios,D250)&lt;&gt;1,"Escolha um meio",IF(COUNTIFS(GastoID,A250)&lt;&gt;1,"Confira o ID da despesa",IF(SUMIFS(GastoValido,GastoID,A250)&lt;=0,"Corrija a obrigação",IF(B250&lt;SUMIFS(GastoFecha,GastoID,A250),"Anterior à despesa","OK"))))))))))))</f>
        <v/>
      </c>
      <c r="H250" s="34" t="n">
        <f aca="false">IF(G250="OK",C250,0)</f>
        <v>0</v>
      </c>
    </row>
    <row r="251" customFormat="false" ht="25" hidden="false" customHeight="true" outlineLevel="0" collapsed="false">
      <c r="A251" s="31"/>
      <c r="B251" s="32"/>
      <c r="C251" s="33"/>
      <c r="D251" s="31"/>
      <c r="E251" s="31"/>
      <c r="F251" s="31"/>
      <c r="G251" s="36" t="str">
        <f aca="false">IF(COUNTA(A251:F251)=0,"",IF(E251="","Falta o código",IF(E251&lt;&gt;TRIM(E251),"Confira o código",IF(COUNTIFS(PagoID,E251)&gt;1,"Código repetido",IF(NOT(ISNUMBER(B251)),"Confira a data",IF(OR(B251&lt;1,B251&gt;73415,INT(B251)&lt;&gt;B251),"Confira a data",IF(NOT(ISNUMBER(C251)),"Confira o valor",IF(C251&lt;=0,"Valor maior que zero",IF(COUNTIFS(Medios,D251)&lt;&gt;1,"Escolha um meio",IF(COUNTIFS(GastoID,A251)&lt;&gt;1,"Confira o ID da despesa",IF(SUMIFS(GastoValido,GastoID,A251)&lt;=0,"Corrija a obrigação",IF(B251&lt;SUMIFS(GastoFecha,GastoID,A251),"Anterior à despesa","OK"))))))))))))</f>
        <v/>
      </c>
      <c r="H251" s="34" t="n">
        <f aca="false">IF(G251="OK",C251,0)</f>
        <v>0</v>
      </c>
    </row>
    <row r="252" customFormat="false" ht="25" hidden="false" customHeight="true" outlineLevel="0" collapsed="false">
      <c r="A252" s="31"/>
      <c r="B252" s="32"/>
      <c r="C252" s="33"/>
      <c r="D252" s="31"/>
      <c r="E252" s="31"/>
      <c r="F252" s="31"/>
      <c r="G252" s="36" t="str">
        <f aca="false">IF(COUNTA(A252:F252)=0,"",IF(E252="","Falta o código",IF(E252&lt;&gt;TRIM(E252),"Confira o código",IF(COUNTIFS(PagoID,E252)&gt;1,"Código repetido",IF(NOT(ISNUMBER(B252)),"Confira a data",IF(OR(B252&lt;1,B252&gt;73415,INT(B252)&lt;&gt;B252),"Confira a data",IF(NOT(ISNUMBER(C252)),"Confira o valor",IF(C252&lt;=0,"Valor maior que zero",IF(COUNTIFS(Medios,D252)&lt;&gt;1,"Escolha um meio",IF(COUNTIFS(GastoID,A252)&lt;&gt;1,"Confira o ID da despesa",IF(SUMIFS(GastoValido,GastoID,A252)&lt;=0,"Corrija a obrigação",IF(B252&lt;SUMIFS(GastoFecha,GastoID,A252),"Anterior à despesa","OK"))))))))))))</f>
        <v/>
      </c>
      <c r="H252" s="34" t="n">
        <f aca="false">IF(G252="OK",C252,0)</f>
        <v>0</v>
      </c>
    </row>
    <row r="253" customFormat="false" ht="25" hidden="false" customHeight="true" outlineLevel="0" collapsed="false">
      <c r="A253" s="31"/>
      <c r="B253" s="32"/>
      <c r="C253" s="33"/>
      <c r="D253" s="31"/>
      <c r="E253" s="31"/>
      <c r="F253" s="31"/>
      <c r="G253" s="36" t="str">
        <f aca="false">IF(COUNTA(A253:F253)=0,"",IF(E253="","Falta o código",IF(E253&lt;&gt;TRIM(E253),"Confira o código",IF(COUNTIFS(PagoID,E253)&gt;1,"Código repetido",IF(NOT(ISNUMBER(B253)),"Confira a data",IF(OR(B253&lt;1,B253&gt;73415,INT(B253)&lt;&gt;B253),"Confira a data",IF(NOT(ISNUMBER(C253)),"Confira o valor",IF(C253&lt;=0,"Valor maior que zero",IF(COUNTIFS(Medios,D253)&lt;&gt;1,"Escolha um meio",IF(COUNTIFS(GastoID,A253)&lt;&gt;1,"Confira o ID da despesa",IF(SUMIFS(GastoValido,GastoID,A253)&lt;=0,"Corrija a obrigação",IF(B253&lt;SUMIFS(GastoFecha,GastoID,A253),"Anterior à despesa","OK"))))))))))))</f>
        <v/>
      </c>
      <c r="H253" s="34" t="n">
        <f aca="false">IF(G253="OK",C253,0)</f>
        <v>0</v>
      </c>
    </row>
    <row r="254" customFormat="false" ht="25" hidden="false" customHeight="true" outlineLevel="0" collapsed="false">
      <c r="A254" s="31"/>
      <c r="B254" s="32"/>
      <c r="C254" s="33"/>
      <c r="D254" s="31"/>
      <c r="E254" s="31"/>
      <c r="F254" s="31"/>
      <c r="G254" s="36" t="str">
        <f aca="false">IF(COUNTA(A254:F254)=0,"",IF(E254="","Falta o código",IF(E254&lt;&gt;TRIM(E254),"Confira o código",IF(COUNTIFS(PagoID,E254)&gt;1,"Código repetido",IF(NOT(ISNUMBER(B254)),"Confira a data",IF(OR(B254&lt;1,B254&gt;73415,INT(B254)&lt;&gt;B254),"Confira a data",IF(NOT(ISNUMBER(C254)),"Confira o valor",IF(C254&lt;=0,"Valor maior que zero",IF(COUNTIFS(Medios,D254)&lt;&gt;1,"Escolha um meio",IF(COUNTIFS(GastoID,A254)&lt;&gt;1,"Confira o ID da despesa",IF(SUMIFS(GastoValido,GastoID,A254)&lt;=0,"Corrija a obrigação",IF(B254&lt;SUMIFS(GastoFecha,GastoID,A254),"Anterior à despesa","OK"))))))))))))</f>
        <v/>
      </c>
      <c r="H254" s="34" t="n">
        <f aca="false">IF(G254="OK",C254,0)</f>
        <v>0</v>
      </c>
    </row>
    <row r="255" customFormat="false" ht="25" hidden="false" customHeight="true" outlineLevel="0" collapsed="false">
      <c r="A255" s="31"/>
      <c r="B255" s="32"/>
      <c r="C255" s="33"/>
      <c r="D255" s="31"/>
      <c r="E255" s="31"/>
      <c r="F255" s="31"/>
      <c r="G255" s="36" t="str">
        <f aca="false">IF(COUNTA(A255:F255)=0,"",IF(E255="","Falta o código",IF(E255&lt;&gt;TRIM(E255),"Confira o código",IF(COUNTIFS(PagoID,E255)&gt;1,"Código repetido",IF(NOT(ISNUMBER(B255)),"Confira a data",IF(OR(B255&lt;1,B255&gt;73415,INT(B255)&lt;&gt;B255),"Confira a data",IF(NOT(ISNUMBER(C255)),"Confira o valor",IF(C255&lt;=0,"Valor maior que zero",IF(COUNTIFS(Medios,D255)&lt;&gt;1,"Escolha um meio",IF(COUNTIFS(GastoID,A255)&lt;&gt;1,"Confira o ID da despesa",IF(SUMIFS(GastoValido,GastoID,A255)&lt;=0,"Corrija a obrigação",IF(B255&lt;SUMIFS(GastoFecha,GastoID,A255),"Anterior à despesa","OK"))))))))))))</f>
        <v/>
      </c>
      <c r="H255" s="34" t="n">
        <f aca="false">IF(G255="OK",C255,0)</f>
        <v>0</v>
      </c>
    </row>
    <row r="256" customFormat="false" ht="25" hidden="false" customHeight="true" outlineLevel="0" collapsed="false">
      <c r="A256" s="31"/>
      <c r="B256" s="32"/>
      <c r="C256" s="33"/>
      <c r="D256" s="31"/>
      <c r="E256" s="31"/>
      <c r="F256" s="31"/>
      <c r="G256" s="36" t="str">
        <f aca="false">IF(COUNTA(A256:F256)=0,"",IF(E256="","Falta o código",IF(E256&lt;&gt;TRIM(E256),"Confira o código",IF(COUNTIFS(PagoID,E256)&gt;1,"Código repetido",IF(NOT(ISNUMBER(B256)),"Confira a data",IF(OR(B256&lt;1,B256&gt;73415,INT(B256)&lt;&gt;B256),"Confira a data",IF(NOT(ISNUMBER(C256)),"Confira o valor",IF(C256&lt;=0,"Valor maior que zero",IF(COUNTIFS(Medios,D256)&lt;&gt;1,"Escolha um meio",IF(COUNTIFS(GastoID,A256)&lt;&gt;1,"Confira o ID da despesa",IF(SUMIFS(GastoValido,GastoID,A256)&lt;=0,"Corrija a obrigação",IF(B256&lt;SUMIFS(GastoFecha,GastoID,A256),"Anterior à despesa","OK"))))))))))))</f>
        <v/>
      </c>
      <c r="H256" s="34" t="n">
        <f aca="false">IF(G256="OK",C256,0)</f>
        <v>0</v>
      </c>
    </row>
    <row r="257" customFormat="false" ht="25" hidden="false" customHeight="true" outlineLevel="0" collapsed="false">
      <c r="A257" s="31"/>
      <c r="B257" s="32"/>
      <c r="C257" s="33"/>
      <c r="D257" s="31"/>
      <c r="E257" s="31"/>
      <c r="F257" s="31"/>
      <c r="G257" s="36" t="str">
        <f aca="false">IF(COUNTA(A257:F257)=0,"",IF(E257="","Falta o código",IF(E257&lt;&gt;TRIM(E257),"Confira o código",IF(COUNTIFS(PagoID,E257)&gt;1,"Código repetido",IF(NOT(ISNUMBER(B257)),"Confira a data",IF(OR(B257&lt;1,B257&gt;73415,INT(B257)&lt;&gt;B257),"Confira a data",IF(NOT(ISNUMBER(C257)),"Confira o valor",IF(C257&lt;=0,"Valor maior que zero",IF(COUNTIFS(Medios,D257)&lt;&gt;1,"Escolha um meio",IF(COUNTIFS(GastoID,A257)&lt;&gt;1,"Confira o ID da despesa",IF(SUMIFS(GastoValido,GastoID,A257)&lt;=0,"Corrija a obrigação",IF(B257&lt;SUMIFS(GastoFecha,GastoID,A257),"Anterior à despesa","OK"))))))))))))</f>
        <v/>
      </c>
      <c r="H257" s="34" t="n">
        <f aca="false">IF(G257="OK",C257,0)</f>
        <v>0</v>
      </c>
    </row>
    <row r="258" customFormat="false" ht="25" hidden="false" customHeight="true" outlineLevel="0" collapsed="false">
      <c r="A258" s="31"/>
      <c r="B258" s="32"/>
      <c r="C258" s="33"/>
      <c r="D258" s="31"/>
      <c r="E258" s="31"/>
      <c r="F258" s="31"/>
      <c r="G258" s="36" t="str">
        <f aca="false">IF(COUNTA(A258:F258)=0,"",IF(E258="","Falta o código",IF(E258&lt;&gt;TRIM(E258),"Confira o código",IF(COUNTIFS(PagoID,E258)&gt;1,"Código repetido",IF(NOT(ISNUMBER(B258)),"Confira a data",IF(OR(B258&lt;1,B258&gt;73415,INT(B258)&lt;&gt;B258),"Confira a data",IF(NOT(ISNUMBER(C258)),"Confira o valor",IF(C258&lt;=0,"Valor maior que zero",IF(COUNTIFS(Medios,D258)&lt;&gt;1,"Escolha um meio",IF(COUNTIFS(GastoID,A258)&lt;&gt;1,"Confira o ID da despesa",IF(SUMIFS(GastoValido,GastoID,A258)&lt;=0,"Corrija a obrigação",IF(B258&lt;SUMIFS(GastoFecha,GastoID,A258),"Anterior à despesa","OK"))))))))))))</f>
        <v/>
      </c>
      <c r="H258" s="34" t="n">
        <f aca="false">IF(G258="OK",C258,0)</f>
        <v>0</v>
      </c>
    </row>
    <row r="259" customFormat="false" ht="25" hidden="false" customHeight="true" outlineLevel="0" collapsed="false">
      <c r="A259" s="31"/>
      <c r="B259" s="32"/>
      <c r="C259" s="33"/>
      <c r="D259" s="31"/>
      <c r="E259" s="31"/>
      <c r="F259" s="31"/>
      <c r="G259" s="36" t="str">
        <f aca="false">IF(COUNTA(A259:F259)=0,"",IF(E259="","Falta o código",IF(E259&lt;&gt;TRIM(E259),"Confira o código",IF(COUNTIFS(PagoID,E259)&gt;1,"Código repetido",IF(NOT(ISNUMBER(B259)),"Confira a data",IF(OR(B259&lt;1,B259&gt;73415,INT(B259)&lt;&gt;B259),"Confira a data",IF(NOT(ISNUMBER(C259)),"Confira o valor",IF(C259&lt;=0,"Valor maior que zero",IF(COUNTIFS(Medios,D259)&lt;&gt;1,"Escolha um meio",IF(COUNTIFS(GastoID,A259)&lt;&gt;1,"Confira o ID da despesa",IF(SUMIFS(GastoValido,GastoID,A259)&lt;=0,"Corrija a obrigação",IF(B259&lt;SUMIFS(GastoFecha,GastoID,A259),"Anterior à despesa","OK"))))))))))))</f>
        <v/>
      </c>
      <c r="H259" s="34" t="n">
        <f aca="false">IF(G259="OK",C259,0)</f>
        <v>0</v>
      </c>
    </row>
    <row r="260" customFormat="false" ht="25" hidden="false" customHeight="true" outlineLevel="0" collapsed="false">
      <c r="A260" s="31"/>
      <c r="B260" s="32"/>
      <c r="C260" s="33"/>
      <c r="D260" s="31"/>
      <c r="E260" s="31"/>
      <c r="F260" s="31"/>
      <c r="G260" s="36" t="str">
        <f aca="false">IF(COUNTA(A260:F260)=0,"",IF(E260="","Falta o código",IF(E260&lt;&gt;TRIM(E260),"Confira o código",IF(COUNTIFS(PagoID,E260)&gt;1,"Código repetido",IF(NOT(ISNUMBER(B260)),"Confira a data",IF(OR(B260&lt;1,B260&gt;73415,INT(B260)&lt;&gt;B260),"Confira a data",IF(NOT(ISNUMBER(C260)),"Confira o valor",IF(C260&lt;=0,"Valor maior que zero",IF(COUNTIFS(Medios,D260)&lt;&gt;1,"Escolha um meio",IF(COUNTIFS(GastoID,A260)&lt;&gt;1,"Confira o ID da despesa",IF(SUMIFS(GastoValido,GastoID,A260)&lt;=0,"Corrija a obrigação",IF(B260&lt;SUMIFS(GastoFecha,GastoID,A260),"Anterior à despesa","OK"))))))))))))</f>
        <v/>
      </c>
      <c r="H260" s="34" t="n">
        <f aca="false">IF(G260="OK",C260,0)</f>
        <v>0</v>
      </c>
    </row>
    <row r="261" customFormat="false" ht="25" hidden="false" customHeight="true" outlineLevel="0" collapsed="false">
      <c r="A261" s="31"/>
      <c r="B261" s="32"/>
      <c r="C261" s="33"/>
      <c r="D261" s="31"/>
      <c r="E261" s="31"/>
      <c r="F261" s="31"/>
      <c r="G261" s="36" t="str">
        <f aca="false">IF(COUNTA(A261:F261)=0,"",IF(E261="","Falta o código",IF(E261&lt;&gt;TRIM(E261),"Confira o código",IF(COUNTIFS(PagoID,E261)&gt;1,"Código repetido",IF(NOT(ISNUMBER(B261)),"Confira a data",IF(OR(B261&lt;1,B261&gt;73415,INT(B261)&lt;&gt;B261),"Confira a data",IF(NOT(ISNUMBER(C261)),"Confira o valor",IF(C261&lt;=0,"Valor maior que zero",IF(COUNTIFS(Medios,D261)&lt;&gt;1,"Escolha um meio",IF(COUNTIFS(GastoID,A261)&lt;&gt;1,"Confira o ID da despesa",IF(SUMIFS(GastoValido,GastoID,A261)&lt;=0,"Corrija a obrigação",IF(B261&lt;SUMIFS(GastoFecha,GastoID,A261),"Anterior à despesa","OK"))))))))))))</f>
        <v/>
      </c>
      <c r="H261" s="34" t="n">
        <f aca="false">IF(G261="OK",C261,0)</f>
        <v>0</v>
      </c>
    </row>
    <row r="262" customFormat="false" ht="25" hidden="false" customHeight="true" outlineLevel="0" collapsed="false">
      <c r="A262" s="31"/>
      <c r="B262" s="32"/>
      <c r="C262" s="33"/>
      <c r="D262" s="31"/>
      <c r="E262" s="31"/>
      <c r="F262" s="31"/>
      <c r="G262" s="36" t="str">
        <f aca="false">IF(COUNTA(A262:F262)=0,"",IF(E262="","Falta o código",IF(E262&lt;&gt;TRIM(E262),"Confira o código",IF(COUNTIFS(PagoID,E262)&gt;1,"Código repetido",IF(NOT(ISNUMBER(B262)),"Confira a data",IF(OR(B262&lt;1,B262&gt;73415,INT(B262)&lt;&gt;B262),"Confira a data",IF(NOT(ISNUMBER(C262)),"Confira o valor",IF(C262&lt;=0,"Valor maior que zero",IF(COUNTIFS(Medios,D262)&lt;&gt;1,"Escolha um meio",IF(COUNTIFS(GastoID,A262)&lt;&gt;1,"Confira o ID da despesa",IF(SUMIFS(GastoValido,GastoID,A262)&lt;=0,"Corrija a obrigação",IF(B262&lt;SUMIFS(GastoFecha,GastoID,A262),"Anterior à despesa","OK"))))))))))))</f>
        <v/>
      </c>
      <c r="H262" s="34" t="n">
        <f aca="false">IF(G262="OK",C262,0)</f>
        <v>0</v>
      </c>
    </row>
    <row r="263" customFormat="false" ht="25" hidden="false" customHeight="true" outlineLevel="0" collapsed="false">
      <c r="A263" s="31"/>
      <c r="B263" s="32"/>
      <c r="C263" s="33"/>
      <c r="D263" s="31"/>
      <c r="E263" s="31"/>
      <c r="F263" s="31"/>
      <c r="G263" s="36" t="str">
        <f aca="false">IF(COUNTA(A263:F263)=0,"",IF(E263="","Falta o código",IF(E263&lt;&gt;TRIM(E263),"Confira o código",IF(COUNTIFS(PagoID,E263)&gt;1,"Código repetido",IF(NOT(ISNUMBER(B263)),"Confira a data",IF(OR(B263&lt;1,B263&gt;73415,INT(B263)&lt;&gt;B263),"Confira a data",IF(NOT(ISNUMBER(C263)),"Confira o valor",IF(C263&lt;=0,"Valor maior que zero",IF(COUNTIFS(Medios,D263)&lt;&gt;1,"Escolha um meio",IF(COUNTIFS(GastoID,A263)&lt;&gt;1,"Confira o ID da despesa",IF(SUMIFS(GastoValido,GastoID,A263)&lt;=0,"Corrija a obrigação",IF(B263&lt;SUMIFS(GastoFecha,GastoID,A263),"Anterior à despesa","OK"))))))))))))</f>
        <v/>
      </c>
      <c r="H263" s="34" t="n">
        <f aca="false">IF(G263="OK",C263,0)</f>
        <v>0</v>
      </c>
    </row>
    <row r="264" customFormat="false" ht="25" hidden="false" customHeight="true" outlineLevel="0" collapsed="false">
      <c r="A264" s="31"/>
      <c r="B264" s="32"/>
      <c r="C264" s="33"/>
      <c r="D264" s="31"/>
      <c r="E264" s="31"/>
      <c r="F264" s="31"/>
      <c r="G264" s="36" t="str">
        <f aca="false">IF(COUNTA(A264:F264)=0,"",IF(E264="","Falta o código",IF(E264&lt;&gt;TRIM(E264),"Confira o código",IF(COUNTIFS(PagoID,E264)&gt;1,"Código repetido",IF(NOT(ISNUMBER(B264)),"Confira a data",IF(OR(B264&lt;1,B264&gt;73415,INT(B264)&lt;&gt;B264),"Confira a data",IF(NOT(ISNUMBER(C264)),"Confira o valor",IF(C264&lt;=0,"Valor maior que zero",IF(COUNTIFS(Medios,D264)&lt;&gt;1,"Escolha um meio",IF(COUNTIFS(GastoID,A264)&lt;&gt;1,"Confira o ID da despesa",IF(SUMIFS(GastoValido,GastoID,A264)&lt;=0,"Corrija a obrigação",IF(B264&lt;SUMIFS(GastoFecha,GastoID,A264),"Anterior à despesa","OK"))))))))))))</f>
        <v/>
      </c>
      <c r="H264" s="34" t="n">
        <f aca="false">IF(G264="OK",C264,0)</f>
        <v>0</v>
      </c>
    </row>
    <row r="265" customFormat="false" ht="25" hidden="false" customHeight="true" outlineLevel="0" collapsed="false">
      <c r="A265" s="31"/>
      <c r="B265" s="32"/>
      <c r="C265" s="33"/>
      <c r="D265" s="31"/>
      <c r="E265" s="31"/>
      <c r="F265" s="31"/>
      <c r="G265" s="36" t="str">
        <f aca="false">IF(COUNTA(A265:F265)=0,"",IF(E265="","Falta o código",IF(E265&lt;&gt;TRIM(E265),"Confira o código",IF(COUNTIFS(PagoID,E265)&gt;1,"Código repetido",IF(NOT(ISNUMBER(B265)),"Confira a data",IF(OR(B265&lt;1,B265&gt;73415,INT(B265)&lt;&gt;B265),"Confira a data",IF(NOT(ISNUMBER(C265)),"Confira o valor",IF(C265&lt;=0,"Valor maior que zero",IF(COUNTIFS(Medios,D265)&lt;&gt;1,"Escolha um meio",IF(COUNTIFS(GastoID,A265)&lt;&gt;1,"Confira o ID da despesa",IF(SUMIFS(GastoValido,GastoID,A265)&lt;=0,"Corrija a obrigação",IF(B265&lt;SUMIFS(GastoFecha,GastoID,A265),"Anterior à despesa","OK"))))))))))))</f>
        <v/>
      </c>
      <c r="H265" s="34" t="n">
        <f aca="false">IF(G265="OK",C265,0)</f>
        <v>0</v>
      </c>
    </row>
    <row r="266" customFormat="false" ht="25" hidden="false" customHeight="true" outlineLevel="0" collapsed="false">
      <c r="A266" s="31"/>
      <c r="B266" s="32"/>
      <c r="C266" s="33"/>
      <c r="D266" s="31"/>
      <c r="E266" s="31"/>
      <c r="F266" s="31"/>
      <c r="G266" s="36" t="str">
        <f aca="false">IF(COUNTA(A266:F266)=0,"",IF(E266="","Falta o código",IF(E266&lt;&gt;TRIM(E266),"Confira o código",IF(COUNTIFS(PagoID,E266)&gt;1,"Código repetido",IF(NOT(ISNUMBER(B266)),"Confira a data",IF(OR(B266&lt;1,B266&gt;73415,INT(B266)&lt;&gt;B266),"Confira a data",IF(NOT(ISNUMBER(C266)),"Confira o valor",IF(C266&lt;=0,"Valor maior que zero",IF(COUNTIFS(Medios,D266)&lt;&gt;1,"Escolha um meio",IF(COUNTIFS(GastoID,A266)&lt;&gt;1,"Confira o ID da despesa",IF(SUMIFS(GastoValido,GastoID,A266)&lt;=0,"Corrija a obrigação",IF(B266&lt;SUMIFS(GastoFecha,GastoID,A266),"Anterior à despesa","OK"))))))))))))</f>
        <v/>
      </c>
      <c r="H266" s="34" t="n">
        <f aca="false">IF(G266="OK",C266,0)</f>
        <v>0</v>
      </c>
    </row>
    <row r="267" customFormat="false" ht="25" hidden="false" customHeight="true" outlineLevel="0" collapsed="false">
      <c r="A267" s="31"/>
      <c r="B267" s="32"/>
      <c r="C267" s="33"/>
      <c r="D267" s="31"/>
      <c r="E267" s="31"/>
      <c r="F267" s="31"/>
      <c r="G267" s="36" t="str">
        <f aca="false">IF(COUNTA(A267:F267)=0,"",IF(E267="","Falta o código",IF(E267&lt;&gt;TRIM(E267),"Confira o código",IF(COUNTIFS(PagoID,E267)&gt;1,"Código repetido",IF(NOT(ISNUMBER(B267)),"Confira a data",IF(OR(B267&lt;1,B267&gt;73415,INT(B267)&lt;&gt;B267),"Confira a data",IF(NOT(ISNUMBER(C267)),"Confira o valor",IF(C267&lt;=0,"Valor maior que zero",IF(COUNTIFS(Medios,D267)&lt;&gt;1,"Escolha um meio",IF(COUNTIFS(GastoID,A267)&lt;&gt;1,"Confira o ID da despesa",IF(SUMIFS(GastoValido,GastoID,A267)&lt;=0,"Corrija a obrigação",IF(B267&lt;SUMIFS(GastoFecha,GastoID,A267),"Anterior à despesa","OK"))))))))))))</f>
        <v/>
      </c>
      <c r="H267" s="34" t="n">
        <f aca="false">IF(G267="OK",C267,0)</f>
        <v>0</v>
      </c>
    </row>
    <row r="268" customFormat="false" ht="25" hidden="false" customHeight="true" outlineLevel="0" collapsed="false">
      <c r="A268" s="31"/>
      <c r="B268" s="32"/>
      <c r="C268" s="33"/>
      <c r="D268" s="31"/>
      <c r="E268" s="31"/>
      <c r="F268" s="31"/>
      <c r="G268" s="36" t="str">
        <f aca="false">IF(COUNTA(A268:F268)=0,"",IF(E268="","Falta o código",IF(E268&lt;&gt;TRIM(E268),"Confira o código",IF(COUNTIFS(PagoID,E268)&gt;1,"Código repetido",IF(NOT(ISNUMBER(B268)),"Confira a data",IF(OR(B268&lt;1,B268&gt;73415,INT(B268)&lt;&gt;B268),"Confira a data",IF(NOT(ISNUMBER(C268)),"Confira o valor",IF(C268&lt;=0,"Valor maior que zero",IF(COUNTIFS(Medios,D268)&lt;&gt;1,"Escolha um meio",IF(COUNTIFS(GastoID,A268)&lt;&gt;1,"Confira o ID da despesa",IF(SUMIFS(GastoValido,GastoID,A268)&lt;=0,"Corrija a obrigação",IF(B268&lt;SUMIFS(GastoFecha,GastoID,A268),"Anterior à despesa","OK"))))))))))))</f>
        <v/>
      </c>
      <c r="H268" s="34" t="n">
        <f aca="false">IF(G268="OK",C268,0)</f>
        <v>0</v>
      </c>
    </row>
    <row r="269" customFormat="false" ht="25" hidden="false" customHeight="true" outlineLevel="0" collapsed="false">
      <c r="A269" s="31"/>
      <c r="B269" s="32"/>
      <c r="C269" s="33"/>
      <c r="D269" s="31"/>
      <c r="E269" s="31"/>
      <c r="F269" s="31"/>
      <c r="G269" s="36" t="str">
        <f aca="false">IF(COUNTA(A269:F269)=0,"",IF(E269="","Falta o código",IF(E269&lt;&gt;TRIM(E269),"Confira o código",IF(COUNTIFS(PagoID,E269)&gt;1,"Código repetido",IF(NOT(ISNUMBER(B269)),"Confira a data",IF(OR(B269&lt;1,B269&gt;73415,INT(B269)&lt;&gt;B269),"Confira a data",IF(NOT(ISNUMBER(C269)),"Confira o valor",IF(C269&lt;=0,"Valor maior que zero",IF(COUNTIFS(Medios,D269)&lt;&gt;1,"Escolha um meio",IF(COUNTIFS(GastoID,A269)&lt;&gt;1,"Confira o ID da despesa",IF(SUMIFS(GastoValido,GastoID,A269)&lt;=0,"Corrija a obrigação",IF(B269&lt;SUMIFS(GastoFecha,GastoID,A269),"Anterior à despesa","OK"))))))))))))</f>
        <v/>
      </c>
      <c r="H269" s="34" t="n">
        <f aca="false">IF(G269="OK",C269,0)</f>
        <v>0</v>
      </c>
    </row>
    <row r="270" customFormat="false" ht="25" hidden="false" customHeight="true" outlineLevel="0" collapsed="false">
      <c r="A270" s="31"/>
      <c r="B270" s="32"/>
      <c r="C270" s="33"/>
      <c r="D270" s="31"/>
      <c r="E270" s="31"/>
      <c r="F270" s="31"/>
      <c r="G270" s="36" t="str">
        <f aca="false">IF(COUNTA(A270:F270)=0,"",IF(E270="","Falta o código",IF(E270&lt;&gt;TRIM(E270),"Confira o código",IF(COUNTIFS(PagoID,E270)&gt;1,"Código repetido",IF(NOT(ISNUMBER(B270)),"Confira a data",IF(OR(B270&lt;1,B270&gt;73415,INT(B270)&lt;&gt;B270),"Confira a data",IF(NOT(ISNUMBER(C270)),"Confira o valor",IF(C270&lt;=0,"Valor maior que zero",IF(COUNTIFS(Medios,D270)&lt;&gt;1,"Escolha um meio",IF(COUNTIFS(GastoID,A270)&lt;&gt;1,"Confira o ID da despesa",IF(SUMIFS(GastoValido,GastoID,A270)&lt;=0,"Corrija a obrigação",IF(B270&lt;SUMIFS(GastoFecha,GastoID,A270),"Anterior à despesa","OK"))))))))))))</f>
        <v/>
      </c>
      <c r="H270" s="34" t="n">
        <f aca="false">IF(G270="OK",C270,0)</f>
        <v>0</v>
      </c>
    </row>
    <row r="271" customFormat="false" ht="25" hidden="false" customHeight="true" outlineLevel="0" collapsed="false">
      <c r="A271" s="31"/>
      <c r="B271" s="32"/>
      <c r="C271" s="33"/>
      <c r="D271" s="31"/>
      <c r="E271" s="31"/>
      <c r="F271" s="31"/>
      <c r="G271" s="36" t="str">
        <f aca="false">IF(COUNTA(A271:F271)=0,"",IF(E271="","Falta o código",IF(E271&lt;&gt;TRIM(E271),"Confira o código",IF(COUNTIFS(PagoID,E271)&gt;1,"Código repetido",IF(NOT(ISNUMBER(B271)),"Confira a data",IF(OR(B271&lt;1,B271&gt;73415,INT(B271)&lt;&gt;B271),"Confira a data",IF(NOT(ISNUMBER(C271)),"Confira o valor",IF(C271&lt;=0,"Valor maior que zero",IF(COUNTIFS(Medios,D271)&lt;&gt;1,"Escolha um meio",IF(COUNTIFS(GastoID,A271)&lt;&gt;1,"Confira o ID da despesa",IF(SUMIFS(GastoValido,GastoID,A271)&lt;=0,"Corrija a obrigação",IF(B271&lt;SUMIFS(GastoFecha,GastoID,A271),"Anterior à despesa","OK"))))))))))))</f>
        <v/>
      </c>
      <c r="H271" s="34" t="n">
        <f aca="false">IF(G271="OK",C271,0)</f>
        <v>0</v>
      </c>
    </row>
    <row r="272" customFormat="false" ht="25" hidden="false" customHeight="true" outlineLevel="0" collapsed="false">
      <c r="A272" s="31"/>
      <c r="B272" s="32"/>
      <c r="C272" s="33"/>
      <c r="D272" s="31"/>
      <c r="E272" s="31"/>
      <c r="F272" s="31"/>
      <c r="G272" s="36" t="str">
        <f aca="false">IF(COUNTA(A272:F272)=0,"",IF(E272="","Falta o código",IF(E272&lt;&gt;TRIM(E272),"Confira o código",IF(COUNTIFS(PagoID,E272)&gt;1,"Código repetido",IF(NOT(ISNUMBER(B272)),"Confira a data",IF(OR(B272&lt;1,B272&gt;73415,INT(B272)&lt;&gt;B272),"Confira a data",IF(NOT(ISNUMBER(C272)),"Confira o valor",IF(C272&lt;=0,"Valor maior que zero",IF(COUNTIFS(Medios,D272)&lt;&gt;1,"Escolha um meio",IF(COUNTIFS(GastoID,A272)&lt;&gt;1,"Confira o ID da despesa",IF(SUMIFS(GastoValido,GastoID,A272)&lt;=0,"Corrija a obrigação",IF(B272&lt;SUMIFS(GastoFecha,GastoID,A272),"Anterior à despesa","OK"))))))))))))</f>
        <v/>
      </c>
      <c r="H272" s="34" t="n">
        <f aca="false">IF(G272="OK",C272,0)</f>
        <v>0</v>
      </c>
    </row>
    <row r="273" customFormat="false" ht="25" hidden="false" customHeight="true" outlineLevel="0" collapsed="false">
      <c r="A273" s="31"/>
      <c r="B273" s="32"/>
      <c r="C273" s="33"/>
      <c r="D273" s="31"/>
      <c r="E273" s="31"/>
      <c r="F273" s="31"/>
      <c r="G273" s="36" t="str">
        <f aca="false">IF(COUNTA(A273:F273)=0,"",IF(E273="","Falta o código",IF(E273&lt;&gt;TRIM(E273),"Confira o código",IF(COUNTIFS(PagoID,E273)&gt;1,"Código repetido",IF(NOT(ISNUMBER(B273)),"Confira a data",IF(OR(B273&lt;1,B273&gt;73415,INT(B273)&lt;&gt;B273),"Confira a data",IF(NOT(ISNUMBER(C273)),"Confira o valor",IF(C273&lt;=0,"Valor maior que zero",IF(COUNTIFS(Medios,D273)&lt;&gt;1,"Escolha um meio",IF(COUNTIFS(GastoID,A273)&lt;&gt;1,"Confira o ID da despesa",IF(SUMIFS(GastoValido,GastoID,A273)&lt;=0,"Corrija a obrigação",IF(B273&lt;SUMIFS(GastoFecha,GastoID,A273),"Anterior à despesa","OK"))))))))))))</f>
        <v/>
      </c>
      <c r="H273" s="34" t="n">
        <f aca="false">IF(G273="OK",C273,0)</f>
        <v>0</v>
      </c>
    </row>
    <row r="274" customFormat="false" ht="25" hidden="false" customHeight="true" outlineLevel="0" collapsed="false">
      <c r="A274" s="31"/>
      <c r="B274" s="32"/>
      <c r="C274" s="33"/>
      <c r="D274" s="31"/>
      <c r="E274" s="31"/>
      <c r="F274" s="31"/>
      <c r="G274" s="36" t="str">
        <f aca="false">IF(COUNTA(A274:F274)=0,"",IF(E274="","Falta o código",IF(E274&lt;&gt;TRIM(E274),"Confira o código",IF(COUNTIFS(PagoID,E274)&gt;1,"Código repetido",IF(NOT(ISNUMBER(B274)),"Confira a data",IF(OR(B274&lt;1,B274&gt;73415,INT(B274)&lt;&gt;B274),"Confira a data",IF(NOT(ISNUMBER(C274)),"Confira o valor",IF(C274&lt;=0,"Valor maior que zero",IF(COUNTIFS(Medios,D274)&lt;&gt;1,"Escolha um meio",IF(COUNTIFS(GastoID,A274)&lt;&gt;1,"Confira o ID da despesa",IF(SUMIFS(GastoValido,GastoID,A274)&lt;=0,"Corrija a obrigação",IF(B274&lt;SUMIFS(GastoFecha,GastoID,A274),"Anterior à despesa","OK"))))))))))))</f>
        <v/>
      </c>
      <c r="H274" s="34" t="n">
        <f aca="false">IF(G274="OK",C274,0)</f>
        <v>0</v>
      </c>
    </row>
    <row r="275" customFormat="false" ht="25" hidden="false" customHeight="true" outlineLevel="0" collapsed="false">
      <c r="A275" s="31"/>
      <c r="B275" s="32"/>
      <c r="C275" s="33"/>
      <c r="D275" s="31"/>
      <c r="E275" s="31"/>
      <c r="F275" s="31"/>
      <c r="G275" s="36" t="str">
        <f aca="false">IF(COUNTA(A275:F275)=0,"",IF(E275="","Falta o código",IF(E275&lt;&gt;TRIM(E275),"Confira o código",IF(COUNTIFS(PagoID,E275)&gt;1,"Código repetido",IF(NOT(ISNUMBER(B275)),"Confira a data",IF(OR(B275&lt;1,B275&gt;73415,INT(B275)&lt;&gt;B275),"Confira a data",IF(NOT(ISNUMBER(C275)),"Confira o valor",IF(C275&lt;=0,"Valor maior que zero",IF(COUNTIFS(Medios,D275)&lt;&gt;1,"Escolha um meio",IF(COUNTIFS(GastoID,A275)&lt;&gt;1,"Confira o ID da despesa",IF(SUMIFS(GastoValido,GastoID,A275)&lt;=0,"Corrija a obrigação",IF(B275&lt;SUMIFS(GastoFecha,GastoID,A275),"Anterior à despesa","OK"))))))))))))</f>
        <v/>
      </c>
      <c r="H275" s="34" t="n">
        <f aca="false">IF(G275="OK",C275,0)</f>
        <v>0</v>
      </c>
    </row>
    <row r="276" customFormat="false" ht="25" hidden="false" customHeight="true" outlineLevel="0" collapsed="false">
      <c r="A276" s="31"/>
      <c r="B276" s="32"/>
      <c r="C276" s="33"/>
      <c r="D276" s="31"/>
      <c r="E276" s="31"/>
      <c r="F276" s="31"/>
      <c r="G276" s="36" t="str">
        <f aca="false">IF(COUNTA(A276:F276)=0,"",IF(E276="","Falta o código",IF(E276&lt;&gt;TRIM(E276),"Confira o código",IF(COUNTIFS(PagoID,E276)&gt;1,"Código repetido",IF(NOT(ISNUMBER(B276)),"Confira a data",IF(OR(B276&lt;1,B276&gt;73415,INT(B276)&lt;&gt;B276),"Confira a data",IF(NOT(ISNUMBER(C276)),"Confira o valor",IF(C276&lt;=0,"Valor maior que zero",IF(COUNTIFS(Medios,D276)&lt;&gt;1,"Escolha um meio",IF(COUNTIFS(GastoID,A276)&lt;&gt;1,"Confira o ID da despesa",IF(SUMIFS(GastoValido,GastoID,A276)&lt;=0,"Corrija a obrigação",IF(B276&lt;SUMIFS(GastoFecha,GastoID,A276),"Anterior à despesa","OK"))))))))))))</f>
        <v/>
      </c>
      <c r="H276" s="34" t="n">
        <f aca="false">IF(G276="OK",C276,0)</f>
        <v>0</v>
      </c>
    </row>
    <row r="277" customFormat="false" ht="25" hidden="false" customHeight="true" outlineLevel="0" collapsed="false">
      <c r="A277" s="31"/>
      <c r="B277" s="32"/>
      <c r="C277" s="33"/>
      <c r="D277" s="31"/>
      <c r="E277" s="31"/>
      <c r="F277" s="31"/>
      <c r="G277" s="36" t="str">
        <f aca="false">IF(COUNTA(A277:F277)=0,"",IF(E277="","Falta o código",IF(E277&lt;&gt;TRIM(E277),"Confira o código",IF(COUNTIFS(PagoID,E277)&gt;1,"Código repetido",IF(NOT(ISNUMBER(B277)),"Confira a data",IF(OR(B277&lt;1,B277&gt;73415,INT(B277)&lt;&gt;B277),"Confira a data",IF(NOT(ISNUMBER(C277)),"Confira o valor",IF(C277&lt;=0,"Valor maior que zero",IF(COUNTIFS(Medios,D277)&lt;&gt;1,"Escolha um meio",IF(COUNTIFS(GastoID,A277)&lt;&gt;1,"Confira o ID da despesa",IF(SUMIFS(GastoValido,GastoID,A277)&lt;=0,"Corrija a obrigação",IF(B277&lt;SUMIFS(GastoFecha,GastoID,A277),"Anterior à despesa","OK"))))))))))))</f>
        <v/>
      </c>
      <c r="H277" s="34" t="n">
        <f aca="false">IF(G277="OK",C277,0)</f>
        <v>0</v>
      </c>
    </row>
    <row r="278" customFormat="false" ht="25" hidden="false" customHeight="true" outlineLevel="0" collapsed="false">
      <c r="A278" s="31"/>
      <c r="B278" s="32"/>
      <c r="C278" s="33"/>
      <c r="D278" s="31"/>
      <c r="E278" s="31"/>
      <c r="F278" s="31"/>
      <c r="G278" s="36" t="str">
        <f aca="false">IF(COUNTA(A278:F278)=0,"",IF(E278="","Falta o código",IF(E278&lt;&gt;TRIM(E278),"Confira o código",IF(COUNTIFS(PagoID,E278)&gt;1,"Código repetido",IF(NOT(ISNUMBER(B278)),"Confira a data",IF(OR(B278&lt;1,B278&gt;73415,INT(B278)&lt;&gt;B278),"Confira a data",IF(NOT(ISNUMBER(C278)),"Confira o valor",IF(C278&lt;=0,"Valor maior que zero",IF(COUNTIFS(Medios,D278)&lt;&gt;1,"Escolha um meio",IF(COUNTIFS(GastoID,A278)&lt;&gt;1,"Confira o ID da despesa",IF(SUMIFS(GastoValido,GastoID,A278)&lt;=0,"Corrija a obrigação",IF(B278&lt;SUMIFS(GastoFecha,GastoID,A278),"Anterior à despesa","OK"))))))))))))</f>
        <v/>
      </c>
      <c r="H278" s="34" t="n">
        <f aca="false">IF(G278="OK",C278,0)</f>
        <v>0</v>
      </c>
    </row>
    <row r="279" customFormat="false" ht="25" hidden="false" customHeight="true" outlineLevel="0" collapsed="false">
      <c r="A279" s="31"/>
      <c r="B279" s="32"/>
      <c r="C279" s="33"/>
      <c r="D279" s="31"/>
      <c r="E279" s="31"/>
      <c r="F279" s="31"/>
      <c r="G279" s="36" t="str">
        <f aca="false">IF(COUNTA(A279:F279)=0,"",IF(E279="","Falta o código",IF(E279&lt;&gt;TRIM(E279),"Confira o código",IF(COUNTIFS(PagoID,E279)&gt;1,"Código repetido",IF(NOT(ISNUMBER(B279)),"Confira a data",IF(OR(B279&lt;1,B279&gt;73415,INT(B279)&lt;&gt;B279),"Confira a data",IF(NOT(ISNUMBER(C279)),"Confira o valor",IF(C279&lt;=0,"Valor maior que zero",IF(COUNTIFS(Medios,D279)&lt;&gt;1,"Escolha um meio",IF(COUNTIFS(GastoID,A279)&lt;&gt;1,"Confira o ID da despesa",IF(SUMIFS(GastoValido,GastoID,A279)&lt;=0,"Corrija a obrigação",IF(B279&lt;SUMIFS(GastoFecha,GastoID,A279),"Anterior à despesa","OK"))))))))))))</f>
        <v/>
      </c>
      <c r="H279" s="34" t="n">
        <f aca="false">IF(G279="OK",C279,0)</f>
        <v>0</v>
      </c>
    </row>
    <row r="280" customFormat="false" ht="25" hidden="false" customHeight="true" outlineLevel="0" collapsed="false">
      <c r="A280" s="31"/>
      <c r="B280" s="32"/>
      <c r="C280" s="33"/>
      <c r="D280" s="31"/>
      <c r="E280" s="31"/>
      <c r="F280" s="31"/>
      <c r="G280" s="36" t="str">
        <f aca="false">IF(COUNTA(A280:F280)=0,"",IF(E280="","Falta o código",IF(E280&lt;&gt;TRIM(E280),"Confira o código",IF(COUNTIFS(PagoID,E280)&gt;1,"Código repetido",IF(NOT(ISNUMBER(B280)),"Confira a data",IF(OR(B280&lt;1,B280&gt;73415,INT(B280)&lt;&gt;B280),"Confira a data",IF(NOT(ISNUMBER(C280)),"Confira o valor",IF(C280&lt;=0,"Valor maior que zero",IF(COUNTIFS(Medios,D280)&lt;&gt;1,"Escolha um meio",IF(COUNTIFS(GastoID,A280)&lt;&gt;1,"Confira o ID da despesa",IF(SUMIFS(GastoValido,GastoID,A280)&lt;=0,"Corrija a obrigação",IF(B280&lt;SUMIFS(GastoFecha,GastoID,A280),"Anterior à despesa","OK"))))))))))))</f>
        <v/>
      </c>
      <c r="H280" s="34" t="n">
        <f aca="false">IF(G280="OK",C280,0)</f>
        <v>0</v>
      </c>
    </row>
    <row r="281" customFormat="false" ht="25" hidden="false" customHeight="true" outlineLevel="0" collapsed="false">
      <c r="A281" s="31"/>
      <c r="B281" s="32"/>
      <c r="C281" s="33"/>
      <c r="D281" s="31"/>
      <c r="E281" s="31"/>
      <c r="F281" s="31"/>
      <c r="G281" s="36" t="str">
        <f aca="false">IF(COUNTA(A281:F281)=0,"",IF(E281="","Falta o código",IF(E281&lt;&gt;TRIM(E281),"Confira o código",IF(COUNTIFS(PagoID,E281)&gt;1,"Código repetido",IF(NOT(ISNUMBER(B281)),"Confira a data",IF(OR(B281&lt;1,B281&gt;73415,INT(B281)&lt;&gt;B281),"Confira a data",IF(NOT(ISNUMBER(C281)),"Confira o valor",IF(C281&lt;=0,"Valor maior que zero",IF(COUNTIFS(Medios,D281)&lt;&gt;1,"Escolha um meio",IF(COUNTIFS(GastoID,A281)&lt;&gt;1,"Confira o ID da despesa",IF(SUMIFS(GastoValido,GastoID,A281)&lt;=0,"Corrija a obrigação",IF(B281&lt;SUMIFS(GastoFecha,GastoID,A281),"Anterior à despesa","OK"))))))))))))</f>
        <v/>
      </c>
      <c r="H281" s="34" t="n">
        <f aca="false">IF(G281="OK",C281,0)</f>
        <v>0</v>
      </c>
    </row>
    <row r="282" customFormat="false" ht="25" hidden="false" customHeight="true" outlineLevel="0" collapsed="false">
      <c r="A282" s="31"/>
      <c r="B282" s="32"/>
      <c r="C282" s="33"/>
      <c r="D282" s="31"/>
      <c r="E282" s="31"/>
      <c r="F282" s="31"/>
      <c r="G282" s="36" t="str">
        <f aca="false">IF(COUNTA(A282:F282)=0,"",IF(E282="","Falta o código",IF(E282&lt;&gt;TRIM(E282),"Confira o código",IF(COUNTIFS(PagoID,E282)&gt;1,"Código repetido",IF(NOT(ISNUMBER(B282)),"Confira a data",IF(OR(B282&lt;1,B282&gt;73415,INT(B282)&lt;&gt;B282),"Confira a data",IF(NOT(ISNUMBER(C282)),"Confira o valor",IF(C282&lt;=0,"Valor maior que zero",IF(COUNTIFS(Medios,D282)&lt;&gt;1,"Escolha um meio",IF(COUNTIFS(GastoID,A282)&lt;&gt;1,"Confira o ID da despesa",IF(SUMIFS(GastoValido,GastoID,A282)&lt;=0,"Corrija a obrigação",IF(B282&lt;SUMIFS(GastoFecha,GastoID,A282),"Anterior à despesa","OK"))))))))))))</f>
        <v/>
      </c>
      <c r="H282" s="34" t="n">
        <f aca="false">IF(G282="OK",C282,0)</f>
        <v>0</v>
      </c>
    </row>
    <row r="283" customFormat="false" ht="25" hidden="false" customHeight="true" outlineLevel="0" collapsed="false">
      <c r="A283" s="31"/>
      <c r="B283" s="32"/>
      <c r="C283" s="33"/>
      <c r="D283" s="31"/>
      <c r="E283" s="31"/>
      <c r="F283" s="31"/>
      <c r="G283" s="36" t="str">
        <f aca="false">IF(COUNTA(A283:F283)=0,"",IF(E283="","Falta o código",IF(E283&lt;&gt;TRIM(E283),"Confira o código",IF(COUNTIFS(PagoID,E283)&gt;1,"Código repetido",IF(NOT(ISNUMBER(B283)),"Confira a data",IF(OR(B283&lt;1,B283&gt;73415,INT(B283)&lt;&gt;B283),"Confira a data",IF(NOT(ISNUMBER(C283)),"Confira o valor",IF(C283&lt;=0,"Valor maior que zero",IF(COUNTIFS(Medios,D283)&lt;&gt;1,"Escolha um meio",IF(COUNTIFS(GastoID,A283)&lt;&gt;1,"Confira o ID da despesa",IF(SUMIFS(GastoValido,GastoID,A283)&lt;=0,"Corrija a obrigação",IF(B283&lt;SUMIFS(GastoFecha,GastoID,A283),"Anterior à despesa","OK"))))))))))))</f>
        <v/>
      </c>
      <c r="H283" s="34" t="n">
        <f aca="false">IF(G283="OK",C283,0)</f>
        <v>0</v>
      </c>
    </row>
    <row r="284" customFormat="false" ht="25" hidden="false" customHeight="true" outlineLevel="0" collapsed="false">
      <c r="A284" s="31"/>
      <c r="B284" s="32"/>
      <c r="C284" s="33"/>
      <c r="D284" s="31"/>
      <c r="E284" s="31"/>
      <c r="F284" s="31"/>
      <c r="G284" s="36" t="str">
        <f aca="false">IF(COUNTA(A284:F284)=0,"",IF(E284="","Falta o código",IF(E284&lt;&gt;TRIM(E284),"Confira o código",IF(COUNTIFS(PagoID,E284)&gt;1,"Código repetido",IF(NOT(ISNUMBER(B284)),"Confira a data",IF(OR(B284&lt;1,B284&gt;73415,INT(B284)&lt;&gt;B284),"Confira a data",IF(NOT(ISNUMBER(C284)),"Confira o valor",IF(C284&lt;=0,"Valor maior que zero",IF(COUNTIFS(Medios,D284)&lt;&gt;1,"Escolha um meio",IF(COUNTIFS(GastoID,A284)&lt;&gt;1,"Confira o ID da despesa",IF(SUMIFS(GastoValido,GastoID,A284)&lt;=0,"Corrija a obrigação",IF(B284&lt;SUMIFS(GastoFecha,GastoID,A284),"Anterior à despesa","OK"))))))))))))</f>
        <v/>
      </c>
      <c r="H284" s="34" t="n">
        <f aca="false">IF(G284="OK",C284,0)</f>
        <v>0</v>
      </c>
    </row>
    <row r="285" customFormat="false" ht="25" hidden="false" customHeight="true" outlineLevel="0" collapsed="false">
      <c r="A285" s="31"/>
      <c r="B285" s="32"/>
      <c r="C285" s="33"/>
      <c r="D285" s="31"/>
      <c r="E285" s="31"/>
      <c r="F285" s="31"/>
      <c r="G285" s="36" t="str">
        <f aca="false">IF(COUNTA(A285:F285)=0,"",IF(E285="","Falta o código",IF(E285&lt;&gt;TRIM(E285),"Confira o código",IF(COUNTIFS(PagoID,E285)&gt;1,"Código repetido",IF(NOT(ISNUMBER(B285)),"Confira a data",IF(OR(B285&lt;1,B285&gt;73415,INT(B285)&lt;&gt;B285),"Confira a data",IF(NOT(ISNUMBER(C285)),"Confira o valor",IF(C285&lt;=0,"Valor maior que zero",IF(COUNTIFS(Medios,D285)&lt;&gt;1,"Escolha um meio",IF(COUNTIFS(GastoID,A285)&lt;&gt;1,"Confira o ID da despesa",IF(SUMIFS(GastoValido,GastoID,A285)&lt;=0,"Corrija a obrigação",IF(B285&lt;SUMIFS(GastoFecha,GastoID,A285),"Anterior à despesa","OK"))))))))))))</f>
        <v/>
      </c>
      <c r="H285" s="34" t="n">
        <f aca="false">IF(G285="OK",C285,0)</f>
        <v>0</v>
      </c>
    </row>
    <row r="286" customFormat="false" ht="25" hidden="false" customHeight="true" outlineLevel="0" collapsed="false">
      <c r="A286" s="31"/>
      <c r="B286" s="32"/>
      <c r="C286" s="33"/>
      <c r="D286" s="31"/>
      <c r="E286" s="31"/>
      <c r="F286" s="31"/>
      <c r="G286" s="36" t="str">
        <f aca="false">IF(COUNTA(A286:F286)=0,"",IF(E286="","Falta o código",IF(E286&lt;&gt;TRIM(E286),"Confira o código",IF(COUNTIFS(PagoID,E286)&gt;1,"Código repetido",IF(NOT(ISNUMBER(B286)),"Confira a data",IF(OR(B286&lt;1,B286&gt;73415,INT(B286)&lt;&gt;B286),"Confira a data",IF(NOT(ISNUMBER(C286)),"Confira o valor",IF(C286&lt;=0,"Valor maior que zero",IF(COUNTIFS(Medios,D286)&lt;&gt;1,"Escolha um meio",IF(COUNTIFS(GastoID,A286)&lt;&gt;1,"Confira o ID da despesa",IF(SUMIFS(GastoValido,GastoID,A286)&lt;=0,"Corrija a obrigação",IF(B286&lt;SUMIFS(GastoFecha,GastoID,A286),"Anterior à despesa","OK"))))))))))))</f>
        <v/>
      </c>
      <c r="H286" s="34" t="n">
        <f aca="false">IF(G286="OK",C286,0)</f>
        <v>0</v>
      </c>
    </row>
    <row r="287" customFormat="false" ht="25" hidden="false" customHeight="true" outlineLevel="0" collapsed="false">
      <c r="A287" s="31"/>
      <c r="B287" s="32"/>
      <c r="C287" s="33"/>
      <c r="D287" s="31"/>
      <c r="E287" s="31"/>
      <c r="F287" s="31"/>
      <c r="G287" s="36" t="str">
        <f aca="false">IF(COUNTA(A287:F287)=0,"",IF(E287="","Falta o código",IF(E287&lt;&gt;TRIM(E287),"Confira o código",IF(COUNTIFS(PagoID,E287)&gt;1,"Código repetido",IF(NOT(ISNUMBER(B287)),"Confira a data",IF(OR(B287&lt;1,B287&gt;73415,INT(B287)&lt;&gt;B287),"Confira a data",IF(NOT(ISNUMBER(C287)),"Confira o valor",IF(C287&lt;=0,"Valor maior que zero",IF(COUNTIFS(Medios,D287)&lt;&gt;1,"Escolha um meio",IF(COUNTIFS(GastoID,A287)&lt;&gt;1,"Confira o ID da despesa",IF(SUMIFS(GastoValido,GastoID,A287)&lt;=0,"Corrija a obrigação",IF(B287&lt;SUMIFS(GastoFecha,GastoID,A287),"Anterior à despesa","OK"))))))))))))</f>
        <v/>
      </c>
      <c r="H287" s="34" t="n">
        <f aca="false">IF(G287="OK",C287,0)</f>
        <v>0</v>
      </c>
    </row>
    <row r="288" customFormat="false" ht="25" hidden="false" customHeight="true" outlineLevel="0" collapsed="false">
      <c r="A288" s="31"/>
      <c r="B288" s="32"/>
      <c r="C288" s="33"/>
      <c r="D288" s="31"/>
      <c r="E288" s="31"/>
      <c r="F288" s="31"/>
      <c r="G288" s="36" t="str">
        <f aca="false">IF(COUNTA(A288:F288)=0,"",IF(E288="","Falta o código",IF(E288&lt;&gt;TRIM(E288),"Confira o código",IF(COUNTIFS(PagoID,E288)&gt;1,"Código repetido",IF(NOT(ISNUMBER(B288)),"Confira a data",IF(OR(B288&lt;1,B288&gt;73415,INT(B288)&lt;&gt;B288),"Confira a data",IF(NOT(ISNUMBER(C288)),"Confira o valor",IF(C288&lt;=0,"Valor maior que zero",IF(COUNTIFS(Medios,D288)&lt;&gt;1,"Escolha um meio",IF(COUNTIFS(GastoID,A288)&lt;&gt;1,"Confira o ID da despesa",IF(SUMIFS(GastoValido,GastoID,A288)&lt;=0,"Corrija a obrigação",IF(B288&lt;SUMIFS(GastoFecha,GastoID,A288),"Anterior à despesa","OK"))))))))))))</f>
        <v/>
      </c>
      <c r="H288" s="34" t="n">
        <f aca="false">IF(G288="OK",C288,0)</f>
        <v>0</v>
      </c>
    </row>
    <row r="289" customFormat="false" ht="25" hidden="false" customHeight="true" outlineLevel="0" collapsed="false">
      <c r="A289" s="31"/>
      <c r="B289" s="32"/>
      <c r="C289" s="33"/>
      <c r="D289" s="31"/>
      <c r="E289" s="31"/>
      <c r="F289" s="31"/>
      <c r="G289" s="36" t="str">
        <f aca="false">IF(COUNTA(A289:F289)=0,"",IF(E289="","Falta o código",IF(E289&lt;&gt;TRIM(E289),"Confira o código",IF(COUNTIFS(PagoID,E289)&gt;1,"Código repetido",IF(NOT(ISNUMBER(B289)),"Confira a data",IF(OR(B289&lt;1,B289&gt;73415,INT(B289)&lt;&gt;B289),"Confira a data",IF(NOT(ISNUMBER(C289)),"Confira o valor",IF(C289&lt;=0,"Valor maior que zero",IF(COUNTIFS(Medios,D289)&lt;&gt;1,"Escolha um meio",IF(COUNTIFS(GastoID,A289)&lt;&gt;1,"Confira o ID da despesa",IF(SUMIFS(GastoValido,GastoID,A289)&lt;=0,"Corrija a obrigação",IF(B289&lt;SUMIFS(GastoFecha,GastoID,A289),"Anterior à despesa","OK"))))))))))))</f>
        <v/>
      </c>
      <c r="H289" s="34" t="n">
        <f aca="false">IF(G289="OK",C289,0)</f>
        <v>0</v>
      </c>
    </row>
    <row r="290" customFormat="false" ht="25" hidden="false" customHeight="true" outlineLevel="0" collapsed="false">
      <c r="A290" s="31"/>
      <c r="B290" s="32"/>
      <c r="C290" s="33"/>
      <c r="D290" s="31"/>
      <c r="E290" s="31"/>
      <c r="F290" s="31"/>
      <c r="G290" s="36" t="str">
        <f aca="false">IF(COUNTA(A290:F290)=0,"",IF(E290="","Falta o código",IF(E290&lt;&gt;TRIM(E290),"Confira o código",IF(COUNTIFS(PagoID,E290)&gt;1,"Código repetido",IF(NOT(ISNUMBER(B290)),"Confira a data",IF(OR(B290&lt;1,B290&gt;73415,INT(B290)&lt;&gt;B290),"Confira a data",IF(NOT(ISNUMBER(C290)),"Confira o valor",IF(C290&lt;=0,"Valor maior que zero",IF(COUNTIFS(Medios,D290)&lt;&gt;1,"Escolha um meio",IF(COUNTIFS(GastoID,A290)&lt;&gt;1,"Confira o ID da despesa",IF(SUMIFS(GastoValido,GastoID,A290)&lt;=0,"Corrija a obrigação",IF(B290&lt;SUMIFS(GastoFecha,GastoID,A290),"Anterior à despesa","OK"))))))))))))</f>
        <v/>
      </c>
      <c r="H290" s="34" t="n">
        <f aca="false">IF(G290="OK",C290,0)</f>
        <v>0</v>
      </c>
    </row>
    <row r="291" customFormat="false" ht="25" hidden="false" customHeight="true" outlineLevel="0" collapsed="false">
      <c r="A291" s="31"/>
      <c r="B291" s="32"/>
      <c r="C291" s="33"/>
      <c r="D291" s="31"/>
      <c r="E291" s="31"/>
      <c r="F291" s="31"/>
      <c r="G291" s="36" t="str">
        <f aca="false">IF(COUNTA(A291:F291)=0,"",IF(E291="","Falta o código",IF(E291&lt;&gt;TRIM(E291),"Confira o código",IF(COUNTIFS(PagoID,E291)&gt;1,"Código repetido",IF(NOT(ISNUMBER(B291)),"Confira a data",IF(OR(B291&lt;1,B291&gt;73415,INT(B291)&lt;&gt;B291),"Confira a data",IF(NOT(ISNUMBER(C291)),"Confira o valor",IF(C291&lt;=0,"Valor maior que zero",IF(COUNTIFS(Medios,D291)&lt;&gt;1,"Escolha um meio",IF(COUNTIFS(GastoID,A291)&lt;&gt;1,"Confira o ID da despesa",IF(SUMIFS(GastoValido,GastoID,A291)&lt;=0,"Corrija a obrigação",IF(B291&lt;SUMIFS(GastoFecha,GastoID,A291),"Anterior à despesa","OK"))))))))))))</f>
        <v/>
      </c>
      <c r="H291" s="34" t="n">
        <f aca="false">IF(G291="OK",C291,0)</f>
        <v>0</v>
      </c>
    </row>
    <row r="292" customFormat="false" ht="25" hidden="false" customHeight="true" outlineLevel="0" collapsed="false">
      <c r="A292" s="31"/>
      <c r="B292" s="32"/>
      <c r="C292" s="33"/>
      <c r="D292" s="31"/>
      <c r="E292" s="31"/>
      <c r="F292" s="31"/>
      <c r="G292" s="36" t="str">
        <f aca="false">IF(COUNTA(A292:F292)=0,"",IF(E292="","Falta o código",IF(E292&lt;&gt;TRIM(E292),"Confira o código",IF(COUNTIFS(PagoID,E292)&gt;1,"Código repetido",IF(NOT(ISNUMBER(B292)),"Confira a data",IF(OR(B292&lt;1,B292&gt;73415,INT(B292)&lt;&gt;B292),"Confira a data",IF(NOT(ISNUMBER(C292)),"Confira o valor",IF(C292&lt;=0,"Valor maior que zero",IF(COUNTIFS(Medios,D292)&lt;&gt;1,"Escolha um meio",IF(COUNTIFS(GastoID,A292)&lt;&gt;1,"Confira o ID da despesa",IF(SUMIFS(GastoValido,GastoID,A292)&lt;=0,"Corrija a obrigação",IF(B292&lt;SUMIFS(GastoFecha,GastoID,A292),"Anterior à despesa","OK"))))))))))))</f>
        <v/>
      </c>
      <c r="H292" s="34" t="n">
        <f aca="false">IF(G292="OK",C292,0)</f>
        <v>0</v>
      </c>
    </row>
    <row r="293" customFormat="false" ht="25" hidden="false" customHeight="true" outlineLevel="0" collapsed="false">
      <c r="A293" s="31"/>
      <c r="B293" s="32"/>
      <c r="C293" s="33"/>
      <c r="D293" s="31"/>
      <c r="E293" s="31"/>
      <c r="F293" s="31"/>
      <c r="G293" s="36" t="str">
        <f aca="false">IF(COUNTA(A293:F293)=0,"",IF(E293="","Falta o código",IF(E293&lt;&gt;TRIM(E293),"Confira o código",IF(COUNTIFS(PagoID,E293)&gt;1,"Código repetido",IF(NOT(ISNUMBER(B293)),"Confira a data",IF(OR(B293&lt;1,B293&gt;73415,INT(B293)&lt;&gt;B293),"Confira a data",IF(NOT(ISNUMBER(C293)),"Confira o valor",IF(C293&lt;=0,"Valor maior que zero",IF(COUNTIFS(Medios,D293)&lt;&gt;1,"Escolha um meio",IF(COUNTIFS(GastoID,A293)&lt;&gt;1,"Confira o ID da despesa",IF(SUMIFS(GastoValido,GastoID,A293)&lt;=0,"Corrija a obrigação",IF(B293&lt;SUMIFS(GastoFecha,GastoID,A293),"Anterior à despesa","OK"))))))))))))</f>
        <v/>
      </c>
      <c r="H293" s="34" t="n">
        <f aca="false">IF(G293="OK",C293,0)</f>
        <v>0</v>
      </c>
    </row>
    <row r="294" customFormat="false" ht="25" hidden="false" customHeight="true" outlineLevel="0" collapsed="false">
      <c r="A294" s="31"/>
      <c r="B294" s="32"/>
      <c r="C294" s="33"/>
      <c r="D294" s="31"/>
      <c r="E294" s="31"/>
      <c r="F294" s="31"/>
      <c r="G294" s="36" t="str">
        <f aca="false">IF(COUNTA(A294:F294)=0,"",IF(E294="","Falta o código",IF(E294&lt;&gt;TRIM(E294),"Confira o código",IF(COUNTIFS(PagoID,E294)&gt;1,"Código repetido",IF(NOT(ISNUMBER(B294)),"Confira a data",IF(OR(B294&lt;1,B294&gt;73415,INT(B294)&lt;&gt;B294),"Confira a data",IF(NOT(ISNUMBER(C294)),"Confira o valor",IF(C294&lt;=0,"Valor maior que zero",IF(COUNTIFS(Medios,D294)&lt;&gt;1,"Escolha um meio",IF(COUNTIFS(GastoID,A294)&lt;&gt;1,"Confira o ID da despesa",IF(SUMIFS(GastoValido,GastoID,A294)&lt;=0,"Corrija a obrigação",IF(B294&lt;SUMIFS(GastoFecha,GastoID,A294),"Anterior à despesa","OK"))))))))))))</f>
        <v/>
      </c>
      <c r="H294" s="34" t="n">
        <f aca="false">IF(G294="OK",C294,0)</f>
        <v>0</v>
      </c>
    </row>
    <row r="295" customFormat="false" ht="25" hidden="false" customHeight="true" outlineLevel="0" collapsed="false">
      <c r="A295" s="31"/>
      <c r="B295" s="32"/>
      <c r="C295" s="33"/>
      <c r="D295" s="31"/>
      <c r="E295" s="31"/>
      <c r="F295" s="31"/>
      <c r="G295" s="36" t="str">
        <f aca="false">IF(COUNTA(A295:F295)=0,"",IF(E295="","Falta o código",IF(E295&lt;&gt;TRIM(E295),"Confira o código",IF(COUNTIFS(PagoID,E295)&gt;1,"Código repetido",IF(NOT(ISNUMBER(B295)),"Confira a data",IF(OR(B295&lt;1,B295&gt;73415,INT(B295)&lt;&gt;B295),"Confira a data",IF(NOT(ISNUMBER(C295)),"Confira o valor",IF(C295&lt;=0,"Valor maior que zero",IF(COUNTIFS(Medios,D295)&lt;&gt;1,"Escolha um meio",IF(COUNTIFS(GastoID,A295)&lt;&gt;1,"Confira o ID da despesa",IF(SUMIFS(GastoValido,GastoID,A295)&lt;=0,"Corrija a obrigação",IF(B295&lt;SUMIFS(GastoFecha,GastoID,A295),"Anterior à despesa","OK"))))))))))))</f>
        <v/>
      </c>
      <c r="H295" s="34" t="n">
        <f aca="false">IF(G295="OK",C295,0)</f>
        <v>0</v>
      </c>
    </row>
    <row r="296" customFormat="false" ht="25" hidden="false" customHeight="true" outlineLevel="0" collapsed="false">
      <c r="A296" s="31"/>
      <c r="B296" s="32"/>
      <c r="C296" s="33"/>
      <c r="D296" s="31"/>
      <c r="E296" s="31"/>
      <c r="F296" s="31"/>
      <c r="G296" s="36" t="str">
        <f aca="false">IF(COUNTA(A296:F296)=0,"",IF(E296="","Falta o código",IF(E296&lt;&gt;TRIM(E296),"Confira o código",IF(COUNTIFS(PagoID,E296)&gt;1,"Código repetido",IF(NOT(ISNUMBER(B296)),"Confira a data",IF(OR(B296&lt;1,B296&gt;73415,INT(B296)&lt;&gt;B296),"Confira a data",IF(NOT(ISNUMBER(C296)),"Confira o valor",IF(C296&lt;=0,"Valor maior que zero",IF(COUNTIFS(Medios,D296)&lt;&gt;1,"Escolha um meio",IF(COUNTIFS(GastoID,A296)&lt;&gt;1,"Confira o ID da despesa",IF(SUMIFS(GastoValido,GastoID,A296)&lt;=0,"Corrija a obrigação",IF(B296&lt;SUMIFS(GastoFecha,GastoID,A296),"Anterior à despesa","OK"))))))))))))</f>
        <v/>
      </c>
      <c r="H296" s="34" t="n">
        <f aca="false">IF(G296="OK",C296,0)</f>
        <v>0</v>
      </c>
    </row>
    <row r="297" customFormat="false" ht="25" hidden="false" customHeight="true" outlineLevel="0" collapsed="false">
      <c r="A297" s="31"/>
      <c r="B297" s="32"/>
      <c r="C297" s="33"/>
      <c r="D297" s="31"/>
      <c r="E297" s="31"/>
      <c r="F297" s="31"/>
      <c r="G297" s="36" t="str">
        <f aca="false">IF(COUNTA(A297:F297)=0,"",IF(E297="","Falta o código",IF(E297&lt;&gt;TRIM(E297),"Confira o código",IF(COUNTIFS(PagoID,E297)&gt;1,"Código repetido",IF(NOT(ISNUMBER(B297)),"Confira a data",IF(OR(B297&lt;1,B297&gt;73415,INT(B297)&lt;&gt;B297),"Confira a data",IF(NOT(ISNUMBER(C297)),"Confira o valor",IF(C297&lt;=0,"Valor maior que zero",IF(COUNTIFS(Medios,D297)&lt;&gt;1,"Escolha um meio",IF(COUNTIFS(GastoID,A297)&lt;&gt;1,"Confira o ID da despesa",IF(SUMIFS(GastoValido,GastoID,A297)&lt;=0,"Corrija a obrigação",IF(B297&lt;SUMIFS(GastoFecha,GastoID,A297),"Anterior à despesa","OK"))))))))))))</f>
        <v/>
      </c>
      <c r="H297" s="34" t="n">
        <f aca="false">IF(G297="OK",C297,0)</f>
        <v>0</v>
      </c>
    </row>
    <row r="298" customFormat="false" ht="25" hidden="false" customHeight="true" outlineLevel="0" collapsed="false">
      <c r="A298" s="31"/>
      <c r="B298" s="32"/>
      <c r="C298" s="33"/>
      <c r="D298" s="31"/>
      <c r="E298" s="31"/>
      <c r="F298" s="31"/>
      <c r="G298" s="36" t="str">
        <f aca="false">IF(COUNTA(A298:F298)=0,"",IF(E298="","Falta o código",IF(E298&lt;&gt;TRIM(E298),"Confira o código",IF(COUNTIFS(PagoID,E298)&gt;1,"Código repetido",IF(NOT(ISNUMBER(B298)),"Confira a data",IF(OR(B298&lt;1,B298&gt;73415,INT(B298)&lt;&gt;B298),"Confira a data",IF(NOT(ISNUMBER(C298)),"Confira o valor",IF(C298&lt;=0,"Valor maior que zero",IF(COUNTIFS(Medios,D298)&lt;&gt;1,"Escolha um meio",IF(COUNTIFS(GastoID,A298)&lt;&gt;1,"Confira o ID da despesa",IF(SUMIFS(GastoValido,GastoID,A298)&lt;=0,"Corrija a obrigação",IF(B298&lt;SUMIFS(GastoFecha,GastoID,A298),"Anterior à despesa","OK"))))))))))))</f>
        <v/>
      </c>
      <c r="H298" s="34" t="n">
        <f aca="false">IF(G298="OK",C298,0)</f>
        <v>0</v>
      </c>
    </row>
    <row r="299" customFormat="false" ht="25" hidden="false" customHeight="true" outlineLevel="0" collapsed="false">
      <c r="A299" s="31"/>
      <c r="B299" s="32"/>
      <c r="C299" s="33"/>
      <c r="D299" s="31"/>
      <c r="E299" s="31"/>
      <c r="F299" s="31"/>
      <c r="G299" s="36" t="str">
        <f aca="false">IF(COUNTA(A299:F299)=0,"",IF(E299="","Falta o código",IF(E299&lt;&gt;TRIM(E299),"Confira o código",IF(COUNTIFS(PagoID,E299)&gt;1,"Código repetido",IF(NOT(ISNUMBER(B299)),"Confira a data",IF(OR(B299&lt;1,B299&gt;73415,INT(B299)&lt;&gt;B299),"Confira a data",IF(NOT(ISNUMBER(C299)),"Confira o valor",IF(C299&lt;=0,"Valor maior que zero",IF(COUNTIFS(Medios,D299)&lt;&gt;1,"Escolha um meio",IF(COUNTIFS(GastoID,A299)&lt;&gt;1,"Confira o ID da despesa",IF(SUMIFS(GastoValido,GastoID,A299)&lt;=0,"Corrija a obrigação",IF(B299&lt;SUMIFS(GastoFecha,GastoID,A299),"Anterior à despesa","OK"))))))))))))</f>
        <v/>
      </c>
      <c r="H299" s="34" t="n">
        <f aca="false">IF(G299="OK",C299,0)</f>
        <v>0</v>
      </c>
    </row>
    <row r="300" customFormat="false" ht="25" hidden="false" customHeight="true" outlineLevel="0" collapsed="false">
      <c r="A300" s="31"/>
      <c r="B300" s="32"/>
      <c r="C300" s="33"/>
      <c r="D300" s="31"/>
      <c r="E300" s="31"/>
      <c r="F300" s="31"/>
      <c r="G300" s="36" t="str">
        <f aca="false">IF(COUNTA(A300:F300)=0,"",IF(E300="","Falta o código",IF(E300&lt;&gt;TRIM(E300),"Confira o código",IF(COUNTIFS(PagoID,E300)&gt;1,"Código repetido",IF(NOT(ISNUMBER(B300)),"Confira a data",IF(OR(B300&lt;1,B300&gt;73415,INT(B300)&lt;&gt;B300),"Confira a data",IF(NOT(ISNUMBER(C300)),"Confira o valor",IF(C300&lt;=0,"Valor maior que zero",IF(COUNTIFS(Medios,D300)&lt;&gt;1,"Escolha um meio",IF(COUNTIFS(GastoID,A300)&lt;&gt;1,"Confira o ID da despesa",IF(SUMIFS(GastoValido,GastoID,A300)&lt;=0,"Corrija a obrigação",IF(B300&lt;SUMIFS(GastoFecha,GastoID,A300),"Anterior à despesa","OK"))))))))))))</f>
        <v/>
      </c>
      <c r="H300" s="34" t="n">
        <f aca="false">IF(G300="OK",C300,0)</f>
        <v>0</v>
      </c>
    </row>
    <row r="301" customFormat="false" ht="25" hidden="false" customHeight="true" outlineLevel="0" collapsed="false">
      <c r="A301" s="31"/>
      <c r="B301" s="32"/>
      <c r="C301" s="33"/>
      <c r="D301" s="31"/>
      <c r="E301" s="31"/>
      <c r="F301" s="31"/>
      <c r="G301" s="36" t="str">
        <f aca="false">IF(COUNTA(A301:F301)=0,"",IF(E301="","Falta o código",IF(E301&lt;&gt;TRIM(E301),"Confira o código",IF(COUNTIFS(PagoID,E301)&gt;1,"Código repetido",IF(NOT(ISNUMBER(B301)),"Confira a data",IF(OR(B301&lt;1,B301&gt;73415,INT(B301)&lt;&gt;B301),"Confira a data",IF(NOT(ISNUMBER(C301)),"Confira o valor",IF(C301&lt;=0,"Valor maior que zero",IF(COUNTIFS(Medios,D301)&lt;&gt;1,"Escolha um meio",IF(COUNTIFS(GastoID,A301)&lt;&gt;1,"Confira o ID da despesa",IF(SUMIFS(GastoValido,GastoID,A301)&lt;=0,"Corrija a obrigação",IF(B301&lt;SUMIFS(GastoFecha,GastoID,A301),"Anterior à despesa","OK"))))))))))))</f>
        <v/>
      </c>
      <c r="H301" s="34" t="n">
        <f aca="false">IF(G301="OK",C301,0)</f>
        <v>0</v>
      </c>
    </row>
    <row r="302" customFormat="false" ht="25" hidden="false" customHeight="true" outlineLevel="0" collapsed="false">
      <c r="A302" s="31"/>
      <c r="B302" s="32"/>
      <c r="C302" s="33"/>
      <c r="D302" s="31"/>
      <c r="E302" s="31"/>
      <c r="F302" s="31"/>
      <c r="G302" s="36" t="str">
        <f aca="false">IF(COUNTA(A302:F302)=0,"",IF(E302="","Falta o código",IF(E302&lt;&gt;TRIM(E302),"Confira o código",IF(COUNTIFS(PagoID,E302)&gt;1,"Código repetido",IF(NOT(ISNUMBER(B302)),"Confira a data",IF(OR(B302&lt;1,B302&gt;73415,INT(B302)&lt;&gt;B302),"Confira a data",IF(NOT(ISNUMBER(C302)),"Confira o valor",IF(C302&lt;=0,"Valor maior que zero",IF(COUNTIFS(Medios,D302)&lt;&gt;1,"Escolha um meio",IF(COUNTIFS(GastoID,A302)&lt;&gt;1,"Confira o ID da despesa",IF(SUMIFS(GastoValido,GastoID,A302)&lt;=0,"Corrija a obrigação",IF(B302&lt;SUMIFS(GastoFecha,GastoID,A302),"Anterior à despesa","OK"))))))))))))</f>
        <v/>
      </c>
      <c r="H302" s="34" t="n">
        <f aca="false">IF(G302="OK",C302,0)</f>
        <v>0</v>
      </c>
    </row>
    <row r="303" customFormat="false" ht="25" hidden="false" customHeight="true" outlineLevel="0" collapsed="false">
      <c r="A303" s="31"/>
      <c r="B303" s="32"/>
      <c r="C303" s="33"/>
      <c r="D303" s="31"/>
      <c r="E303" s="31"/>
      <c r="F303" s="31"/>
      <c r="G303" s="36" t="str">
        <f aca="false">IF(COUNTA(A303:F303)=0,"",IF(E303="","Falta o código",IF(E303&lt;&gt;TRIM(E303),"Confira o código",IF(COUNTIFS(PagoID,E303)&gt;1,"Código repetido",IF(NOT(ISNUMBER(B303)),"Confira a data",IF(OR(B303&lt;1,B303&gt;73415,INT(B303)&lt;&gt;B303),"Confira a data",IF(NOT(ISNUMBER(C303)),"Confira o valor",IF(C303&lt;=0,"Valor maior que zero",IF(COUNTIFS(Medios,D303)&lt;&gt;1,"Escolha um meio",IF(COUNTIFS(GastoID,A303)&lt;&gt;1,"Confira o ID da despesa",IF(SUMIFS(GastoValido,GastoID,A303)&lt;=0,"Corrija a obrigação",IF(B303&lt;SUMIFS(GastoFecha,GastoID,A303),"Anterior à despesa","OK"))))))))))))</f>
        <v/>
      </c>
      <c r="H303" s="34" t="n">
        <f aca="false">IF(G303="OK",C303,0)</f>
        <v>0</v>
      </c>
    </row>
    <row r="304" customFormat="false" ht="25" hidden="false" customHeight="true" outlineLevel="0" collapsed="false">
      <c r="A304" s="31"/>
      <c r="B304" s="32"/>
      <c r="C304" s="33"/>
      <c r="D304" s="31"/>
      <c r="E304" s="31"/>
      <c r="F304" s="31"/>
      <c r="G304" s="36" t="str">
        <f aca="false">IF(COUNTA(A304:F304)=0,"",IF(E304="","Falta o código",IF(E304&lt;&gt;TRIM(E304),"Confira o código",IF(COUNTIFS(PagoID,E304)&gt;1,"Código repetido",IF(NOT(ISNUMBER(B304)),"Confira a data",IF(OR(B304&lt;1,B304&gt;73415,INT(B304)&lt;&gt;B304),"Confira a data",IF(NOT(ISNUMBER(C304)),"Confira o valor",IF(C304&lt;=0,"Valor maior que zero",IF(COUNTIFS(Medios,D304)&lt;&gt;1,"Escolha um meio",IF(COUNTIFS(GastoID,A304)&lt;&gt;1,"Confira o ID da despesa",IF(SUMIFS(GastoValido,GastoID,A304)&lt;=0,"Corrija a obrigação",IF(B304&lt;SUMIFS(GastoFecha,GastoID,A304),"Anterior à despesa","OK"))))))))))))</f>
        <v/>
      </c>
      <c r="H304" s="34" t="n">
        <f aca="false">IF(G304="OK",C304,0)</f>
        <v>0</v>
      </c>
    </row>
    <row r="305" customFormat="false" ht="25" hidden="false" customHeight="true" outlineLevel="0" collapsed="false">
      <c r="A305" s="31"/>
      <c r="B305" s="32"/>
      <c r="C305" s="33"/>
      <c r="D305" s="31"/>
      <c r="E305" s="31"/>
      <c r="F305" s="31"/>
      <c r="G305" s="36" t="str">
        <f aca="false">IF(COUNTA(A305:F305)=0,"",IF(E305="","Falta o código",IF(E305&lt;&gt;TRIM(E305),"Confira o código",IF(COUNTIFS(PagoID,E305)&gt;1,"Código repetido",IF(NOT(ISNUMBER(B305)),"Confira a data",IF(OR(B305&lt;1,B305&gt;73415,INT(B305)&lt;&gt;B305),"Confira a data",IF(NOT(ISNUMBER(C305)),"Confira o valor",IF(C305&lt;=0,"Valor maior que zero",IF(COUNTIFS(Medios,D305)&lt;&gt;1,"Escolha um meio",IF(COUNTIFS(GastoID,A305)&lt;&gt;1,"Confira o ID da despesa",IF(SUMIFS(GastoValido,GastoID,A305)&lt;=0,"Corrija a obrigação",IF(B305&lt;SUMIFS(GastoFecha,GastoID,A305),"Anterior à despesa","OK"))))))))))))</f>
        <v/>
      </c>
      <c r="H305" s="34" t="n">
        <f aca="false">IF(G305="OK",C305,0)</f>
        <v>0</v>
      </c>
    </row>
    <row r="306" customFormat="false" ht="25" hidden="false" customHeight="true" outlineLevel="0" collapsed="false">
      <c r="A306" s="31"/>
      <c r="B306" s="32"/>
      <c r="C306" s="33"/>
      <c r="D306" s="31"/>
      <c r="E306" s="31"/>
      <c r="F306" s="31"/>
      <c r="G306" s="36" t="str">
        <f aca="false">IF(COUNTA(A306:F306)=0,"",IF(E306="","Falta o código",IF(E306&lt;&gt;TRIM(E306),"Confira o código",IF(COUNTIFS(PagoID,E306)&gt;1,"Código repetido",IF(NOT(ISNUMBER(B306)),"Confira a data",IF(OR(B306&lt;1,B306&gt;73415,INT(B306)&lt;&gt;B306),"Confira a data",IF(NOT(ISNUMBER(C306)),"Confira o valor",IF(C306&lt;=0,"Valor maior que zero",IF(COUNTIFS(Medios,D306)&lt;&gt;1,"Escolha um meio",IF(COUNTIFS(GastoID,A306)&lt;&gt;1,"Confira o ID da despesa",IF(SUMIFS(GastoValido,GastoID,A306)&lt;=0,"Corrija a obrigação",IF(B306&lt;SUMIFS(GastoFecha,GastoID,A306),"Anterior à despesa","OK"))))))))))))</f>
        <v/>
      </c>
      <c r="H306" s="34" t="n">
        <f aca="false">IF(G306="OK",C306,0)</f>
        <v>0</v>
      </c>
    </row>
    <row r="307" customFormat="false" ht="25" hidden="false" customHeight="true" outlineLevel="0" collapsed="false">
      <c r="A307" s="31"/>
      <c r="B307" s="32"/>
      <c r="C307" s="33"/>
      <c r="D307" s="31"/>
      <c r="E307" s="31"/>
      <c r="F307" s="31"/>
      <c r="G307" s="36" t="str">
        <f aca="false">IF(COUNTA(A307:F307)=0,"",IF(E307="","Falta o código",IF(E307&lt;&gt;TRIM(E307),"Confira o código",IF(COUNTIFS(PagoID,E307)&gt;1,"Código repetido",IF(NOT(ISNUMBER(B307)),"Confira a data",IF(OR(B307&lt;1,B307&gt;73415,INT(B307)&lt;&gt;B307),"Confira a data",IF(NOT(ISNUMBER(C307)),"Confira o valor",IF(C307&lt;=0,"Valor maior que zero",IF(COUNTIFS(Medios,D307)&lt;&gt;1,"Escolha um meio",IF(COUNTIFS(GastoID,A307)&lt;&gt;1,"Confira o ID da despesa",IF(SUMIFS(GastoValido,GastoID,A307)&lt;=0,"Corrija a obrigação",IF(B307&lt;SUMIFS(GastoFecha,GastoID,A307),"Anterior à despesa","OK"))))))))))))</f>
        <v/>
      </c>
      <c r="H307" s="34" t="n">
        <f aca="false">IF(G307="OK",C307,0)</f>
        <v>0</v>
      </c>
    </row>
    <row r="308" customFormat="false" ht="25" hidden="false" customHeight="true" outlineLevel="0" collapsed="false">
      <c r="A308" s="31"/>
      <c r="B308" s="32"/>
      <c r="C308" s="33"/>
      <c r="D308" s="31"/>
      <c r="E308" s="31"/>
      <c r="F308" s="31"/>
      <c r="G308" s="36" t="str">
        <f aca="false">IF(COUNTA(A308:F308)=0,"",IF(E308="","Falta o código",IF(E308&lt;&gt;TRIM(E308),"Confira o código",IF(COUNTIFS(PagoID,E308)&gt;1,"Código repetido",IF(NOT(ISNUMBER(B308)),"Confira a data",IF(OR(B308&lt;1,B308&gt;73415,INT(B308)&lt;&gt;B308),"Confira a data",IF(NOT(ISNUMBER(C308)),"Confira o valor",IF(C308&lt;=0,"Valor maior que zero",IF(COUNTIFS(Medios,D308)&lt;&gt;1,"Escolha um meio",IF(COUNTIFS(GastoID,A308)&lt;&gt;1,"Confira o ID da despesa",IF(SUMIFS(GastoValido,GastoID,A308)&lt;=0,"Corrija a obrigação",IF(B308&lt;SUMIFS(GastoFecha,GastoID,A308),"Anterior à despesa","OK"))))))))))))</f>
        <v/>
      </c>
      <c r="H308" s="34" t="n">
        <f aca="false">IF(G308="OK",C308,0)</f>
        <v>0</v>
      </c>
    </row>
    <row r="309" customFormat="false" ht="25" hidden="false" customHeight="true" outlineLevel="0" collapsed="false">
      <c r="A309" s="31"/>
      <c r="B309" s="32"/>
      <c r="C309" s="33"/>
      <c r="D309" s="31"/>
      <c r="E309" s="31"/>
      <c r="F309" s="31"/>
      <c r="G309" s="36" t="str">
        <f aca="false">IF(COUNTA(A309:F309)=0,"",IF(E309="","Falta o código",IF(E309&lt;&gt;TRIM(E309),"Confira o código",IF(COUNTIFS(PagoID,E309)&gt;1,"Código repetido",IF(NOT(ISNUMBER(B309)),"Confira a data",IF(OR(B309&lt;1,B309&gt;73415,INT(B309)&lt;&gt;B309),"Confira a data",IF(NOT(ISNUMBER(C309)),"Confira o valor",IF(C309&lt;=0,"Valor maior que zero",IF(COUNTIFS(Medios,D309)&lt;&gt;1,"Escolha um meio",IF(COUNTIFS(GastoID,A309)&lt;&gt;1,"Confira o ID da despesa",IF(SUMIFS(GastoValido,GastoID,A309)&lt;=0,"Corrija a obrigação",IF(B309&lt;SUMIFS(GastoFecha,GastoID,A309),"Anterior à despesa","OK"))))))))))))</f>
        <v/>
      </c>
      <c r="H309" s="34" t="n">
        <f aca="false">IF(G309="OK",C309,0)</f>
        <v>0</v>
      </c>
    </row>
    <row r="310" customFormat="false" ht="25" hidden="false" customHeight="true" outlineLevel="0" collapsed="false">
      <c r="A310" s="31"/>
      <c r="B310" s="32"/>
      <c r="C310" s="33"/>
      <c r="D310" s="31"/>
      <c r="E310" s="31"/>
      <c r="F310" s="31"/>
      <c r="G310" s="36" t="str">
        <f aca="false">IF(COUNTA(A310:F310)=0,"",IF(E310="","Falta o código",IF(E310&lt;&gt;TRIM(E310),"Confira o código",IF(COUNTIFS(PagoID,E310)&gt;1,"Código repetido",IF(NOT(ISNUMBER(B310)),"Confira a data",IF(OR(B310&lt;1,B310&gt;73415,INT(B310)&lt;&gt;B310),"Confira a data",IF(NOT(ISNUMBER(C310)),"Confira o valor",IF(C310&lt;=0,"Valor maior que zero",IF(COUNTIFS(Medios,D310)&lt;&gt;1,"Escolha um meio",IF(COUNTIFS(GastoID,A310)&lt;&gt;1,"Confira o ID da despesa",IF(SUMIFS(GastoValido,GastoID,A310)&lt;=0,"Corrija a obrigação",IF(B310&lt;SUMIFS(GastoFecha,GastoID,A310),"Anterior à despesa","OK"))))))))))))</f>
        <v/>
      </c>
      <c r="H310" s="34" t="n">
        <f aca="false">IF(G310="OK",C310,0)</f>
        <v>0</v>
      </c>
    </row>
    <row r="311" customFormat="false" ht="25" hidden="false" customHeight="true" outlineLevel="0" collapsed="false">
      <c r="A311" s="31"/>
      <c r="B311" s="32"/>
      <c r="C311" s="33"/>
      <c r="D311" s="31"/>
      <c r="E311" s="31"/>
      <c r="F311" s="31"/>
      <c r="G311" s="36" t="str">
        <f aca="false">IF(COUNTA(A311:F311)=0,"",IF(E311="","Falta o código",IF(E311&lt;&gt;TRIM(E311),"Confira o código",IF(COUNTIFS(PagoID,E311)&gt;1,"Código repetido",IF(NOT(ISNUMBER(B311)),"Confira a data",IF(OR(B311&lt;1,B311&gt;73415,INT(B311)&lt;&gt;B311),"Confira a data",IF(NOT(ISNUMBER(C311)),"Confira o valor",IF(C311&lt;=0,"Valor maior que zero",IF(COUNTIFS(Medios,D311)&lt;&gt;1,"Escolha um meio",IF(COUNTIFS(GastoID,A311)&lt;&gt;1,"Confira o ID da despesa",IF(SUMIFS(GastoValido,GastoID,A311)&lt;=0,"Corrija a obrigação",IF(B311&lt;SUMIFS(GastoFecha,GastoID,A311),"Anterior à despesa","OK"))))))))))))</f>
        <v/>
      </c>
      <c r="H311" s="34" t="n">
        <f aca="false">IF(G311="OK",C311,0)</f>
        <v>0</v>
      </c>
    </row>
    <row r="312" customFormat="false" ht="25" hidden="false" customHeight="true" outlineLevel="0" collapsed="false">
      <c r="A312" s="31"/>
      <c r="B312" s="32"/>
      <c r="C312" s="33"/>
      <c r="D312" s="31"/>
      <c r="E312" s="31"/>
      <c r="F312" s="31"/>
      <c r="G312" s="36" t="str">
        <f aca="false">IF(COUNTA(A312:F312)=0,"",IF(E312="","Falta o código",IF(E312&lt;&gt;TRIM(E312),"Confira o código",IF(COUNTIFS(PagoID,E312)&gt;1,"Código repetido",IF(NOT(ISNUMBER(B312)),"Confira a data",IF(OR(B312&lt;1,B312&gt;73415,INT(B312)&lt;&gt;B312),"Confira a data",IF(NOT(ISNUMBER(C312)),"Confira o valor",IF(C312&lt;=0,"Valor maior que zero",IF(COUNTIFS(Medios,D312)&lt;&gt;1,"Escolha um meio",IF(COUNTIFS(GastoID,A312)&lt;&gt;1,"Confira o ID da despesa",IF(SUMIFS(GastoValido,GastoID,A312)&lt;=0,"Corrija a obrigação",IF(B312&lt;SUMIFS(GastoFecha,GastoID,A312),"Anterior à despesa","OK"))))))))))))</f>
        <v/>
      </c>
      <c r="H312" s="34" t="n">
        <f aca="false">IF(G312="OK",C312,0)</f>
        <v>0</v>
      </c>
    </row>
    <row r="313" customFormat="false" ht="25" hidden="false" customHeight="true" outlineLevel="0" collapsed="false">
      <c r="A313" s="31"/>
      <c r="B313" s="32"/>
      <c r="C313" s="33"/>
      <c r="D313" s="31"/>
      <c r="E313" s="31"/>
      <c r="F313" s="31"/>
      <c r="G313" s="36" t="str">
        <f aca="false">IF(COUNTA(A313:F313)=0,"",IF(E313="","Falta o código",IF(E313&lt;&gt;TRIM(E313),"Confira o código",IF(COUNTIFS(PagoID,E313)&gt;1,"Código repetido",IF(NOT(ISNUMBER(B313)),"Confira a data",IF(OR(B313&lt;1,B313&gt;73415,INT(B313)&lt;&gt;B313),"Confira a data",IF(NOT(ISNUMBER(C313)),"Confira o valor",IF(C313&lt;=0,"Valor maior que zero",IF(COUNTIFS(Medios,D313)&lt;&gt;1,"Escolha um meio",IF(COUNTIFS(GastoID,A313)&lt;&gt;1,"Confira o ID da despesa",IF(SUMIFS(GastoValido,GastoID,A313)&lt;=0,"Corrija a obrigação",IF(B313&lt;SUMIFS(GastoFecha,GastoID,A313),"Anterior à despesa","OK"))))))))))))</f>
        <v/>
      </c>
      <c r="H313" s="34" t="n">
        <f aca="false">IF(G313="OK",C313,0)</f>
        <v>0</v>
      </c>
    </row>
    <row r="314" customFormat="false" ht="25" hidden="false" customHeight="true" outlineLevel="0" collapsed="false">
      <c r="A314" s="31"/>
      <c r="B314" s="32"/>
      <c r="C314" s="33"/>
      <c r="D314" s="31"/>
      <c r="E314" s="31"/>
      <c r="F314" s="31"/>
      <c r="G314" s="36" t="str">
        <f aca="false">IF(COUNTA(A314:F314)=0,"",IF(E314="","Falta o código",IF(E314&lt;&gt;TRIM(E314),"Confira o código",IF(COUNTIFS(PagoID,E314)&gt;1,"Código repetido",IF(NOT(ISNUMBER(B314)),"Confira a data",IF(OR(B314&lt;1,B314&gt;73415,INT(B314)&lt;&gt;B314),"Confira a data",IF(NOT(ISNUMBER(C314)),"Confira o valor",IF(C314&lt;=0,"Valor maior que zero",IF(COUNTIFS(Medios,D314)&lt;&gt;1,"Escolha um meio",IF(COUNTIFS(GastoID,A314)&lt;&gt;1,"Confira o ID da despesa",IF(SUMIFS(GastoValido,GastoID,A314)&lt;=0,"Corrija a obrigação",IF(B314&lt;SUMIFS(GastoFecha,GastoID,A314),"Anterior à despesa","OK"))))))))))))</f>
        <v/>
      </c>
      <c r="H314" s="34" t="n">
        <f aca="false">IF(G314="OK",C314,0)</f>
        <v>0</v>
      </c>
    </row>
    <row r="315" customFormat="false" ht="25" hidden="false" customHeight="true" outlineLevel="0" collapsed="false">
      <c r="A315" s="31"/>
      <c r="B315" s="32"/>
      <c r="C315" s="33"/>
      <c r="D315" s="31"/>
      <c r="E315" s="31"/>
      <c r="F315" s="31"/>
      <c r="G315" s="36" t="str">
        <f aca="false">IF(COUNTA(A315:F315)=0,"",IF(E315="","Falta o código",IF(E315&lt;&gt;TRIM(E315),"Confira o código",IF(COUNTIFS(PagoID,E315)&gt;1,"Código repetido",IF(NOT(ISNUMBER(B315)),"Confira a data",IF(OR(B315&lt;1,B315&gt;73415,INT(B315)&lt;&gt;B315),"Confira a data",IF(NOT(ISNUMBER(C315)),"Confira o valor",IF(C315&lt;=0,"Valor maior que zero",IF(COUNTIFS(Medios,D315)&lt;&gt;1,"Escolha um meio",IF(COUNTIFS(GastoID,A315)&lt;&gt;1,"Confira o ID da despesa",IF(SUMIFS(GastoValido,GastoID,A315)&lt;=0,"Corrija a obrigação",IF(B315&lt;SUMIFS(GastoFecha,GastoID,A315),"Anterior à despesa","OK"))))))))))))</f>
        <v/>
      </c>
      <c r="H315" s="34" t="n">
        <f aca="false">IF(G315="OK",C315,0)</f>
        <v>0</v>
      </c>
    </row>
    <row r="316" customFormat="false" ht="25" hidden="false" customHeight="true" outlineLevel="0" collapsed="false">
      <c r="A316" s="31"/>
      <c r="B316" s="32"/>
      <c r="C316" s="33"/>
      <c r="D316" s="31"/>
      <c r="E316" s="31"/>
      <c r="F316" s="31"/>
      <c r="G316" s="36" t="str">
        <f aca="false">IF(COUNTA(A316:F316)=0,"",IF(E316="","Falta o código",IF(E316&lt;&gt;TRIM(E316),"Confira o código",IF(COUNTIFS(PagoID,E316)&gt;1,"Código repetido",IF(NOT(ISNUMBER(B316)),"Confira a data",IF(OR(B316&lt;1,B316&gt;73415,INT(B316)&lt;&gt;B316),"Confira a data",IF(NOT(ISNUMBER(C316)),"Confira o valor",IF(C316&lt;=0,"Valor maior que zero",IF(COUNTIFS(Medios,D316)&lt;&gt;1,"Escolha um meio",IF(COUNTIFS(GastoID,A316)&lt;&gt;1,"Confira o ID da despesa",IF(SUMIFS(GastoValido,GastoID,A316)&lt;=0,"Corrija a obrigação",IF(B316&lt;SUMIFS(GastoFecha,GastoID,A316),"Anterior à despesa","OK"))))))))))))</f>
        <v/>
      </c>
      <c r="H316" s="34" t="n">
        <f aca="false">IF(G316="OK",C316,0)</f>
        <v>0</v>
      </c>
    </row>
    <row r="317" customFormat="false" ht="25" hidden="false" customHeight="true" outlineLevel="0" collapsed="false">
      <c r="A317" s="31"/>
      <c r="B317" s="32"/>
      <c r="C317" s="33"/>
      <c r="D317" s="31"/>
      <c r="E317" s="31"/>
      <c r="F317" s="31"/>
      <c r="G317" s="36" t="str">
        <f aca="false">IF(COUNTA(A317:F317)=0,"",IF(E317="","Falta o código",IF(E317&lt;&gt;TRIM(E317),"Confira o código",IF(COUNTIFS(PagoID,E317)&gt;1,"Código repetido",IF(NOT(ISNUMBER(B317)),"Confira a data",IF(OR(B317&lt;1,B317&gt;73415,INT(B317)&lt;&gt;B317),"Confira a data",IF(NOT(ISNUMBER(C317)),"Confira o valor",IF(C317&lt;=0,"Valor maior que zero",IF(COUNTIFS(Medios,D317)&lt;&gt;1,"Escolha um meio",IF(COUNTIFS(GastoID,A317)&lt;&gt;1,"Confira o ID da despesa",IF(SUMIFS(GastoValido,GastoID,A317)&lt;=0,"Corrija a obrigação",IF(B317&lt;SUMIFS(GastoFecha,GastoID,A317),"Anterior à despesa","OK"))))))))))))</f>
        <v/>
      </c>
      <c r="H317" s="34" t="n">
        <f aca="false">IF(G317="OK",C317,0)</f>
        <v>0</v>
      </c>
    </row>
    <row r="318" customFormat="false" ht="25" hidden="false" customHeight="true" outlineLevel="0" collapsed="false">
      <c r="A318" s="31"/>
      <c r="B318" s="32"/>
      <c r="C318" s="33"/>
      <c r="D318" s="31"/>
      <c r="E318" s="31"/>
      <c r="F318" s="31"/>
      <c r="G318" s="36" t="str">
        <f aca="false">IF(COUNTA(A318:F318)=0,"",IF(E318="","Falta o código",IF(E318&lt;&gt;TRIM(E318),"Confira o código",IF(COUNTIFS(PagoID,E318)&gt;1,"Código repetido",IF(NOT(ISNUMBER(B318)),"Confira a data",IF(OR(B318&lt;1,B318&gt;73415,INT(B318)&lt;&gt;B318),"Confira a data",IF(NOT(ISNUMBER(C318)),"Confira o valor",IF(C318&lt;=0,"Valor maior que zero",IF(COUNTIFS(Medios,D318)&lt;&gt;1,"Escolha um meio",IF(COUNTIFS(GastoID,A318)&lt;&gt;1,"Confira o ID da despesa",IF(SUMIFS(GastoValido,GastoID,A318)&lt;=0,"Corrija a obrigação",IF(B318&lt;SUMIFS(GastoFecha,GastoID,A318),"Anterior à despesa","OK"))))))))))))</f>
        <v/>
      </c>
      <c r="H318" s="34" t="n">
        <f aca="false">IF(G318="OK",C318,0)</f>
        <v>0</v>
      </c>
    </row>
    <row r="319" customFormat="false" ht="25" hidden="false" customHeight="true" outlineLevel="0" collapsed="false">
      <c r="A319" s="31"/>
      <c r="B319" s="32"/>
      <c r="C319" s="33"/>
      <c r="D319" s="31"/>
      <c r="E319" s="31"/>
      <c r="F319" s="31"/>
      <c r="G319" s="36" t="str">
        <f aca="false">IF(COUNTA(A319:F319)=0,"",IF(E319="","Falta o código",IF(E319&lt;&gt;TRIM(E319),"Confira o código",IF(COUNTIFS(PagoID,E319)&gt;1,"Código repetido",IF(NOT(ISNUMBER(B319)),"Confira a data",IF(OR(B319&lt;1,B319&gt;73415,INT(B319)&lt;&gt;B319),"Confira a data",IF(NOT(ISNUMBER(C319)),"Confira o valor",IF(C319&lt;=0,"Valor maior que zero",IF(COUNTIFS(Medios,D319)&lt;&gt;1,"Escolha um meio",IF(COUNTIFS(GastoID,A319)&lt;&gt;1,"Confira o ID da despesa",IF(SUMIFS(GastoValido,GastoID,A319)&lt;=0,"Corrija a obrigação",IF(B319&lt;SUMIFS(GastoFecha,GastoID,A319),"Anterior à despesa","OK"))))))))))))</f>
        <v/>
      </c>
      <c r="H319" s="34" t="n">
        <f aca="false">IF(G319="OK",C319,0)</f>
        <v>0</v>
      </c>
    </row>
    <row r="320" customFormat="false" ht="25" hidden="false" customHeight="true" outlineLevel="0" collapsed="false">
      <c r="A320" s="31"/>
      <c r="B320" s="32"/>
      <c r="C320" s="33"/>
      <c r="D320" s="31"/>
      <c r="E320" s="31"/>
      <c r="F320" s="31"/>
      <c r="G320" s="36" t="str">
        <f aca="false">IF(COUNTA(A320:F320)=0,"",IF(E320="","Falta o código",IF(E320&lt;&gt;TRIM(E320),"Confira o código",IF(COUNTIFS(PagoID,E320)&gt;1,"Código repetido",IF(NOT(ISNUMBER(B320)),"Confira a data",IF(OR(B320&lt;1,B320&gt;73415,INT(B320)&lt;&gt;B320),"Confira a data",IF(NOT(ISNUMBER(C320)),"Confira o valor",IF(C320&lt;=0,"Valor maior que zero",IF(COUNTIFS(Medios,D320)&lt;&gt;1,"Escolha um meio",IF(COUNTIFS(GastoID,A320)&lt;&gt;1,"Confira o ID da despesa",IF(SUMIFS(GastoValido,GastoID,A320)&lt;=0,"Corrija a obrigação",IF(B320&lt;SUMIFS(GastoFecha,GastoID,A320),"Anterior à despesa","OK"))))))))))))</f>
        <v/>
      </c>
      <c r="H320" s="34" t="n">
        <f aca="false">IF(G320="OK",C320,0)</f>
        <v>0</v>
      </c>
    </row>
    <row r="321" customFormat="false" ht="25" hidden="false" customHeight="true" outlineLevel="0" collapsed="false">
      <c r="A321" s="31"/>
      <c r="B321" s="32"/>
      <c r="C321" s="33"/>
      <c r="D321" s="31"/>
      <c r="E321" s="31"/>
      <c r="F321" s="31"/>
      <c r="G321" s="36" t="str">
        <f aca="false">IF(COUNTA(A321:F321)=0,"",IF(E321="","Falta o código",IF(E321&lt;&gt;TRIM(E321),"Confira o código",IF(COUNTIFS(PagoID,E321)&gt;1,"Código repetido",IF(NOT(ISNUMBER(B321)),"Confira a data",IF(OR(B321&lt;1,B321&gt;73415,INT(B321)&lt;&gt;B321),"Confira a data",IF(NOT(ISNUMBER(C321)),"Confira o valor",IF(C321&lt;=0,"Valor maior que zero",IF(COUNTIFS(Medios,D321)&lt;&gt;1,"Escolha um meio",IF(COUNTIFS(GastoID,A321)&lt;&gt;1,"Confira o ID da despesa",IF(SUMIFS(GastoValido,GastoID,A321)&lt;=0,"Corrija a obrigação",IF(B321&lt;SUMIFS(GastoFecha,GastoID,A321),"Anterior à despesa","OK"))))))))))))</f>
        <v/>
      </c>
      <c r="H321" s="34" t="n">
        <f aca="false">IF(G321="OK",C321,0)</f>
        <v>0</v>
      </c>
    </row>
    <row r="322" customFormat="false" ht="25" hidden="false" customHeight="true" outlineLevel="0" collapsed="false">
      <c r="A322" s="31"/>
      <c r="B322" s="32"/>
      <c r="C322" s="33"/>
      <c r="D322" s="31"/>
      <c r="E322" s="31"/>
      <c r="F322" s="31"/>
      <c r="G322" s="36" t="str">
        <f aca="false">IF(COUNTA(A322:F322)=0,"",IF(E322="","Falta o código",IF(E322&lt;&gt;TRIM(E322),"Confira o código",IF(COUNTIFS(PagoID,E322)&gt;1,"Código repetido",IF(NOT(ISNUMBER(B322)),"Confira a data",IF(OR(B322&lt;1,B322&gt;73415,INT(B322)&lt;&gt;B322),"Confira a data",IF(NOT(ISNUMBER(C322)),"Confira o valor",IF(C322&lt;=0,"Valor maior que zero",IF(COUNTIFS(Medios,D322)&lt;&gt;1,"Escolha um meio",IF(COUNTIFS(GastoID,A322)&lt;&gt;1,"Confira o ID da despesa",IF(SUMIFS(GastoValido,GastoID,A322)&lt;=0,"Corrija a obrigação",IF(B322&lt;SUMIFS(GastoFecha,GastoID,A322),"Anterior à despesa","OK"))))))))))))</f>
        <v/>
      </c>
      <c r="H322" s="34" t="n">
        <f aca="false">IF(G322="OK",C322,0)</f>
        <v>0</v>
      </c>
    </row>
    <row r="323" customFormat="false" ht="25" hidden="false" customHeight="true" outlineLevel="0" collapsed="false">
      <c r="A323" s="31"/>
      <c r="B323" s="32"/>
      <c r="C323" s="33"/>
      <c r="D323" s="31"/>
      <c r="E323" s="31"/>
      <c r="F323" s="31"/>
      <c r="G323" s="36" t="str">
        <f aca="false">IF(COUNTA(A323:F323)=0,"",IF(E323="","Falta o código",IF(E323&lt;&gt;TRIM(E323),"Confira o código",IF(COUNTIFS(PagoID,E323)&gt;1,"Código repetido",IF(NOT(ISNUMBER(B323)),"Confira a data",IF(OR(B323&lt;1,B323&gt;73415,INT(B323)&lt;&gt;B323),"Confira a data",IF(NOT(ISNUMBER(C323)),"Confira o valor",IF(C323&lt;=0,"Valor maior que zero",IF(COUNTIFS(Medios,D323)&lt;&gt;1,"Escolha um meio",IF(COUNTIFS(GastoID,A323)&lt;&gt;1,"Confira o ID da despesa",IF(SUMIFS(GastoValido,GastoID,A323)&lt;=0,"Corrija a obrigação",IF(B323&lt;SUMIFS(GastoFecha,GastoID,A323),"Anterior à despesa","OK"))))))))))))</f>
        <v/>
      </c>
      <c r="H323" s="34" t="n">
        <f aca="false">IF(G323="OK",C323,0)</f>
        <v>0</v>
      </c>
    </row>
    <row r="324" customFormat="false" ht="25" hidden="false" customHeight="true" outlineLevel="0" collapsed="false">
      <c r="A324" s="31"/>
      <c r="B324" s="32"/>
      <c r="C324" s="33"/>
      <c r="D324" s="31"/>
      <c r="E324" s="31"/>
      <c r="F324" s="31"/>
      <c r="G324" s="36" t="str">
        <f aca="false">IF(COUNTA(A324:F324)=0,"",IF(E324="","Falta o código",IF(E324&lt;&gt;TRIM(E324),"Confira o código",IF(COUNTIFS(PagoID,E324)&gt;1,"Código repetido",IF(NOT(ISNUMBER(B324)),"Confira a data",IF(OR(B324&lt;1,B324&gt;73415,INT(B324)&lt;&gt;B324),"Confira a data",IF(NOT(ISNUMBER(C324)),"Confira o valor",IF(C324&lt;=0,"Valor maior que zero",IF(COUNTIFS(Medios,D324)&lt;&gt;1,"Escolha um meio",IF(COUNTIFS(GastoID,A324)&lt;&gt;1,"Confira o ID da despesa",IF(SUMIFS(GastoValido,GastoID,A324)&lt;=0,"Corrija a obrigação",IF(B324&lt;SUMIFS(GastoFecha,GastoID,A324),"Anterior à despesa","OK"))))))))))))</f>
        <v/>
      </c>
      <c r="H324" s="34" t="n">
        <f aca="false">IF(G324="OK",C324,0)</f>
        <v>0</v>
      </c>
    </row>
    <row r="325" customFormat="false" ht="25" hidden="false" customHeight="true" outlineLevel="0" collapsed="false">
      <c r="A325" s="31"/>
      <c r="B325" s="32"/>
      <c r="C325" s="33"/>
      <c r="D325" s="31"/>
      <c r="E325" s="31"/>
      <c r="F325" s="31"/>
      <c r="G325" s="36" t="str">
        <f aca="false">IF(COUNTA(A325:F325)=0,"",IF(E325="","Falta o código",IF(E325&lt;&gt;TRIM(E325),"Confira o código",IF(COUNTIFS(PagoID,E325)&gt;1,"Código repetido",IF(NOT(ISNUMBER(B325)),"Confira a data",IF(OR(B325&lt;1,B325&gt;73415,INT(B325)&lt;&gt;B325),"Confira a data",IF(NOT(ISNUMBER(C325)),"Confira o valor",IF(C325&lt;=0,"Valor maior que zero",IF(COUNTIFS(Medios,D325)&lt;&gt;1,"Escolha um meio",IF(COUNTIFS(GastoID,A325)&lt;&gt;1,"Confira o ID da despesa",IF(SUMIFS(GastoValido,GastoID,A325)&lt;=0,"Corrija a obrigação",IF(B325&lt;SUMIFS(GastoFecha,GastoID,A325),"Anterior à despesa","OK"))))))))))))</f>
        <v/>
      </c>
      <c r="H325" s="34" t="n">
        <f aca="false">IF(G325="OK",C325,0)</f>
        <v>0</v>
      </c>
    </row>
    <row r="326" customFormat="false" ht="25" hidden="false" customHeight="true" outlineLevel="0" collapsed="false">
      <c r="A326" s="31"/>
      <c r="B326" s="32"/>
      <c r="C326" s="33"/>
      <c r="D326" s="31"/>
      <c r="E326" s="31"/>
      <c r="F326" s="31"/>
      <c r="G326" s="36" t="str">
        <f aca="false">IF(COUNTA(A326:F326)=0,"",IF(E326="","Falta o código",IF(E326&lt;&gt;TRIM(E326),"Confira o código",IF(COUNTIFS(PagoID,E326)&gt;1,"Código repetido",IF(NOT(ISNUMBER(B326)),"Confira a data",IF(OR(B326&lt;1,B326&gt;73415,INT(B326)&lt;&gt;B326),"Confira a data",IF(NOT(ISNUMBER(C326)),"Confira o valor",IF(C326&lt;=0,"Valor maior que zero",IF(COUNTIFS(Medios,D326)&lt;&gt;1,"Escolha um meio",IF(COUNTIFS(GastoID,A326)&lt;&gt;1,"Confira o ID da despesa",IF(SUMIFS(GastoValido,GastoID,A326)&lt;=0,"Corrija a obrigação",IF(B326&lt;SUMIFS(GastoFecha,GastoID,A326),"Anterior à despesa","OK"))))))))))))</f>
        <v/>
      </c>
      <c r="H326" s="34" t="n">
        <f aca="false">IF(G326="OK",C326,0)</f>
        <v>0</v>
      </c>
    </row>
    <row r="327" customFormat="false" ht="25" hidden="false" customHeight="true" outlineLevel="0" collapsed="false">
      <c r="A327" s="31"/>
      <c r="B327" s="32"/>
      <c r="C327" s="33"/>
      <c r="D327" s="31"/>
      <c r="E327" s="31"/>
      <c r="F327" s="31"/>
      <c r="G327" s="36" t="str">
        <f aca="false">IF(COUNTA(A327:F327)=0,"",IF(E327="","Falta o código",IF(E327&lt;&gt;TRIM(E327),"Confira o código",IF(COUNTIFS(PagoID,E327)&gt;1,"Código repetido",IF(NOT(ISNUMBER(B327)),"Confira a data",IF(OR(B327&lt;1,B327&gt;73415,INT(B327)&lt;&gt;B327),"Confira a data",IF(NOT(ISNUMBER(C327)),"Confira o valor",IF(C327&lt;=0,"Valor maior que zero",IF(COUNTIFS(Medios,D327)&lt;&gt;1,"Escolha um meio",IF(COUNTIFS(GastoID,A327)&lt;&gt;1,"Confira o ID da despesa",IF(SUMIFS(GastoValido,GastoID,A327)&lt;=0,"Corrija a obrigação",IF(B327&lt;SUMIFS(GastoFecha,GastoID,A327),"Anterior à despesa","OK"))))))))))))</f>
        <v/>
      </c>
      <c r="H327" s="34" t="n">
        <f aca="false">IF(G327="OK",C327,0)</f>
        <v>0</v>
      </c>
    </row>
    <row r="328" customFormat="false" ht="25" hidden="false" customHeight="true" outlineLevel="0" collapsed="false">
      <c r="A328" s="31"/>
      <c r="B328" s="32"/>
      <c r="C328" s="33"/>
      <c r="D328" s="31"/>
      <c r="E328" s="31"/>
      <c r="F328" s="31"/>
      <c r="G328" s="36" t="str">
        <f aca="false">IF(COUNTA(A328:F328)=0,"",IF(E328="","Falta o código",IF(E328&lt;&gt;TRIM(E328),"Confira o código",IF(COUNTIFS(PagoID,E328)&gt;1,"Código repetido",IF(NOT(ISNUMBER(B328)),"Confira a data",IF(OR(B328&lt;1,B328&gt;73415,INT(B328)&lt;&gt;B328),"Confira a data",IF(NOT(ISNUMBER(C328)),"Confira o valor",IF(C328&lt;=0,"Valor maior que zero",IF(COUNTIFS(Medios,D328)&lt;&gt;1,"Escolha um meio",IF(COUNTIFS(GastoID,A328)&lt;&gt;1,"Confira o ID da despesa",IF(SUMIFS(GastoValido,GastoID,A328)&lt;=0,"Corrija a obrigação",IF(B328&lt;SUMIFS(GastoFecha,GastoID,A328),"Anterior à despesa","OK"))))))))))))</f>
        <v/>
      </c>
      <c r="H328" s="34" t="n">
        <f aca="false">IF(G328="OK",C328,0)</f>
        <v>0</v>
      </c>
    </row>
    <row r="329" customFormat="false" ht="25" hidden="false" customHeight="true" outlineLevel="0" collapsed="false">
      <c r="A329" s="31"/>
      <c r="B329" s="32"/>
      <c r="C329" s="33"/>
      <c r="D329" s="31"/>
      <c r="E329" s="31"/>
      <c r="F329" s="31"/>
      <c r="G329" s="36" t="str">
        <f aca="false">IF(COUNTA(A329:F329)=0,"",IF(E329="","Falta o código",IF(E329&lt;&gt;TRIM(E329),"Confira o código",IF(COUNTIFS(PagoID,E329)&gt;1,"Código repetido",IF(NOT(ISNUMBER(B329)),"Confira a data",IF(OR(B329&lt;1,B329&gt;73415,INT(B329)&lt;&gt;B329),"Confira a data",IF(NOT(ISNUMBER(C329)),"Confira o valor",IF(C329&lt;=0,"Valor maior que zero",IF(COUNTIFS(Medios,D329)&lt;&gt;1,"Escolha um meio",IF(COUNTIFS(GastoID,A329)&lt;&gt;1,"Confira o ID da despesa",IF(SUMIFS(GastoValido,GastoID,A329)&lt;=0,"Corrija a obrigação",IF(B329&lt;SUMIFS(GastoFecha,GastoID,A329),"Anterior à despesa","OK"))))))))))))</f>
        <v/>
      </c>
      <c r="H329" s="34" t="n">
        <f aca="false">IF(G329="OK",C329,0)</f>
        <v>0</v>
      </c>
    </row>
    <row r="330" customFormat="false" ht="25" hidden="false" customHeight="true" outlineLevel="0" collapsed="false">
      <c r="A330" s="31"/>
      <c r="B330" s="32"/>
      <c r="C330" s="33"/>
      <c r="D330" s="31"/>
      <c r="E330" s="31"/>
      <c r="F330" s="31"/>
      <c r="G330" s="36" t="str">
        <f aca="false">IF(COUNTA(A330:F330)=0,"",IF(E330="","Falta o código",IF(E330&lt;&gt;TRIM(E330),"Confira o código",IF(COUNTIFS(PagoID,E330)&gt;1,"Código repetido",IF(NOT(ISNUMBER(B330)),"Confira a data",IF(OR(B330&lt;1,B330&gt;73415,INT(B330)&lt;&gt;B330),"Confira a data",IF(NOT(ISNUMBER(C330)),"Confira o valor",IF(C330&lt;=0,"Valor maior que zero",IF(COUNTIFS(Medios,D330)&lt;&gt;1,"Escolha um meio",IF(COUNTIFS(GastoID,A330)&lt;&gt;1,"Confira o ID da despesa",IF(SUMIFS(GastoValido,GastoID,A330)&lt;=0,"Corrija a obrigação",IF(B330&lt;SUMIFS(GastoFecha,GastoID,A330),"Anterior à despesa","OK"))))))))))))</f>
        <v/>
      </c>
      <c r="H330" s="34" t="n">
        <f aca="false">IF(G330="OK",C330,0)</f>
        <v>0</v>
      </c>
    </row>
    <row r="331" customFormat="false" ht="25" hidden="false" customHeight="true" outlineLevel="0" collapsed="false">
      <c r="A331" s="31"/>
      <c r="B331" s="32"/>
      <c r="C331" s="33"/>
      <c r="D331" s="31"/>
      <c r="E331" s="31"/>
      <c r="F331" s="31"/>
      <c r="G331" s="36" t="str">
        <f aca="false">IF(COUNTA(A331:F331)=0,"",IF(E331="","Falta o código",IF(E331&lt;&gt;TRIM(E331),"Confira o código",IF(COUNTIFS(PagoID,E331)&gt;1,"Código repetido",IF(NOT(ISNUMBER(B331)),"Confira a data",IF(OR(B331&lt;1,B331&gt;73415,INT(B331)&lt;&gt;B331),"Confira a data",IF(NOT(ISNUMBER(C331)),"Confira o valor",IF(C331&lt;=0,"Valor maior que zero",IF(COUNTIFS(Medios,D331)&lt;&gt;1,"Escolha um meio",IF(COUNTIFS(GastoID,A331)&lt;&gt;1,"Confira o ID da despesa",IF(SUMIFS(GastoValido,GastoID,A331)&lt;=0,"Corrija a obrigação",IF(B331&lt;SUMIFS(GastoFecha,GastoID,A331),"Anterior à despesa","OK"))))))))))))</f>
        <v/>
      </c>
      <c r="H331" s="34" t="n">
        <f aca="false">IF(G331="OK",C331,0)</f>
        <v>0</v>
      </c>
    </row>
    <row r="332" customFormat="false" ht="25" hidden="false" customHeight="true" outlineLevel="0" collapsed="false">
      <c r="A332" s="31"/>
      <c r="B332" s="32"/>
      <c r="C332" s="33"/>
      <c r="D332" s="31"/>
      <c r="E332" s="31"/>
      <c r="F332" s="31"/>
      <c r="G332" s="36" t="str">
        <f aca="false">IF(COUNTA(A332:F332)=0,"",IF(E332="","Falta o código",IF(E332&lt;&gt;TRIM(E332),"Confira o código",IF(COUNTIFS(PagoID,E332)&gt;1,"Código repetido",IF(NOT(ISNUMBER(B332)),"Confira a data",IF(OR(B332&lt;1,B332&gt;73415,INT(B332)&lt;&gt;B332),"Confira a data",IF(NOT(ISNUMBER(C332)),"Confira o valor",IF(C332&lt;=0,"Valor maior que zero",IF(COUNTIFS(Medios,D332)&lt;&gt;1,"Escolha um meio",IF(COUNTIFS(GastoID,A332)&lt;&gt;1,"Confira o ID da despesa",IF(SUMIFS(GastoValido,GastoID,A332)&lt;=0,"Corrija a obrigação",IF(B332&lt;SUMIFS(GastoFecha,GastoID,A332),"Anterior à despesa","OK"))))))))))))</f>
        <v/>
      </c>
      <c r="H332" s="34" t="n">
        <f aca="false">IF(G332="OK",C332,0)</f>
        <v>0</v>
      </c>
    </row>
    <row r="333" customFormat="false" ht="25" hidden="false" customHeight="true" outlineLevel="0" collapsed="false">
      <c r="A333" s="31"/>
      <c r="B333" s="32"/>
      <c r="C333" s="33"/>
      <c r="D333" s="31"/>
      <c r="E333" s="31"/>
      <c r="F333" s="31"/>
      <c r="G333" s="36" t="str">
        <f aca="false">IF(COUNTA(A333:F333)=0,"",IF(E333="","Falta o código",IF(E333&lt;&gt;TRIM(E333),"Confira o código",IF(COUNTIFS(PagoID,E333)&gt;1,"Código repetido",IF(NOT(ISNUMBER(B333)),"Confira a data",IF(OR(B333&lt;1,B333&gt;73415,INT(B333)&lt;&gt;B333),"Confira a data",IF(NOT(ISNUMBER(C333)),"Confira o valor",IF(C333&lt;=0,"Valor maior que zero",IF(COUNTIFS(Medios,D333)&lt;&gt;1,"Escolha um meio",IF(COUNTIFS(GastoID,A333)&lt;&gt;1,"Confira o ID da despesa",IF(SUMIFS(GastoValido,GastoID,A333)&lt;=0,"Corrija a obrigação",IF(B333&lt;SUMIFS(GastoFecha,GastoID,A333),"Anterior à despesa","OK"))))))))))))</f>
        <v/>
      </c>
      <c r="H333" s="34" t="n">
        <f aca="false">IF(G333="OK",C333,0)</f>
        <v>0</v>
      </c>
    </row>
    <row r="334" customFormat="false" ht="25" hidden="false" customHeight="true" outlineLevel="0" collapsed="false">
      <c r="A334" s="31"/>
      <c r="B334" s="32"/>
      <c r="C334" s="33"/>
      <c r="D334" s="31"/>
      <c r="E334" s="31"/>
      <c r="F334" s="31"/>
      <c r="G334" s="36" t="str">
        <f aca="false">IF(COUNTA(A334:F334)=0,"",IF(E334="","Falta o código",IF(E334&lt;&gt;TRIM(E334),"Confira o código",IF(COUNTIFS(PagoID,E334)&gt;1,"Código repetido",IF(NOT(ISNUMBER(B334)),"Confira a data",IF(OR(B334&lt;1,B334&gt;73415,INT(B334)&lt;&gt;B334),"Confira a data",IF(NOT(ISNUMBER(C334)),"Confira o valor",IF(C334&lt;=0,"Valor maior que zero",IF(COUNTIFS(Medios,D334)&lt;&gt;1,"Escolha um meio",IF(COUNTIFS(GastoID,A334)&lt;&gt;1,"Confira o ID da despesa",IF(SUMIFS(GastoValido,GastoID,A334)&lt;=0,"Corrija a obrigação",IF(B334&lt;SUMIFS(GastoFecha,GastoID,A334),"Anterior à despesa","OK"))))))))))))</f>
        <v/>
      </c>
      <c r="H334" s="34" t="n">
        <f aca="false">IF(G334="OK",C334,0)</f>
        <v>0</v>
      </c>
    </row>
    <row r="335" customFormat="false" ht="25" hidden="false" customHeight="true" outlineLevel="0" collapsed="false">
      <c r="A335" s="31"/>
      <c r="B335" s="32"/>
      <c r="C335" s="33"/>
      <c r="D335" s="31"/>
      <c r="E335" s="31"/>
      <c r="F335" s="31"/>
      <c r="G335" s="36" t="str">
        <f aca="false">IF(COUNTA(A335:F335)=0,"",IF(E335="","Falta o código",IF(E335&lt;&gt;TRIM(E335),"Confira o código",IF(COUNTIFS(PagoID,E335)&gt;1,"Código repetido",IF(NOT(ISNUMBER(B335)),"Confira a data",IF(OR(B335&lt;1,B335&gt;73415,INT(B335)&lt;&gt;B335),"Confira a data",IF(NOT(ISNUMBER(C335)),"Confira o valor",IF(C335&lt;=0,"Valor maior que zero",IF(COUNTIFS(Medios,D335)&lt;&gt;1,"Escolha um meio",IF(COUNTIFS(GastoID,A335)&lt;&gt;1,"Confira o ID da despesa",IF(SUMIFS(GastoValido,GastoID,A335)&lt;=0,"Corrija a obrigação",IF(B335&lt;SUMIFS(GastoFecha,GastoID,A335),"Anterior à despesa","OK"))))))))))))</f>
        <v/>
      </c>
      <c r="H335" s="34" t="n">
        <f aca="false">IF(G335="OK",C335,0)</f>
        <v>0</v>
      </c>
    </row>
    <row r="336" customFormat="false" ht="25" hidden="false" customHeight="true" outlineLevel="0" collapsed="false">
      <c r="A336" s="31"/>
      <c r="B336" s="32"/>
      <c r="C336" s="33"/>
      <c r="D336" s="31"/>
      <c r="E336" s="31"/>
      <c r="F336" s="31"/>
      <c r="G336" s="36" t="str">
        <f aca="false">IF(COUNTA(A336:F336)=0,"",IF(E336="","Falta o código",IF(E336&lt;&gt;TRIM(E336),"Confira o código",IF(COUNTIFS(PagoID,E336)&gt;1,"Código repetido",IF(NOT(ISNUMBER(B336)),"Confira a data",IF(OR(B336&lt;1,B336&gt;73415,INT(B336)&lt;&gt;B336),"Confira a data",IF(NOT(ISNUMBER(C336)),"Confira o valor",IF(C336&lt;=0,"Valor maior que zero",IF(COUNTIFS(Medios,D336)&lt;&gt;1,"Escolha um meio",IF(COUNTIFS(GastoID,A336)&lt;&gt;1,"Confira o ID da despesa",IF(SUMIFS(GastoValido,GastoID,A336)&lt;=0,"Corrija a obrigação",IF(B336&lt;SUMIFS(GastoFecha,GastoID,A336),"Anterior à despesa","OK"))))))))))))</f>
        <v/>
      </c>
      <c r="H336" s="34" t="n">
        <f aca="false">IF(G336="OK",C336,0)</f>
        <v>0</v>
      </c>
    </row>
    <row r="337" customFormat="false" ht="25" hidden="false" customHeight="true" outlineLevel="0" collapsed="false">
      <c r="A337" s="31"/>
      <c r="B337" s="32"/>
      <c r="C337" s="33"/>
      <c r="D337" s="31"/>
      <c r="E337" s="31"/>
      <c r="F337" s="31"/>
      <c r="G337" s="36" t="str">
        <f aca="false">IF(COUNTA(A337:F337)=0,"",IF(E337="","Falta o código",IF(E337&lt;&gt;TRIM(E337),"Confira o código",IF(COUNTIFS(PagoID,E337)&gt;1,"Código repetido",IF(NOT(ISNUMBER(B337)),"Confira a data",IF(OR(B337&lt;1,B337&gt;73415,INT(B337)&lt;&gt;B337),"Confira a data",IF(NOT(ISNUMBER(C337)),"Confira o valor",IF(C337&lt;=0,"Valor maior que zero",IF(COUNTIFS(Medios,D337)&lt;&gt;1,"Escolha um meio",IF(COUNTIFS(GastoID,A337)&lt;&gt;1,"Confira o ID da despesa",IF(SUMIFS(GastoValido,GastoID,A337)&lt;=0,"Corrija a obrigação",IF(B337&lt;SUMIFS(GastoFecha,GastoID,A337),"Anterior à despesa","OK"))))))))))))</f>
        <v/>
      </c>
      <c r="H337" s="34" t="n">
        <f aca="false">IF(G337="OK",C337,0)</f>
        <v>0</v>
      </c>
    </row>
    <row r="338" customFormat="false" ht="25" hidden="false" customHeight="true" outlineLevel="0" collapsed="false">
      <c r="A338" s="31"/>
      <c r="B338" s="32"/>
      <c r="C338" s="33"/>
      <c r="D338" s="31"/>
      <c r="E338" s="31"/>
      <c r="F338" s="31"/>
      <c r="G338" s="36" t="str">
        <f aca="false">IF(COUNTA(A338:F338)=0,"",IF(E338="","Falta o código",IF(E338&lt;&gt;TRIM(E338),"Confira o código",IF(COUNTIFS(PagoID,E338)&gt;1,"Código repetido",IF(NOT(ISNUMBER(B338)),"Confira a data",IF(OR(B338&lt;1,B338&gt;73415,INT(B338)&lt;&gt;B338),"Confira a data",IF(NOT(ISNUMBER(C338)),"Confira o valor",IF(C338&lt;=0,"Valor maior que zero",IF(COUNTIFS(Medios,D338)&lt;&gt;1,"Escolha um meio",IF(COUNTIFS(GastoID,A338)&lt;&gt;1,"Confira o ID da despesa",IF(SUMIFS(GastoValido,GastoID,A338)&lt;=0,"Corrija a obrigação",IF(B338&lt;SUMIFS(GastoFecha,GastoID,A338),"Anterior à despesa","OK"))))))))))))</f>
        <v/>
      </c>
      <c r="H338" s="34" t="n">
        <f aca="false">IF(G338="OK",C338,0)</f>
        <v>0</v>
      </c>
    </row>
    <row r="339" customFormat="false" ht="25" hidden="false" customHeight="true" outlineLevel="0" collapsed="false">
      <c r="A339" s="31"/>
      <c r="B339" s="32"/>
      <c r="C339" s="33"/>
      <c r="D339" s="31"/>
      <c r="E339" s="31"/>
      <c r="F339" s="31"/>
      <c r="G339" s="36" t="str">
        <f aca="false">IF(COUNTA(A339:F339)=0,"",IF(E339="","Falta o código",IF(E339&lt;&gt;TRIM(E339),"Confira o código",IF(COUNTIFS(PagoID,E339)&gt;1,"Código repetido",IF(NOT(ISNUMBER(B339)),"Confira a data",IF(OR(B339&lt;1,B339&gt;73415,INT(B339)&lt;&gt;B339),"Confira a data",IF(NOT(ISNUMBER(C339)),"Confira o valor",IF(C339&lt;=0,"Valor maior que zero",IF(COUNTIFS(Medios,D339)&lt;&gt;1,"Escolha um meio",IF(COUNTIFS(GastoID,A339)&lt;&gt;1,"Confira o ID da despesa",IF(SUMIFS(GastoValido,GastoID,A339)&lt;=0,"Corrija a obrigação",IF(B339&lt;SUMIFS(GastoFecha,GastoID,A339),"Anterior à despesa","OK"))))))))))))</f>
        <v/>
      </c>
      <c r="H339" s="34" t="n">
        <f aca="false">IF(G339="OK",C339,0)</f>
        <v>0</v>
      </c>
    </row>
    <row r="340" customFormat="false" ht="25" hidden="false" customHeight="true" outlineLevel="0" collapsed="false">
      <c r="A340" s="31"/>
      <c r="B340" s="32"/>
      <c r="C340" s="33"/>
      <c r="D340" s="31"/>
      <c r="E340" s="31"/>
      <c r="F340" s="31"/>
      <c r="G340" s="36" t="str">
        <f aca="false">IF(COUNTA(A340:F340)=0,"",IF(E340="","Falta o código",IF(E340&lt;&gt;TRIM(E340),"Confira o código",IF(COUNTIFS(PagoID,E340)&gt;1,"Código repetido",IF(NOT(ISNUMBER(B340)),"Confira a data",IF(OR(B340&lt;1,B340&gt;73415,INT(B340)&lt;&gt;B340),"Confira a data",IF(NOT(ISNUMBER(C340)),"Confira o valor",IF(C340&lt;=0,"Valor maior que zero",IF(COUNTIFS(Medios,D340)&lt;&gt;1,"Escolha um meio",IF(COUNTIFS(GastoID,A340)&lt;&gt;1,"Confira o ID da despesa",IF(SUMIFS(GastoValido,GastoID,A340)&lt;=0,"Corrija a obrigação",IF(B340&lt;SUMIFS(GastoFecha,GastoID,A340),"Anterior à despesa","OK"))))))))))))</f>
        <v/>
      </c>
      <c r="H340" s="34" t="n">
        <f aca="false">IF(G340="OK",C340,0)</f>
        <v>0</v>
      </c>
    </row>
    <row r="341" customFormat="false" ht="25" hidden="false" customHeight="true" outlineLevel="0" collapsed="false">
      <c r="A341" s="31"/>
      <c r="B341" s="32"/>
      <c r="C341" s="33"/>
      <c r="D341" s="31"/>
      <c r="E341" s="31"/>
      <c r="F341" s="31"/>
      <c r="G341" s="36" t="str">
        <f aca="false">IF(COUNTA(A341:F341)=0,"",IF(E341="","Falta o código",IF(E341&lt;&gt;TRIM(E341),"Confira o código",IF(COUNTIFS(PagoID,E341)&gt;1,"Código repetido",IF(NOT(ISNUMBER(B341)),"Confira a data",IF(OR(B341&lt;1,B341&gt;73415,INT(B341)&lt;&gt;B341),"Confira a data",IF(NOT(ISNUMBER(C341)),"Confira o valor",IF(C341&lt;=0,"Valor maior que zero",IF(COUNTIFS(Medios,D341)&lt;&gt;1,"Escolha um meio",IF(COUNTIFS(GastoID,A341)&lt;&gt;1,"Confira o ID da despesa",IF(SUMIFS(GastoValido,GastoID,A341)&lt;=0,"Corrija a obrigação",IF(B341&lt;SUMIFS(GastoFecha,GastoID,A341),"Anterior à despesa","OK"))))))))))))</f>
        <v/>
      </c>
      <c r="H341" s="34" t="n">
        <f aca="false">IF(G341="OK",C341,0)</f>
        <v>0</v>
      </c>
    </row>
    <row r="342" customFormat="false" ht="25" hidden="false" customHeight="true" outlineLevel="0" collapsed="false">
      <c r="A342" s="31"/>
      <c r="B342" s="32"/>
      <c r="C342" s="33"/>
      <c r="D342" s="31"/>
      <c r="E342" s="31"/>
      <c r="F342" s="31"/>
      <c r="G342" s="36" t="str">
        <f aca="false">IF(COUNTA(A342:F342)=0,"",IF(E342="","Falta o código",IF(E342&lt;&gt;TRIM(E342),"Confira o código",IF(COUNTIFS(PagoID,E342)&gt;1,"Código repetido",IF(NOT(ISNUMBER(B342)),"Confira a data",IF(OR(B342&lt;1,B342&gt;73415,INT(B342)&lt;&gt;B342),"Confira a data",IF(NOT(ISNUMBER(C342)),"Confira o valor",IF(C342&lt;=0,"Valor maior que zero",IF(COUNTIFS(Medios,D342)&lt;&gt;1,"Escolha um meio",IF(COUNTIFS(GastoID,A342)&lt;&gt;1,"Confira o ID da despesa",IF(SUMIFS(GastoValido,GastoID,A342)&lt;=0,"Corrija a obrigação",IF(B342&lt;SUMIFS(GastoFecha,GastoID,A342),"Anterior à despesa","OK"))))))))))))</f>
        <v/>
      </c>
      <c r="H342" s="34" t="n">
        <f aca="false">IF(G342="OK",C342,0)</f>
        <v>0</v>
      </c>
    </row>
    <row r="343" customFormat="false" ht="25" hidden="false" customHeight="true" outlineLevel="0" collapsed="false">
      <c r="A343" s="31"/>
      <c r="B343" s="32"/>
      <c r="C343" s="33"/>
      <c r="D343" s="31"/>
      <c r="E343" s="31"/>
      <c r="F343" s="31"/>
      <c r="G343" s="36" t="str">
        <f aca="false">IF(COUNTA(A343:F343)=0,"",IF(E343="","Falta o código",IF(E343&lt;&gt;TRIM(E343),"Confira o código",IF(COUNTIFS(PagoID,E343)&gt;1,"Código repetido",IF(NOT(ISNUMBER(B343)),"Confira a data",IF(OR(B343&lt;1,B343&gt;73415,INT(B343)&lt;&gt;B343),"Confira a data",IF(NOT(ISNUMBER(C343)),"Confira o valor",IF(C343&lt;=0,"Valor maior que zero",IF(COUNTIFS(Medios,D343)&lt;&gt;1,"Escolha um meio",IF(COUNTIFS(GastoID,A343)&lt;&gt;1,"Confira o ID da despesa",IF(SUMIFS(GastoValido,GastoID,A343)&lt;=0,"Corrija a obrigação",IF(B343&lt;SUMIFS(GastoFecha,GastoID,A343),"Anterior à despesa","OK"))))))))))))</f>
        <v/>
      </c>
      <c r="H343" s="34" t="n">
        <f aca="false">IF(G343="OK",C343,0)</f>
        <v>0</v>
      </c>
    </row>
    <row r="344" customFormat="false" ht="25" hidden="false" customHeight="true" outlineLevel="0" collapsed="false">
      <c r="A344" s="31"/>
      <c r="B344" s="32"/>
      <c r="C344" s="33"/>
      <c r="D344" s="31"/>
      <c r="E344" s="31"/>
      <c r="F344" s="31"/>
      <c r="G344" s="36" t="str">
        <f aca="false">IF(COUNTA(A344:F344)=0,"",IF(E344="","Falta o código",IF(E344&lt;&gt;TRIM(E344),"Confira o código",IF(COUNTIFS(PagoID,E344)&gt;1,"Código repetido",IF(NOT(ISNUMBER(B344)),"Confira a data",IF(OR(B344&lt;1,B344&gt;73415,INT(B344)&lt;&gt;B344),"Confira a data",IF(NOT(ISNUMBER(C344)),"Confira o valor",IF(C344&lt;=0,"Valor maior que zero",IF(COUNTIFS(Medios,D344)&lt;&gt;1,"Escolha um meio",IF(COUNTIFS(GastoID,A344)&lt;&gt;1,"Confira o ID da despesa",IF(SUMIFS(GastoValido,GastoID,A344)&lt;=0,"Corrija a obrigação",IF(B344&lt;SUMIFS(GastoFecha,GastoID,A344),"Anterior à despesa","OK"))))))))))))</f>
        <v/>
      </c>
      <c r="H344" s="34" t="n">
        <f aca="false">IF(G344="OK",C344,0)</f>
        <v>0</v>
      </c>
    </row>
    <row r="345" customFormat="false" ht="25" hidden="false" customHeight="true" outlineLevel="0" collapsed="false">
      <c r="A345" s="31"/>
      <c r="B345" s="32"/>
      <c r="C345" s="33"/>
      <c r="D345" s="31"/>
      <c r="E345" s="31"/>
      <c r="F345" s="31"/>
      <c r="G345" s="36" t="str">
        <f aca="false">IF(COUNTA(A345:F345)=0,"",IF(E345="","Falta o código",IF(E345&lt;&gt;TRIM(E345),"Confira o código",IF(COUNTIFS(PagoID,E345)&gt;1,"Código repetido",IF(NOT(ISNUMBER(B345)),"Confira a data",IF(OR(B345&lt;1,B345&gt;73415,INT(B345)&lt;&gt;B345),"Confira a data",IF(NOT(ISNUMBER(C345)),"Confira o valor",IF(C345&lt;=0,"Valor maior que zero",IF(COUNTIFS(Medios,D345)&lt;&gt;1,"Escolha um meio",IF(COUNTIFS(GastoID,A345)&lt;&gt;1,"Confira o ID da despesa",IF(SUMIFS(GastoValido,GastoID,A345)&lt;=0,"Corrija a obrigação",IF(B345&lt;SUMIFS(GastoFecha,GastoID,A345),"Anterior à despesa","OK"))))))))))))</f>
        <v/>
      </c>
      <c r="H345" s="34" t="n">
        <f aca="false">IF(G345="OK",C345,0)</f>
        <v>0</v>
      </c>
    </row>
    <row r="346" customFormat="false" ht="25" hidden="false" customHeight="true" outlineLevel="0" collapsed="false">
      <c r="A346" s="31"/>
      <c r="B346" s="32"/>
      <c r="C346" s="33"/>
      <c r="D346" s="31"/>
      <c r="E346" s="31"/>
      <c r="F346" s="31"/>
      <c r="G346" s="36" t="str">
        <f aca="false">IF(COUNTA(A346:F346)=0,"",IF(E346="","Falta o código",IF(E346&lt;&gt;TRIM(E346),"Confira o código",IF(COUNTIFS(PagoID,E346)&gt;1,"Código repetido",IF(NOT(ISNUMBER(B346)),"Confira a data",IF(OR(B346&lt;1,B346&gt;73415,INT(B346)&lt;&gt;B346),"Confira a data",IF(NOT(ISNUMBER(C346)),"Confira o valor",IF(C346&lt;=0,"Valor maior que zero",IF(COUNTIFS(Medios,D346)&lt;&gt;1,"Escolha um meio",IF(COUNTIFS(GastoID,A346)&lt;&gt;1,"Confira o ID da despesa",IF(SUMIFS(GastoValido,GastoID,A346)&lt;=0,"Corrija a obrigação",IF(B346&lt;SUMIFS(GastoFecha,GastoID,A346),"Anterior à despesa","OK"))))))))))))</f>
        <v/>
      </c>
      <c r="H346" s="34" t="n">
        <f aca="false">IF(G346="OK",C346,0)</f>
        <v>0</v>
      </c>
    </row>
    <row r="347" customFormat="false" ht="25" hidden="false" customHeight="true" outlineLevel="0" collapsed="false">
      <c r="A347" s="31"/>
      <c r="B347" s="32"/>
      <c r="C347" s="33"/>
      <c r="D347" s="31"/>
      <c r="E347" s="31"/>
      <c r="F347" s="31"/>
      <c r="G347" s="36" t="str">
        <f aca="false">IF(COUNTA(A347:F347)=0,"",IF(E347="","Falta o código",IF(E347&lt;&gt;TRIM(E347),"Confira o código",IF(COUNTIFS(PagoID,E347)&gt;1,"Código repetido",IF(NOT(ISNUMBER(B347)),"Confira a data",IF(OR(B347&lt;1,B347&gt;73415,INT(B347)&lt;&gt;B347),"Confira a data",IF(NOT(ISNUMBER(C347)),"Confira o valor",IF(C347&lt;=0,"Valor maior que zero",IF(COUNTIFS(Medios,D347)&lt;&gt;1,"Escolha um meio",IF(COUNTIFS(GastoID,A347)&lt;&gt;1,"Confira o ID da despesa",IF(SUMIFS(GastoValido,GastoID,A347)&lt;=0,"Corrija a obrigação",IF(B347&lt;SUMIFS(GastoFecha,GastoID,A347),"Anterior à despesa","OK"))))))))))))</f>
        <v/>
      </c>
      <c r="H347" s="34" t="n">
        <f aca="false">IF(G347="OK",C347,0)</f>
        <v>0</v>
      </c>
    </row>
    <row r="348" customFormat="false" ht="25" hidden="false" customHeight="true" outlineLevel="0" collapsed="false">
      <c r="A348" s="31"/>
      <c r="B348" s="32"/>
      <c r="C348" s="33"/>
      <c r="D348" s="31"/>
      <c r="E348" s="31"/>
      <c r="F348" s="31"/>
      <c r="G348" s="36" t="str">
        <f aca="false">IF(COUNTA(A348:F348)=0,"",IF(E348="","Falta o código",IF(E348&lt;&gt;TRIM(E348),"Confira o código",IF(COUNTIFS(PagoID,E348)&gt;1,"Código repetido",IF(NOT(ISNUMBER(B348)),"Confira a data",IF(OR(B348&lt;1,B348&gt;73415,INT(B348)&lt;&gt;B348),"Confira a data",IF(NOT(ISNUMBER(C348)),"Confira o valor",IF(C348&lt;=0,"Valor maior que zero",IF(COUNTIFS(Medios,D348)&lt;&gt;1,"Escolha um meio",IF(COUNTIFS(GastoID,A348)&lt;&gt;1,"Confira o ID da despesa",IF(SUMIFS(GastoValido,GastoID,A348)&lt;=0,"Corrija a obrigação",IF(B348&lt;SUMIFS(GastoFecha,GastoID,A348),"Anterior à despesa","OK"))))))))))))</f>
        <v/>
      </c>
      <c r="H348" s="34" t="n">
        <f aca="false">IF(G348="OK",C348,0)</f>
        <v>0</v>
      </c>
    </row>
    <row r="349" customFormat="false" ht="25" hidden="false" customHeight="true" outlineLevel="0" collapsed="false">
      <c r="A349" s="31"/>
      <c r="B349" s="32"/>
      <c r="C349" s="33"/>
      <c r="D349" s="31"/>
      <c r="E349" s="31"/>
      <c r="F349" s="31"/>
      <c r="G349" s="36" t="str">
        <f aca="false">IF(COUNTA(A349:F349)=0,"",IF(E349="","Falta o código",IF(E349&lt;&gt;TRIM(E349),"Confira o código",IF(COUNTIFS(PagoID,E349)&gt;1,"Código repetido",IF(NOT(ISNUMBER(B349)),"Confira a data",IF(OR(B349&lt;1,B349&gt;73415,INT(B349)&lt;&gt;B349),"Confira a data",IF(NOT(ISNUMBER(C349)),"Confira o valor",IF(C349&lt;=0,"Valor maior que zero",IF(COUNTIFS(Medios,D349)&lt;&gt;1,"Escolha um meio",IF(COUNTIFS(GastoID,A349)&lt;&gt;1,"Confira o ID da despesa",IF(SUMIFS(GastoValido,GastoID,A349)&lt;=0,"Corrija a obrigação",IF(B349&lt;SUMIFS(GastoFecha,GastoID,A349),"Anterior à despesa","OK"))))))))))))</f>
        <v/>
      </c>
      <c r="H349" s="34" t="n">
        <f aca="false">IF(G349="OK",C349,0)</f>
        <v>0</v>
      </c>
    </row>
    <row r="350" customFormat="false" ht="25" hidden="false" customHeight="true" outlineLevel="0" collapsed="false">
      <c r="A350" s="31"/>
      <c r="B350" s="32"/>
      <c r="C350" s="33"/>
      <c r="D350" s="31"/>
      <c r="E350" s="31"/>
      <c r="F350" s="31"/>
      <c r="G350" s="36" t="str">
        <f aca="false">IF(COUNTA(A350:F350)=0,"",IF(E350="","Falta o código",IF(E350&lt;&gt;TRIM(E350),"Confira o código",IF(COUNTIFS(PagoID,E350)&gt;1,"Código repetido",IF(NOT(ISNUMBER(B350)),"Confira a data",IF(OR(B350&lt;1,B350&gt;73415,INT(B350)&lt;&gt;B350),"Confira a data",IF(NOT(ISNUMBER(C350)),"Confira o valor",IF(C350&lt;=0,"Valor maior que zero",IF(COUNTIFS(Medios,D350)&lt;&gt;1,"Escolha um meio",IF(COUNTIFS(GastoID,A350)&lt;&gt;1,"Confira o ID da despesa",IF(SUMIFS(GastoValido,GastoID,A350)&lt;=0,"Corrija a obrigação",IF(B350&lt;SUMIFS(GastoFecha,GastoID,A350),"Anterior à despesa","OK"))))))))))))</f>
        <v/>
      </c>
      <c r="H350" s="34" t="n">
        <f aca="false">IF(G350="OK",C350,0)</f>
        <v>0</v>
      </c>
    </row>
    <row r="351" customFormat="false" ht="25" hidden="false" customHeight="true" outlineLevel="0" collapsed="false">
      <c r="A351" s="31"/>
      <c r="B351" s="32"/>
      <c r="C351" s="33"/>
      <c r="D351" s="31"/>
      <c r="E351" s="31"/>
      <c r="F351" s="31"/>
      <c r="G351" s="36" t="str">
        <f aca="false">IF(COUNTA(A351:F351)=0,"",IF(E351="","Falta o código",IF(E351&lt;&gt;TRIM(E351),"Confira o código",IF(COUNTIFS(PagoID,E351)&gt;1,"Código repetido",IF(NOT(ISNUMBER(B351)),"Confira a data",IF(OR(B351&lt;1,B351&gt;73415,INT(B351)&lt;&gt;B351),"Confira a data",IF(NOT(ISNUMBER(C351)),"Confira o valor",IF(C351&lt;=0,"Valor maior que zero",IF(COUNTIFS(Medios,D351)&lt;&gt;1,"Escolha um meio",IF(COUNTIFS(GastoID,A351)&lt;&gt;1,"Confira o ID da despesa",IF(SUMIFS(GastoValido,GastoID,A351)&lt;=0,"Corrija a obrigação",IF(B351&lt;SUMIFS(GastoFecha,GastoID,A351),"Anterior à despesa","OK"))))))))))))</f>
        <v/>
      </c>
      <c r="H351" s="34" t="n">
        <f aca="false">IF(G351="OK",C351,0)</f>
        <v>0</v>
      </c>
    </row>
    <row r="352" customFormat="false" ht="25" hidden="false" customHeight="true" outlineLevel="0" collapsed="false">
      <c r="A352" s="31"/>
      <c r="B352" s="32"/>
      <c r="C352" s="33"/>
      <c r="D352" s="31"/>
      <c r="E352" s="31"/>
      <c r="F352" s="31"/>
      <c r="G352" s="36" t="str">
        <f aca="false">IF(COUNTA(A352:F352)=0,"",IF(E352="","Falta o código",IF(E352&lt;&gt;TRIM(E352),"Confira o código",IF(COUNTIFS(PagoID,E352)&gt;1,"Código repetido",IF(NOT(ISNUMBER(B352)),"Confira a data",IF(OR(B352&lt;1,B352&gt;73415,INT(B352)&lt;&gt;B352),"Confira a data",IF(NOT(ISNUMBER(C352)),"Confira o valor",IF(C352&lt;=0,"Valor maior que zero",IF(COUNTIFS(Medios,D352)&lt;&gt;1,"Escolha um meio",IF(COUNTIFS(GastoID,A352)&lt;&gt;1,"Confira o ID da despesa",IF(SUMIFS(GastoValido,GastoID,A352)&lt;=0,"Corrija a obrigação",IF(B352&lt;SUMIFS(GastoFecha,GastoID,A352),"Anterior à despesa","OK"))))))))))))</f>
        <v/>
      </c>
      <c r="H352" s="34" t="n">
        <f aca="false">IF(G352="OK",C352,0)</f>
        <v>0</v>
      </c>
    </row>
    <row r="353" customFormat="false" ht="25" hidden="false" customHeight="true" outlineLevel="0" collapsed="false">
      <c r="A353" s="31"/>
      <c r="B353" s="32"/>
      <c r="C353" s="33"/>
      <c r="D353" s="31"/>
      <c r="E353" s="31"/>
      <c r="F353" s="31"/>
      <c r="G353" s="36" t="str">
        <f aca="false">IF(COUNTA(A353:F353)=0,"",IF(E353="","Falta o código",IF(E353&lt;&gt;TRIM(E353),"Confira o código",IF(COUNTIFS(PagoID,E353)&gt;1,"Código repetido",IF(NOT(ISNUMBER(B353)),"Confira a data",IF(OR(B353&lt;1,B353&gt;73415,INT(B353)&lt;&gt;B353),"Confira a data",IF(NOT(ISNUMBER(C353)),"Confira o valor",IF(C353&lt;=0,"Valor maior que zero",IF(COUNTIFS(Medios,D353)&lt;&gt;1,"Escolha um meio",IF(COUNTIFS(GastoID,A353)&lt;&gt;1,"Confira o ID da despesa",IF(SUMIFS(GastoValido,GastoID,A353)&lt;=0,"Corrija a obrigação",IF(B353&lt;SUMIFS(GastoFecha,GastoID,A353),"Anterior à despesa","OK"))))))))))))</f>
        <v/>
      </c>
      <c r="H353" s="34" t="n">
        <f aca="false">IF(G353="OK",C353,0)</f>
        <v>0</v>
      </c>
    </row>
    <row r="354" customFormat="false" ht="25" hidden="false" customHeight="true" outlineLevel="0" collapsed="false">
      <c r="A354" s="31"/>
      <c r="B354" s="32"/>
      <c r="C354" s="33"/>
      <c r="D354" s="31"/>
      <c r="E354" s="31"/>
      <c r="F354" s="31"/>
      <c r="G354" s="36" t="str">
        <f aca="false">IF(COUNTA(A354:F354)=0,"",IF(E354="","Falta o código",IF(E354&lt;&gt;TRIM(E354),"Confira o código",IF(COUNTIFS(PagoID,E354)&gt;1,"Código repetido",IF(NOT(ISNUMBER(B354)),"Confira a data",IF(OR(B354&lt;1,B354&gt;73415,INT(B354)&lt;&gt;B354),"Confira a data",IF(NOT(ISNUMBER(C354)),"Confira o valor",IF(C354&lt;=0,"Valor maior que zero",IF(COUNTIFS(Medios,D354)&lt;&gt;1,"Escolha um meio",IF(COUNTIFS(GastoID,A354)&lt;&gt;1,"Confira o ID da despesa",IF(SUMIFS(GastoValido,GastoID,A354)&lt;=0,"Corrija a obrigação",IF(B354&lt;SUMIFS(GastoFecha,GastoID,A354),"Anterior à despesa","OK"))))))))))))</f>
        <v/>
      </c>
      <c r="H354" s="34" t="n">
        <f aca="false">IF(G354="OK",C354,0)</f>
        <v>0</v>
      </c>
    </row>
    <row r="355" customFormat="false" ht="25" hidden="false" customHeight="true" outlineLevel="0" collapsed="false">
      <c r="A355" s="31"/>
      <c r="B355" s="32"/>
      <c r="C355" s="33"/>
      <c r="D355" s="31"/>
      <c r="E355" s="31"/>
      <c r="F355" s="31"/>
      <c r="G355" s="36" t="str">
        <f aca="false">IF(COUNTA(A355:F355)=0,"",IF(E355="","Falta o código",IF(E355&lt;&gt;TRIM(E355),"Confira o código",IF(COUNTIFS(PagoID,E355)&gt;1,"Código repetido",IF(NOT(ISNUMBER(B355)),"Confira a data",IF(OR(B355&lt;1,B355&gt;73415,INT(B355)&lt;&gt;B355),"Confira a data",IF(NOT(ISNUMBER(C355)),"Confira o valor",IF(C355&lt;=0,"Valor maior que zero",IF(COUNTIFS(Medios,D355)&lt;&gt;1,"Escolha um meio",IF(COUNTIFS(GastoID,A355)&lt;&gt;1,"Confira o ID da despesa",IF(SUMIFS(GastoValido,GastoID,A355)&lt;=0,"Corrija a obrigação",IF(B355&lt;SUMIFS(GastoFecha,GastoID,A355),"Anterior à despesa","OK"))))))))))))</f>
        <v/>
      </c>
      <c r="H355" s="34" t="n">
        <f aca="false">IF(G355="OK",C355,0)</f>
        <v>0</v>
      </c>
    </row>
    <row r="356" customFormat="false" ht="25" hidden="false" customHeight="true" outlineLevel="0" collapsed="false">
      <c r="A356" s="31"/>
      <c r="B356" s="32"/>
      <c r="C356" s="33"/>
      <c r="D356" s="31"/>
      <c r="E356" s="31"/>
      <c r="F356" s="31"/>
      <c r="G356" s="36" t="str">
        <f aca="false">IF(COUNTA(A356:F356)=0,"",IF(E356="","Falta o código",IF(E356&lt;&gt;TRIM(E356),"Confira o código",IF(COUNTIFS(PagoID,E356)&gt;1,"Código repetido",IF(NOT(ISNUMBER(B356)),"Confira a data",IF(OR(B356&lt;1,B356&gt;73415,INT(B356)&lt;&gt;B356),"Confira a data",IF(NOT(ISNUMBER(C356)),"Confira o valor",IF(C356&lt;=0,"Valor maior que zero",IF(COUNTIFS(Medios,D356)&lt;&gt;1,"Escolha um meio",IF(COUNTIFS(GastoID,A356)&lt;&gt;1,"Confira o ID da despesa",IF(SUMIFS(GastoValido,GastoID,A356)&lt;=0,"Corrija a obrigação",IF(B356&lt;SUMIFS(GastoFecha,GastoID,A356),"Anterior à despesa","OK"))))))))))))</f>
        <v/>
      </c>
      <c r="H356" s="34" t="n">
        <f aca="false">IF(G356="OK",C356,0)</f>
        <v>0</v>
      </c>
    </row>
    <row r="357" customFormat="false" ht="25" hidden="false" customHeight="true" outlineLevel="0" collapsed="false">
      <c r="A357" s="31"/>
      <c r="B357" s="32"/>
      <c r="C357" s="33"/>
      <c r="D357" s="31"/>
      <c r="E357" s="31"/>
      <c r="F357" s="31"/>
      <c r="G357" s="36" t="str">
        <f aca="false">IF(COUNTA(A357:F357)=0,"",IF(E357="","Falta o código",IF(E357&lt;&gt;TRIM(E357),"Confira o código",IF(COUNTIFS(PagoID,E357)&gt;1,"Código repetido",IF(NOT(ISNUMBER(B357)),"Confira a data",IF(OR(B357&lt;1,B357&gt;73415,INT(B357)&lt;&gt;B357),"Confira a data",IF(NOT(ISNUMBER(C357)),"Confira o valor",IF(C357&lt;=0,"Valor maior que zero",IF(COUNTIFS(Medios,D357)&lt;&gt;1,"Escolha um meio",IF(COUNTIFS(GastoID,A357)&lt;&gt;1,"Confira o ID da despesa",IF(SUMIFS(GastoValido,GastoID,A357)&lt;=0,"Corrija a obrigação",IF(B357&lt;SUMIFS(GastoFecha,GastoID,A357),"Anterior à despesa","OK"))))))))))))</f>
        <v/>
      </c>
      <c r="H357" s="34" t="n">
        <f aca="false">IF(G357="OK",C357,0)</f>
        <v>0</v>
      </c>
    </row>
    <row r="358" customFormat="false" ht="25" hidden="false" customHeight="true" outlineLevel="0" collapsed="false">
      <c r="A358" s="31"/>
      <c r="B358" s="32"/>
      <c r="C358" s="33"/>
      <c r="D358" s="31"/>
      <c r="E358" s="31"/>
      <c r="F358" s="31"/>
      <c r="G358" s="36" t="str">
        <f aca="false">IF(COUNTA(A358:F358)=0,"",IF(E358="","Falta o código",IF(E358&lt;&gt;TRIM(E358),"Confira o código",IF(COUNTIFS(PagoID,E358)&gt;1,"Código repetido",IF(NOT(ISNUMBER(B358)),"Confira a data",IF(OR(B358&lt;1,B358&gt;73415,INT(B358)&lt;&gt;B358),"Confira a data",IF(NOT(ISNUMBER(C358)),"Confira o valor",IF(C358&lt;=0,"Valor maior que zero",IF(COUNTIFS(Medios,D358)&lt;&gt;1,"Escolha um meio",IF(COUNTIFS(GastoID,A358)&lt;&gt;1,"Confira o ID da despesa",IF(SUMIFS(GastoValido,GastoID,A358)&lt;=0,"Corrija a obrigação",IF(B358&lt;SUMIFS(GastoFecha,GastoID,A358),"Anterior à despesa","OK"))))))))))))</f>
        <v/>
      </c>
      <c r="H358" s="34" t="n">
        <f aca="false">IF(G358="OK",C358,0)</f>
        <v>0</v>
      </c>
    </row>
    <row r="359" customFormat="false" ht="25" hidden="false" customHeight="true" outlineLevel="0" collapsed="false">
      <c r="A359" s="31"/>
      <c r="B359" s="32"/>
      <c r="C359" s="33"/>
      <c r="D359" s="31"/>
      <c r="E359" s="31"/>
      <c r="F359" s="31"/>
      <c r="G359" s="36" t="str">
        <f aca="false">IF(COUNTA(A359:F359)=0,"",IF(E359="","Falta o código",IF(E359&lt;&gt;TRIM(E359),"Confira o código",IF(COUNTIFS(PagoID,E359)&gt;1,"Código repetido",IF(NOT(ISNUMBER(B359)),"Confira a data",IF(OR(B359&lt;1,B359&gt;73415,INT(B359)&lt;&gt;B359),"Confira a data",IF(NOT(ISNUMBER(C359)),"Confira o valor",IF(C359&lt;=0,"Valor maior que zero",IF(COUNTIFS(Medios,D359)&lt;&gt;1,"Escolha um meio",IF(COUNTIFS(GastoID,A359)&lt;&gt;1,"Confira o ID da despesa",IF(SUMIFS(GastoValido,GastoID,A359)&lt;=0,"Corrija a obrigação",IF(B359&lt;SUMIFS(GastoFecha,GastoID,A359),"Anterior à despesa","OK"))))))))))))</f>
        <v/>
      </c>
      <c r="H359" s="34" t="n">
        <f aca="false">IF(G359="OK",C359,0)</f>
        <v>0</v>
      </c>
    </row>
    <row r="360" customFormat="false" ht="25" hidden="false" customHeight="true" outlineLevel="0" collapsed="false">
      <c r="A360" s="31"/>
      <c r="B360" s="32"/>
      <c r="C360" s="33"/>
      <c r="D360" s="31"/>
      <c r="E360" s="31"/>
      <c r="F360" s="31"/>
      <c r="G360" s="36" t="str">
        <f aca="false">IF(COUNTA(A360:F360)=0,"",IF(E360="","Falta o código",IF(E360&lt;&gt;TRIM(E360),"Confira o código",IF(COUNTIFS(PagoID,E360)&gt;1,"Código repetido",IF(NOT(ISNUMBER(B360)),"Confira a data",IF(OR(B360&lt;1,B360&gt;73415,INT(B360)&lt;&gt;B360),"Confira a data",IF(NOT(ISNUMBER(C360)),"Confira o valor",IF(C360&lt;=0,"Valor maior que zero",IF(COUNTIFS(Medios,D360)&lt;&gt;1,"Escolha um meio",IF(COUNTIFS(GastoID,A360)&lt;&gt;1,"Confira o ID da despesa",IF(SUMIFS(GastoValido,GastoID,A360)&lt;=0,"Corrija a obrigação",IF(B360&lt;SUMIFS(GastoFecha,GastoID,A360),"Anterior à despesa","OK"))))))))))))</f>
        <v/>
      </c>
      <c r="H360" s="34" t="n">
        <f aca="false">IF(G360="OK",C360,0)</f>
        <v>0</v>
      </c>
    </row>
    <row r="361" customFormat="false" ht="25" hidden="false" customHeight="true" outlineLevel="0" collapsed="false">
      <c r="A361" s="31"/>
      <c r="B361" s="32"/>
      <c r="C361" s="33"/>
      <c r="D361" s="31"/>
      <c r="E361" s="31"/>
      <c r="F361" s="31"/>
      <c r="G361" s="36" t="str">
        <f aca="false">IF(COUNTA(A361:F361)=0,"",IF(E361="","Falta o código",IF(E361&lt;&gt;TRIM(E361),"Confira o código",IF(COUNTIFS(PagoID,E361)&gt;1,"Código repetido",IF(NOT(ISNUMBER(B361)),"Confira a data",IF(OR(B361&lt;1,B361&gt;73415,INT(B361)&lt;&gt;B361),"Confira a data",IF(NOT(ISNUMBER(C361)),"Confira o valor",IF(C361&lt;=0,"Valor maior que zero",IF(COUNTIFS(Medios,D361)&lt;&gt;1,"Escolha um meio",IF(COUNTIFS(GastoID,A361)&lt;&gt;1,"Confira o ID da despesa",IF(SUMIFS(GastoValido,GastoID,A361)&lt;=0,"Corrija a obrigação",IF(B361&lt;SUMIFS(GastoFecha,GastoID,A361),"Anterior à despesa","OK"))))))))))))</f>
        <v/>
      </c>
      <c r="H361" s="34" t="n">
        <f aca="false">IF(G361="OK",C361,0)</f>
        <v>0</v>
      </c>
    </row>
    <row r="362" customFormat="false" ht="25" hidden="false" customHeight="true" outlineLevel="0" collapsed="false">
      <c r="A362" s="31"/>
      <c r="B362" s="32"/>
      <c r="C362" s="33"/>
      <c r="D362" s="31"/>
      <c r="E362" s="31"/>
      <c r="F362" s="31"/>
      <c r="G362" s="36" t="str">
        <f aca="false">IF(COUNTA(A362:F362)=0,"",IF(E362="","Falta o código",IF(E362&lt;&gt;TRIM(E362),"Confira o código",IF(COUNTIFS(PagoID,E362)&gt;1,"Código repetido",IF(NOT(ISNUMBER(B362)),"Confira a data",IF(OR(B362&lt;1,B362&gt;73415,INT(B362)&lt;&gt;B362),"Confira a data",IF(NOT(ISNUMBER(C362)),"Confira o valor",IF(C362&lt;=0,"Valor maior que zero",IF(COUNTIFS(Medios,D362)&lt;&gt;1,"Escolha um meio",IF(COUNTIFS(GastoID,A362)&lt;&gt;1,"Confira o ID da despesa",IF(SUMIFS(GastoValido,GastoID,A362)&lt;=0,"Corrija a obrigação",IF(B362&lt;SUMIFS(GastoFecha,GastoID,A362),"Anterior à despesa","OK"))))))))))))</f>
        <v/>
      </c>
      <c r="H362" s="34" t="n">
        <f aca="false">IF(G362="OK",C362,0)</f>
        <v>0</v>
      </c>
    </row>
    <row r="363" customFormat="false" ht="25" hidden="false" customHeight="true" outlineLevel="0" collapsed="false">
      <c r="A363" s="31"/>
      <c r="B363" s="32"/>
      <c r="C363" s="33"/>
      <c r="D363" s="31"/>
      <c r="E363" s="31"/>
      <c r="F363" s="31"/>
      <c r="G363" s="36" t="str">
        <f aca="false">IF(COUNTA(A363:F363)=0,"",IF(E363="","Falta o código",IF(E363&lt;&gt;TRIM(E363),"Confira o código",IF(COUNTIFS(PagoID,E363)&gt;1,"Código repetido",IF(NOT(ISNUMBER(B363)),"Confira a data",IF(OR(B363&lt;1,B363&gt;73415,INT(B363)&lt;&gt;B363),"Confira a data",IF(NOT(ISNUMBER(C363)),"Confira o valor",IF(C363&lt;=0,"Valor maior que zero",IF(COUNTIFS(Medios,D363)&lt;&gt;1,"Escolha um meio",IF(COUNTIFS(GastoID,A363)&lt;&gt;1,"Confira o ID da despesa",IF(SUMIFS(GastoValido,GastoID,A363)&lt;=0,"Corrija a obrigação",IF(B363&lt;SUMIFS(GastoFecha,GastoID,A363),"Anterior à despesa","OK"))))))))))))</f>
        <v/>
      </c>
      <c r="H363" s="34" t="n">
        <f aca="false">IF(G363="OK",C363,0)</f>
        <v>0</v>
      </c>
    </row>
    <row r="364" customFormat="false" ht="25" hidden="false" customHeight="true" outlineLevel="0" collapsed="false">
      <c r="A364" s="31"/>
      <c r="B364" s="32"/>
      <c r="C364" s="33"/>
      <c r="D364" s="31"/>
      <c r="E364" s="31"/>
      <c r="F364" s="31"/>
      <c r="G364" s="36" t="str">
        <f aca="false">IF(COUNTA(A364:F364)=0,"",IF(E364="","Falta o código",IF(E364&lt;&gt;TRIM(E364),"Confira o código",IF(COUNTIFS(PagoID,E364)&gt;1,"Código repetido",IF(NOT(ISNUMBER(B364)),"Confira a data",IF(OR(B364&lt;1,B364&gt;73415,INT(B364)&lt;&gt;B364),"Confira a data",IF(NOT(ISNUMBER(C364)),"Confira o valor",IF(C364&lt;=0,"Valor maior que zero",IF(COUNTIFS(Medios,D364)&lt;&gt;1,"Escolha um meio",IF(COUNTIFS(GastoID,A364)&lt;&gt;1,"Confira o ID da despesa",IF(SUMIFS(GastoValido,GastoID,A364)&lt;=0,"Corrija a obrigação",IF(B364&lt;SUMIFS(GastoFecha,GastoID,A364),"Anterior à despesa","OK"))))))))))))</f>
        <v/>
      </c>
      <c r="H364" s="34" t="n">
        <f aca="false">IF(G364="OK",C364,0)</f>
        <v>0</v>
      </c>
    </row>
    <row r="365" customFormat="false" ht="25" hidden="false" customHeight="true" outlineLevel="0" collapsed="false">
      <c r="A365" s="31"/>
      <c r="B365" s="32"/>
      <c r="C365" s="33"/>
      <c r="D365" s="31"/>
      <c r="E365" s="31"/>
      <c r="F365" s="31"/>
      <c r="G365" s="36" t="str">
        <f aca="false">IF(COUNTA(A365:F365)=0,"",IF(E365="","Falta o código",IF(E365&lt;&gt;TRIM(E365),"Confira o código",IF(COUNTIFS(PagoID,E365)&gt;1,"Código repetido",IF(NOT(ISNUMBER(B365)),"Confira a data",IF(OR(B365&lt;1,B365&gt;73415,INT(B365)&lt;&gt;B365),"Confira a data",IF(NOT(ISNUMBER(C365)),"Confira o valor",IF(C365&lt;=0,"Valor maior que zero",IF(COUNTIFS(Medios,D365)&lt;&gt;1,"Escolha um meio",IF(COUNTIFS(GastoID,A365)&lt;&gt;1,"Confira o ID da despesa",IF(SUMIFS(GastoValido,GastoID,A365)&lt;=0,"Corrija a obrigação",IF(B365&lt;SUMIFS(GastoFecha,GastoID,A365),"Anterior à despesa","OK"))))))))))))</f>
        <v/>
      </c>
      <c r="H365" s="34" t="n">
        <f aca="false">IF(G365="OK",C365,0)</f>
        <v>0</v>
      </c>
    </row>
    <row r="366" customFormat="false" ht="25" hidden="false" customHeight="true" outlineLevel="0" collapsed="false">
      <c r="A366" s="31"/>
      <c r="B366" s="32"/>
      <c r="C366" s="33"/>
      <c r="D366" s="31"/>
      <c r="E366" s="31"/>
      <c r="F366" s="31"/>
      <c r="G366" s="36" t="str">
        <f aca="false">IF(COUNTA(A366:F366)=0,"",IF(E366="","Falta o código",IF(E366&lt;&gt;TRIM(E366),"Confira o código",IF(COUNTIFS(PagoID,E366)&gt;1,"Código repetido",IF(NOT(ISNUMBER(B366)),"Confira a data",IF(OR(B366&lt;1,B366&gt;73415,INT(B366)&lt;&gt;B366),"Confira a data",IF(NOT(ISNUMBER(C366)),"Confira o valor",IF(C366&lt;=0,"Valor maior que zero",IF(COUNTIFS(Medios,D366)&lt;&gt;1,"Escolha um meio",IF(COUNTIFS(GastoID,A366)&lt;&gt;1,"Confira o ID da despesa",IF(SUMIFS(GastoValido,GastoID,A366)&lt;=0,"Corrija a obrigação",IF(B366&lt;SUMIFS(GastoFecha,GastoID,A366),"Anterior à despesa","OK"))))))))))))</f>
        <v/>
      </c>
      <c r="H366" s="34" t="n">
        <f aca="false">IF(G366="OK",C366,0)</f>
        <v>0</v>
      </c>
    </row>
    <row r="367" customFormat="false" ht="25" hidden="false" customHeight="true" outlineLevel="0" collapsed="false">
      <c r="A367" s="31"/>
      <c r="B367" s="32"/>
      <c r="C367" s="33"/>
      <c r="D367" s="31"/>
      <c r="E367" s="31"/>
      <c r="F367" s="31"/>
      <c r="G367" s="36" t="str">
        <f aca="false">IF(COUNTA(A367:F367)=0,"",IF(E367="","Falta o código",IF(E367&lt;&gt;TRIM(E367),"Confira o código",IF(COUNTIFS(PagoID,E367)&gt;1,"Código repetido",IF(NOT(ISNUMBER(B367)),"Confira a data",IF(OR(B367&lt;1,B367&gt;73415,INT(B367)&lt;&gt;B367),"Confira a data",IF(NOT(ISNUMBER(C367)),"Confira o valor",IF(C367&lt;=0,"Valor maior que zero",IF(COUNTIFS(Medios,D367)&lt;&gt;1,"Escolha um meio",IF(COUNTIFS(GastoID,A367)&lt;&gt;1,"Confira o ID da despesa",IF(SUMIFS(GastoValido,GastoID,A367)&lt;=0,"Corrija a obrigação",IF(B367&lt;SUMIFS(GastoFecha,GastoID,A367),"Anterior à despesa","OK"))))))))))))</f>
        <v/>
      </c>
      <c r="H367" s="34" t="n">
        <f aca="false">IF(G367="OK",C367,0)</f>
        <v>0</v>
      </c>
    </row>
    <row r="368" customFormat="false" ht="25" hidden="false" customHeight="true" outlineLevel="0" collapsed="false">
      <c r="A368" s="31"/>
      <c r="B368" s="32"/>
      <c r="C368" s="33"/>
      <c r="D368" s="31"/>
      <c r="E368" s="31"/>
      <c r="F368" s="31"/>
      <c r="G368" s="36" t="str">
        <f aca="false">IF(COUNTA(A368:F368)=0,"",IF(E368="","Falta o código",IF(E368&lt;&gt;TRIM(E368),"Confira o código",IF(COUNTIFS(PagoID,E368)&gt;1,"Código repetido",IF(NOT(ISNUMBER(B368)),"Confira a data",IF(OR(B368&lt;1,B368&gt;73415,INT(B368)&lt;&gt;B368),"Confira a data",IF(NOT(ISNUMBER(C368)),"Confira o valor",IF(C368&lt;=0,"Valor maior que zero",IF(COUNTIFS(Medios,D368)&lt;&gt;1,"Escolha um meio",IF(COUNTIFS(GastoID,A368)&lt;&gt;1,"Confira o ID da despesa",IF(SUMIFS(GastoValido,GastoID,A368)&lt;=0,"Corrija a obrigação",IF(B368&lt;SUMIFS(GastoFecha,GastoID,A368),"Anterior à despesa","OK"))))))))))))</f>
        <v/>
      </c>
      <c r="H368" s="34" t="n">
        <f aca="false">IF(G368="OK",C368,0)</f>
        <v>0</v>
      </c>
    </row>
    <row r="369" customFormat="false" ht="25" hidden="false" customHeight="true" outlineLevel="0" collapsed="false">
      <c r="A369" s="31"/>
      <c r="B369" s="32"/>
      <c r="C369" s="33"/>
      <c r="D369" s="31"/>
      <c r="E369" s="31"/>
      <c r="F369" s="31"/>
      <c r="G369" s="36" t="str">
        <f aca="false">IF(COUNTA(A369:F369)=0,"",IF(E369="","Falta o código",IF(E369&lt;&gt;TRIM(E369),"Confira o código",IF(COUNTIFS(PagoID,E369)&gt;1,"Código repetido",IF(NOT(ISNUMBER(B369)),"Confira a data",IF(OR(B369&lt;1,B369&gt;73415,INT(B369)&lt;&gt;B369),"Confira a data",IF(NOT(ISNUMBER(C369)),"Confira o valor",IF(C369&lt;=0,"Valor maior que zero",IF(COUNTIFS(Medios,D369)&lt;&gt;1,"Escolha um meio",IF(COUNTIFS(GastoID,A369)&lt;&gt;1,"Confira o ID da despesa",IF(SUMIFS(GastoValido,GastoID,A369)&lt;=0,"Corrija a obrigação",IF(B369&lt;SUMIFS(GastoFecha,GastoID,A369),"Anterior à despesa","OK"))))))))))))</f>
        <v/>
      </c>
      <c r="H369" s="34" t="n">
        <f aca="false">IF(G369="OK",C369,0)</f>
        <v>0</v>
      </c>
    </row>
    <row r="370" customFormat="false" ht="25" hidden="false" customHeight="true" outlineLevel="0" collapsed="false">
      <c r="A370" s="31"/>
      <c r="B370" s="32"/>
      <c r="C370" s="33"/>
      <c r="D370" s="31"/>
      <c r="E370" s="31"/>
      <c r="F370" s="31"/>
      <c r="G370" s="36" t="str">
        <f aca="false">IF(COUNTA(A370:F370)=0,"",IF(E370="","Falta o código",IF(E370&lt;&gt;TRIM(E370),"Confira o código",IF(COUNTIFS(PagoID,E370)&gt;1,"Código repetido",IF(NOT(ISNUMBER(B370)),"Confira a data",IF(OR(B370&lt;1,B370&gt;73415,INT(B370)&lt;&gt;B370),"Confira a data",IF(NOT(ISNUMBER(C370)),"Confira o valor",IF(C370&lt;=0,"Valor maior que zero",IF(COUNTIFS(Medios,D370)&lt;&gt;1,"Escolha um meio",IF(COUNTIFS(GastoID,A370)&lt;&gt;1,"Confira o ID da despesa",IF(SUMIFS(GastoValido,GastoID,A370)&lt;=0,"Corrija a obrigação",IF(B370&lt;SUMIFS(GastoFecha,GastoID,A370),"Anterior à despesa","OK"))))))))))))</f>
        <v/>
      </c>
      <c r="H370" s="34" t="n">
        <f aca="false">IF(G370="OK",C370,0)</f>
        <v>0</v>
      </c>
    </row>
    <row r="371" customFormat="false" ht="25" hidden="false" customHeight="true" outlineLevel="0" collapsed="false">
      <c r="A371" s="31"/>
      <c r="B371" s="32"/>
      <c r="C371" s="33"/>
      <c r="D371" s="31"/>
      <c r="E371" s="31"/>
      <c r="F371" s="31"/>
      <c r="G371" s="36" t="str">
        <f aca="false">IF(COUNTA(A371:F371)=0,"",IF(E371="","Falta o código",IF(E371&lt;&gt;TRIM(E371),"Confira o código",IF(COUNTIFS(PagoID,E371)&gt;1,"Código repetido",IF(NOT(ISNUMBER(B371)),"Confira a data",IF(OR(B371&lt;1,B371&gt;73415,INT(B371)&lt;&gt;B371),"Confira a data",IF(NOT(ISNUMBER(C371)),"Confira o valor",IF(C371&lt;=0,"Valor maior que zero",IF(COUNTIFS(Medios,D371)&lt;&gt;1,"Escolha um meio",IF(COUNTIFS(GastoID,A371)&lt;&gt;1,"Confira o ID da despesa",IF(SUMIFS(GastoValido,GastoID,A371)&lt;=0,"Corrija a obrigação",IF(B371&lt;SUMIFS(GastoFecha,GastoID,A371),"Anterior à despesa","OK"))))))))))))</f>
        <v/>
      </c>
      <c r="H371" s="34" t="n">
        <f aca="false">IF(G371="OK",C371,0)</f>
        <v>0</v>
      </c>
    </row>
    <row r="372" customFormat="false" ht="25" hidden="false" customHeight="true" outlineLevel="0" collapsed="false">
      <c r="A372" s="31"/>
      <c r="B372" s="32"/>
      <c r="C372" s="33"/>
      <c r="D372" s="31"/>
      <c r="E372" s="31"/>
      <c r="F372" s="31"/>
      <c r="G372" s="36" t="str">
        <f aca="false">IF(COUNTA(A372:F372)=0,"",IF(E372="","Falta o código",IF(E372&lt;&gt;TRIM(E372),"Confira o código",IF(COUNTIFS(PagoID,E372)&gt;1,"Código repetido",IF(NOT(ISNUMBER(B372)),"Confira a data",IF(OR(B372&lt;1,B372&gt;73415,INT(B372)&lt;&gt;B372),"Confira a data",IF(NOT(ISNUMBER(C372)),"Confira o valor",IF(C372&lt;=0,"Valor maior que zero",IF(COUNTIFS(Medios,D372)&lt;&gt;1,"Escolha um meio",IF(COUNTIFS(GastoID,A372)&lt;&gt;1,"Confira o ID da despesa",IF(SUMIFS(GastoValido,GastoID,A372)&lt;=0,"Corrija a obrigação",IF(B372&lt;SUMIFS(GastoFecha,GastoID,A372),"Anterior à despesa","OK"))))))))))))</f>
        <v/>
      </c>
      <c r="H372" s="34" t="n">
        <f aca="false">IF(G372="OK",C372,0)</f>
        <v>0</v>
      </c>
    </row>
    <row r="373" customFormat="false" ht="25" hidden="false" customHeight="true" outlineLevel="0" collapsed="false">
      <c r="A373" s="31"/>
      <c r="B373" s="32"/>
      <c r="C373" s="33"/>
      <c r="D373" s="31"/>
      <c r="E373" s="31"/>
      <c r="F373" s="31"/>
      <c r="G373" s="36" t="str">
        <f aca="false">IF(COUNTA(A373:F373)=0,"",IF(E373="","Falta o código",IF(E373&lt;&gt;TRIM(E373),"Confira o código",IF(COUNTIFS(PagoID,E373)&gt;1,"Código repetido",IF(NOT(ISNUMBER(B373)),"Confira a data",IF(OR(B373&lt;1,B373&gt;73415,INT(B373)&lt;&gt;B373),"Confira a data",IF(NOT(ISNUMBER(C373)),"Confira o valor",IF(C373&lt;=0,"Valor maior que zero",IF(COUNTIFS(Medios,D373)&lt;&gt;1,"Escolha um meio",IF(COUNTIFS(GastoID,A373)&lt;&gt;1,"Confira o ID da despesa",IF(SUMIFS(GastoValido,GastoID,A373)&lt;=0,"Corrija a obrigação",IF(B373&lt;SUMIFS(GastoFecha,GastoID,A373),"Anterior à despesa","OK"))))))))))))</f>
        <v/>
      </c>
      <c r="H373" s="34" t="n">
        <f aca="false">IF(G373="OK",C373,0)</f>
        <v>0</v>
      </c>
    </row>
    <row r="374" customFormat="false" ht="25" hidden="false" customHeight="true" outlineLevel="0" collapsed="false">
      <c r="A374" s="31"/>
      <c r="B374" s="32"/>
      <c r="C374" s="33"/>
      <c r="D374" s="31"/>
      <c r="E374" s="31"/>
      <c r="F374" s="31"/>
      <c r="G374" s="36" t="str">
        <f aca="false">IF(COUNTA(A374:F374)=0,"",IF(E374="","Falta o código",IF(E374&lt;&gt;TRIM(E374),"Confira o código",IF(COUNTIFS(PagoID,E374)&gt;1,"Código repetido",IF(NOT(ISNUMBER(B374)),"Confira a data",IF(OR(B374&lt;1,B374&gt;73415,INT(B374)&lt;&gt;B374),"Confira a data",IF(NOT(ISNUMBER(C374)),"Confira o valor",IF(C374&lt;=0,"Valor maior que zero",IF(COUNTIFS(Medios,D374)&lt;&gt;1,"Escolha um meio",IF(COUNTIFS(GastoID,A374)&lt;&gt;1,"Confira o ID da despesa",IF(SUMIFS(GastoValido,GastoID,A374)&lt;=0,"Corrija a obrigação",IF(B374&lt;SUMIFS(GastoFecha,GastoID,A374),"Anterior à despesa","OK"))))))))))))</f>
        <v/>
      </c>
      <c r="H374" s="34" t="n">
        <f aca="false">IF(G374="OK",C374,0)</f>
        <v>0</v>
      </c>
    </row>
    <row r="375" customFormat="false" ht="25" hidden="false" customHeight="true" outlineLevel="0" collapsed="false">
      <c r="A375" s="31"/>
      <c r="B375" s="32"/>
      <c r="C375" s="33"/>
      <c r="D375" s="31"/>
      <c r="E375" s="31"/>
      <c r="F375" s="31"/>
      <c r="G375" s="36" t="str">
        <f aca="false">IF(COUNTA(A375:F375)=0,"",IF(E375="","Falta o código",IF(E375&lt;&gt;TRIM(E375),"Confira o código",IF(COUNTIFS(PagoID,E375)&gt;1,"Código repetido",IF(NOT(ISNUMBER(B375)),"Confira a data",IF(OR(B375&lt;1,B375&gt;73415,INT(B375)&lt;&gt;B375),"Confira a data",IF(NOT(ISNUMBER(C375)),"Confira o valor",IF(C375&lt;=0,"Valor maior que zero",IF(COUNTIFS(Medios,D375)&lt;&gt;1,"Escolha um meio",IF(COUNTIFS(GastoID,A375)&lt;&gt;1,"Confira o ID da despesa",IF(SUMIFS(GastoValido,GastoID,A375)&lt;=0,"Corrija a obrigação",IF(B375&lt;SUMIFS(GastoFecha,GastoID,A375),"Anterior à despesa","OK"))))))))))))</f>
        <v/>
      </c>
      <c r="H375" s="34" t="n">
        <f aca="false">IF(G375="OK",C375,0)</f>
        <v>0</v>
      </c>
    </row>
    <row r="376" customFormat="false" ht="25" hidden="false" customHeight="true" outlineLevel="0" collapsed="false">
      <c r="A376" s="31"/>
      <c r="B376" s="32"/>
      <c r="C376" s="33"/>
      <c r="D376" s="31"/>
      <c r="E376" s="31"/>
      <c r="F376" s="31"/>
      <c r="G376" s="36" t="str">
        <f aca="false">IF(COUNTA(A376:F376)=0,"",IF(E376="","Falta o código",IF(E376&lt;&gt;TRIM(E376),"Confira o código",IF(COUNTIFS(PagoID,E376)&gt;1,"Código repetido",IF(NOT(ISNUMBER(B376)),"Confira a data",IF(OR(B376&lt;1,B376&gt;73415,INT(B376)&lt;&gt;B376),"Confira a data",IF(NOT(ISNUMBER(C376)),"Confira o valor",IF(C376&lt;=0,"Valor maior que zero",IF(COUNTIFS(Medios,D376)&lt;&gt;1,"Escolha um meio",IF(COUNTIFS(GastoID,A376)&lt;&gt;1,"Confira o ID da despesa",IF(SUMIFS(GastoValido,GastoID,A376)&lt;=0,"Corrija a obrigação",IF(B376&lt;SUMIFS(GastoFecha,GastoID,A376),"Anterior à despesa","OK"))))))))))))</f>
        <v/>
      </c>
      <c r="H376" s="34" t="n">
        <f aca="false">IF(G376="OK",C376,0)</f>
        <v>0</v>
      </c>
    </row>
    <row r="377" customFormat="false" ht="25" hidden="false" customHeight="true" outlineLevel="0" collapsed="false">
      <c r="A377" s="31"/>
      <c r="B377" s="32"/>
      <c r="C377" s="33"/>
      <c r="D377" s="31"/>
      <c r="E377" s="31"/>
      <c r="F377" s="31"/>
      <c r="G377" s="36" t="str">
        <f aca="false">IF(COUNTA(A377:F377)=0,"",IF(E377="","Falta o código",IF(E377&lt;&gt;TRIM(E377),"Confira o código",IF(COUNTIFS(PagoID,E377)&gt;1,"Código repetido",IF(NOT(ISNUMBER(B377)),"Confira a data",IF(OR(B377&lt;1,B377&gt;73415,INT(B377)&lt;&gt;B377),"Confira a data",IF(NOT(ISNUMBER(C377)),"Confira o valor",IF(C377&lt;=0,"Valor maior que zero",IF(COUNTIFS(Medios,D377)&lt;&gt;1,"Escolha um meio",IF(COUNTIFS(GastoID,A377)&lt;&gt;1,"Confira o ID da despesa",IF(SUMIFS(GastoValido,GastoID,A377)&lt;=0,"Corrija a obrigação",IF(B377&lt;SUMIFS(GastoFecha,GastoID,A377),"Anterior à despesa","OK"))))))))))))</f>
        <v/>
      </c>
      <c r="H377" s="34" t="n">
        <f aca="false">IF(G377="OK",C377,0)</f>
        <v>0</v>
      </c>
    </row>
    <row r="378" customFormat="false" ht="25" hidden="false" customHeight="true" outlineLevel="0" collapsed="false">
      <c r="A378" s="31"/>
      <c r="B378" s="32"/>
      <c r="C378" s="33"/>
      <c r="D378" s="31"/>
      <c r="E378" s="31"/>
      <c r="F378" s="31"/>
      <c r="G378" s="36" t="str">
        <f aca="false">IF(COUNTA(A378:F378)=0,"",IF(E378="","Falta o código",IF(E378&lt;&gt;TRIM(E378),"Confira o código",IF(COUNTIFS(PagoID,E378)&gt;1,"Código repetido",IF(NOT(ISNUMBER(B378)),"Confira a data",IF(OR(B378&lt;1,B378&gt;73415,INT(B378)&lt;&gt;B378),"Confira a data",IF(NOT(ISNUMBER(C378)),"Confira o valor",IF(C378&lt;=0,"Valor maior que zero",IF(COUNTIFS(Medios,D378)&lt;&gt;1,"Escolha um meio",IF(COUNTIFS(GastoID,A378)&lt;&gt;1,"Confira o ID da despesa",IF(SUMIFS(GastoValido,GastoID,A378)&lt;=0,"Corrija a obrigação",IF(B378&lt;SUMIFS(GastoFecha,GastoID,A378),"Anterior à despesa","OK"))))))))))))</f>
        <v/>
      </c>
      <c r="H378" s="34" t="n">
        <f aca="false">IF(G378="OK",C378,0)</f>
        <v>0</v>
      </c>
    </row>
    <row r="379" customFormat="false" ht="25" hidden="false" customHeight="true" outlineLevel="0" collapsed="false">
      <c r="A379" s="31"/>
      <c r="B379" s="32"/>
      <c r="C379" s="33"/>
      <c r="D379" s="31"/>
      <c r="E379" s="31"/>
      <c r="F379" s="31"/>
      <c r="G379" s="36" t="str">
        <f aca="false">IF(COUNTA(A379:F379)=0,"",IF(E379="","Falta o código",IF(E379&lt;&gt;TRIM(E379),"Confira o código",IF(COUNTIFS(PagoID,E379)&gt;1,"Código repetido",IF(NOT(ISNUMBER(B379)),"Confira a data",IF(OR(B379&lt;1,B379&gt;73415,INT(B379)&lt;&gt;B379),"Confira a data",IF(NOT(ISNUMBER(C379)),"Confira o valor",IF(C379&lt;=0,"Valor maior que zero",IF(COUNTIFS(Medios,D379)&lt;&gt;1,"Escolha um meio",IF(COUNTIFS(GastoID,A379)&lt;&gt;1,"Confira o ID da despesa",IF(SUMIFS(GastoValido,GastoID,A379)&lt;=0,"Corrija a obrigação",IF(B379&lt;SUMIFS(GastoFecha,GastoID,A379),"Anterior à despesa","OK"))))))))))))</f>
        <v/>
      </c>
      <c r="H379" s="34" t="n">
        <f aca="false">IF(G379="OK",C379,0)</f>
        <v>0</v>
      </c>
    </row>
    <row r="380" customFormat="false" ht="25" hidden="false" customHeight="true" outlineLevel="0" collapsed="false">
      <c r="A380" s="31"/>
      <c r="B380" s="32"/>
      <c r="C380" s="33"/>
      <c r="D380" s="31"/>
      <c r="E380" s="31"/>
      <c r="F380" s="31"/>
      <c r="G380" s="36" t="str">
        <f aca="false">IF(COUNTA(A380:F380)=0,"",IF(E380="","Falta o código",IF(E380&lt;&gt;TRIM(E380),"Confira o código",IF(COUNTIFS(PagoID,E380)&gt;1,"Código repetido",IF(NOT(ISNUMBER(B380)),"Confira a data",IF(OR(B380&lt;1,B380&gt;73415,INT(B380)&lt;&gt;B380),"Confira a data",IF(NOT(ISNUMBER(C380)),"Confira o valor",IF(C380&lt;=0,"Valor maior que zero",IF(COUNTIFS(Medios,D380)&lt;&gt;1,"Escolha um meio",IF(COUNTIFS(GastoID,A380)&lt;&gt;1,"Confira o ID da despesa",IF(SUMIFS(GastoValido,GastoID,A380)&lt;=0,"Corrija a obrigação",IF(B380&lt;SUMIFS(GastoFecha,GastoID,A380),"Anterior à despesa","OK"))))))))))))</f>
        <v/>
      </c>
      <c r="H380" s="34" t="n">
        <f aca="false">IF(G380="OK",C380,0)</f>
        <v>0</v>
      </c>
    </row>
    <row r="381" customFormat="false" ht="25" hidden="false" customHeight="true" outlineLevel="0" collapsed="false">
      <c r="A381" s="31"/>
      <c r="B381" s="32"/>
      <c r="C381" s="33"/>
      <c r="D381" s="31"/>
      <c r="E381" s="31"/>
      <c r="F381" s="31"/>
      <c r="G381" s="36" t="str">
        <f aca="false">IF(COUNTA(A381:F381)=0,"",IF(E381="","Falta o código",IF(E381&lt;&gt;TRIM(E381),"Confira o código",IF(COUNTIFS(PagoID,E381)&gt;1,"Código repetido",IF(NOT(ISNUMBER(B381)),"Confira a data",IF(OR(B381&lt;1,B381&gt;73415,INT(B381)&lt;&gt;B381),"Confira a data",IF(NOT(ISNUMBER(C381)),"Confira o valor",IF(C381&lt;=0,"Valor maior que zero",IF(COUNTIFS(Medios,D381)&lt;&gt;1,"Escolha um meio",IF(COUNTIFS(GastoID,A381)&lt;&gt;1,"Confira o ID da despesa",IF(SUMIFS(GastoValido,GastoID,A381)&lt;=0,"Corrija a obrigação",IF(B381&lt;SUMIFS(GastoFecha,GastoID,A381),"Anterior à despesa","OK"))))))))))))</f>
        <v/>
      </c>
      <c r="H381" s="34" t="n">
        <f aca="false">IF(G381="OK",C381,0)</f>
        <v>0</v>
      </c>
    </row>
    <row r="382" customFormat="false" ht="25" hidden="false" customHeight="true" outlineLevel="0" collapsed="false">
      <c r="A382" s="31"/>
      <c r="B382" s="32"/>
      <c r="C382" s="33"/>
      <c r="D382" s="31"/>
      <c r="E382" s="31"/>
      <c r="F382" s="31"/>
      <c r="G382" s="36" t="str">
        <f aca="false">IF(COUNTA(A382:F382)=0,"",IF(E382="","Falta o código",IF(E382&lt;&gt;TRIM(E382),"Confira o código",IF(COUNTIFS(PagoID,E382)&gt;1,"Código repetido",IF(NOT(ISNUMBER(B382)),"Confira a data",IF(OR(B382&lt;1,B382&gt;73415,INT(B382)&lt;&gt;B382),"Confira a data",IF(NOT(ISNUMBER(C382)),"Confira o valor",IF(C382&lt;=0,"Valor maior que zero",IF(COUNTIFS(Medios,D382)&lt;&gt;1,"Escolha um meio",IF(COUNTIFS(GastoID,A382)&lt;&gt;1,"Confira o ID da despesa",IF(SUMIFS(GastoValido,GastoID,A382)&lt;=0,"Corrija a obrigação",IF(B382&lt;SUMIFS(GastoFecha,GastoID,A382),"Anterior à despesa","OK"))))))))))))</f>
        <v/>
      </c>
      <c r="H382" s="34" t="n">
        <f aca="false">IF(G382="OK",C382,0)</f>
        <v>0</v>
      </c>
    </row>
    <row r="383" customFormat="false" ht="25" hidden="false" customHeight="true" outlineLevel="0" collapsed="false">
      <c r="A383" s="31"/>
      <c r="B383" s="32"/>
      <c r="C383" s="33"/>
      <c r="D383" s="31"/>
      <c r="E383" s="31"/>
      <c r="F383" s="31"/>
      <c r="G383" s="36" t="str">
        <f aca="false">IF(COUNTA(A383:F383)=0,"",IF(E383="","Falta o código",IF(E383&lt;&gt;TRIM(E383),"Confira o código",IF(COUNTIFS(PagoID,E383)&gt;1,"Código repetido",IF(NOT(ISNUMBER(B383)),"Confira a data",IF(OR(B383&lt;1,B383&gt;73415,INT(B383)&lt;&gt;B383),"Confira a data",IF(NOT(ISNUMBER(C383)),"Confira o valor",IF(C383&lt;=0,"Valor maior que zero",IF(COUNTIFS(Medios,D383)&lt;&gt;1,"Escolha um meio",IF(COUNTIFS(GastoID,A383)&lt;&gt;1,"Confira o ID da despesa",IF(SUMIFS(GastoValido,GastoID,A383)&lt;=0,"Corrija a obrigação",IF(B383&lt;SUMIFS(GastoFecha,GastoID,A383),"Anterior à despesa","OK"))))))))))))</f>
        <v/>
      </c>
      <c r="H383" s="34" t="n">
        <f aca="false">IF(G383="OK",C383,0)</f>
        <v>0</v>
      </c>
    </row>
    <row r="384" customFormat="false" ht="25" hidden="false" customHeight="true" outlineLevel="0" collapsed="false">
      <c r="A384" s="31"/>
      <c r="B384" s="32"/>
      <c r="C384" s="33"/>
      <c r="D384" s="31"/>
      <c r="E384" s="31"/>
      <c r="F384" s="31"/>
      <c r="G384" s="36" t="str">
        <f aca="false">IF(COUNTA(A384:F384)=0,"",IF(E384="","Falta o código",IF(E384&lt;&gt;TRIM(E384),"Confira o código",IF(COUNTIFS(PagoID,E384)&gt;1,"Código repetido",IF(NOT(ISNUMBER(B384)),"Confira a data",IF(OR(B384&lt;1,B384&gt;73415,INT(B384)&lt;&gt;B384),"Confira a data",IF(NOT(ISNUMBER(C384)),"Confira o valor",IF(C384&lt;=0,"Valor maior que zero",IF(COUNTIFS(Medios,D384)&lt;&gt;1,"Escolha um meio",IF(COUNTIFS(GastoID,A384)&lt;&gt;1,"Confira o ID da despesa",IF(SUMIFS(GastoValido,GastoID,A384)&lt;=0,"Corrija a obrigação",IF(B384&lt;SUMIFS(GastoFecha,GastoID,A384),"Anterior à despesa","OK"))))))))))))</f>
        <v/>
      </c>
      <c r="H384" s="34" t="n">
        <f aca="false">IF(G384="OK",C384,0)</f>
        <v>0</v>
      </c>
    </row>
    <row r="385" customFormat="false" ht="25" hidden="false" customHeight="true" outlineLevel="0" collapsed="false">
      <c r="A385" s="31"/>
      <c r="B385" s="32"/>
      <c r="C385" s="33"/>
      <c r="D385" s="31"/>
      <c r="E385" s="31"/>
      <c r="F385" s="31"/>
      <c r="G385" s="36" t="str">
        <f aca="false">IF(COUNTA(A385:F385)=0,"",IF(E385="","Falta o código",IF(E385&lt;&gt;TRIM(E385),"Confira o código",IF(COUNTIFS(PagoID,E385)&gt;1,"Código repetido",IF(NOT(ISNUMBER(B385)),"Confira a data",IF(OR(B385&lt;1,B385&gt;73415,INT(B385)&lt;&gt;B385),"Confira a data",IF(NOT(ISNUMBER(C385)),"Confira o valor",IF(C385&lt;=0,"Valor maior que zero",IF(COUNTIFS(Medios,D385)&lt;&gt;1,"Escolha um meio",IF(COUNTIFS(GastoID,A385)&lt;&gt;1,"Confira o ID da despesa",IF(SUMIFS(GastoValido,GastoID,A385)&lt;=0,"Corrija a obrigação",IF(B385&lt;SUMIFS(GastoFecha,GastoID,A385),"Anterior à despesa","OK"))))))))))))</f>
        <v/>
      </c>
      <c r="H385" s="34" t="n">
        <f aca="false">IF(G385="OK",C385,0)</f>
        <v>0</v>
      </c>
    </row>
    <row r="386" customFormat="false" ht="25" hidden="false" customHeight="true" outlineLevel="0" collapsed="false">
      <c r="A386" s="31"/>
      <c r="B386" s="32"/>
      <c r="C386" s="33"/>
      <c r="D386" s="31"/>
      <c r="E386" s="31"/>
      <c r="F386" s="31"/>
      <c r="G386" s="36" t="str">
        <f aca="false">IF(COUNTA(A386:F386)=0,"",IF(E386="","Falta o código",IF(E386&lt;&gt;TRIM(E386),"Confira o código",IF(COUNTIFS(PagoID,E386)&gt;1,"Código repetido",IF(NOT(ISNUMBER(B386)),"Confira a data",IF(OR(B386&lt;1,B386&gt;73415,INT(B386)&lt;&gt;B386),"Confira a data",IF(NOT(ISNUMBER(C386)),"Confira o valor",IF(C386&lt;=0,"Valor maior que zero",IF(COUNTIFS(Medios,D386)&lt;&gt;1,"Escolha um meio",IF(COUNTIFS(GastoID,A386)&lt;&gt;1,"Confira o ID da despesa",IF(SUMIFS(GastoValido,GastoID,A386)&lt;=0,"Corrija a obrigação",IF(B386&lt;SUMIFS(GastoFecha,GastoID,A386),"Anterior à despesa","OK"))))))))))))</f>
        <v/>
      </c>
      <c r="H386" s="34" t="n">
        <f aca="false">IF(G386="OK",C386,0)</f>
        <v>0</v>
      </c>
    </row>
    <row r="387" customFormat="false" ht="25" hidden="false" customHeight="true" outlineLevel="0" collapsed="false">
      <c r="A387" s="31"/>
      <c r="B387" s="32"/>
      <c r="C387" s="33"/>
      <c r="D387" s="31"/>
      <c r="E387" s="31"/>
      <c r="F387" s="31"/>
      <c r="G387" s="36" t="str">
        <f aca="false">IF(COUNTA(A387:F387)=0,"",IF(E387="","Falta o código",IF(E387&lt;&gt;TRIM(E387),"Confira o código",IF(COUNTIFS(PagoID,E387)&gt;1,"Código repetido",IF(NOT(ISNUMBER(B387)),"Confira a data",IF(OR(B387&lt;1,B387&gt;73415,INT(B387)&lt;&gt;B387),"Confira a data",IF(NOT(ISNUMBER(C387)),"Confira o valor",IF(C387&lt;=0,"Valor maior que zero",IF(COUNTIFS(Medios,D387)&lt;&gt;1,"Escolha um meio",IF(COUNTIFS(GastoID,A387)&lt;&gt;1,"Confira o ID da despesa",IF(SUMIFS(GastoValido,GastoID,A387)&lt;=0,"Corrija a obrigação",IF(B387&lt;SUMIFS(GastoFecha,GastoID,A387),"Anterior à despesa","OK"))))))))))))</f>
        <v/>
      </c>
      <c r="H387" s="34" t="n">
        <f aca="false">IF(G387="OK",C387,0)</f>
        <v>0</v>
      </c>
    </row>
    <row r="388" customFormat="false" ht="25" hidden="false" customHeight="true" outlineLevel="0" collapsed="false">
      <c r="A388" s="31"/>
      <c r="B388" s="32"/>
      <c r="C388" s="33"/>
      <c r="D388" s="31"/>
      <c r="E388" s="31"/>
      <c r="F388" s="31"/>
      <c r="G388" s="36" t="str">
        <f aca="false">IF(COUNTA(A388:F388)=0,"",IF(E388="","Falta o código",IF(E388&lt;&gt;TRIM(E388),"Confira o código",IF(COUNTIFS(PagoID,E388)&gt;1,"Código repetido",IF(NOT(ISNUMBER(B388)),"Confira a data",IF(OR(B388&lt;1,B388&gt;73415,INT(B388)&lt;&gt;B388),"Confira a data",IF(NOT(ISNUMBER(C388)),"Confira o valor",IF(C388&lt;=0,"Valor maior que zero",IF(COUNTIFS(Medios,D388)&lt;&gt;1,"Escolha um meio",IF(COUNTIFS(GastoID,A388)&lt;&gt;1,"Confira o ID da despesa",IF(SUMIFS(GastoValido,GastoID,A388)&lt;=0,"Corrija a obrigação",IF(B388&lt;SUMIFS(GastoFecha,GastoID,A388),"Anterior à despesa","OK"))))))))))))</f>
        <v/>
      </c>
      <c r="H388" s="34" t="n">
        <f aca="false">IF(G388="OK",C388,0)</f>
        <v>0</v>
      </c>
    </row>
    <row r="389" customFormat="false" ht="25" hidden="false" customHeight="true" outlineLevel="0" collapsed="false">
      <c r="A389" s="31"/>
      <c r="B389" s="32"/>
      <c r="C389" s="33"/>
      <c r="D389" s="31"/>
      <c r="E389" s="31"/>
      <c r="F389" s="31"/>
      <c r="G389" s="36" t="str">
        <f aca="false">IF(COUNTA(A389:F389)=0,"",IF(E389="","Falta o código",IF(E389&lt;&gt;TRIM(E389),"Confira o código",IF(COUNTIFS(PagoID,E389)&gt;1,"Código repetido",IF(NOT(ISNUMBER(B389)),"Confira a data",IF(OR(B389&lt;1,B389&gt;73415,INT(B389)&lt;&gt;B389),"Confira a data",IF(NOT(ISNUMBER(C389)),"Confira o valor",IF(C389&lt;=0,"Valor maior que zero",IF(COUNTIFS(Medios,D389)&lt;&gt;1,"Escolha um meio",IF(COUNTIFS(GastoID,A389)&lt;&gt;1,"Confira o ID da despesa",IF(SUMIFS(GastoValido,GastoID,A389)&lt;=0,"Corrija a obrigação",IF(B389&lt;SUMIFS(GastoFecha,GastoID,A389),"Anterior à despesa","OK"))))))))))))</f>
        <v/>
      </c>
      <c r="H389" s="34" t="n">
        <f aca="false">IF(G389="OK",C389,0)</f>
        <v>0</v>
      </c>
    </row>
    <row r="390" customFormat="false" ht="25" hidden="false" customHeight="true" outlineLevel="0" collapsed="false">
      <c r="A390" s="31"/>
      <c r="B390" s="32"/>
      <c r="C390" s="33"/>
      <c r="D390" s="31"/>
      <c r="E390" s="31"/>
      <c r="F390" s="31"/>
      <c r="G390" s="36" t="str">
        <f aca="false">IF(COUNTA(A390:F390)=0,"",IF(E390="","Falta o código",IF(E390&lt;&gt;TRIM(E390),"Confira o código",IF(COUNTIFS(PagoID,E390)&gt;1,"Código repetido",IF(NOT(ISNUMBER(B390)),"Confira a data",IF(OR(B390&lt;1,B390&gt;73415,INT(B390)&lt;&gt;B390),"Confira a data",IF(NOT(ISNUMBER(C390)),"Confira o valor",IF(C390&lt;=0,"Valor maior que zero",IF(COUNTIFS(Medios,D390)&lt;&gt;1,"Escolha um meio",IF(COUNTIFS(GastoID,A390)&lt;&gt;1,"Confira o ID da despesa",IF(SUMIFS(GastoValido,GastoID,A390)&lt;=0,"Corrija a obrigação",IF(B390&lt;SUMIFS(GastoFecha,GastoID,A390),"Anterior à despesa","OK"))))))))))))</f>
        <v/>
      </c>
      <c r="H390" s="34" t="n">
        <f aca="false">IF(G390="OK",C390,0)</f>
        <v>0</v>
      </c>
    </row>
    <row r="391" customFormat="false" ht="25" hidden="false" customHeight="true" outlineLevel="0" collapsed="false">
      <c r="A391" s="31"/>
      <c r="B391" s="32"/>
      <c r="C391" s="33"/>
      <c r="D391" s="31"/>
      <c r="E391" s="31"/>
      <c r="F391" s="31"/>
      <c r="G391" s="36" t="str">
        <f aca="false">IF(COUNTA(A391:F391)=0,"",IF(E391="","Falta o código",IF(E391&lt;&gt;TRIM(E391),"Confira o código",IF(COUNTIFS(PagoID,E391)&gt;1,"Código repetido",IF(NOT(ISNUMBER(B391)),"Confira a data",IF(OR(B391&lt;1,B391&gt;73415,INT(B391)&lt;&gt;B391),"Confira a data",IF(NOT(ISNUMBER(C391)),"Confira o valor",IF(C391&lt;=0,"Valor maior que zero",IF(COUNTIFS(Medios,D391)&lt;&gt;1,"Escolha um meio",IF(COUNTIFS(GastoID,A391)&lt;&gt;1,"Confira o ID da despesa",IF(SUMIFS(GastoValido,GastoID,A391)&lt;=0,"Corrija a obrigação",IF(B391&lt;SUMIFS(GastoFecha,GastoID,A391),"Anterior à despesa","OK"))))))))))))</f>
        <v/>
      </c>
      <c r="H391" s="34" t="n">
        <f aca="false">IF(G391="OK",C391,0)</f>
        <v>0</v>
      </c>
    </row>
    <row r="392" customFormat="false" ht="25" hidden="false" customHeight="true" outlineLevel="0" collapsed="false">
      <c r="A392" s="31"/>
      <c r="B392" s="32"/>
      <c r="C392" s="33"/>
      <c r="D392" s="31"/>
      <c r="E392" s="31"/>
      <c r="F392" s="31"/>
      <c r="G392" s="36" t="str">
        <f aca="false">IF(COUNTA(A392:F392)=0,"",IF(E392="","Falta o código",IF(E392&lt;&gt;TRIM(E392),"Confira o código",IF(COUNTIFS(PagoID,E392)&gt;1,"Código repetido",IF(NOT(ISNUMBER(B392)),"Confira a data",IF(OR(B392&lt;1,B392&gt;73415,INT(B392)&lt;&gt;B392),"Confira a data",IF(NOT(ISNUMBER(C392)),"Confira o valor",IF(C392&lt;=0,"Valor maior que zero",IF(COUNTIFS(Medios,D392)&lt;&gt;1,"Escolha um meio",IF(COUNTIFS(GastoID,A392)&lt;&gt;1,"Confira o ID da despesa",IF(SUMIFS(GastoValido,GastoID,A392)&lt;=0,"Corrija a obrigação",IF(B392&lt;SUMIFS(GastoFecha,GastoID,A392),"Anterior à despesa","OK"))))))))))))</f>
        <v/>
      </c>
      <c r="H392" s="34" t="n">
        <f aca="false">IF(G392="OK",C392,0)</f>
        <v>0</v>
      </c>
    </row>
    <row r="393" customFormat="false" ht="25" hidden="false" customHeight="true" outlineLevel="0" collapsed="false">
      <c r="A393" s="31"/>
      <c r="B393" s="32"/>
      <c r="C393" s="33"/>
      <c r="D393" s="31"/>
      <c r="E393" s="31"/>
      <c r="F393" s="31"/>
      <c r="G393" s="36" t="str">
        <f aca="false">IF(COUNTA(A393:F393)=0,"",IF(E393="","Falta o código",IF(E393&lt;&gt;TRIM(E393),"Confira o código",IF(COUNTIFS(PagoID,E393)&gt;1,"Código repetido",IF(NOT(ISNUMBER(B393)),"Confira a data",IF(OR(B393&lt;1,B393&gt;73415,INT(B393)&lt;&gt;B393),"Confira a data",IF(NOT(ISNUMBER(C393)),"Confira o valor",IF(C393&lt;=0,"Valor maior que zero",IF(COUNTIFS(Medios,D393)&lt;&gt;1,"Escolha um meio",IF(COUNTIFS(GastoID,A393)&lt;&gt;1,"Confira o ID da despesa",IF(SUMIFS(GastoValido,GastoID,A393)&lt;=0,"Corrija a obrigação",IF(B393&lt;SUMIFS(GastoFecha,GastoID,A393),"Anterior à despesa","OK"))))))))))))</f>
        <v/>
      </c>
      <c r="H393" s="34" t="n">
        <f aca="false">IF(G393="OK",C393,0)</f>
        <v>0</v>
      </c>
    </row>
    <row r="394" customFormat="false" ht="25" hidden="false" customHeight="true" outlineLevel="0" collapsed="false">
      <c r="A394" s="31"/>
      <c r="B394" s="32"/>
      <c r="C394" s="33"/>
      <c r="D394" s="31"/>
      <c r="E394" s="31"/>
      <c r="F394" s="31"/>
      <c r="G394" s="36" t="str">
        <f aca="false">IF(COUNTA(A394:F394)=0,"",IF(E394="","Falta o código",IF(E394&lt;&gt;TRIM(E394),"Confira o código",IF(COUNTIFS(PagoID,E394)&gt;1,"Código repetido",IF(NOT(ISNUMBER(B394)),"Confira a data",IF(OR(B394&lt;1,B394&gt;73415,INT(B394)&lt;&gt;B394),"Confira a data",IF(NOT(ISNUMBER(C394)),"Confira o valor",IF(C394&lt;=0,"Valor maior que zero",IF(COUNTIFS(Medios,D394)&lt;&gt;1,"Escolha um meio",IF(COUNTIFS(GastoID,A394)&lt;&gt;1,"Confira o ID da despesa",IF(SUMIFS(GastoValido,GastoID,A394)&lt;=0,"Corrija a obrigação",IF(B394&lt;SUMIFS(GastoFecha,GastoID,A394),"Anterior à despesa","OK"))))))))))))</f>
        <v/>
      </c>
      <c r="H394" s="34" t="n">
        <f aca="false">IF(G394="OK",C394,0)</f>
        <v>0</v>
      </c>
    </row>
    <row r="395" customFormat="false" ht="25" hidden="false" customHeight="true" outlineLevel="0" collapsed="false">
      <c r="A395" s="31"/>
      <c r="B395" s="32"/>
      <c r="C395" s="33"/>
      <c r="D395" s="31"/>
      <c r="E395" s="31"/>
      <c r="F395" s="31"/>
      <c r="G395" s="36" t="str">
        <f aca="false">IF(COUNTA(A395:F395)=0,"",IF(E395="","Falta o código",IF(E395&lt;&gt;TRIM(E395),"Confira o código",IF(COUNTIFS(PagoID,E395)&gt;1,"Código repetido",IF(NOT(ISNUMBER(B395)),"Confira a data",IF(OR(B395&lt;1,B395&gt;73415,INT(B395)&lt;&gt;B395),"Confira a data",IF(NOT(ISNUMBER(C395)),"Confira o valor",IF(C395&lt;=0,"Valor maior que zero",IF(COUNTIFS(Medios,D395)&lt;&gt;1,"Escolha um meio",IF(COUNTIFS(GastoID,A395)&lt;&gt;1,"Confira o ID da despesa",IF(SUMIFS(GastoValido,GastoID,A395)&lt;=0,"Corrija a obrigação",IF(B395&lt;SUMIFS(GastoFecha,GastoID,A395),"Anterior à despesa","OK"))))))))))))</f>
        <v/>
      </c>
      <c r="H395" s="34" t="n">
        <f aca="false">IF(G395="OK",C395,0)</f>
        <v>0</v>
      </c>
    </row>
    <row r="396" customFormat="false" ht="25" hidden="false" customHeight="true" outlineLevel="0" collapsed="false">
      <c r="A396" s="31"/>
      <c r="B396" s="32"/>
      <c r="C396" s="33"/>
      <c r="D396" s="31"/>
      <c r="E396" s="31"/>
      <c r="F396" s="31"/>
      <c r="G396" s="36" t="str">
        <f aca="false">IF(COUNTA(A396:F396)=0,"",IF(E396="","Falta o código",IF(E396&lt;&gt;TRIM(E396),"Confira o código",IF(COUNTIFS(PagoID,E396)&gt;1,"Código repetido",IF(NOT(ISNUMBER(B396)),"Confira a data",IF(OR(B396&lt;1,B396&gt;73415,INT(B396)&lt;&gt;B396),"Confira a data",IF(NOT(ISNUMBER(C396)),"Confira o valor",IF(C396&lt;=0,"Valor maior que zero",IF(COUNTIFS(Medios,D396)&lt;&gt;1,"Escolha um meio",IF(COUNTIFS(GastoID,A396)&lt;&gt;1,"Confira o ID da despesa",IF(SUMIFS(GastoValido,GastoID,A396)&lt;=0,"Corrija a obrigação",IF(B396&lt;SUMIFS(GastoFecha,GastoID,A396),"Anterior à despesa","OK"))))))))))))</f>
        <v/>
      </c>
      <c r="H396" s="34" t="n">
        <f aca="false">IF(G396="OK",C396,0)</f>
        <v>0</v>
      </c>
    </row>
    <row r="397" customFormat="false" ht="25" hidden="false" customHeight="true" outlineLevel="0" collapsed="false">
      <c r="A397" s="31"/>
      <c r="B397" s="32"/>
      <c r="C397" s="33"/>
      <c r="D397" s="31"/>
      <c r="E397" s="31"/>
      <c r="F397" s="31"/>
      <c r="G397" s="36" t="str">
        <f aca="false">IF(COUNTA(A397:F397)=0,"",IF(E397="","Falta o código",IF(E397&lt;&gt;TRIM(E397),"Confira o código",IF(COUNTIFS(PagoID,E397)&gt;1,"Código repetido",IF(NOT(ISNUMBER(B397)),"Confira a data",IF(OR(B397&lt;1,B397&gt;73415,INT(B397)&lt;&gt;B397),"Confira a data",IF(NOT(ISNUMBER(C397)),"Confira o valor",IF(C397&lt;=0,"Valor maior que zero",IF(COUNTIFS(Medios,D397)&lt;&gt;1,"Escolha um meio",IF(COUNTIFS(GastoID,A397)&lt;&gt;1,"Confira o ID da despesa",IF(SUMIFS(GastoValido,GastoID,A397)&lt;=0,"Corrija a obrigação",IF(B397&lt;SUMIFS(GastoFecha,GastoID,A397),"Anterior à despesa","OK"))))))))))))</f>
        <v/>
      </c>
      <c r="H397" s="34" t="n">
        <f aca="false">IF(G397="OK",C397,0)</f>
        <v>0</v>
      </c>
    </row>
    <row r="398" customFormat="false" ht="25" hidden="false" customHeight="true" outlineLevel="0" collapsed="false">
      <c r="A398" s="31"/>
      <c r="B398" s="32"/>
      <c r="C398" s="33"/>
      <c r="D398" s="31"/>
      <c r="E398" s="31"/>
      <c r="F398" s="31"/>
      <c r="G398" s="36" t="str">
        <f aca="false">IF(COUNTA(A398:F398)=0,"",IF(E398="","Falta o código",IF(E398&lt;&gt;TRIM(E398),"Confira o código",IF(COUNTIFS(PagoID,E398)&gt;1,"Código repetido",IF(NOT(ISNUMBER(B398)),"Confira a data",IF(OR(B398&lt;1,B398&gt;73415,INT(B398)&lt;&gt;B398),"Confira a data",IF(NOT(ISNUMBER(C398)),"Confira o valor",IF(C398&lt;=0,"Valor maior que zero",IF(COUNTIFS(Medios,D398)&lt;&gt;1,"Escolha um meio",IF(COUNTIFS(GastoID,A398)&lt;&gt;1,"Confira o ID da despesa",IF(SUMIFS(GastoValido,GastoID,A398)&lt;=0,"Corrija a obrigação",IF(B398&lt;SUMIFS(GastoFecha,GastoID,A398),"Anterior à despesa","OK"))))))))))))</f>
        <v/>
      </c>
      <c r="H398" s="34" t="n">
        <f aca="false">IF(G398="OK",C398,0)</f>
        <v>0</v>
      </c>
    </row>
    <row r="399" customFormat="false" ht="25" hidden="false" customHeight="true" outlineLevel="0" collapsed="false">
      <c r="A399" s="31"/>
      <c r="B399" s="32"/>
      <c r="C399" s="33"/>
      <c r="D399" s="31"/>
      <c r="E399" s="31"/>
      <c r="F399" s="31"/>
      <c r="G399" s="36" t="str">
        <f aca="false">IF(COUNTA(A399:F399)=0,"",IF(E399="","Falta o código",IF(E399&lt;&gt;TRIM(E399),"Confira o código",IF(COUNTIFS(PagoID,E399)&gt;1,"Código repetido",IF(NOT(ISNUMBER(B399)),"Confira a data",IF(OR(B399&lt;1,B399&gt;73415,INT(B399)&lt;&gt;B399),"Confira a data",IF(NOT(ISNUMBER(C399)),"Confira o valor",IF(C399&lt;=0,"Valor maior que zero",IF(COUNTIFS(Medios,D399)&lt;&gt;1,"Escolha um meio",IF(COUNTIFS(GastoID,A399)&lt;&gt;1,"Confira o ID da despesa",IF(SUMIFS(GastoValido,GastoID,A399)&lt;=0,"Corrija a obrigação",IF(B399&lt;SUMIFS(GastoFecha,GastoID,A399),"Anterior à despesa","OK"))))))))))))</f>
        <v/>
      </c>
      <c r="H399" s="34" t="n">
        <f aca="false">IF(G399="OK",C399,0)</f>
        <v>0</v>
      </c>
    </row>
    <row r="400" customFormat="false" ht="25" hidden="false" customHeight="true" outlineLevel="0" collapsed="false">
      <c r="A400" s="31"/>
      <c r="B400" s="32"/>
      <c r="C400" s="33"/>
      <c r="D400" s="31"/>
      <c r="E400" s="31"/>
      <c r="F400" s="31"/>
      <c r="G400" s="36" t="str">
        <f aca="false">IF(COUNTA(A400:F400)=0,"",IF(E400="","Falta o código",IF(E400&lt;&gt;TRIM(E400),"Confira o código",IF(COUNTIFS(PagoID,E400)&gt;1,"Código repetido",IF(NOT(ISNUMBER(B400)),"Confira a data",IF(OR(B400&lt;1,B400&gt;73415,INT(B400)&lt;&gt;B400),"Confira a data",IF(NOT(ISNUMBER(C400)),"Confira o valor",IF(C400&lt;=0,"Valor maior que zero",IF(COUNTIFS(Medios,D400)&lt;&gt;1,"Escolha um meio",IF(COUNTIFS(GastoID,A400)&lt;&gt;1,"Confira o ID da despesa",IF(SUMIFS(GastoValido,GastoID,A400)&lt;=0,"Corrija a obrigação",IF(B400&lt;SUMIFS(GastoFecha,GastoID,A400),"Anterior à despesa","OK"))))))))))))</f>
        <v/>
      </c>
      <c r="H400" s="34" t="n">
        <f aca="false">IF(G400="OK",C400,0)</f>
        <v>0</v>
      </c>
    </row>
    <row r="401" customFormat="false" ht="25" hidden="false" customHeight="true" outlineLevel="0" collapsed="false">
      <c r="A401" s="31"/>
      <c r="B401" s="32"/>
      <c r="C401" s="33"/>
      <c r="D401" s="31"/>
      <c r="E401" s="31"/>
      <c r="F401" s="31"/>
      <c r="G401" s="36" t="str">
        <f aca="false">IF(COUNTA(A401:F401)=0,"",IF(E401="","Falta o código",IF(E401&lt;&gt;TRIM(E401),"Confira o código",IF(COUNTIFS(PagoID,E401)&gt;1,"Código repetido",IF(NOT(ISNUMBER(B401)),"Confira a data",IF(OR(B401&lt;1,B401&gt;73415,INT(B401)&lt;&gt;B401),"Confira a data",IF(NOT(ISNUMBER(C401)),"Confira o valor",IF(C401&lt;=0,"Valor maior que zero",IF(COUNTIFS(Medios,D401)&lt;&gt;1,"Escolha um meio",IF(COUNTIFS(GastoID,A401)&lt;&gt;1,"Confira o ID da despesa",IF(SUMIFS(GastoValido,GastoID,A401)&lt;=0,"Corrija a obrigação",IF(B401&lt;SUMIFS(GastoFecha,GastoID,A401),"Anterior à despesa","OK"))))))))))))</f>
        <v/>
      </c>
      <c r="H401" s="34" t="n">
        <f aca="false">IF(G401="OK",C401,0)</f>
        <v>0</v>
      </c>
    </row>
    <row r="402" customFormat="false" ht="25" hidden="false" customHeight="true" outlineLevel="0" collapsed="false">
      <c r="A402" s="31"/>
      <c r="B402" s="32"/>
      <c r="C402" s="33"/>
      <c r="D402" s="31"/>
      <c r="E402" s="31"/>
      <c r="F402" s="31"/>
      <c r="G402" s="36" t="str">
        <f aca="false">IF(COUNTA(A402:F402)=0,"",IF(E402="","Falta o código",IF(E402&lt;&gt;TRIM(E402),"Confira o código",IF(COUNTIFS(PagoID,E402)&gt;1,"Código repetido",IF(NOT(ISNUMBER(B402)),"Confira a data",IF(OR(B402&lt;1,B402&gt;73415,INT(B402)&lt;&gt;B402),"Confira a data",IF(NOT(ISNUMBER(C402)),"Confira o valor",IF(C402&lt;=0,"Valor maior que zero",IF(COUNTIFS(Medios,D402)&lt;&gt;1,"Escolha um meio",IF(COUNTIFS(GastoID,A402)&lt;&gt;1,"Confira o ID da despesa",IF(SUMIFS(GastoValido,GastoID,A402)&lt;=0,"Corrija a obrigação",IF(B402&lt;SUMIFS(GastoFecha,GastoID,A402),"Anterior à despesa","OK"))))))))))))</f>
        <v/>
      </c>
      <c r="H402" s="34" t="n">
        <f aca="false">IF(G402="OK",C402,0)</f>
        <v>0</v>
      </c>
    </row>
    <row r="403" customFormat="false" ht="25" hidden="false" customHeight="true" outlineLevel="0" collapsed="false">
      <c r="A403" s="31"/>
      <c r="B403" s="32"/>
      <c r="C403" s="33"/>
      <c r="D403" s="31"/>
      <c r="E403" s="31"/>
      <c r="F403" s="31"/>
      <c r="G403" s="36" t="str">
        <f aca="false">IF(COUNTA(A403:F403)=0,"",IF(E403="","Falta o código",IF(E403&lt;&gt;TRIM(E403),"Confira o código",IF(COUNTIFS(PagoID,E403)&gt;1,"Código repetido",IF(NOT(ISNUMBER(B403)),"Confira a data",IF(OR(B403&lt;1,B403&gt;73415,INT(B403)&lt;&gt;B403),"Confira a data",IF(NOT(ISNUMBER(C403)),"Confira o valor",IF(C403&lt;=0,"Valor maior que zero",IF(COUNTIFS(Medios,D403)&lt;&gt;1,"Escolha um meio",IF(COUNTIFS(GastoID,A403)&lt;&gt;1,"Confira o ID da despesa",IF(SUMIFS(GastoValido,GastoID,A403)&lt;=0,"Corrija a obrigação",IF(B403&lt;SUMIFS(GastoFecha,GastoID,A403),"Anterior à despesa","OK"))))))))))))</f>
        <v/>
      </c>
      <c r="H403" s="34" t="n">
        <f aca="false">IF(G403="OK",C403,0)</f>
        <v>0</v>
      </c>
    </row>
    <row r="404" customFormat="false" ht="25" hidden="false" customHeight="true" outlineLevel="0" collapsed="false">
      <c r="A404" s="31"/>
      <c r="B404" s="32"/>
      <c r="C404" s="33"/>
      <c r="D404" s="31"/>
      <c r="E404" s="31"/>
      <c r="F404" s="31"/>
      <c r="G404" s="36" t="str">
        <f aca="false">IF(COUNTA(A404:F404)=0,"",IF(E404="","Falta o código",IF(E404&lt;&gt;TRIM(E404),"Confira o código",IF(COUNTIFS(PagoID,E404)&gt;1,"Código repetido",IF(NOT(ISNUMBER(B404)),"Confira a data",IF(OR(B404&lt;1,B404&gt;73415,INT(B404)&lt;&gt;B404),"Confira a data",IF(NOT(ISNUMBER(C404)),"Confira o valor",IF(C404&lt;=0,"Valor maior que zero",IF(COUNTIFS(Medios,D404)&lt;&gt;1,"Escolha um meio",IF(COUNTIFS(GastoID,A404)&lt;&gt;1,"Confira o ID da despesa",IF(SUMIFS(GastoValido,GastoID,A404)&lt;=0,"Corrija a obrigação",IF(B404&lt;SUMIFS(GastoFecha,GastoID,A404),"Anterior à despesa","OK"))))))))))))</f>
        <v/>
      </c>
      <c r="H404" s="34" t="n">
        <f aca="false">IF(G404="OK",C404,0)</f>
        <v>0</v>
      </c>
    </row>
    <row r="405" customFormat="false" ht="25" hidden="false" customHeight="true" outlineLevel="0" collapsed="false">
      <c r="A405" s="31"/>
      <c r="B405" s="32"/>
      <c r="C405" s="33"/>
      <c r="D405" s="31"/>
      <c r="E405" s="31"/>
      <c r="F405" s="31"/>
      <c r="G405" s="36" t="str">
        <f aca="false">IF(COUNTA(A405:F405)=0,"",IF(E405="","Falta o código",IF(E405&lt;&gt;TRIM(E405),"Confira o código",IF(COUNTIFS(PagoID,E405)&gt;1,"Código repetido",IF(NOT(ISNUMBER(B405)),"Confira a data",IF(OR(B405&lt;1,B405&gt;73415,INT(B405)&lt;&gt;B405),"Confira a data",IF(NOT(ISNUMBER(C405)),"Confira o valor",IF(C405&lt;=0,"Valor maior que zero",IF(COUNTIFS(Medios,D405)&lt;&gt;1,"Escolha um meio",IF(COUNTIFS(GastoID,A405)&lt;&gt;1,"Confira o ID da despesa",IF(SUMIFS(GastoValido,GastoID,A405)&lt;=0,"Corrija a obrigação",IF(B405&lt;SUMIFS(GastoFecha,GastoID,A405),"Anterior à despesa","OK"))))))))))))</f>
        <v/>
      </c>
      <c r="H405" s="34" t="n">
        <f aca="false">IF(G405="OK",C405,0)</f>
        <v>0</v>
      </c>
    </row>
    <row r="406" customFormat="false" ht="25" hidden="false" customHeight="true" outlineLevel="0" collapsed="false">
      <c r="A406" s="31"/>
      <c r="B406" s="32"/>
      <c r="C406" s="33"/>
      <c r="D406" s="31"/>
      <c r="E406" s="31"/>
      <c r="F406" s="31"/>
      <c r="G406" s="36" t="str">
        <f aca="false">IF(COUNTA(A406:F406)=0,"",IF(E406="","Falta o código",IF(E406&lt;&gt;TRIM(E406),"Confira o código",IF(COUNTIFS(PagoID,E406)&gt;1,"Código repetido",IF(NOT(ISNUMBER(B406)),"Confira a data",IF(OR(B406&lt;1,B406&gt;73415,INT(B406)&lt;&gt;B406),"Confira a data",IF(NOT(ISNUMBER(C406)),"Confira o valor",IF(C406&lt;=0,"Valor maior que zero",IF(COUNTIFS(Medios,D406)&lt;&gt;1,"Escolha um meio",IF(COUNTIFS(GastoID,A406)&lt;&gt;1,"Confira o ID da despesa",IF(SUMIFS(GastoValido,GastoID,A406)&lt;=0,"Corrija a obrigação",IF(B406&lt;SUMIFS(GastoFecha,GastoID,A406),"Anterior à despesa","OK"))))))))))))</f>
        <v/>
      </c>
      <c r="H406" s="34" t="n">
        <f aca="false">IF(G406="OK",C406,0)</f>
        <v>0</v>
      </c>
    </row>
    <row r="407" customFormat="false" ht="25" hidden="false" customHeight="true" outlineLevel="0" collapsed="false">
      <c r="A407" s="31"/>
      <c r="B407" s="32"/>
      <c r="C407" s="33"/>
      <c r="D407" s="31"/>
      <c r="E407" s="31"/>
      <c r="F407" s="31"/>
      <c r="G407" s="36" t="str">
        <f aca="false">IF(COUNTA(A407:F407)=0,"",IF(E407="","Falta o código",IF(E407&lt;&gt;TRIM(E407),"Confira o código",IF(COUNTIFS(PagoID,E407)&gt;1,"Código repetido",IF(NOT(ISNUMBER(B407)),"Confira a data",IF(OR(B407&lt;1,B407&gt;73415,INT(B407)&lt;&gt;B407),"Confira a data",IF(NOT(ISNUMBER(C407)),"Confira o valor",IF(C407&lt;=0,"Valor maior que zero",IF(COUNTIFS(Medios,D407)&lt;&gt;1,"Escolha um meio",IF(COUNTIFS(GastoID,A407)&lt;&gt;1,"Confira o ID da despesa",IF(SUMIFS(GastoValido,GastoID,A407)&lt;=0,"Corrija a obrigação",IF(B407&lt;SUMIFS(GastoFecha,GastoID,A407),"Anterior à despesa","OK"))))))))))))</f>
        <v/>
      </c>
      <c r="H407" s="34" t="n">
        <f aca="false">IF(G407="OK",C407,0)</f>
        <v>0</v>
      </c>
    </row>
    <row r="408" customFormat="false" ht="25" hidden="false" customHeight="true" outlineLevel="0" collapsed="false">
      <c r="A408" s="31"/>
      <c r="B408" s="32"/>
      <c r="C408" s="33"/>
      <c r="D408" s="31"/>
      <c r="E408" s="31"/>
      <c r="F408" s="31"/>
      <c r="G408" s="36" t="str">
        <f aca="false">IF(COUNTA(A408:F408)=0,"",IF(E408="","Falta o código",IF(E408&lt;&gt;TRIM(E408),"Confira o código",IF(COUNTIFS(PagoID,E408)&gt;1,"Código repetido",IF(NOT(ISNUMBER(B408)),"Confira a data",IF(OR(B408&lt;1,B408&gt;73415,INT(B408)&lt;&gt;B408),"Confira a data",IF(NOT(ISNUMBER(C408)),"Confira o valor",IF(C408&lt;=0,"Valor maior que zero",IF(COUNTIFS(Medios,D408)&lt;&gt;1,"Escolha um meio",IF(COUNTIFS(GastoID,A408)&lt;&gt;1,"Confira o ID da despesa",IF(SUMIFS(GastoValido,GastoID,A408)&lt;=0,"Corrija a obrigação",IF(B408&lt;SUMIFS(GastoFecha,GastoID,A408),"Anterior à despesa","OK"))))))))))))</f>
        <v/>
      </c>
      <c r="H408" s="34" t="n">
        <f aca="false">IF(G408="OK",C408,0)</f>
        <v>0</v>
      </c>
    </row>
    <row r="409" customFormat="false" ht="25" hidden="false" customHeight="true" outlineLevel="0" collapsed="false">
      <c r="A409" s="31"/>
      <c r="B409" s="32"/>
      <c r="C409" s="33"/>
      <c r="D409" s="31"/>
      <c r="E409" s="31"/>
      <c r="F409" s="31"/>
      <c r="G409" s="36" t="str">
        <f aca="false">IF(COUNTA(A409:F409)=0,"",IF(E409="","Falta o código",IF(E409&lt;&gt;TRIM(E409),"Confira o código",IF(COUNTIFS(PagoID,E409)&gt;1,"Código repetido",IF(NOT(ISNUMBER(B409)),"Confira a data",IF(OR(B409&lt;1,B409&gt;73415,INT(B409)&lt;&gt;B409),"Confira a data",IF(NOT(ISNUMBER(C409)),"Confira o valor",IF(C409&lt;=0,"Valor maior que zero",IF(COUNTIFS(Medios,D409)&lt;&gt;1,"Escolha um meio",IF(COUNTIFS(GastoID,A409)&lt;&gt;1,"Confira o ID da despesa",IF(SUMIFS(GastoValido,GastoID,A409)&lt;=0,"Corrija a obrigação",IF(B409&lt;SUMIFS(GastoFecha,GastoID,A409),"Anterior à despesa","OK"))))))))))))</f>
        <v/>
      </c>
      <c r="H409" s="34" t="n">
        <f aca="false">IF(G409="OK",C409,0)</f>
        <v>0</v>
      </c>
    </row>
    <row r="410" customFormat="false" ht="25" hidden="false" customHeight="true" outlineLevel="0" collapsed="false">
      <c r="A410" s="31"/>
      <c r="B410" s="32"/>
      <c r="C410" s="33"/>
      <c r="D410" s="31"/>
      <c r="E410" s="31"/>
      <c r="F410" s="31"/>
      <c r="G410" s="36" t="str">
        <f aca="false">IF(COUNTA(A410:F410)=0,"",IF(E410="","Falta o código",IF(E410&lt;&gt;TRIM(E410),"Confira o código",IF(COUNTIFS(PagoID,E410)&gt;1,"Código repetido",IF(NOT(ISNUMBER(B410)),"Confira a data",IF(OR(B410&lt;1,B410&gt;73415,INT(B410)&lt;&gt;B410),"Confira a data",IF(NOT(ISNUMBER(C410)),"Confira o valor",IF(C410&lt;=0,"Valor maior que zero",IF(COUNTIFS(Medios,D410)&lt;&gt;1,"Escolha um meio",IF(COUNTIFS(GastoID,A410)&lt;&gt;1,"Confira o ID da despesa",IF(SUMIFS(GastoValido,GastoID,A410)&lt;=0,"Corrija a obrigação",IF(B410&lt;SUMIFS(GastoFecha,GastoID,A410),"Anterior à despesa","OK"))))))))))))</f>
        <v/>
      </c>
      <c r="H410" s="34" t="n">
        <f aca="false">IF(G410="OK",C410,0)</f>
        <v>0</v>
      </c>
    </row>
    <row r="411" customFormat="false" ht="25" hidden="false" customHeight="true" outlineLevel="0" collapsed="false">
      <c r="A411" s="31"/>
      <c r="B411" s="32"/>
      <c r="C411" s="33"/>
      <c r="D411" s="31"/>
      <c r="E411" s="31"/>
      <c r="F411" s="31"/>
      <c r="G411" s="36" t="str">
        <f aca="false">IF(COUNTA(A411:F411)=0,"",IF(E411="","Falta o código",IF(E411&lt;&gt;TRIM(E411),"Confira o código",IF(COUNTIFS(PagoID,E411)&gt;1,"Código repetido",IF(NOT(ISNUMBER(B411)),"Confira a data",IF(OR(B411&lt;1,B411&gt;73415,INT(B411)&lt;&gt;B411),"Confira a data",IF(NOT(ISNUMBER(C411)),"Confira o valor",IF(C411&lt;=0,"Valor maior que zero",IF(COUNTIFS(Medios,D411)&lt;&gt;1,"Escolha um meio",IF(COUNTIFS(GastoID,A411)&lt;&gt;1,"Confira o ID da despesa",IF(SUMIFS(GastoValido,GastoID,A411)&lt;=0,"Corrija a obrigação",IF(B411&lt;SUMIFS(GastoFecha,GastoID,A411),"Anterior à despesa","OK"))))))))))))</f>
        <v/>
      </c>
      <c r="H411" s="34" t="n">
        <f aca="false">IF(G411="OK",C411,0)</f>
        <v>0</v>
      </c>
    </row>
    <row r="412" customFormat="false" ht="25" hidden="false" customHeight="true" outlineLevel="0" collapsed="false">
      <c r="A412" s="31"/>
      <c r="B412" s="32"/>
      <c r="C412" s="33"/>
      <c r="D412" s="31"/>
      <c r="E412" s="31"/>
      <c r="F412" s="31"/>
      <c r="G412" s="36" t="str">
        <f aca="false">IF(COUNTA(A412:F412)=0,"",IF(E412="","Falta o código",IF(E412&lt;&gt;TRIM(E412),"Confira o código",IF(COUNTIFS(PagoID,E412)&gt;1,"Código repetido",IF(NOT(ISNUMBER(B412)),"Confira a data",IF(OR(B412&lt;1,B412&gt;73415,INT(B412)&lt;&gt;B412),"Confira a data",IF(NOT(ISNUMBER(C412)),"Confira o valor",IF(C412&lt;=0,"Valor maior que zero",IF(COUNTIFS(Medios,D412)&lt;&gt;1,"Escolha um meio",IF(COUNTIFS(GastoID,A412)&lt;&gt;1,"Confira o ID da despesa",IF(SUMIFS(GastoValido,GastoID,A412)&lt;=0,"Corrija a obrigação",IF(B412&lt;SUMIFS(GastoFecha,GastoID,A412),"Anterior à despesa","OK"))))))))))))</f>
        <v/>
      </c>
      <c r="H412" s="34" t="n">
        <f aca="false">IF(G412="OK",C412,0)</f>
        <v>0</v>
      </c>
    </row>
    <row r="413" customFormat="false" ht="25" hidden="false" customHeight="true" outlineLevel="0" collapsed="false">
      <c r="A413" s="31"/>
      <c r="B413" s="32"/>
      <c r="C413" s="33"/>
      <c r="D413" s="31"/>
      <c r="E413" s="31"/>
      <c r="F413" s="31"/>
      <c r="G413" s="36" t="str">
        <f aca="false">IF(COUNTA(A413:F413)=0,"",IF(E413="","Falta o código",IF(E413&lt;&gt;TRIM(E413),"Confira o código",IF(COUNTIFS(PagoID,E413)&gt;1,"Código repetido",IF(NOT(ISNUMBER(B413)),"Confira a data",IF(OR(B413&lt;1,B413&gt;73415,INT(B413)&lt;&gt;B413),"Confira a data",IF(NOT(ISNUMBER(C413)),"Confira o valor",IF(C413&lt;=0,"Valor maior que zero",IF(COUNTIFS(Medios,D413)&lt;&gt;1,"Escolha um meio",IF(COUNTIFS(GastoID,A413)&lt;&gt;1,"Confira o ID da despesa",IF(SUMIFS(GastoValido,GastoID,A413)&lt;=0,"Corrija a obrigação",IF(B413&lt;SUMIFS(GastoFecha,GastoID,A413),"Anterior à despesa","OK"))))))))))))</f>
        <v/>
      </c>
      <c r="H413" s="34" t="n">
        <f aca="false">IF(G413="OK",C413,0)</f>
        <v>0</v>
      </c>
    </row>
    <row r="414" customFormat="false" ht="25" hidden="false" customHeight="true" outlineLevel="0" collapsed="false">
      <c r="A414" s="31"/>
      <c r="B414" s="32"/>
      <c r="C414" s="33"/>
      <c r="D414" s="31"/>
      <c r="E414" s="31"/>
      <c r="F414" s="31"/>
      <c r="G414" s="36" t="str">
        <f aca="false">IF(COUNTA(A414:F414)=0,"",IF(E414="","Falta o código",IF(E414&lt;&gt;TRIM(E414),"Confira o código",IF(COUNTIFS(PagoID,E414)&gt;1,"Código repetido",IF(NOT(ISNUMBER(B414)),"Confira a data",IF(OR(B414&lt;1,B414&gt;73415,INT(B414)&lt;&gt;B414),"Confira a data",IF(NOT(ISNUMBER(C414)),"Confira o valor",IF(C414&lt;=0,"Valor maior que zero",IF(COUNTIFS(Medios,D414)&lt;&gt;1,"Escolha um meio",IF(COUNTIFS(GastoID,A414)&lt;&gt;1,"Confira o ID da despesa",IF(SUMIFS(GastoValido,GastoID,A414)&lt;=0,"Corrija a obrigação",IF(B414&lt;SUMIFS(GastoFecha,GastoID,A414),"Anterior à despesa","OK"))))))))))))</f>
        <v/>
      </c>
      <c r="H414" s="34" t="n">
        <f aca="false">IF(G414="OK",C414,0)</f>
        <v>0</v>
      </c>
    </row>
    <row r="415" customFormat="false" ht="25" hidden="false" customHeight="true" outlineLevel="0" collapsed="false">
      <c r="A415" s="31"/>
      <c r="B415" s="32"/>
      <c r="C415" s="33"/>
      <c r="D415" s="31"/>
      <c r="E415" s="31"/>
      <c r="F415" s="31"/>
      <c r="G415" s="36" t="str">
        <f aca="false">IF(COUNTA(A415:F415)=0,"",IF(E415="","Falta o código",IF(E415&lt;&gt;TRIM(E415),"Confira o código",IF(COUNTIFS(PagoID,E415)&gt;1,"Código repetido",IF(NOT(ISNUMBER(B415)),"Confira a data",IF(OR(B415&lt;1,B415&gt;73415,INT(B415)&lt;&gt;B415),"Confira a data",IF(NOT(ISNUMBER(C415)),"Confira o valor",IF(C415&lt;=0,"Valor maior que zero",IF(COUNTIFS(Medios,D415)&lt;&gt;1,"Escolha um meio",IF(COUNTIFS(GastoID,A415)&lt;&gt;1,"Confira o ID da despesa",IF(SUMIFS(GastoValido,GastoID,A415)&lt;=0,"Corrija a obrigação",IF(B415&lt;SUMIFS(GastoFecha,GastoID,A415),"Anterior à despesa","OK"))))))))))))</f>
        <v/>
      </c>
      <c r="H415" s="34" t="n">
        <f aca="false">IF(G415="OK",C415,0)</f>
        <v>0</v>
      </c>
    </row>
    <row r="416" customFormat="false" ht="25" hidden="false" customHeight="true" outlineLevel="0" collapsed="false">
      <c r="A416" s="31"/>
      <c r="B416" s="32"/>
      <c r="C416" s="33"/>
      <c r="D416" s="31"/>
      <c r="E416" s="31"/>
      <c r="F416" s="31"/>
      <c r="G416" s="36" t="str">
        <f aca="false">IF(COUNTA(A416:F416)=0,"",IF(E416="","Falta o código",IF(E416&lt;&gt;TRIM(E416),"Confira o código",IF(COUNTIFS(PagoID,E416)&gt;1,"Código repetido",IF(NOT(ISNUMBER(B416)),"Confira a data",IF(OR(B416&lt;1,B416&gt;73415,INT(B416)&lt;&gt;B416),"Confira a data",IF(NOT(ISNUMBER(C416)),"Confira o valor",IF(C416&lt;=0,"Valor maior que zero",IF(COUNTIFS(Medios,D416)&lt;&gt;1,"Escolha um meio",IF(COUNTIFS(GastoID,A416)&lt;&gt;1,"Confira o ID da despesa",IF(SUMIFS(GastoValido,GastoID,A416)&lt;=0,"Corrija a obrigação",IF(B416&lt;SUMIFS(GastoFecha,GastoID,A416),"Anterior à despesa","OK"))))))))))))</f>
        <v/>
      </c>
      <c r="H416" s="34" t="n">
        <f aca="false">IF(G416="OK",C416,0)</f>
        <v>0</v>
      </c>
    </row>
    <row r="417" customFormat="false" ht="25" hidden="false" customHeight="true" outlineLevel="0" collapsed="false">
      <c r="A417" s="31"/>
      <c r="B417" s="32"/>
      <c r="C417" s="33"/>
      <c r="D417" s="31"/>
      <c r="E417" s="31"/>
      <c r="F417" s="31"/>
      <c r="G417" s="36" t="str">
        <f aca="false">IF(COUNTA(A417:F417)=0,"",IF(E417="","Falta o código",IF(E417&lt;&gt;TRIM(E417),"Confira o código",IF(COUNTIFS(PagoID,E417)&gt;1,"Código repetido",IF(NOT(ISNUMBER(B417)),"Confira a data",IF(OR(B417&lt;1,B417&gt;73415,INT(B417)&lt;&gt;B417),"Confira a data",IF(NOT(ISNUMBER(C417)),"Confira o valor",IF(C417&lt;=0,"Valor maior que zero",IF(COUNTIFS(Medios,D417)&lt;&gt;1,"Escolha um meio",IF(COUNTIFS(GastoID,A417)&lt;&gt;1,"Confira o ID da despesa",IF(SUMIFS(GastoValido,GastoID,A417)&lt;=0,"Corrija a obrigação",IF(B417&lt;SUMIFS(GastoFecha,GastoID,A417),"Anterior à despesa","OK"))))))))))))</f>
        <v/>
      </c>
      <c r="H417" s="34" t="n">
        <f aca="false">IF(G417="OK",C417,0)</f>
        <v>0</v>
      </c>
    </row>
    <row r="418" customFormat="false" ht="25" hidden="false" customHeight="true" outlineLevel="0" collapsed="false">
      <c r="A418" s="31"/>
      <c r="B418" s="32"/>
      <c r="C418" s="33"/>
      <c r="D418" s="31"/>
      <c r="E418" s="31"/>
      <c r="F418" s="31"/>
      <c r="G418" s="36" t="str">
        <f aca="false">IF(COUNTA(A418:F418)=0,"",IF(E418="","Falta o código",IF(E418&lt;&gt;TRIM(E418),"Confira o código",IF(COUNTIFS(PagoID,E418)&gt;1,"Código repetido",IF(NOT(ISNUMBER(B418)),"Confira a data",IF(OR(B418&lt;1,B418&gt;73415,INT(B418)&lt;&gt;B418),"Confira a data",IF(NOT(ISNUMBER(C418)),"Confira o valor",IF(C418&lt;=0,"Valor maior que zero",IF(COUNTIFS(Medios,D418)&lt;&gt;1,"Escolha um meio",IF(COUNTIFS(GastoID,A418)&lt;&gt;1,"Confira o ID da despesa",IF(SUMIFS(GastoValido,GastoID,A418)&lt;=0,"Corrija a obrigação",IF(B418&lt;SUMIFS(GastoFecha,GastoID,A418),"Anterior à despesa","OK"))))))))))))</f>
        <v/>
      </c>
      <c r="H418" s="34" t="n">
        <f aca="false">IF(G418="OK",C418,0)</f>
        <v>0</v>
      </c>
    </row>
    <row r="419" customFormat="false" ht="25" hidden="false" customHeight="true" outlineLevel="0" collapsed="false">
      <c r="A419" s="31"/>
      <c r="B419" s="32"/>
      <c r="C419" s="33"/>
      <c r="D419" s="31"/>
      <c r="E419" s="31"/>
      <c r="F419" s="31"/>
      <c r="G419" s="36" t="str">
        <f aca="false">IF(COUNTA(A419:F419)=0,"",IF(E419="","Falta o código",IF(E419&lt;&gt;TRIM(E419),"Confira o código",IF(COUNTIFS(PagoID,E419)&gt;1,"Código repetido",IF(NOT(ISNUMBER(B419)),"Confira a data",IF(OR(B419&lt;1,B419&gt;73415,INT(B419)&lt;&gt;B419),"Confira a data",IF(NOT(ISNUMBER(C419)),"Confira o valor",IF(C419&lt;=0,"Valor maior que zero",IF(COUNTIFS(Medios,D419)&lt;&gt;1,"Escolha um meio",IF(COUNTIFS(GastoID,A419)&lt;&gt;1,"Confira o ID da despesa",IF(SUMIFS(GastoValido,GastoID,A419)&lt;=0,"Corrija a obrigação",IF(B419&lt;SUMIFS(GastoFecha,GastoID,A419),"Anterior à despesa","OK"))))))))))))</f>
        <v/>
      </c>
      <c r="H419" s="34" t="n">
        <f aca="false">IF(G419="OK",C419,0)</f>
        <v>0</v>
      </c>
    </row>
    <row r="420" customFormat="false" ht="25" hidden="false" customHeight="true" outlineLevel="0" collapsed="false">
      <c r="A420" s="31"/>
      <c r="B420" s="32"/>
      <c r="C420" s="33"/>
      <c r="D420" s="31"/>
      <c r="E420" s="31"/>
      <c r="F420" s="31"/>
      <c r="G420" s="36" t="str">
        <f aca="false">IF(COUNTA(A420:F420)=0,"",IF(E420="","Falta o código",IF(E420&lt;&gt;TRIM(E420),"Confira o código",IF(COUNTIFS(PagoID,E420)&gt;1,"Código repetido",IF(NOT(ISNUMBER(B420)),"Confira a data",IF(OR(B420&lt;1,B420&gt;73415,INT(B420)&lt;&gt;B420),"Confira a data",IF(NOT(ISNUMBER(C420)),"Confira o valor",IF(C420&lt;=0,"Valor maior que zero",IF(COUNTIFS(Medios,D420)&lt;&gt;1,"Escolha um meio",IF(COUNTIFS(GastoID,A420)&lt;&gt;1,"Confira o ID da despesa",IF(SUMIFS(GastoValido,GastoID,A420)&lt;=0,"Corrija a obrigação",IF(B420&lt;SUMIFS(GastoFecha,GastoID,A420),"Anterior à despesa","OK"))))))))))))</f>
        <v/>
      </c>
      <c r="H420" s="34" t="n">
        <f aca="false">IF(G420="OK",C420,0)</f>
        <v>0</v>
      </c>
    </row>
    <row r="421" customFormat="false" ht="25" hidden="false" customHeight="true" outlineLevel="0" collapsed="false">
      <c r="A421" s="31"/>
      <c r="B421" s="32"/>
      <c r="C421" s="33"/>
      <c r="D421" s="31"/>
      <c r="E421" s="31"/>
      <c r="F421" s="31"/>
      <c r="G421" s="36" t="str">
        <f aca="false">IF(COUNTA(A421:F421)=0,"",IF(E421="","Falta o código",IF(E421&lt;&gt;TRIM(E421),"Confira o código",IF(COUNTIFS(PagoID,E421)&gt;1,"Código repetido",IF(NOT(ISNUMBER(B421)),"Confira a data",IF(OR(B421&lt;1,B421&gt;73415,INT(B421)&lt;&gt;B421),"Confira a data",IF(NOT(ISNUMBER(C421)),"Confira o valor",IF(C421&lt;=0,"Valor maior que zero",IF(COUNTIFS(Medios,D421)&lt;&gt;1,"Escolha um meio",IF(COUNTIFS(GastoID,A421)&lt;&gt;1,"Confira o ID da despesa",IF(SUMIFS(GastoValido,GastoID,A421)&lt;=0,"Corrija a obrigação",IF(B421&lt;SUMIFS(GastoFecha,GastoID,A421),"Anterior à despesa","OK"))))))))))))</f>
        <v/>
      </c>
      <c r="H421" s="34" t="n">
        <f aca="false">IF(G421="OK",C421,0)</f>
        <v>0</v>
      </c>
    </row>
    <row r="422" customFormat="false" ht="25" hidden="false" customHeight="true" outlineLevel="0" collapsed="false">
      <c r="A422" s="31"/>
      <c r="B422" s="32"/>
      <c r="C422" s="33"/>
      <c r="D422" s="31"/>
      <c r="E422" s="31"/>
      <c r="F422" s="31"/>
      <c r="G422" s="36" t="str">
        <f aca="false">IF(COUNTA(A422:F422)=0,"",IF(E422="","Falta o código",IF(E422&lt;&gt;TRIM(E422),"Confira o código",IF(COUNTIFS(PagoID,E422)&gt;1,"Código repetido",IF(NOT(ISNUMBER(B422)),"Confira a data",IF(OR(B422&lt;1,B422&gt;73415,INT(B422)&lt;&gt;B422),"Confira a data",IF(NOT(ISNUMBER(C422)),"Confira o valor",IF(C422&lt;=0,"Valor maior que zero",IF(COUNTIFS(Medios,D422)&lt;&gt;1,"Escolha um meio",IF(COUNTIFS(GastoID,A422)&lt;&gt;1,"Confira o ID da despesa",IF(SUMIFS(GastoValido,GastoID,A422)&lt;=0,"Corrija a obrigação",IF(B422&lt;SUMIFS(GastoFecha,GastoID,A422),"Anterior à despesa","OK"))))))))))))</f>
        <v/>
      </c>
      <c r="H422" s="34" t="n">
        <f aca="false">IF(G422="OK",C422,0)</f>
        <v>0</v>
      </c>
    </row>
    <row r="423" customFormat="false" ht="25" hidden="false" customHeight="true" outlineLevel="0" collapsed="false">
      <c r="A423" s="31"/>
      <c r="B423" s="32"/>
      <c r="C423" s="33"/>
      <c r="D423" s="31"/>
      <c r="E423" s="31"/>
      <c r="F423" s="31"/>
      <c r="G423" s="36" t="str">
        <f aca="false">IF(COUNTA(A423:F423)=0,"",IF(E423="","Falta o código",IF(E423&lt;&gt;TRIM(E423),"Confira o código",IF(COUNTIFS(PagoID,E423)&gt;1,"Código repetido",IF(NOT(ISNUMBER(B423)),"Confira a data",IF(OR(B423&lt;1,B423&gt;73415,INT(B423)&lt;&gt;B423),"Confira a data",IF(NOT(ISNUMBER(C423)),"Confira o valor",IF(C423&lt;=0,"Valor maior que zero",IF(COUNTIFS(Medios,D423)&lt;&gt;1,"Escolha um meio",IF(COUNTIFS(GastoID,A423)&lt;&gt;1,"Confira o ID da despesa",IF(SUMIFS(GastoValido,GastoID,A423)&lt;=0,"Corrija a obrigação",IF(B423&lt;SUMIFS(GastoFecha,GastoID,A423),"Anterior à despesa","OK"))))))))))))</f>
        <v/>
      </c>
      <c r="H423" s="34" t="n">
        <f aca="false">IF(G423="OK",C423,0)</f>
        <v>0</v>
      </c>
    </row>
    <row r="424" customFormat="false" ht="25" hidden="false" customHeight="true" outlineLevel="0" collapsed="false">
      <c r="A424" s="31"/>
      <c r="B424" s="32"/>
      <c r="C424" s="33"/>
      <c r="D424" s="31"/>
      <c r="E424" s="31"/>
      <c r="F424" s="31"/>
      <c r="G424" s="36" t="str">
        <f aca="false">IF(COUNTA(A424:F424)=0,"",IF(E424="","Falta o código",IF(E424&lt;&gt;TRIM(E424),"Confira o código",IF(COUNTIFS(PagoID,E424)&gt;1,"Código repetido",IF(NOT(ISNUMBER(B424)),"Confira a data",IF(OR(B424&lt;1,B424&gt;73415,INT(B424)&lt;&gt;B424),"Confira a data",IF(NOT(ISNUMBER(C424)),"Confira o valor",IF(C424&lt;=0,"Valor maior que zero",IF(COUNTIFS(Medios,D424)&lt;&gt;1,"Escolha um meio",IF(COUNTIFS(GastoID,A424)&lt;&gt;1,"Confira o ID da despesa",IF(SUMIFS(GastoValido,GastoID,A424)&lt;=0,"Corrija a obrigação",IF(B424&lt;SUMIFS(GastoFecha,GastoID,A424),"Anterior à despesa","OK"))))))))))))</f>
        <v/>
      </c>
      <c r="H424" s="34" t="n">
        <f aca="false">IF(G424="OK",C424,0)</f>
        <v>0</v>
      </c>
    </row>
    <row r="425" customFormat="false" ht="25" hidden="false" customHeight="true" outlineLevel="0" collapsed="false">
      <c r="A425" s="31"/>
      <c r="B425" s="32"/>
      <c r="C425" s="33"/>
      <c r="D425" s="31"/>
      <c r="E425" s="31"/>
      <c r="F425" s="31"/>
      <c r="G425" s="36" t="str">
        <f aca="false">IF(COUNTA(A425:F425)=0,"",IF(E425="","Falta o código",IF(E425&lt;&gt;TRIM(E425),"Confira o código",IF(COUNTIFS(PagoID,E425)&gt;1,"Código repetido",IF(NOT(ISNUMBER(B425)),"Confira a data",IF(OR(B425&lt;1,B425&gt;73415,INT(B425)&lt;&gt;B425),"Confira a data",IF(NOT(ISNUMBER(C425)),"Confira o valor",IF(C425&lt;=0,"Valor maior que zero",IF(COUNTIFS(Medios,D425)&lt;&gt;1,"Escolha um meio",IF(COUNTIFS(GastoID,A425)&lt;&gt;1,"Confira o ID da despesa",IF(SUMIFS(GastoValido,GastoID,A425)&lt;=0,"Corrija a obrigação",IF(B425&lt;SUMIFS(GastoFecha,GastoID,A425),"Anterior à despesa","OK"))))))))))))</f>
        <v/>
      </c>
      <c r="H425" s="34" t="n">
        <f aca="false">IF(G425="OK",C425,0)</f>
        <v>0</v>
      </c>
    </row>
    <row r="426" customFormat="false" ht="25" hidden="false" customHeight="true" outlineLevel="0" collapsed="false">
      <c r="A426" s="31"/>
      <c r="B426" s="32"/>
      <c r="C426" s="33"/>
      <c r="D426" s="31"/>
      <c r="E426" s="31"/>
      <c r="F426" s="31"/>
      <c r="G426" s="36" t="str">
        <f aca="false">IF(COUNTA(A426:F426)=0,"",IF(E426="","Falta o código",IF(E426&lt;&gt;TRIM(E426),"Confira o código",IF(COUNTIFS(PagoID,E426)&gt;1,"Código repetido",IF(NOT(ISNUMBER(B426)),"Confira a data",IF(OR(B426&lt;1,B426&gt;73415,INT(B426)&lt;&gt;B426),"Confira a data",IF(NOT(ISNUMBER(C426)),"Confira o valor",IF(C426&lt;=0,"Valor maior que zero",IF(COUNTIFS(Medios,D426)&lt;&gt;1,"Escolha um meio",IF(COUNTIFS(GastoID,A426)&lt;&gt;1,"Confira o ID da despesa",IF(SUMIFS(GastoValido,GastoID,A426)&lt;=0,"Corrija a obrigação",IF(B426&lt;SUMIFS(GastoFecha,GastoID,A426),"Anterior à despesa","OK"))))))))))))</f>
        <v/>
      </c>
      <c r="H426" s="34" t="n">
        <f aca="false">IF(G426="OK",C426,0)</f>
        <v>0</v>
      </c>
    </row>
    <row r="427" customFormat="false" ht="25" hidden="false" customHeight="true" outlineLevel="0" collapsed="false">
      <c r="A427" s="31"/>
      <c r="B427" s="32"/>
      <c r="C427" s="33"/>
      <c r="D427" s="31"/>
      <c r="E427" s="31"/>
      <c r="F427" s="31"/>
      <c r="G427" s="36" t="str">
        <f aca="false">IF(COUNTA(A427:F427)=0,"",IF(E427="","Falta o código",IF(E427&lt;&gt;TRIM(E427),"Confira o código",IF(COUNTIFS(PagoID,E427)&gt;1,"Código repetido",IF(NOT(ISNUMBER(B427)),"Confira a data",IF(OR(B427&lt;1,B427&gt;73415,INT(B427)&lt;&gt;B427),"Confira a data",IF(NOT(ISNUMBER(C427)),"Confira o valor",IF(C427&lt;=0,"Valor maior que zero",IF(COUNTIFS(Medios,D427)&lt;&gt;1,"Escolha um meio",IF(COUNTIFS(GastoID,A427)&lt;&gt;1,"Confira o ID da despesa",IF(SUMIFS(GastoValido,GastoID,A427)&lt;=0,"Corrija a obrigação",IF(B427&lt;SUMIFS(GastoFecha,GastoID,A427),"Anterior à despesa","OK"))))))))))))</f>
        <v/>
      </c>
      <c r="H427" s="34" t="n">
        <f aca="false">IF(G427="OK",C427,0)</f>
        <v>0</v>
      </c>
    </row>
    <row r="428" customFormat="false" ht="25" hidden="false" customHeight="true" outlineLevel="0" collapsed="false">
      <c r="A428" s="31"/>
      <c r="B428" s="32"/>
      <c r="C428" s="33"/>
      <c r="D428" s="31"/>
      <c r="E428" s="31"/>
      <c r="F428" s="31"/>
      <c r="G428" s="36" t="str">
        <f aca="false">IF(COUNTA(A428:F428)=0,"",IF(E428="","Falta o código",IF(E428&lt;&gt;TRIM(E428),"Confira o código",IF(COUNTIFS(PagoID,E428)&gt;1,"Código repetido",IF(NOT(ISNUMBER(B428)),"Confira a data",IF(OR(B428&lt;1,B428&gt;73415,INT(B428)&lt;&gt;B428),"Confira a data",IF(NOT(ISNUMBER(C428)),"Confira o valor",IF(C428&lt;=0,"Valor maior que zero",IF(COUNTIFS(Medios,D428)&lt;&gt;1,"Escolha um meio",IF(COUNTIFS(GastoID,A428)&lt;&gt;1,"Confira o ID da despesa",IF(SUMIFS(GastoValido,GastoID,A428)&lt;=0,"Corrija a obrigação",IF(B428&lt;SUMIFS(GastoFecha,GastoID,A428),"Anterior à despesa","OK"))))))))))))</f>
        <v/>
      </c>
      <c r="H428" s="34" t="n">
        <f aca="false">IF(G428="OK",C428,0)</f>
        <v>0</v>
      </c>
    </row>
    <row r="429" customFormat="false" ht="25" hidden="false" customHeight="true" outlineLevel="0" collapsed="false">
      <c r="A429" s="31"/>
      <c r="B429" s="32"/>
      <c r="C429" s="33"/>
      <c r="D429" s="31"/>
      <c r="E429" s="31"/>
      <c r="F429" s="31"/>
      <c r="G429" s="36" t="str">
        <f aca="false">IF(COUNTA(A429:F429)=0,"",IF(E429="","Falta o código",IF(E429&lt;&gt;TRIM(E429),"Confira o código",IF(COUNTIFS(PagoID,E429)&gt;1,"Código repetido",IF(NOT(ISNUMBER(B429)),"Confira a data",IF(OR(B429&lt;1,B429&gt;73415,INT(B429)&lt;&gt;B429),"Confira a data",IF(NOT(ISNUMBER(C429)),"Confira o valor",IF(C429&lt;=0,"Valor maior que zero",IF(COUNTIFS(Medios,D429)&lt;&gt;1,"Escolha um meio",IF(COUNTIFS(GastoID,A429)&lt;&gt;1,"Confira o ID da despesa",IF(SUMIFS(GastoValido,GastoID,A429)&lt;=0,"Corrija a obrigação",IF(B429&lt;SUMIFS(GastoFecha,GastoID,A429),"Anterior à despesa","OK"))))))))))))</f>
        <v/>
      </c>
      <c r="H429" s="34" t="n">
        <f aca="false">IF(G429="OK",C429,0)</f>
        <v>0</v>
      </c>
    </row>
    <row r="430" customFormat="false" ht="25" hidden="false" customHeight="true" outlineLevel="0" collapsed="false">
      <c r="A430" s="31"/>
      <c r="B430" s="32"/>
      <c r="C430" s="33"/>
      <c r="D430" s="31"/>
      <c r="E430" s="31"/>
      <c r="F430" s="31"/>
      <c r="G430" s="36" t="str">
        <f aca="false">IF(COUNTA(A430:F430)=0,"",IF(E430="","Falta o código",IF(E430&lt;&gt;TRIM(E430),"Confira o código",IF(COUNTIFS(PagoID,E430)&gt;1,"Código repetido",IF(NOT(ISNUMBER(B430)),"Confira a data",IF(OR(B430&lt;1,B430&gt;73415,INT(B430)&lt;&gt;B430),"Confira a data",IF(NOT(ISNUMBER(C430)),"Confira o valor",IF(C430&lt;=0,"Valor maior que zero",IF(COUNTIFS(Medios,D430)&lt;&gt;1,"Escolha um meio",IF(COUNTIFS(GastoID,A430)&lt;&gt;1,"Confira o ID da despesa",IF(SUMIFS(GastoValido,GastoID,A430)&lt;=0,"Corrija a obrigação",IF(B430&lt;SUMIFS(GastoFecha,GastoID,A430),"Anterior à despesa","OK"))))))))))))</f>
        <v/>
      </c>
      <c r="H430" s="34" t="n">
        <f aca="false">IF(G430="OK",C430,0)</f>
        <v>0</v>
      </c>
    </row>
    <row r="431" customFormat="false" ht="25" hidden="false" customHeight="true" outlineLevel="0" collapsed="false">
      <c r="A431" s="31"/>
      <c r="B431" s="32"/>
      <c r="C431" s="33"/>
      <c r="D431" s="31"/>
      <c r="E431" s="31"/>
      <c r="F431" s="31"/>
      <c r="G431" s="36" t="str">
        <f aca="false">IF(COUNTA(A431:F431)=0,"",IF(E431="","Falta o código",IF(E431&lt;&gt;TRIM(E431),"Confira o código",IF(COUNTIFS(PagoID,E431)&gt;1,"Código repetido",IF(NOT(ISNUMBER(B431)),"Confira a data",IF(OR(B431&lt;1,B431&gt;73415,INT(B431)&lt;&gt;B431),"Confira a data",IF(NOT(ISNUMBER(C431)),"Confira o valor",IF(C431&lt;=0,"Valor maior que zero",IF(COUNTIFS(Medios,D431)&lt;&gt;1,"Escolha um meio",IF(COUNTIFS(GastoID,A431)&lt;&gt;1,"Confira o ID da despesa",IF(SUMIFS(GastoValido,GastoID,A431)&lt;=0,"Corrija a obrigação",IF(B431&lt;SUMIFS(GastoFecha,GastoID,A431),"Anterior à despesa","OK"))))))))))))</f>
        <v/>
      </c>
      <c r="H431" s="34" t="n">
        <f aca="false">IF(G431="OK",C431,0)</f>
        <v>0</v>
      </c>
    </row>
    <row r="432" customFormat="false" ht="25" hidden="false" customHeight="true" outlineLevel="0" collapsed="false">
      <c r="A432" s="31"/>
      <c r="B432" s="32"/>
      <c r="C432" s="33"/>
      <c r="D432" s="31"/>
      <c r="E432" s="31"/>
      <c r="F432" s="31"/>
      <c r="G432" s="36" t="str">
        <f aca="false">IF(COUNTA(A432:F432)=0,"",IF(E432="","Falta o código",IF(E432&lt;&gt;TRIM(E432),"Confira o código",IF(COUNTIFS(PagoID,E432)&gt;1,"Código repetido",IF(NOT(ISNUMBER(B432)),"Confira a data",IF(OR(B432&lt;1,B432&gt;73415,INT(B432)&lt;&gt;B432),"Confira a data",IF(NOT(ISNUMBER(C432)),"Confira o valor",IF(C432&lt;=0,"Valor maior que zero",IF(COUNTIFS(Medios,D432)&lt;&gt;1,"Escolha um meio",IF(COUNTIFS(GastoID,A432)&lt;&gt;1,"Confira o ID da despesa",IF(SUMIFS(GastoValido,GastoID,A432)&lt;=0,"Corrija a obrigação",IF(B432&lt;SUMIFS(GastoFecha,GastoID,A432),"Anterior à despesa","OK"))))))))))))</f>
        <v/>
      </c>
      <c r="H432" s="34" t="n">
        <f aca="false">IF(G432="OK",C432,0)</f>
        <v>0</v>
      </c>
    </row>
    <row r="433" customFormat="false" ht="25" hidden="false" customHeight="true" outlineLevel="0" collapsed="false">
      <c r="A433" s="31"/>
      <c r="B433" s="32"/>
      <c r="C433" s="33"/>
      <c r="D433" s="31"/>
      <c r="E433" s="31"/>
      <c r="F433" s="31"/>
      <c r="G433" s="36" t="str">
        <f aca="false">IF(COUNTA(A433:F433)=0,"",IF(E433="","Falta o código",IF(E433&lt;&gt;TRIM(E433),"Confira o código",IF(COUNTIFS(PagoID,E433)&gt;1,"Código repetido",IF(NOT(ISNUMBER(B433)),"Confira a data",IF(OR(B433&lt;1,B433&gt;73415,INT(B433)&lt;&gt;B433),"Confira a data",IF(NOT(ISNUMBER(C433)),"Confira o valor",IF(C433&lt;=0,"Valor maior que zero",IF(COUNTIFS(Medios,D433)&lt;&gt;1,"Escolha um meio",IF(COUNTIFS(GastoID,A433)&lt;&gt;1,"Confira o ID da despesa",IF(SUMIFS(GastoValido,GastoID,A433)&lt;=0,"Corrija a obrigação",IF(B433&lt;SUMIFS(GastoFecha,GastoID,A433),"Anterior à despesa","OK"))))))))))))</f>
        <v/>
      </c>
      <c r="H433" s="34" t="n">
        <f aca="false">IF(G433="OK",C433,0)</f>
        <v>0</v>
      </c>
    </row>
    <row r="434" customFormat="false" ht="25" hidden="false" customHeight="true" outlineLevel="0" collapsed="false">
      <c r="A434" s="31"/>
      <c r="B434" s="32"/>
      <c r="C434" s="33"/>
      <c r="D434" s="31"/>
      <c r="E434" s="31"/>
      <c r="F434" s="31"/>
      <c r="G434" s="36" t="str">
        <f aca="false">IF(COUNTA(A434:F434)=0,"",IF(E434="","Falta o código",IF(E434&lt;&gt;TRIM(E434),"Confira o código",IF(COUNTIFS(PagoID,E434)&gt;1,"Código repetido",IF(NOT(ISNUMBER(B434)),"Confira a data",IF(OR(B434&lt;1,B434&gt;73415,INT(B434)&lt;&gt;B434),"Confira a data",IF(NOT(ISNUMBER(C434)),"Confira o valor",IF(C434&lt;=0,"Valor maior que zero",IF(COUNTIFS(Medios,D434)&lt;&gt;1,"Escolha um meio",IF(COUNTIFS(GastoID,A434)&lt;&gt;1,"Confira o ID da despesa",IF(SUMIFS(GastoValido,GastoID,A434)&lt;=0,"Corrija a obrigação",IF(B434&lt;SUMIFS(GastoFecha,GastoID,A434),"Anterior à despesa","OK"))))))))))))</f>
        <v/>
      </c>
      <c r="H434" s="34" t="n">
        <f aca="false">IF(G434="OK",C434,0)</f>
        <v>0</v>
      </c>
    </row>
    <row r="435" customFormat="false" ht="25" hidden="false" customHeight="true" outlineLevel="0" collapsed="false">
      <c r="A435" s="31"/>
      <c r="B435" s="32"/>
      <c r="C435" s="33"/>
      <c r="D435" s="31"/>
      <c r="E435" s="31"/>
      <c r="F435" s="31"/>
      <c r="G435" s="36" t="str">
        <f aca="false">IF(COUNTA(A435:F435)=0,"",IF(E435="","Falta o código",IF(E435&lt;&gt;TRIM(E435),"Confira o código",IF(COUNTIFS(PagoID,E435)&gt;1,"Código repetido",IF(NOT(ISNUMBER(B435)),"Confira a data",IF(OR(B435&lt;1,B435&gt;73415,INT(B435)&lt;&gt;B435),"Confira a data",IF(NOT(ISNUMBER(C435)),"Confira o valor",IF(C435&lt;=0,"Valor maior que zero",IF(COUNTIFS(Medios,D435)&lt;&gt;1,"Escolha um meio",IF(COUNTIFS(GastoID,A435)&lt;&gt;1,"Confira o ID da despesa",IF(SUMIFS(GastoValido,GastoID,A435)&lt;=0,"Corrija a obrigação",IF(B435&lt;SUMIFS(GastoFecha,GastoID,A435),"Anterior à despesa","OK"))))))))))))</f>
        <v/>
      </c>
      <c r="H435" s="34" t="n">
        <f aca="false">IF(G435="OK",C435,0)</f>
        <v>0</v>
      </c>
    </row>
    <row r="436" customFormat="false" ht="25" hidden="false" customHeight="true" outlineLevel="0" collapsed="false">
      <c r="A436" s="31"/>
      <c r="B436" s="32"/>
      <c r="C436" s="33"/>
      <c r="D436" s="31"/>
      <c r="E436" s="31"/>
      <c r="F436" s="31"/>
      <c r="G436" s="36" t="str">
        <f aca="false">IF(COUNTA(A436:F436)=0,"",IF(E436="","Falta o código",IF(E436&lt;&gt;TRIM(E436),"Confira o código",IF(COUNTIFS(PagoID,E436)&gt;1,"Código repetido",IF(NOT(ISNUMBER(B436)),"Confira a data",IF(OR(B436&lt;1,B436&gt;73415,INT(B436)&lt;&gt;B436),"Confira a data",IF(NOT(ISNUMBER(C436)),"Confira o valor",IF(C436&lt;=0,"Valor maior que zero",IF(COUNTIFS(Medios,D436)&lt;&gt;1,"Escolha um meio",IF(COUNTIFS(GastoID,A436)&lt;&gt;1,"Confira o ID da despesa",IF(SUMIFS(GastoValido,GastoID,A436)&lt;=0,"Corrija a obrigação",IF(B436&lt;SUMIFS(GastoFecha,GastoID,A436),"Anterior à despesa","OK"))))))))))))</f>
        <v/>
      </c>
      <c r="H436" s="34" t="n">
        <f aca="false">IF(G436="OK",C436,0)</f>
        <v>0</v>
      </c>
    </row>
    <row r="437" customFormat="false" ht="25" hidden="false" customHeight="true" outlineLevel="0" collapsed="false">
      <c r="A437" s="31"/>
      <c r="B437" s="32"/>
      <c r="C437" s="33"/>
      <c r="D437" s="31"/>
      <c r="E437" s="31"/>
      <c r="F437" s="31"/>
      <c r="G437" s="36" t="str">
        <f aca="false">IF(COUNTA(A437:F437)=0,"",IF(E437="","Falta o código",IF(E437&lt;&gt;TRIM(E437),"Confira o código",IF(COUNTIFS(PagoID,E437)&gt;1,"Código repetido",IF(NOT(ISNUMBER(B437)),"Confira a data",IF(OR(B437&lt;1,B437&gt;73415,INT(B437)&lt;&gt;B437),"Confira a data",IF(NOT(ISNUMBER(C437)),"Confira o valor",IF(C437&lt;=0,"Valor maior que zero",IF(COUNTIFS(Medios,D437)&lt;&gt;1,"Escolha um meio",IF(COUNTIFS(GastoID,A437)&lt;&gt;1,"Confira o ID da despesa",IF(SUMIFS(GastoValido,GastoID,A437)&lt;=0,"Corrija a obrigação",IF(B437&lt;SUMIFS(GastoFecha,GastoID,A437),"Anterior à despesa","OK"))))))))))))</f>
        <v/>
      </c>
      <c r="H437" s="34" t="n">
        <f aca="false">IF(G437="OK",C437,0)</f>
        <v>0</v>
      </c>
    </row>
    <row r="438" customFormat="false" ht="25" hidden="false" customHeight="true" outlineLevel="0" collapsed="false">
      <c r="A438" s="31"/>
      <c r="B438" s="32"/>
      <c r="C438" s="33"/>
      <c r="D438" s="31"/>
      <c r="E438" s="31"/>
      <c r="F438" s="31"/>
      <c r="G438" s="36" t="str">
        <f aca="false">IF(COUNTA(A438:F438)=0,"",IF(E438="","Falta o código",IF(E438&lt;&gt;TRIM(E438),"Confira o código",IF(COUNTIFS(PagoID,E438)&gt;1,"Código repetido",IF(NOT(ISNUMBER(B438)),"Confira a data",IF(OR(B438&lt;1,B438&gt;73415,INT(B438)&lt;&gt;B438),"Confira a data",IF(NOT(ISNUMBER(C438)),"Confira o valor",IF(C438&lt;=0,"Valor maior que zero",IF(COUNTIFS(Medios,D438)&lt;&gt;1,"Escolha um meio",IF(COUNTIFS(GastoID,A438)&lt;&gt;1,"Confira o ID da despesa",IF(SUMIFS(GastoValido,GastoID,A438)&lt;=0,"Corrija a obrigação",IF(B438&lt;SUMIFS(GastoFecha,GastoID,A438),"Anterior à despesa","OK"))))))))))))</f>
        <v/>
      </c>
      <c r="H438" s="34" t="n">
        <f aca="false">IF(G438="OK",C438,0)</f>
        <v>0</v>
      </c>
    </row>
    <row r="439" customFormat="false" ht="25" hidden="false" customHeight="true" outlineLevel="0" collapsed="false">
      <c r="A439" s="31"/>
      <c r="B439" s="32"/>
      <c r="C439" s="33"/>
      <c r="D439" s="31"/>
      <c r="E439" s="31"/>
      <c r="F439" s="31"/>
      <c r="G439" s="36" t="str">
        <f aca="false">IF(COUNTA(A439:F439)=0,"",IF(E439="","Falta o código",IF(E439&lt;&gt;TRIM(E439),"Confira o código",IF(COUNTIFS(PagoID,E439)&gt;1,"Código repetido",IF(NOT(ISNUMBER(B439)),"Confira a data",IF(OR(B439&lt;1,B439&gt;73415,INT(B439)&lt;&gt;B439),"Confira a data",IF(NOT(ISNUMBER(C439)),"Confira o valor",IF(C439&lt;=0,"Valor maior que zero",IF(COUNTIFS(Medios,D439)&lt;&gt;1,"Escolha um meio",IF(COUNTIFS(GastoID,A439)&lt;&gt;1,"Confira o ID da despesa",IF(SUMIFS(GastoValido,GastoID,A439)&lt;=0,"Corrija a obrigação",IF(B439&lt;SUMIFS(GastoFecha,GastoID,A439),"Anterior à despesa","OK"))))))))))))</f>
        <v/>
      </c>
      <c r="H439" s="34" t="n">
        <f aca="false">IF(G439="OK",C439,0)</f>
        <v>0</v>
      </c>
    </row>
    <row r="440" customFormat="false" ht="25" hidden="false" customHeight="true" outlineLevel="0" collapsed="false">
      <c r="A440" s="31"/>
      <c r="B440" s="32"/>
      <c r="C440" s="33"/>
      <c r="D440" s="31"/>
      <c r="E440" s="31"/>
      <c r="F440" s="31"/>
      <c r="G440" s="36" t="str">
        <f aca="false">IF(COUNTA(A440:F440)=0,"",IF(E440="","Falta o código",IF(E440&lt;&gt;TRIM(E440),"Confira o código",IF(COUNTIFS(PagoID,E440)&gt;1,"Código repetido",IF(NOT(ISNUMBER(B440)),"Confira a data",IF(OR(B440&lt;1,B440&gt;73415,INT(B440)&lt;&gt;B440),"Confira a data",IF(NOT(ISNUMBER(C440)),"Confira o valor",IF(C440&lt;=0,"Valor maior que zero",IF(COUNTIFS(Medios,D440)&lt;&gt;1,"Escolha um meio",IF(COUNTIFS(GastoID,A440)&lt;&gt;1,"Confira o ID da despesa",IF(SUMIFS(GastoValido,GastoID,A440)&lt;=0,"Corrija a obrigação",IF(B440&lt;SUMIFS(GastoFecha,GastoID,A440),"Anterior à despesa","OK"))))))))))))</f>
        <v/>
      </c>
      <c r="H440" s="34" t="n">
        <f aca="false">IF(G440="OK",C440,0)</f>
        <v>0</v>
      </c>
    </row>
    <row r="441" customFormat="false" ht="25" hidden="false" customHeight="true" outlineLevel="0" collapsed="false">
      <c r="A441" s="31"/>
      <c r="B441" s="32"/>
      <c r="C441" s="33"/>
      <c r="D441" s="31"/>
      <c r="E441" s="31"/>
      <c r="F441" s="31"/>
      <c r="G441" s="36" t="str">
        <f aca="false">IF(COUNTA(A441:F441)=0,"",IF(E441="","Falta o código",IF(E441&lt;&gt;TRIM(E441),"Confira o código",IF(COUNTIFS(PagoID,E441)&gt;1,"Código repetido",IF(NOT(ISNUMBER(B441)),"Confira a data",IF(OR(B441&lt;1,B441&gt;73415,INT(B441)&lt;&gt;B441),"Confira a data",IF(NOT(ISNUMBER(C441)),"Confira o valor",IF(C441&lt;=0,"Valor maior que zero",IF(COUNTIFS(Medios,D441)&lt;&gt;1,"Escolha um meio",IF(COUNTIFS(GastoID,A441)&lt;&gt;1,"Confira o ID da despesa",IF(SUMIFS(GastoValido,GastoID,A441)&lt;=0,"Corrija a obrigação",IF(B441&lt;SUMIFS(GastoFecha,GastoID,A441),"Anterior à despesa","OK"))))))))))))</f>
        <v/>
      </c>
      <c r="H441" s="34" t="n">
        <f aca="false">IF(G441="OK",C441,0)</f>
        <v>0</v>
      </c>
    </row>
    <row r="442" customFormat="false" ht="25" hidden="false" customHeight="true" outlineLevel="0" collapsed="false">
      <c r="A442" s="31"/>
      <c r="B442" s="32"/>
      <c r="C442" s="33"/>
      <c r="D442" s="31"/>
      <c r="E442" s="31"/>
      <c r="F442" s="31"/>
      <c r="G442" s="36" t="str">
        <f aca="false">IF(COUNTA(A442:F442)=0,"",IF(E442="","Falta o código",IF(E442&lt;&gt;TRIM(E442),"Confira o código",IF(COUNTIFS(PagoID,E442)&gt;1,"Código repetido",IF(NOT(ISNUMBER(B442)),"Confira a data",IF(OR(B442&lt;1,B442&gt;73415,INT(B442)&lt;&gt;B442),"Confira a data",IF(NOT(ISNUMBER(C442)),"Confira o valor",IF(C442&lt;=0,"Valor maior que zero",IF(COUNTIFS(Medios,D442)&lt;&gt;1,"Escolha um meio",IF(COUNTIFS(GastoID,A442)&lt;&gt;1,"Confira o ID da despesa",IF(SUMIFS(GastoValido,GastoID,A442)&lt;=0,"Corrija a obrigação",IF(B442&lt;SUMIFS(GastoFecha,GastoID,A442),"Anterior à despesa","OK"))))))))))))</f>
        <v/>
      </c>
      <c r="H442" s="34" t="n">
        <f aca="false">IF(G442="OK",C442,0)</f>
        <v>0</v>
      </c>
    </row>
    <row r="443" customFormat="false" ht="25" hidden="false" customHeight="true" outlineLevel="0" collapsed="false">
      <c r="A443" s="31"/>
      <c r="B443" s="32"/>
      <c r="C443" s="33"/>
      <c r="D443" s="31"/>
      <c r="E443" s="31"/>
      <c r="F443" s="31"/>
      <c r="G443" s="36" t="str">
        <f aca="false">IF(COUNTA(A443:F443)=0,"",IF(E443="","Falta o código",IF(E443&lt;&gt;TRIM(E443),"Confira o código",IF(COUNTIFS(PagoID,E443)&gt;1,"Código repetido",IF(NOT(ISNUMBER(B443)),"Confira a data",IF(OR(B443&lt;1,B443&gt;73415,INT(B443)&lt;&gt;B443),"Confira a data",IF(NOT(ISNUMBER(C443)),"Confira o valor",IF(C443&lt;=0,"Valor maior que zero",IF(COUNTIFS(Medios,D443)&lt;&gt;1,"Escolha um meio",IF(COUNTIFS(GastoID,A443)&lt;&gt;1,"Confira o ID da despesa",IF(SUMIFS(GastoValido,GastoID,A443)&lt;=0,"Corrija a obrigação",IF(B443&lt;SUMIFS(GastoFecha,GastoID,A443),"Anterior à despesa","OK"))))))))))))</f>
        <v/>
      </c>
      <c r="H443" s="34" t="n">
        <f aca="false">IF(G443="OK",C443,0)</f>
        <v>0</v>
      </c>
    </row>
    <row r="444" customFormat="false" ht="25" hidden="false" customHeight="true" outlineLevel="0" collapsed="false">
      <c r="A444" s="31"/>
      <c r="B444" s="32"/>
      <c r="C444" s="33"/>
      <c r="D444" s="31"/>
      <c r="E444" s="31"/>
      <c r="F444" s="31"/>
      <c r="G444" s="36" t="str">
        <f aca="false">IF(COUNTA(A444:F444)=0,"",IF(E444="","Falta o código",IF(E444&lt;&gt;TRIM(E444),"Confira o código",IF(COUNTIFS(PagoID,E444)&gt;1,"Código repetido",IF(NOT(ISNUMBER(B444)),"Confira a data",IF(OR(B444&lt;1,B444&gt;73415,INT(B444)&lt;&gt;B444),"Confira a data",IF(NOT(ISNUMBER(C444)),"Confira o valor",IF(C444&lt;=0,"Valor maior que zero",IF(COUNTIFS(Medios,D444)&lt;&gt;1,"Escolha um meio",IF(COUNTIFS(GastoID,A444)&lt;&gt;1,"Confira o ID da despesa",IF(SUMIFS(GastoValido,GastoID,A444)&lt;=0,"Corrija a obrigação",IF(B444&lt;SUMIFS(GastoFecha,GastoID,A444),"Anterior à despesa","OK"))))))))))))</f>
        <v/>
      </c>
      <c r="H444" s="34" t="n">
        <f aca="false">IF(G444="OK",C444,0)</f>
        <v>0</v>
      </c>
    </row>
    <row r="445" customFormat="false" ht="25" hidden="false" customHeight="true" outlineLevel="0" collapsed="false">
      <c r="A445" s="31"/>
      <c r="B445" s="32"/>
      <c r="C445" s="33"/>
      <c r="D445" s="31"/>
      <c r="E445" s="31"/>
      <c r="F445" s="31"/>
      <c r="G445" s="36" t="str">
        <f aca="false">IF(COUNTA(A445:F445)=0,"",IF(E445="","Falta o código",IF(E445&lt;&gt;TRIM(E445),"Confira o código",IF(COUNTIFS(PagoID,E445)&gt;1,"Código repetido",IF(NOT(ISNUMBER(B445)),"Confira a data",IF(OR(B445&lt;1,B445&gt;73415,INT(B445)&lt;&gt;B445),"Confira a data",IF(NOT(ISNUMBER(C445)),"Confira o valor",IF(C445&lt;=0,"Valor maior que zero",IF(COUNTIFS(Medios,D445)&lt;&gt;1,"Escolha um meio",IF(COUNTIFS(GastoID,A445)&lt;&gt;1,"Confira o ID da despesa",IF(SUMIFS(GastoValido,GastoID,A445)&lt;=0,"Corrija a obrigação",IF(B445&lt;SUMIFS(GastoFecha,GastoID,A445),"Anterior à despesa","OK"))))))))))))</f>
        <v/>
      </c>
      <c r="H445" s="34" t="n">
        <f aca="false">IF(G445="OK",C445,0)</f>
        <v>0</v>
      </c>
    </row>
    <row r="446" customFormat="false" ht="25" hidden="false" customHeight="true" outlineLevel="0" collapsed="false">
      <c r="A446" s="31"/>
      <c r="B446" s="32"/>
      <c r="C446" s="33"/>
      <c r="D446" s="31"/>
      <c r="E446" s="31"/>
      <c r="F446" s="31"/>
      <c r="G446" s="36" t="str">
        <f aca="false">IF(COUNTA(A446:F446)=0,"",IF(E446="","Falta o código",IF(E446&lt;&gt;TRIM(E446),"Confira o código",IF(COUNTIFS(PagoID,E446)&gt;1,"Código repetido",IF(NOT(ISNUMBER(B446)),"Confira a data",IF(OR(B446&lt;1,B446&gt;73415,INT(B446)&lt;&gt;B446),"Confira a data",IF(NOT(ISNUMBER(C446)),"Confira o valor",IF(C446&lt;=0,"Valor maior que zero",IF(COUNTIFS(Medios,D446)&lt;&gt;1,"Escolha um meio",IF(COUNTIFS(GastoID,A446)&lt;&gt;1,"Confira o ID da despesa",IF(SUMIFS(GastoValido,GastoID,A446)&lt;=0,"Corrija a obrigação",IF(B446&lt;SUMIFS(GastoFecha,GastoID,A446),"Anterior à despesa","OK"))))))))))))</f>
        <v/>
      </c>
      <c r="H446" s="34" t="n">
        <f aca="false">IF(G446="OK",C446,0)</f>
        <v>0</v>
      </c>
    </row>
    <row r="447" customFormat="false" ht="25" hidden="false" customHeight="true" outlineLevel="0" collapsed="false">
      <c r="A447" s="31"/>
      <c r="B447" s="32"/>
      <c r="C447" s="33"/>
      <c r="D447" s="31"/>
      <c r="E447" s="31"/>
      <c r="F447" s="31"/>
      <c r="G447" s="36" t="str">
        <f aca="false">IF(COUNTA(A447:F447)=0,"",IF(E447="","Falta o código",IF(E447&lt;&gt;TRIM(E447),"Confira o código",IF(COUNTIFS(PagoID,E447)&gt;1,"Código repetido",IF(NOT(ISNUMBER(B447)),"Confira a data",IF(OR(B447&lt;1,B447&gt;73415,INT(B447)&lt;&gt;B447),"Confira a data",IF(NOT(ISNUMBER(C447)),"Confira o valor",IF(C447&lt;=0,"Valor maior que zero",IF(COUNTIFS(Medios,D447)&lt;&gt;1,"Escolha um meio",IF(COUNTIFS(GastoID,A447)&lt;&gt;1,"Confira o ID da despesa",IF(SUMIFS(GastoValido,GastoID,A447)&lt;=0,"Corrija a obrigação",IF(B447&lt;SUMIFS(GastoFecha,GastoID,A447),"Anterior à despesa","OK"))))))))))))</f>
        <v/>
      </c>
      <c r="H447" s="34" t="n">
        <f aca="false">IF(G447="OK",C447,0)</f>
        <v>0</v>
      </c>
    </row>
    <row r="448" customFormat="false" ht="25" hidden="false" customHeight="true" outlineLevel="0" collapsed="false">
      <c r="A448" s="31"/>
      <c r="B448" s="32"/>
      <c r="C448" s="33"/>
      <c r="D448" s="31"/>
      <c r="E448" s="31"/>
      <c r="F448" s="31"/>
      <c r="G448" s="36" t="str">
        <f aca="false">IF(COUNTA(A448:F448)=0,"",IF(E448="","Falta o código",IF(E448&lt;&gt;TRIM(E448),"Confira o código",IF(COUNTIFS(PagoID,E448)&gt;1,"Código repetido",IF(NOT(ISNUMBER(B448)),"Confira a data",IF(OR(B448&lt;1,B448&gt;73415,INT(B448)&lt;&gt;B448),"Confira a data",IF(NOT(ISNUMBER(C448)),"Confira o valor",IF(C448&lt;=0,"Valor maior que zero",IF(COUNTIFS(Medios,D448)&lt;&gt;1,"Escolha um meio",IF(COUNTIFS(GastoID,A448)&lt;&gt;1,"Confira o ID da despesa",IF(SUMIFS(GastoValido,GastoID,A448)&lt;=0,"Corrija a obrigação",IF(B448&lt;SUMIFS(GastoFecha,GastoID,A448),"Anterior à despesa","OK"))))))))))))</f>
        <v/>
      </c>
      <c r="H448" s="34" t="n">
        <f aca="false">IF(G448="OK",C448,0)</f>
        <v>0</v>
      </c>
    </row>
    <row r="449" customFormat="false" ht="25" hidden="false" customHeight="true" outlineLevel="0" collapsed="false">
      <c r="A449" s="31"/>
      <c r="B449" s="32"/>
      <c r="C449" s="33"/>
      <c r="D449" s="31"/>
      <c r="E449" s="31"/>
      <c r="F449" s="31"/>
      <c r="G449" s="36" t="str">
        <f aca="false">IF(COUNTA(A449:F449)=0,"",IF(E449="","Falta o código",IF(E449&lt;&gt;TRIM(E449),"Confira o código",IF(COUNTIFS(PagoID,E449)&gt;1,"Código repetido",IF(NOT(ISNUMBER(B449)),"Confira a data",IF(OR(B449&lt;1,B449&gt;73415,INT(B449)&lt;&gt;B449),"Confira a data",IF(NOT(ISNUMBER(C449)),"Confira o valor",IF(C449&lt;=0,"Valor maior que zero",IF(COUNTIFS(Medios,D449)&lt;&gt;1,"Escolha um meio",IF(COUNTIFS(GastoID,A449)&lt;&gt;1,"Confira o ID da despesa",IF(SUMIFS(GastoValido,GastoID,A449)&lt;=0,"Corrija a obrigação",IF(B449&lt;SUMIFS(GastoFecha,GastoID,A449),"Anterior à despesa","OK"))))))))))))</f>
        <v/>
      </c>
      <c r="H449" s="34" t="n">
        <f aca="false">IF(G449="OK",C449,0)</f>
        <v>0</v>
      </c>
    </row>
    <row r="450" customFormat="false" ht="25" hidden="false" customHeight="true" outlineLevel="0" collapsed="false">
      <c r="A450" s="31"/>
      <c r="B450" s="32"/>
      <c r="C450" s="33"/>
      <c r="D450" s="31"/>
      <c r="E450" s="31"/>
      <c r="F450" s="31"/>
      <c r="G450" s="36" t="str">
        <f aca="false">IF(COUNTA(A450:F450)=0,"",IF(E450="","Falta o código",IF(E450&lt;&gt;TRIM(E450),"Confira o código",IF(COUNTIFS(PagoID,E450)&gt;1,"Código repetido",IF(NOT(ISNUMBER(B450)),"Confira a data",IF(OR(B450&lt;1,B450&gt;73415,INT(B450)&lt;&gt;B450),"Confira a data",IF(NOT(ISNUMBER(C450)),"Confira o valor",IF(C450&lt;=0,"Valor maior que zero",IF(COUNTIFS(Medios,D450)&lt;&gt;1,"Escolha um meio",IF(COUNTIFS(GastoID,A450)&lt;&gt;1,"Confira o ID da despesa",IF(SUMIFS(GastoValido,GastoID,A450)&lt;=0,"Corrija a obrigação",IF(B450&lt;SUMIFS(GastoFecha,GastoID,A450),"Anterior à despesa","OK"))))))))))))</f>
        <v/>
      </c>
      <c r="H450" s="34" t="n">
        <f aca="false">IF(G450="OK",C450,0)</f>
        <v>0</v>
      </c>
    </row>
    <row r="451" customFormat="false" ht="25" hidden="false" customHeight="true" outlineLevel="0" collapsed="false">
      <c r="A451" s="31"/>
      <c r="B451" s="32"/>
      <c r="C451" s="33"/>
      <c r="D451" s="31"/>
      <c r="E451" s="31"/>
      <c r="F451" s="31"/>
      <c r="G451" s="36" t="str">
        <f aca="false">IF(COUNTA(A451:F451)=0,"",IF(E451="","Falta o código",IF(E451&lt;&gt;TRIM(E451),"Confira o código",IF(COUNTIFS(PagoID,E451)&gt;1,"Código repetido",IF(NOT(ISNUMBER(B451)),"Confira a data",IF(OR(B451&lt;1,B451&gt;73415,INT(B451)&lt;&gt;B451),"Confira a data",IF(NOT(ISNUMBER(C451)),"Confira o valor",IF(C451&lt;=0,"Valor maior que zero",IF(COUNTIFS(Medios,D451)&lt;&gt;1,"Escolha um meio",IF(COUNTIFS(GastoID,A451)&lt;&gt;1,"Confira o ID da despesa",IF(SUMIFS(GastoValido,GastoID,A451)&lt;=0,"Corrija a obrigação",IF(B451&lt;SUMIFS(GastoFecha,GastoID,A451),"Anterior à despesa","OK"))))))))))))</f>
        <v/>
      </c>
      <c r="H451" s="34" t="n">
        <f aca="false">IF(G451="OK",C451,0)</f>
        <v>0</v>
      </c>
    </row>
    <row r="452" customFormat="false" ht="25" hidden="false" customHeight="true" outlineLevel="0" collapsed="false">
      <c r="A452" s="31"/>
      <c r="B452" s="32"/>
      <c r="C452" s="33"/>
      <c r="D452" s="31"/>
      <c r="E452" s="31"/>
      <c r="F452" s="31"/>
      <c r="G452" s="36" t="str">
        <f aca="false">IF(COUNTA(A452:F452)=0,"",IF(E452="","Falta o código",IF(E452&lt;&gt;TRIM(E452),"Confira o código",IF(COUNTIFS(PagoID,E452)&gt;1,"Código repetido",IF(NOT(ISNUMBER(B452)),"Confira a data",IF(OR(B452&lt;1,B452&gt;73415,INT(B452)&lt;&gt;B452),"Confira a data",IF(NOT(ISNUMBER(C452)),"Confira o valor",IF(C452&lt;=0,"Valor maior que zero",IF(COUNTIFS(Medios,D452)&lt;&gt;1,"Escolha um meio",IF(COUNTIFS(GastoID,A452)&lt;&gt;1,"Confira o ID da despesa",IF(SUMIFS(GastoValido,GastoID,A452)&lt;=0,"Corrija a obrigação",IF(B452&lt;SUMIFS(GastoFecha,GastoID,A452),"Anterior à despesa","OK"))))))))))))</f>
        <v/>
      </c>
      <c r="H452" s="34" t="n">
        <f aca="false">IF(G452="OK",C452,0)</f>
        <v>0</v>
      </c>
    </row>
    <row r="453" customFormat="false" ht="25" hidden="false" customHeight="true" outlineLevel="0" collapsed="false">
      <c r="A453" s="31"/>
      <c r="B453" s="32"/>
      <c r="C453" s="33"/>
      <c r="D453" s="31"/>
      <c r="E453" s="31"/>
      <c r="F453" s="31"/>
      <c r="G453" s="36" t="str">
        <f aca="false">IF(COUNTA(A453:F453)=0,"",IF(E453="","Falta o código",IF(E453&lt;&gt;TRIM(E453),"Confira o código",IF(COUNTIFS(PagoID,E453)&gt;1,"Código repetido",IF(NOT(ISNUMBER(B453)),"Confira a data",IF(OR(B453&lt;1,B453&gt;73415,INT(B453)&lt;&gt;B453),"Confira a data",IF(NOT(ISNUMBER(C453)),"Confira o valor",IF(C453&lt;=0,"Valor maior que zero",IF(COUNTIFS(Medios,D453)&lt;&gt;1,"Escolha um meio",IF(COUNTIFS(GastoID,A453)&lt;&gt;1,"Confira o ID da despesa",IF(SUMIFS(GastoValido,GastoID,A453)&lt;=0,"Corrija a obrigação",IF(B453&lt;SUMIFS(GastoFecha,GastoID,A453),"Anterior à despesa","OK"))))))))))))</f>
        <v/>
      </c>
      <c r="H453" s="34" t="n">
        <f aca="false">IF(G453="OK",C453,0)</f>
        <v>0</v>
      </c>
    </row>
    <row r="454" customFormat="false" ht="25" hidden="false" customHeight="true" outlineLevel="0" collapsed="false">
      <c r="A454" s="31"/>
      <c r="B454" s="32"/>
      <c r="C454" s="33"/>
      <c r="D454" s="31"/>
      <c r="E454" s="31"/>
      <c r="F454" s="31"/>
      <c r="G454" s="36" t="str">
        <f aca="false">IF(COUNTA(A454:F454)=0,"",IF(E454="","Falta o código",IF(E454&lt;&gt;TRIM(E454),"Confira o código",IF(COUNTIFS(PagoID,E454)&gt;1,"Código repetido",IF(NOT(ISNUMBER(B454)),"Confira a data",IF(OR(B454&lt;1,B454&gt;73415,INT(B454)&lt;&gt;B454),"Confira a data",IF(NOT(ISNUMBER(C454)),"Confira o valor",IF(C454&lt;=0,"Valor maior que zero",IF(COUNTIFS(Medios,D454)&lt;&gt;1,"Escolha um meio",IF(COUNTIFS(GastoID,A454)&lt;&gt;1,"Confira o ID da despesa",IF(SUMIFS(GastoValido,GastoID,A454)&lt;=0,"Corrija a obrigação",IF(B454&lt;SUMIFS(GastoFecha,GastoID,A454),"Anterior à despesa","OK"))))))))))))</f>
        <v/>
      </c>
      <c r="H454" s="34" t="n">
        <f aca="false">IF(G454="OK",C454,0)</f>
        <v>0</v>
      </c>
    </row>
    <row r="455" customFormat="false" ht="25" hidden="false" customHeight="true" outlineLevel="0" collapsed="false">
      <c r="A455" s="31"/>
      <c r="B455" s="32"/>
      <c r="C455" s="33"/>
      <c r="D455" s="31"/>
      <c r="E455" s="31"/>
      <c r="F455" s="31"/>
      <c r="G455" s="36" t="str">
        <f aca="false">IF(COUNTA(A455:F455)=0,"",IF(E455="","Falta o código",IF(E455&lt;&gt;TRIM(E455),"Confira o código",IF(COUNTIFS(PagoID,E455)&gt;1,"Código repetido",IF(NOT(ISNUMBER(B455)),"Confira a data",IF(OR(B455&lt;1,B455&gt;73415,INT(B455)&lt;&gt;B455),"Confira a data",IF(NOT(ISNUMBER(C455)),"Confira o valor",IF(C455&lt;=0,"Valor maior que zero",IF(COUNTIFS(Medios,D455)&lt;&gt;1,"Escolha um meio",IF(COUNTIFS(GastoID,A455)&lt;&gt;1,"Confira o ID da despesa",IF(SUMIFS(GastoValido,GastoID,A455)&lt;=0,"Corrija a obrigação",IF(B455&lt;SUMIFS(GastoFecha,GastoID,A455),"Anterior à despesa","OK"))))))))))))</f>
        <v/>
      </c>
      <c r="H455" s="34" t="n">
        <f aca="false">IF(G455="OK",C455,0)</f>
        <v>0</v>
      </c>
    </row>
    <row r="456" customFormat="false" ht="25" hidden="false" customHeight="true" outlineLevel="0" collapsed="false">
      <c r="A456" s="31"/>
      <c r="B456" s="32"/>
      <c r="C456" s="33"/>
      <c r="D456" s="31"/>
      <c r="E456" s="31"/>
      <c r="F456" s="31"/>
      <c r="G456" s="36" t="str">
        <f aca="false">IF(COUNTA(A456:F456)=0,"",IF(E456="","Falta o código",IF(E456&lt;&gt;TRIM(E456),"Confira o código",IF(COUNTIFS(PagoID,E456)&gt;1,"Código repetido",IF(NOT(ISNUMBER(B456)),"Confira a data",IF(OR(B456&lt;1,B456&gt;73415,INT(B456)&lt;&gt;B456),"Confira a data",IF(NOT(ISNUMBER(C456)),"Confira o valor",IF(C456&lt;=0,"Valor maior que zero",IF(COUNTIFS(Medios,D456)&lt;&gt;1,"Escolha um meio",IF(COUNTIFS(GastoID,A456)&lt;&gt;1,"Confira o ID da despesa",IF(SUMIFS(GastoValido,GastoID,A456)&lt;=0,"Corrija a obrigação",IF(B456&lt;SUMIFS(GastoFecha,GastoID,A456),"Anterior à despesa","OK"))))))))))))</f>
        <v/>
      </c>
      <c r="H456" s="34" t="n">
        <f aca="false">IF(G456="OK",C456,0)</f>
        <v>0</v>
      </c>
    </row>
    <row r="457" customFormat="false" ht="25" hidden="false" customHeight="true" outlineLevel="0" collapsed="false">
      <c r="A457" s="31"/>
      <c r="B457" s="32"/>
      <c r="C457" s="33"/>
      <c r="D457" s="31"/>
      <c r="E457" s="31"/>
      <c r="F457" s="31"/>
      <c r="G457" s="36" t="str">
        <f aca="false">IF(COUNTA(A457:F457)=0,"",IF(E457="","Falta o código",IF(E457&lt;&gt;TRIM(E457),"Confira o código",IF(COUNTIFS(PagoID,E457)&gt;1,"Código repetido",IF(NOT(ISNUMBER(B457)),"Confira a data",IF(OR(B457&lt;1,B457&gt;73415,INT(B457)&lt;&gt;B457),"Confira a data",IF(NOT(ISNUMBER(C457)),"Confira o valor",IF(C457&lt;=0,"Valor maior que zero",IF(COUNTIFS(Medios,D457)&lt;&gt;1,"Escolha um meio",IF(COUNTIFS(GastoID,A457)&lt;&gt;1,"Confira o ID da despesa",IF(SUMIFS(GastoValido,GastoID,A457)&lt;=0,"Corrija a obrigação",IF(B457&lt;SUMIFS(GastoFecha,GastoID,A457),"Anterior à despesa","OK"))))))))))))</f>
        <v/>
      </c>
      <c r="H457" s="34" t="n">
        <f aca="false">IF(G457="OK",C457,0)</f>
        <v>0</v>
      </c>
    </row>
    <row r="458" customFormat="false" ht="25" hidden="false" customHeight="true" outlineLevel="0" collapsed="false">
      <c r="A458" s="31"/>
      <c r="B458" s="32"/>
      <c r="C458" s="33"/>
      <c r="D458" s="31"/>
      <c r="E458" s="31"/>
      <c r="F458" s="31"/>
      <c r="G458" s="36" t="str">
        <f aca="false">IF(COUNTA(A458:F458)=0,"",IF(E458="","Falta o código",IF(E458&lt;&gt;TRIM(E458),"Confira o código",IF(COUNTIFS(PagoID,E458)&gt;1,"Código repetido",IF(NOT(ISNUMBER(B458)),"Confira a data",IF(OR(B458&lt;1,B458&gt;73415,INT(B458)&lt;&gt;B458),"Confira a data",IF(NOT(ISNUMBER(C458)),"Confira o valor",IF(C458&lt;=0,"Valor maior que zero",IF(COUNTIFS(Medios,D458)&lt;&gt;1,"Escolha um meio",IF(COUNTIFS(GastoID,A458)&lt;&gt;1,"Confira o ID da despesa",IF(SUMIFS(GastoValido,GastoID,A458)&lt;=0,"Corrija a obrigação",IF(B458&lt;SUMIFS(GastoFecha,GastoID,A458),"Anterior à despesa","OK"))))))))))))</f>
        <v/>
      </c>
      <c r="H458" s="34" t="n">
        <f aca="false">IF(G458="OK",C458,0)</f>
        <v>0</v>
      </c>
    </row>
    <row r="459" customFormat="false" ht="25" hidden="false" customHeight="true" outlineLevel="0" collapsed="false">
      <c r="A459" s="31"/>
      <c r="B459" s="32"/>
      <c r="C459" s="33"/>
      <c r="D459" s="31"/>
      <c r="E459" s="31"/>
      <c r="F459" s="31"/>
      <c r="G459" s="36" t="str">
        <f aca="false">IF(COUNTA(A459:F459)=0,"",IF(E459="","Falta o código",IF(E459&lt;&gt;TRIM(E459),"Confira o código",IF(COUNTIFS(PagoID,E459)&gt;1,"Código repetido",IF(NOT(ISNUMBER(B459)),"Confira a data",IF(OR(B459&lt;1,B459&gt;73415,INT(B459)&lt;&gt;B459),"Confira a data",IF(NOT(ISNUMBER(C459)),"Confira o valor",IF(C459&lt;=0,"Valor maior que zero",IF(COUNTIFS(Medios,D459)&lt;&gt;1,"Escolha um meio",IF(COUNTIFS(GastoID,A459)&lt;&gt;1,"Confira o ID da despesa",IF(SUMIFS(GastoValido,GastoID,A459)&lt;=0,"Corrija a obrigação",IF(B459&lt;SUMIFS(GastoFecha,GastoID,A459),"Anterior à despesa","OK"))))))))))))</f>
        <v/>
      </c>
      <c r="H459" s="34" t="n">
        <f aca="false">IF(G459="OK",C459,0)</f>
        <v>0</v>
      </c>
    </row>
    <row r="460" customFormat="false" ht="25" hidden="false" customHeight="true" outlineLevel="0" collapsed="false">
      <c r="A460" s="31"/>
      <c r="B460" s="32"/>
      <c r="C460" s="33"/>
      <c r="D460" s="31"/>
      <c r="E460" s="31"/>
      <c r="F460" s="31"/>
      <c r="G460" s="36" t="str">
        <f aca="false">IF(COUNTA(A460:F460)=0,"",IF(E460="","Falta o código",IF(E460&lt;&gt;TRIM(E460),"Confira o código",IF(COUNTIFS(PagoID,E460)&gt;1,"Código repetido",IF(NOT(ISNUMBER(B460)),"Confira a data",IF(OR(B460&lt;1,B460&gt;73415,INT(B460)&lt;&gt;B460),"Confira a data",IF(NOT(ISNUMBER(C460)),"Confira o valor",IF(C460&lt;=0,"Valor maior que zero",IF(COUNTIFS(Medios,D460)&lt;&gt;1,"Escolha um meio",IF(COUNTIFS(GastoID,A460)&lt;&gt;1,"Confira o ID da despesa",IF(SUMIFS(GastoValido,GastoID,A460)&lt;=0,"Corrija a obrigação",IF(B460&lt;SUMIFS(GastoFecha,GastoID,A460),"Anterior à despesa","OK"))))))))))))</f>
        <v/>
      </c>
      <c r="H460" s="34" t="n">
        <f aca="false">IF(G460="OK",C460,0)</f>
        <v>0</v>
      </c>
    </row>
    <row r="461" customFormat="false" ht="25" hidden="false" customHeight="true" outlineLevel="0" collapsed="false">
      <c r="A461" s="31"/>
      <c r="B461" s="32"/>
      <c r="C461" s="33"/>
      <c r="D461" s="31"/>
      <c r="E461" s="31"/>
      <c r="F461" s="31"/>
      <c r="G461" s="36" t="str">
        <f aca="false">IF(COUNTA(A461:F461)=0,"",IF(E461="","Falta o código",IF(E461&lt;&gt;TRIM(E461),"Confira o código",IF(COUNTIFS(PagoID,E461)&gt;1,"Código repetido",IF(NOT(ISNUMBER(B461)),"Confira a data",IF(OR(B461&lt;1,B461&gt;73415,INT(B461)&lt;&gt;B461),"Confira a data",IF(NOT(ISNUMBER(C461)),"Confira o valor",IF(C461&lt;=0,"Valor maior que zero",IF(COUNTIFS(Medios,D461)&lt;&gt;1,"Escolha um meio",IF(COUNTIFS(GastoID,A461)&lt;&gt;1,"Confira o ID da despesa",IF(SUMIFS(GastoValido,GastoID,A461)&lt;=0,"Corrija a obrigação",IF(B461&lt;SUMIFS(GastoFecha,GastoID,A461),"Anterior à despesa","OK"))))))))))))</f>
        <v/>
      </c>
      <c r="H461" s="34" t="n">
        <f aca="false">IF(G461="OK",C461,0)</f>
        <v>0</v>
      </c>
    </row>
    <row r="462" customFormat="false" ht="25" hidden="false" customHeight="true" outlineLevel="0" collapsed="false">
      <c r="A462" s="31"/>
      <c r="B462" s="32"/>
      <c r="C462" s="33"/>
      <c r="D462" s="31"/>
      <c r="E462" s="31"/>
      <c r="F462" s="31"/>
      <c r="G462" s="36" t="str">
        <f aca="false">IF(COUNTA(A462:F462)=0,"",IF(E462="","Falta o código",IF(E462&lt;&gt;TRIM(E462),"Confira o código",IF(COUNTIFS(PagoID,E462)&gt;1,"Código repetido",IF(NOT(ISNUMBER(B462)),"Confira a data",IF(OR(B462&lt;1,B462&gt;73415,INT(B462)&lt;&gt;B462),"Confira a data",IF(NOT(ISNUMBER(C462)),"Confira o valor",IF(C462&lt;=0,"Valor maior que zero",IF(COUNTIFS(Medios,D462)&lt;&gt;1,"Escolha um meio",IF(COUNTIFS(GastoID,A462)&lt;&gt;1,"Confira o ID da despesa",IF(SUMIFS(GastoValido,GastoID,A462)&lt;=0,"Corrija a obrigação",IF(B462&lt;SUMIFS(GastoFecha,GastoID,A462),"Anterior à despesa","OK"))))))))))))</f>
        <v/>
      </c>
      <c r="H462" s="34" t="n">
        <f aca="false">IF(G462="OK",C462,0)</f>
        <v>0</v>
      </c>
    </row>
    <row r="463" customFormat="false" ht="25" hidden="false" customHeight="true" outlineLevel="0" collapsed="false">
      <c r="A463" s="31"/>
      <c r="B463" s="32"/>
      <c r="C463" s="33"/>
      <c r="D463" s="31"/>
      <c r="E463" s="31"/>
      <c r="F463" s="31"/>
      <c r="G463" s="36" t="str">
        <f aca="false">IF(COUNTA(A463:F463)=0,"",IF(E463="","Falta o código",IF(E463&lt;&gt;TRIM(E463),"Confira o código",IF(COUNTIFS(PagoID,E463)&gt;1,"Código repetido",IF(NOT(ISNUMBER(B463)),"Confira a data",IF(OR(B463&lt;1,B463&gt;73415,INT(B463)&lt;&gt;B463),"Confira a data",IF(NOT(ISNUMBER(C463)),"Confira o valor",IF(C463&lt;=0,"Valor maior que zero",IF(COUNTIFS(Medios,D463)&lt;&gt;1,"Escolha um meio",IF(COUNTIFS(GastoID,A463)&lt;&gt;1,"Confira o ID da despesa",IF(SUMIFS(GastoValido,GastoID,A463)&lt;=0,"Corrija a obrigação",IF(B463&lt;SUMIFS(GastoFecha,GastoID,A463),"Anterior à despesa","OK"))))))))))))</f>
        <v/>
      </c>
      <c r="H463" s="34" t="n">
        <f aca="false">IF(G463="OK",C463,0)</f>
        <v>0</v>
      </c>
    </row>
    <row r="464" customFormat="false" ht="25" hidden="false" customHeight="true" outlineLevel="0" collapsed="false">
      <c r="A464" s="31"/>
      <c r="B464" s="32"/>
      <c r="C464" s="33"/>
      <c r="D464" s="31"/>
      <c r="E464" s="31"/>
      <c r="F464" s="31"/>
      <c r="G464" s="36" t="str">
        <f aca="false">IF(COUNTA(A464:F464)=0,"",IF(E464="","Falta o código",IF(E464&lt;&gt;TRIM(E464),"Confira o código",IF(COUNTIFS(PagoID,E464)&gt;1,"Código repetido",IF(NOT(ISNUMBER(B464)),"Confira a data",IF(OR(B464&lt;1,B464&gt;73415,INT(B464)&lt;&gt;B464),"Confira a data",IF(NOT(ISNUMBER(C464)),"Confira o valor",IF(C464&lt;=0,"Valor maior que zero",IF(COUNTIFS(Medios,D464)&lt;&gt;1,"Escolha um meio",IF(COUNTIFS(GastoID,A464)&lt;&gt;1,"Confira o ID da despesa",IF(SUMIFS(GastoValido,GastoID,A464)&lt;=0,"Corrija a obrigação",IF(B464&lt;SUMIFS(GastoFecha,GastoID,A464),"Anterior à despesa","OK"))))))))))))</f>
        <v/>
      </c>
      <c r="H464" s="34" t="n">
        <f aca="false">IF(G464="OK",C464,0)</f>
        <v>0</v>
      </c>
    </row>
    <row r="465" customFormat="false" ht="25" hidden="false" customHeight="true" outlineLevel="0" collapsed="false">
      <c r="A465" s="31"/>
      <c r="B465" s="32"/>
      <c r="C465" s="33"/>
      <c r="D465" s="31"/>
      <c r="E465" s="31"/>
      <c r="F465" s="31"/>
      <c r="G465" s="36" t="str">
        <f aca="false">IF(COUNTA(A465:F465)=0,"",IF(E465="","Falta o código",IF(E465&lt;&gt;TRIM(E465),"Confira o código",IF(COUNTIFS(PagoID,E465)&gt;1,"Código repetido",IF(NOT(ISNUMBER(B465)),"Confira a data",IF(OR(B465&lt;1,B465&gt;73415,INT(B465)&lt;&gt;B465),"Confira a data",IF(NOT(ISNUMBER(C465)),"Confira o valor",IF(C465&lt;=0,"Valor maior que zero",IF(COUNTIFS(Medios,D465)&lt;&gt;1,"Escolha um meio",IF(COUNTIFS(GastoID,A465)&lt;&gt;1,"Confira o ID da despesa",IF(SUMIFS(GastoValido,GastoID,A465)&lt;=0,"Corrija a obrigação",IF(B465&lt;SUMIFS(GastoFecha,GastoID,A465),"Anterior à despesa","OK"))))))))))))</f>
        <v/>
      </c>
      <c r="H465" s="34" t="n">
        <f aca="false">IF(G465="OK",C465,0)</f>
        <v>0</v>
      </c>
    </row>
    <row r="466" customFormat="false" ht="25" hidden="false" customHeight="true" outlineLevel="0" collapsed="false">
      <c r="A466" s="31"/>
      <c r="B466" s="32"/>
      <c r="C466" s="33"/>
      <c r="D466" s="31"/>
      <c r="E466" s="31"/>
      <c r="F466" s="31"/>
      <c r="G466" s="36" t="str">
        <f aca="false">IF(COUNTA(A466:F466)=0,"",IF(E466="","Falta o código",IF(E466&lt;&gt;TRIM(E466),"Confira o código",IF(COUNTIFS(PagoID,E466)&gt;1,"Código repetido",IF(NOT(ISNUMBER(B466)),"Confira a data",IF(OR(B466&lt;1,B466&gt;73415,INT(B466)&lt;&gt;B466),"Confira a data",IF(NOT(ISNUMBER(C466)),"Confira o valor",IF(C466&lt;=0,"Valor maior que zero",IF(COUNTIFS(Medios,D466)&lt;&gt;1,"Escolha um meio",IF(COUNTIFS(GastoID,A466)&lt;&gt;1,"Confira o ID da despesa",IF(SUMIFS(GastoValido,GastoID,A466)&lt;=0,"Corrija a obrigação",IF(B466&lt;SUMIFS(GastoFecha,GastoID,A466),"Anterior à despesa","OK"))))))))))))</f>
        <v/>
      </c>
      <c r="H466" s="34" t="n">
        <f aca="false">IF(G466="OK",C466,0)</f>
        <v>0</v>
      </c>
    </row>
    <row r="467" customFormat="false" ht="25" hidden="false" customHeight="true" outlineLevel="0" collapsed="false">
      <c r="A467" s="31"/>
      <c r="B467" s="32"/>
      <c r="C467" s="33"/>
      <c r="D467" s="31"/>
      <c r="E467" s="31"/>
      <c r="F467" s="31"/>
      <c r="G467" s="36" t="str">
        <f aca="false">IF(COUNTA(A467:F467)=0,"",IF(E467="","Falta o código",IF(E467&lt;&gt;TRIM(E467),"Confira o código",IF(COUNTIFS(PagoID,E467)&gt;1,"Código repetido",IF(NOT(ISNUMBER(B467)),"Confira a data",IF(OR(B467&lt;1,B467&gt;73415,INT(B467)&lt;&gt;B467),"Confira a data",IF(NOT(ISNUMBER(C467)),"Confira o valor",IF(C467&lt;=0,"Valor maior que zero",IF(COUNTIFS(Medios,D467)&lt;&gt;1,"Escolha um meio",IF(COUNTIFS(GastoID,A467)&lt;&gt;1,"Confira o ID da despesa",IF(SUMIFS(GastoValido,GastoID,A467)&lt;=0,"Corrija a obrigação",IF(B467&lt;SUMIFS(GastoFecha,GastoID,A467),"Anterior à despesa","OK"))))))))))))</f>
        <v/>
      </c>
      <c r="H467" s="34" t="n">
        <f aca="false">IF(G467="OK",C467,0)</f>
        <v>0</v>
      </c>
    </row>
    <row r="468" customFormat="false" ht="25" hidden="false" customHeight="true" outlineLevel="0" collapsed="false">
      <c r="A468" s="31"/>
      <c r="B468" s="32"/>
      <c r="C468" s="33"/>
      <c r="D468" s="31"/>
      <c r="E468" s="31"/>
      <c r="F468" s="31"/>
      <c r="G468" s="36" t="str">
        <f aca="false">IF(COUNTA(A468:F468)=0,"",IF(E468="","Falta o código",IF(E468&lt;&gt;TRIM(E468),"Confira o código",IF(COUNTIFS(PagoID,E468)&gt;1,"Código repetido",IF(NOT(ISNUMBER(B468)),"Confira a data",IF(OR(B468&lt;1,B468&gt;73415,INT(B468)&lt;&gt;B468),"Confira a data",IF(NOT(ISNUMBER(C468)),"Confira o valor",IF(C468&lt;=0,"Valor maior que zero",IF(COUNTIFS(Medios,D468)&lt;&gt;1,"Escolha um meio",IF(COUNTIFS(GastoID,A468)&lt;&gt;1,"Confira o ID da despesa",IF(SUMIFS(GastoValido,GastoID,A468)&lt;=0,"Corrija a obrigação",IF(B468&lt;SUMIFS(GastoFecha,GastoID,A468),"Anterior à despesa","OK"))))))))))))</f>
        <v/>
      </c>
      <c r="H468" s="34" t="n">
        <f aca="false">IF(G468="OK",C468,0)</f>
        <v>0</v>
      </c>
    </row>
    <row r="469" customFormat="false" ht="25" hidden="false" customHeight="true" outlineLevel="0" collapsed="false">
      <c r="A469" s="31"/>
      <c r="B469" s="32"/>
      <c r="C469" s="33"/>
      <c r="D469" s="31"/>
      <c r="E469" s="31"/>
      <c r="F469" s="31"/>
      <c r="G469" s="36" t="str">
        <f aca="false">IF(COUNTA(A469:F469)=0,"",IF(E469="","Falta o código",IF(E469&lt;&gt;TRIM(E469),"Confira o código",IF(COUNTIFS(PagoID,E469)&gt;1,"Código repetido",IF(NOT(ISNUMBER(B469)),"Confira a data",IF(OR(B469&lt;1,B469&gt;73415,INT(B469)&lt;&gt;B469),"Confira a data",IF(NOT(ISNUMBER(C469)),"Confira o valor",IF(C469&lt;=0,"Valor maior que zero",IF(COUNTIFS(Medios,D469)&lt;&gt;1,"Escolha um meio",IF(COUNTIFS(GastoID,A469)&lt;&gt;1,"Confira o ID da despesa",IF(SUMIFS(GastoValido,GastoID,A469)&lt;=0,"Corrija a obrigação",IF(B469&lt;SUMIFS(GastoFecha,GastoID,A469),"Anterior à despesa","OK"))))))))))))</f>
        <v/>
      </c>
      <c r="H469" s="34" t="n">
        <f aca="false">IF(G469="OK",C469,0)</f>
        <v>0</v>
      </c>
    </row>
    <row r="470" customFormat="false" ht="25" hidden="false" customHeight="true" outlineLevel="0" collapsed="false">
      <c r="A470" s="31"/>
      <c r="B470" s="32"/>
      <c r="C470" s="33"/>
      <c r="D470" s="31"/>
      <c r="E470" s="31"/>
      <c r="F470" s="31"/>
      <c r="G470" s="36" t="str">
        <f aca="false">IF(COUNTA(A470:F470)=0,"",IF(E470="","Falta o código",IF(E470&lt;&gt;TRIM(E470),"Confira o código",IF(COUNTIFS(PagoID,E470)&gt;1,"Código repetido",IF(NOT(ISNUMBER(B470)),"Confira a data",IF(OR(B470&lt;1,B470&gt;73415,INT(B470)&lt;&gt;B470),"Confira a data",IF(NOT(ISNUMBER(C470)),"Confira o valor",IF(C470&lt;=0,"Valor maior que zero",IF(COUNTIFS(Medios,D470)&lt;&gt;1,"Escolha um meio",IF(COUNTIFS(GastoID,A470)&lt;&gt;1,"Confira o ID da despesa",IF(SUMIFS(GastoValido,GastoID,A470)&lt;=0,"Corrija a obrigação",IF(B470&lt;SUMIFS(GastoFecha,GastoID,A470),"Anterior à despesa","OK"))))))))))))</f>
        <v/>
      </c>
      <c r="H470" s="34" t="n">
        <f aca="false">IF(G470="OK",C470,0)</f>
        <v>0</v>
      </c>
    </row>
    <row r="471" customFormat="false" ht="25" hidden="false" customHeight="true" outlineLevel="0" collapsed="false">
      <c r="A471" s="31"/>
      <c r="B471" s="32"/>
      <c r="C471" s="33"/>
      <c r="D471" s="31"/>
      <c r="E471" s="31"/>
      <c r="F471" s="31"/>
      <c r="G471" s="36" t="str">
        <f aca="false">IF(COUNTA(A471:F471)=0,"",IF(E471="","Falta o código",IF(E471&lt;&gt;TRIM(E471),"Confira o código",IF(COUNTIFS(PagoID,E471)&gt;1,"Código repetido",IF(NOT(ISNUMBER(B471)),"Confira a data",IF(OR(B471&lt;1,B471&gt;73415,INT(B471)&lt;&gt;B471),"Confira a data",IF(NOT(ISNUMBER(C471)),"Confira o valor",IF(C471&lt;=0,"Valor maior que zero",IF(COUNTIFS(Medios,D471)&lt;&gt;1,"Escolha um meio",IF(COUNTIFS(GastoID,A471)&lt;&gt;1,"Confira o ID da despesa",IF(SUMIFS(GastoValido,GastoID,A471)&lt;=0,"Corrija a obrigação",IF(B471&lt;SUMIFS(GastoFecha,GastoID,A471),"Anterior à despesa","OK"))))))))))))</f>
        <v/>
      </c>
      <c r="H471" s="34" t="n">
        <f aca="false">IF(G471="OK",C471,0)</f>
        <v>0</v>
      </c>
    </row>
    <row r="472" customFormat="false" ht="25" hidden="false" customHeight="true" outlineLevel="0" collapsed="false">
      <c r="A472" s="31"/>
      <c r="B472" s="32"/>
      <c r="C472" s="33"/>
      <c r="D472" s="31"/>
      <c r="E472" s="31"/>
      <c r="F472" s="31"/>
      <c r="G472" s="36" t="str">
        <f aca="false">IF(COUNTA(A472:F472)=0,"",IF(E472="","Falta o código",IF(E472&lt;&gt;TRIM(E472),"Confira o código",IF(COUNTIFS(PagoID,E472)&gt;1,"Código repetido",IF(NOT(ISNUMBER(B472)),"Confira a data",IF(OR(B472&lt;1,B472&gt;73415,INT(B472)&lt;&gt;B472),"Confira a data",IF(NOT(ISNUMBER(C472)),"Confira o valor",IF(C472&lt;=0,"Valor maior que zero",IF(COUNTIFS(Medios,D472)&lt;&gt;1,"Escolha um meio",IF(COUNTIFS(GastoID,A472)&lt;&gt;1,"Confira o ID da despesa",IF(SUMIFS(GastoValido,GastoID,A472)&lt;=0,"Corrija a obrigação",IF(B472&lt;SUMIFS(GastoFecha,GastoID,A472),"Anterior à despesa","OK"))))))))))))</f>
        <v/>
      </c>
      <c r="H472" s="34" t="n">
        <f aca="false">IF(G472="OK",C472,0)</f>
        <v>0</v>
      </c>
    </row>
    <row r="473" customFormat="false" ht="25" hidden="false" customHeight="true" outlineLevel="0" collapsed="false">
      <c r="A473" s="31"/>
      <c r="B473" s="32"/>
      <c r="C473" s="33"/>
      <c r="D473" s="31"/>
      <c r="E473" s="31"/>
      <c r="F473" s="31"/>
      <c r="G473" s="36" t="str">
        <f aca="false">IF(COUNTA(A473:F473)=0,"",IF(E473="","Falta o código",IF(E473&lt;&gt;TRIM(E473),"Confira o código",IF(COUNTIFS(PagoID,E473)&gt;1,"Código repetido",IF(NOT(ISNUMBER(B473)),"Confira a data",IF(OR(B473&lt;1,B473&gt;73415,INT(B473)&lt;&gt;B473),"Confira a data",IF(NOT(ISNUMBER(C473)),"Confira o valor",IF(C473&lt;=0,"Valor maior que zero",IF(COUNTIFS(Medios,D473)&lt;&gt;1,"Escolha um meio",IF(COUNTIFS(GastoID,A473)&lt;&gt;1,"Confira o ID da despesa",IF(SUMIFS(GastoValido,GastoID,A473)&lt;=0,"Corrija a obrigação",IF(B473&lt;SUMIFS(GastoFecha,GastoID,A473),"Anterior à despesa","OK"))))))))))))</f>
        <v/>
      </c>
      <c r="H473" s="34" t="n">
        <f aca="false">IF(G473="OK",C473,0)</f>
        <v>0</v>
      </c>
    </row>
    <row r="474" customFormat="false" ht="25" hidden="false" customHeight="true" outlineLevel="0" collapsed="false">
      <c r="A474" s="31"/>
      <c r="B474" s="32"/>
      <c r="C474" s="33"/>
      <c r="D474" s="31"/>
      <c r="E474" s="31"/>
      <c r="F474" s="31"/>
      <c r="G474" s="36" t="str">
        <f aca="false">IF(COUNTA(A474:F474)=0,"",IF(E474="","Falta o código",IF(E474&lt;&gt;TRIM(E474),"Confira o código",IF(COUNTIFS(PagoID,E474)&gt;1,"Código repetido",IF(NOT(ISNUMBER(B474)),"Confira a data",IF(OR(B474&lt;1,B474&gt;73415,INT(B474)&lt;&gt;B474),"Confira a data",IF(NOT(ISNUMBER(C474)),"Confira o valor",IF(C474&lt;=0,"Valor maior que zero",IF(COUNTIFS(Medios,D474)&lt;&gt;1,"Escolha um meio",IF(COUNTIFS(GastoID,A474)&lt;&gt;1,"Confira o ID da despesa",IF(SUMIFS(GastoValido,GastoID,A474)&lt;=0,"Corrija a obrigação",IF(B474&lt;SUMIFS(GastoFecha,GastoID,A474),"Anterior à despesa","OK"))))))))))))</f>
        <v/>
      </c>
      <c r="H474" s="34" t="n">
        <f aca="false">IF(G474="OK",C474,0)</f>
        <v>0</v>
      </c>
    </row>
    <row r="475" customFormat="false" ht="25" hidden="false" customHeight="true" outlineLevel="0" collapsed="false">
      <c r="A475" s="31"/>
      <c r="B475" s="32"/>
      <c r="C475" s="33"/>
      <c r="D475" s="31"/>
      <c r="E475" s="31"/>
      <c r="F475" s="31"/>
      <c r="G475" s="36" t="str">
        <f aca="false">IF(COUNTA(A475:F475)=0,"",IF(E475="","Falta o código",IF(E475&lt;&gt;TRIM(E475),"Confira o código",IF(COUNTIFS(PagoID,E475)&gt;1,"Código repetido",IF(NOT(ISNUMBER(B475)),"Confira a data",IF(OR(B475&lt;1,B475&gt;73415,INT(B475)&lt;&gt;B475),"Confira a data",IF(NOT(ISNUMBER(C475)),"Confira o valor",IF(C475&lt;=0,"Valor maior que zero",IF(COUNTIFS(Medios,D475)&lt;&gt;1,"Escolha um meio",IF(COUNTIFS(GastoID,A475)&lt;&gt;1,"Confira o ID da despesa",IF(SUMIFS(GastoValido,GastoID,A475)&lt;=0,"Corrija a obrigação",IF(B475&lt;SUMIFS(GastoFecha,GastoID,A475),"Anterior à despesa","OK"))))))))))))</f>
        <v/>
      </c>
      <c r="H475" s="34" t="n">
        <f aca="false">IF(G475="OK",C475,0)</f>
        <v>0</v>
      </c>
    </row>
    <row r="476" customFormat="false" ht="25" hidden="false" customHeight="true" outlineLevel="0" collapsed="false">
      <c r="A476" s="31"/>
      <c r="B476" s="32"/>
      <c r="C476" s="33"/>
      <c r="D476" s="31"/>
      <c r="E476" s="31"/>
      <c r="F476" s="31"/>
      <c r="G476" s="36" t="str">
        <f aca="false">IF(COUNTA(A476:F476)=0,"",IF(E476="","Falta o código",IF(E476&lt;&gt;TRIM(E476),"Confira o código",IF(COUNTIFS(PagoID,E476)&gt;1,"Código repetido",IF(NOT(ISNUMBER(B476)),"Confira a data",IF(OR(B476&lt;1,B476&gt;73415,INT(B476)&lt;&gt;B476),"Confira a data",IF(NOT(ISNUMBER(C476)),"Confira o valor",IF(C476&lt;=0,"Valor maior que zero",IF(COUNTIFS(Medios,D476)&lt;&gt;1,"Escolha um meio",IF(COUNTIFS(GastoID,A476)&lt;&gt;1,"Confira o ID da despesa",IF(SUMIFS(GastoValido,GastoID,A476)&lt;=0,"Corrija a obrigação",IF(B476&lt;SUMIFS(GastoFecha,GastoID,A476),"Anterior à despesa","OK"))))))))))))</f>
        <v/>
      </c>
      <c r="H476" s="34" t="n">
        <f aca="false">IF(G476="OK",C476,0)</f>
        <v>0</v>
      </c>
    </row>
    <row r="477" customFormat="false" ht="25" hidden="false" customHeight="true" outlineLevel="0" collapsed="false">
      <c r="A477" s="31"/>
      <c r="B477" s="32"/>
      <c r="C477" s="33"/>
      <c r="D477" s="31"/>
      <c r="E477" s="31"/>
      <c r="F477" s="31"/>
      <c r="G477" s="36" t="str">
        <f aca="false">IF(COUNTA(A477:F477)=0,"",IF(E477="","Falta o código",IF(E477&lt;&gt;TRIM(E477),"Confira o código",IF(COUNTIFS(PagoID,E477)&gt;1,"Código repetido",IF(NOT(ISNUMBER(B477)),"Confira a data",IF(OR(B477&lt;1,B477&gt;73415,INT(B477)&lt;&gt;B477),"Confira a data",IF(NOT(ISNUMBER(C477)),"Confira o valor",IF(C477&lt;=0,"Valor maior que zero",IF(COUNTIFS(Medios,D477)&lt;&gt;1,"Escolha um meio",IF(COUNTIFS(GastoID,A477)&lt;&gt;1,"Confira o ID da despesa",IF(SUMIFS(GastoValido,GastoID,A477)&lt;=0,"Corrija a obrigação",IF(B477&lt;SUMIFS(GastoFecha,GastoID,A477),"Anterior à despesa","OK"))))))))))))</f>
        <v/>
      </c>
      <c r="H477" s="34" t="n">
        <f aca="false">IF(G477="OK",C477,0)</f>
        <v>0</v>
      </c>
    </row>
    <row r="478" customFormat="false" ht="25" hidden="false" customHeight="true" outlineLevel="0" collapsed="false">
      <c r="A478" s="31"/>
      <c r="B478" s="32"/>
      <c r="C478" s="33"/>
      <c r="D478" s="31"/>
      <c r="E478" s="31"/>
      <c r="F478" s="31"/>
      <c r="G478" s="36" t="str">
        <f aca="false">IF(COUNTA(A478:F478)=0,"",IF(E478="","Falta o código",IF(E478&lt;&gt;TRIM(E478),"Confira o código",IF(COUNTIFS(PagoID,E478)&gt;1,"Código repetido",IF(NOT(ISNUMBER(B478)),"Confira a data",IF(OR(B478&lt;1,B478&gt;73415,INT(B478)&lt;&gt;B478),"Confira a data",IF(NOT(ISNUMBER(C478)),"Confira o valor",IF(C478&lt;=0,"Valor maior que zero",IF(COUNTIFS(Medios,D478)&lt;&gt;1,"Escolha um meio",IF(COUNTIFS(GastoID,A478)&lt;&gt;1,"Confira o ID da despesa",IF(SUMIFS(GastoValido,GastoID,A478)&lt;=0,"Corrija a obrigação",IF(B478&lt;SUMIFS(GastoFecha,GastoID,A478),"Anterior à despesa","OK"))))))))))))</f>
        <v/>
      </c>
      <c r="H478" s="34" t="n">
        <f aca="false">IF(G478="OK",C478,0)</f>
        <v>0</v>
      </c>
    </row>
    <row r="479" customFormat="false" ht="25" hidden="false" customHeight="true" outlineLevel="0" collapsed="false">
      <c r="A479" s="31"/>
      <c r="B479" s="32"/>
      <c r="C479" s="33"/>
      <c r="D479" s="31"/>
      <c r="E479" s="31"/>
      <c r="F479" s="31"/>
      <c r="G479" s="36" t="str">
        <f aca="false">IF(COUNTA(A479:F479)=0,"",IF(E479="","Falta o código",IF(E479&lt;&gt;TRIM(E479),"Confira o código",IF(COUNTIFS(PagoID,E479)&gt;1,"Código repetido",IF(NOT(ISNUMBER(B479)),"Confira a data",IF(OR(B479&lt;1,B479&gt;73415,INT(B479)&lt;&gt;B479),"Confira a data",IF(NOT(ISNUMBER(C479)),"Confira o valor",IF(C479&lt;=0,"Valor maior que zero",IF(COUNTIFS(Medios,D479)&lt;&gt;1,"Escolha um meio",IF(COUNTIFS(GastoID,A479)&lt;&gt;1,"Confira o ID da despesa",IF(SUMIFS(GastoValido,GastoID,A479)&lt;=0,"Corrija a obrigação",IF(B479&lt;SUMIFS(GastoFecha,GastoID,A479),"Anterior à despesa","OK"))))))))))))</f>
        <v/>
      </c>
      <c r="H479" s="34" t="n">
        <f aca="false">IF(G479="OK",C479,0)</f>
        <v>0</v>
      </c>
    </row>
    <row r="480" customFormat="false" ht="25" hidden="false" customHeight="true" outlineLevel="0" collapsed="false">
      <c r="A480" s="31"/>
      <c r="B480" s="32"/>
      <c r="C480" s="33"/>
      <c r="D480" s="31"/>
      <c r="E480" s="31"/>
      <c r="F480" s="31"/>
      <c r="G480" s="36" t="str">
        <f aca="false">IF(COUNTA(A480:F480)=0,"",IF(E480="","Falta o código",IF(E480&lt;&gt;TRIM(E480),"Confira o código",IF(COUNTIFS(PagoID,E480)&gt;1,"Código repetido",IF(NOT(ISNUMBER(B480)),"Confira a data",IF(OR(B480&lt;1,B480&gt;73415,INT(B480)&lt;&gt;B480),"Confira a data",IF(NOT(ISNUMBER(C480)),"Confira o valor",IF(C480&lt;=0,"Valor maior que zero",IF(COUNTIFS(Medios,D480)&lt;&gt;1,"Escolha um meio",IF(COUNTIFS(GastoID,A480)&lt;&gt;1,"Confira o ID da despesa",IF(SUMIFS(GastoValido,GastoID,A480)&lt;=0,"Corrija a obrigação",IF(B480&lt;SUMIFS(GastoFecha,GastoID,A480),"Anterior à despesa","OK"))))))))))))</f>
        <v/>
      </c>
      <c r="H480" s="34" t="n">
        <f aca="false">IF(G480="OK",C480,0)</f>
        <v>0</v>
      </c>
    </row>
    <row r="481" customFormat="false" ht="25" hidden="false" customHeight="true" outlineLevel="0" collapsed="false">
      <c r="A481" s="31"/>
      <c r="B481" s="32"/>
      <c r="C481" s="33"/>
      <c r="D481" s="31"/>
      <c r="E481" s="31"/>
      <c r="F481" s="31"/>
      <c r="G481" s="36" t="str">
        <f aca="false">IF(COUNTA(A481:F481)=0,"",IF(E481="","Falta o código",IF(E481&lt;&gt;TRIM(E481),"Confira o código",IF(COUNTIFS(PagoID,E481)&gt;1,"Código repetido",IF(NOT(ISNUMBER(B481)),"Confira a data",IF(OR(B481&lt;1,B481&gt;73415,INT(B481)&lt;&gt;B481),"Confira a data",IF(NOT(ISNUMBER(C481)),"Confira o valor",IF(C481&lt;=0,"Valor maior que zero",IF(COUNTIFS(Medios,D481)&lt;&gt;1,"Escolha um meio",IF(COUNTIFS(GastoID,A481)&lt;&gt;1,"Confira o ID da despesa",IF(SUMIFS(GastoValido,GastoID,A481)&lt;=0,"Corrija a obrigação",IF(B481&lt;SUMIFS(GastoFecha,GastoID,A481),"Anterior à despesa","OK"))))))))))))</f>
        <v/>
      </c>
      <c r="H481" s="34" t="n">
        <f aca="false">IF(G481="OK",C481,0)</f>
        <v>0</v>
      </c>
    </row>
    <row r="482" customFormat="false" ht="25" hidden="false" customHeight="true" outlineLevel="0" collapsed="false">
      <c r="A482" s="31"/>
      <c r="B482" s="32"/>
      <c r="C482" s="33"/>
      <c r="D482" s="31"/>
      <c r="E482" s="31"/>
      <c r="F482" s="31"/>
      <c r="G482" s="36" t="str">
        <f aca="false">IF(COUNTA(A482:F482)=0,"",IF(E482="","Falta o código",IF(E482&lt;&gt;TRIM(E482),"Confira o código",IF(COUNTIFS(PagoID,E482)&gt;1,"Código repetido",IF(NOT(ISNUMBER(B482)),"Confira a data",IF(OR(B482&lt;1,B482&gt;73415,INT(B482)&lt;&gt;B482),"Confira a data",IF(NOT(ISNUMBER(C482)),"Confira o valor",IF(C482&lt;=0,"Valor maior que zero",IF(COUNTIFS(Medios,D482)&lt;&gt;1,"Escolha um meio",IF(COUNTIFS(GastoID,A482)&lt;&gt;1,"Confira o ID da despesa",IF(SUMIFS(GastoValido,GastoID,A482)&lt;=0,"Corrija a obrigação",IF(B482&lt;SUMIFS(GastoFecha,GastoID,A482),"Anterior à despesa","OK"))))))))))))</f>
        <v/>
      </c>
      <c r="H482" s="34" t="n">
        <f aca="false">IF(G482="OK",C482,0)</f>
        <v>0</v>
      </c>
    </row>
    <row r="483" customFormat="false" ht="25" hidden="false" customHeight="true" outlineLevel="0" collapsed="false">
      <c r="A483" s="31"/>
      <c r="B483" s="32"/>
      <c r="C483" s="33"/>
      <c r="D483" s="31"/>
      <c r="E483" s="31"/>
      <c r="F483" s="31"/>
      <c r="G483" s="36" t="str">
        <f aca="false">IF(COUNTA(A483:F483)=0,"",IF(E483="","Falta o código",IF(E483&lt;&gt;TRIM(E483),"Confira o código",IF(COUNTIFS(PagoID,E483)&gt;1,"Código repetido",IF(NOT(ISNUMBER(B483)),"Confira a data",IF(OR(B483&lt;1,B483&gt;73415,INT(B483)&lt;&gt;B483),"Confira a data",IF(NOT(ISNUMBER(C483)),"Confira o valor",IF(C483&lt;=0,"Valor maior que zero",IF(COUNTIFS(Medios,D483)&lt;&gt;1,"Escolha um meio",IF(COUNTIFS(GastoID,A483)&lt;&gt;1,"Confira o ID da despesa",IF(SUMIFS(GastoValido,GastoID,A483)&lt;=0,"Corrija a obrigação",IF(B483&lt;SUMIFS(GastoFecha,GastoID,A483),"Anterior à despesa","OK"))))))))))))</f>
        <v/>
      </c>
      <c r="H483" s="34" t="n">
        <f aca="false">IF(G483="OK",C483,0)</f>
        <v>0</v>
      </c>
    </row>
    <row r="484" customFormat="false" ht="25" hidden="false" customHeight="true" outlineLevel="0" collapsed="false">
      <c r="A484" s="31"/>
      <c r="B484" s="32"/>
      <c r="C484" s="33"/>
      <c r="D484" s="31"/>
      <c r="E484" s="31"/>
      <c r="F484" s="31"/>
      <c r="G484" s="36" t="str">
        <f aca="false">IF(COUNTA(A484:F484)=0,"",IF(E484="","Falta o código",IF(E484&lt;&gt;TRIM(E484),"Confira o código",IF(COUNTIFS(PagoID,E484)&gt;1,"Código repetido",IF(NOT(ISNUMBER(B484)),"Confira a data",IF(OR(B484&lt;1,B484&gt;73415,INT(B484)&lt;&gt;B484),"Confira a data",IF(NOT(ISNUMBER(C484)),"Confira o valor",IF(C484&lt;=0,"Valor maior que zero",IF(COUNTIFS(Medios,D484)&lt;&gt;1,"Escolha um meio",IF(COUNTIFS(GastoID,A484)&lt;&gt;1,"Confira o ID da despesa",IF(SUMIFS(GastoValido,GastoID,A484)&lt;=0,"Corrija a obrigação",IF(B484&lt;SUMIFS(GastoFecha,GastoID,A484),"Anterior à despesa","OK"))))))))))))</f>
        <v/>
      </c>
      <c r="H484" s="34" t="n">
        <f aca="false">IF(G484="OK",C484,0)</f>
        <v>0</v>
      </c>
    </row>
    <row r="485" customFormat="false" ht="25" hidden="false" customHeight="true" outlineLevel="0" collapsed="false">
      <c r="A485" s="31"/>
      <c r="B485" s="32"/>
      <c r="C485" s="33"/>
      <c r="D485" s="31"/>
      <c r="E485" s="31"/>
      <c r="F485" s="31"/>
      <c r="G485" s="36" t="str">
        <f aca="false">IF(COUNTA(A485:F485)=0,"",IF(E485="","Falta o código",IF(E485&lt;&gt;TRIM(E485),"Confira o código",IF(COUNTIFS(PagoID,E485)&gt;1,"Código repetido",IF(NOT(ISNUMBER(B485)),"Confira a data",IF(OR(B485&lt;1,B485&gt;73415,INT(B485)&lt;&gt;B485),"Confira a data",IF(NOT(ISNUMBER(C485)),"Confira o valor",IF(C485&lt;=0,"Valor maior que zero",IF(COUNTIFS(Medios,D485)&lt;&gt;1,"Escolha um meio",IF(COUNTIFS(GastoID,A485)&lt;&gt;1,"Confira o ID da despesa",IF(SUMIFS(GastoValido,GastoID,A485)&lt;=0,"Corrija a obrigação",IF(B485&lt;SUMIFS(GastoFecha,GastoID,A485),"Anterior à despesa","OK"))))))))))))</f>
        <v/>
      </c>
      <c r="H485" s="34" t="n">
        <f aca="false">IF(G485="OK",C485,0)</f>
        <v>0</v>
      </c>
    </row>
    <row r="486" customFormat="false" ht="25" hidden="false" customHeight="true" outlineLevel="0" collapsed="false">
      <c r="A486" s="31"/>
      <c r="B486" s="32"/>
      <c r="C486" s="33"/>
      <c r="D486" s="31"/>
      <c r="E486" s="31"/>
      <c r="F486" s="31"/>
      <c r="G486" s="36" t="str">
        <f aca="false">IF(COUNTA(A486:F486)=0,"",IF(E486="","Falta o código",IF(E486&lt;&gt;TRIM(E486),"Confira o código",IF(COUNTIFS(PagoID,E486)&gt;1,"Código repetido",IF(NOT(ISNUMBER(B486)),"Confira a data",IF(OR(B486&lt;1,B486&gt;73415,INT(B486)&lt;&gt;B486),"Confira a data",IF(NOT(ISNUMBER(C486)),"Confira o valor",IF(C486&lt;=0,"Valor maior que zero",IF(COUNTIFS(Medios,D486)&lt;&gt;1,"Escolha um meio",IF(COUNTIFS(GastoID,A486)&lt;&gt;1,"Confira o ID da despesa",IF(SUMIFS(GastoValido,GastoID,A486)&lt;=0,"Corrija a obrigação",IF(B486&lt;SUMIFS(GastoFecha,GastoID,A486),"Anterior à despesa","OK"))))))))))))</f>
        <v/>
      </c>
      <c r="H486" s="34" t="n">
        <f aca="false">IF(G486="OK",C486,0)</f>
        <v>0</v>
      </c>
    </row>
    <row r="487" customFormat="false" ht="25" hidden="false" customHeight="true" outlineLevel="0" collapsed="false">
      <c r="A487" s="31"/>
      <c r="B487" s="32"/>
      <c r="C487" s="33"/>
      <c r="D487" s="31"/>
      <c r="E487" s="31"/>
      <c r="F487" s="31"/>
      <c r="G487" s="36" t="str">
        <f aca="false">IF(COUNTA(A487:F487)=0,"",IF(E487="","Falta o código",IF(E487&lt;&gt;TRIM(E487),"Confira o código",IF(COUNTIFS(PagoID,E487)&gt;1,"Código repetido",IF(NOT(ISNUMBER(B487)),"Confira a data",IF(OR(B487&lt;1,B487&gt;73415,INT(B487)&lt;&gt;B487),"Confira a data",IF(NOT(ISNUMBER(C487)),"Confira o valor",IF(C487&lt;=0,"Valor maior que zero",IF(COUNTIFS(Medios,D487)&lt;&gt;1,"Escolha um meio",IF(COUNTIFS(GastoID,A487)&lt;&gt;1,"Confira o ID da despesa",IF(SUMIFS(GastoValido,GastoID,A487)&lt;=0,"Corrija a obrigação",IF(B487&lt;SUMIFS(GastoFecha,GastoID,A487),"Anterior à despesa","OK"))))))))))))</f>
        <v/>
      </c>
      <c r="H487" s="34" t="n">
        <f aca="false">IF(G487="OK",C487,0)</f>
        <v>0</v>
      </c>
    </row>
    <row r="488" customFormat="false" ht="25" hidden="false" customHeight="true" outlineLevel="0" collapsed="false">
      <c r="A488" s="31"/>
      <c r="B488" s="32"/>
      <c r="C488" s="33"/>
      <c r="D488" s="31"/>
      <c r="E488" s="31"/>
      <c r="F488" s="31"/>
      <c r="G488" s="36" t="str">
        <f aca="false">IF(COUNTA(A488:F488)=0,"",IF(E488="","Falta o código",IF(E488&lt;&gt;TRIM(E488),"Confira o código",IF(COUNTIFS(PagoID,E488)&gt;1,"Código repetido",IF(NOT(ISNUMBER(B488)),"Confira a data",IF(OR(B488&lt;1,B488&gt;73415,INT(B488)&lt;&gt;B488),"Confira a data",IF(NOT(ISNUMBER(C488)),"Confira o valor",IF(C488&lt;=0,"Valor maior que zero",IF(COUNTIFS(Medios,D488)&lt;&gt;1,"Escolha um meio",IF(COUNTIFS(GastoID,A488)&lt;&gt;1,"Confira o ID da despesa",IF(SUMIFS(GastoValido,GastoID,A488)&lt;=0,"Corrija a obrigação",IF(B488&lt;SUMIFS(GastoFecha,GastoID,A488),"Anterior à despesa","OK"))))))))))))</f>
        <v/>
      </c>
      <c r="H488" s="34" t="n">
        <f aca="false">IF(G488="OK",C488,0)</f>
        <v>0</v>
      </c>
    </row>
    <row r="489" customFormat="false" ht="25" hidden="false" customHeight="true" outlineLevel="0" collapsed="false">
      <c r="A489" s="31"/>
      <c r="B489" s="32"/>
      <c r="C489" s="33"/>
      <c r="D489" s="31"/>
      <c r="E489" s="31"/>
      <c r="F489" s="31"/>
      <c r="G489" s="36" t="str">
        <f aca="false">IF(COUNTA(A489:F489)=0,"",IF(E489="","Falta o código",IF(E489&lt;&gt;TRIM(E489),"Confira o código",IF(COUNTIFS(PagoID,E489)&gt;1,"Código repetido",IF(NOT(ISNUMBER(B489)),"Confira a data",IF(OR(B489&lt;1,B489&gt;73415,INT(B489)&lt;&gt;B489),"Confira a data",IF(NOT(ISNUMBER(C489)),"Confira o valor",IF(C489&lt;=0,"Valor maior que zero",IF(COUNTIFS(Medios,D489)&lt;&gt;1,"Escolha um meio",IF(COUNTIFS(GastoID,A489)&lt;&gt;1,"Confira o ID da despesa",IF(SUMIFS(GastoValido,GastoID,A489)&lt;=0,"Corrija a obrigação",IF(B489&lt;SUMIFS(GastoFecha,GastoID,A489),"Anterior à despesa","OK"))))))))))))</f>
        <v/>
      </c>
      <c r="H489" s="34" t="n">
        <f aca="false">IF(G489="OK",C489,0)</f>
        <v>0</v>
      </c>
    </row>
    <row r="490" customFormat="false" ht="25" hidden="false" customHeight="true" outlineLevel="0" collapsed="false">
      <c r="A490" s="31"/>
      <c r="B490" s="32"/>
      <c r="C490" s="33"/>
      <c r="D490" s="31"/>
      <c r="E490" s="31"/>
      <c r="F490" s="31"/>
      <c r="G490" s="36" t="str">
        <f aca="false">IF(COUNTA(A490:F490)=0,"",IF(E490="","Falta o código",IF(E490&lt;&gt;TRIM(E490),"Confira o código",IF(COUNTIFS(PagoID,E490)&gt;1,"Código repetido",IF(NOT(ISNUMBER(B490)),"Confira a data",IF(OR(B490&lt;1,B490&gt;73415,INT(B490)&lt;&gt;B490),"Confira a data",IF(NOT(ISNUMBER(C490)),"Confira o valor",IF(C490&lt;=0,"Valor maior que zero",IF(COUNTIFS(Medios,D490)&lt;&gt;1,"Escolha um meio",IF(COUNTIFS(GastoID,A490)&lt;&gt;1,"Confira o ID da despesa",IF(SUMIFS(GastoValido,GastoID,A490)&lt;=0,"Corrija a obrigação",IF(B490&lt;SUMIFS(GastoFecha,GastoID,A490),"Anterior à despesa","OK"))))))))))))</f>
        <v/>
      </c>
      <c r="H490" s="34" t="n">
        <f aca="false">IF(G490="OK",C490,0)</f>
        <v>0</v>
      </c>
    </row>
    <row r="491" customFormat="false" ht="25" hidden="false" customHeight="true" outlineLevel="0" collapsed="false">
      <c r="A491" s="31"/>
      <c r="B491" s="32"/>
      <c r="C491" s="33"/>
      <c r="D491" s="31"/>
      <c r="E491" s="31"/>
      <c r="F491" s="31"/>
      <c r="G491" s="36" t="str">
        <f aca="false">IF(COUNTA(A491:F491)=0,"",IF(E491="","Falta o código",IF(E491&lt;&gt;TRIM(E491),"Confira o código",IF(COUNTIFS(PagoID,E491)&gt;1,"Código repetido",IF(NOT(ISNUMBER(B491)),"Confira a data",IF(OR(B491&lt;1,B491&gt;73415,INT(B491)&lt;&gt;B491),"Confira a data",IF(NOT(ISNUMBER(C491)),"Confira o valor",IF(C491&lt;=0,"Valor maior que zero",IF(COUNTIFS(Medios,D491)&lt;&gt;1,"Escolha um meio",IF(COUNTIFS(GastoID,A491)&lt;&gt;1,"Confira o ID da despesa",IF(SUMIFS(GastoValido,GastoID,A491)&lt;=0,"Corrija a obrigação",IF(B491&lt;SUMIFS(GastoFecha,GastoID,A491),"Anterior à despesa","OK"))))))))))))</f>
        <v/>
      </c>
      <c r="H491" s="34" t="n">
        <f aca="false">IF(G491="OK",C491,0)</f>
        <v>0</v>
      </c>
    </row>
    <row r="492" customFormat="false" ht="25" hidden="false" customHeight="true" outlineLevel="0" collapsed="false">
      <c r="A492" s="31"/>
      <c r="B492" s="32"/>
      <c r="C492" s="33"/>
      <c r="D492" s="31"/>
      <c r="E492" s="31"/>
      <c r="F492" s="31"/>
      <c r="G492" s="36" t="str">
        <f aca="false">IF(COUNTA(A492:F492)=0,"",IF(E492="","Falta o código",IF(E492&lt;&gt;TRIM(E492),"Confira o código",IF(COUNTIFS(PagoID,E492)&gt;1,"Código repetido",IF(NOT(ISNUMBER(B492)),"Confira a data",IF(OR(B492&lt;1,B492&gt;73415,INT(B492)&lt;&gt;B492),"Confira a data",IF(NOT(ISNUMBER(C492)),"Confira o valor",IF(C492&lt;=0,"Valor maior que zero",IF(COUNTIFS(Medios,D492)&lt;&gt;1,"Escolha um meio",IF(COUNTIFS(GastoID,A492)&lt;&gt;1,"Confira o ID da despesa",IF(SUMIFS(GastoValido,GastoID,A492)&lt;=0,"Corrija a obrigação",IF(B492&lt;SUMIFS(GastoFecha,GastoID,A492),"Anterior à despesa","OK"))))))))))))</f>
        <v/>
      </c>
      <c r="H492" s="34" t="n">
        <f aca="false">IF(G492="OK",C492,0)</f>
        <v>0</v>
      </c>
    </row>
    <row r="493" customFormat="false" ht="25" hidden="false" customHeight="true" outlineLevel="0" collapsed="false">
      <c r="A493" s="31"/>
      <c r="B493" s="32"/>
      <c r="C493" s="33"/>
      <c r="D493" s="31"/>
      <c r="E493" s="31"/>
      <c r="F493" s="31"/>
      <c r="G493" s="36" t="str">
        <f aca="false">IF(COUNTA(A493:F493)=0,"",IF(E493="","Falta o código",IF(E493&lt;&gt;TRIM(E493),"Confira o código",IF(COUNTIFS(PagoID,E493)&gt;1,"Código repetido",IF(NOT(ISNUMBER(B493)),"Confira a data",IF(OR(B493&lt;1,B493&gt;73415,INT(B493)&lt;&gt;B493),"Confira a data",IF(NOT(ISNUMBER(C493)),"Confira o valor",IF(C493&lt;=0,"Valor maior que zero",IF(COUNTIFS(Medios,D493)&lt;&gt;1,"Escolha um meio",IF(COUNTIFS(GastoID,A493)&lt;&gt;1,"Confira o ID da despesa",IF(SUMIFS(GastoValido,GastoID,A493)&lt;=0,"Corrija a obrigação",IF(B493&lt;SUMIFS(GastoFecha,GastoID,A493),"Anterior à despesa","OK"))))))))))))</f>
        <v/>
      </c>
      <c r="H493" s="34" t="n">
        <f aca="false">IF(G493="OK",C493,0)</f>
        <v>0</v>
      </c>
    </row>
    <row r="494" customFormat="false" ht="25" hidden="false" customHeight="true" outlineLevel="0" collapsed="false">
      <c r="A494" s="31"/>
      <c r="B494" s="32"/>
      <c r="C494" s="33"/>
      <c r="D494" s="31"/>
      <c r="E494" s="31"/>
      <c r="F494" s="31"/>
      <c r="G494" s="36" t="str">
        <f aca="false">IF(COUNTA(A494:F494)=0,"",IF(E494="","Falta o código",IF(E494&lt;&gt;TRIM(E494),"Confira o código",IF(COUNTIFS(PagoID,E494)&gt;1,"Código repetido",IF(NOT(ISNUMBER(B494)),"Confira a data",IF(OR(B494&lt;1,B494&gt;73415,INT(B494)&lt;&gt;B494),"Confira a data",IF(NOT(ISNUMBER(C494)),"Confira o valor",IF(C494&lt;=0,"Valor maior que zero",IF(COUNTIFS(Medios,D494)&lt;&gt;1,"Escolha um meio",IF(COUNTIFS(GastoID,A494)&lt;&gt;1,"Confira o ID da despesa",IF(SUMIFS(GastoValido,GastoID,A494)&lt;=0,"Corrija a obrigação",IF(B494&lt;SUMIFS(GastoFecha,GastoID,A494),"Anterior à despesa","OK"))))))))))))</f>
        <v/>
      </c>
      <c r="H494" s="34" t="n">
        <f aca="false">IF(G494="OK",C494,0)</f>
        <v>0</v>
      </c>
    </row>
    <row r="495" customFormat="false" ht="25" hidden="false" customHeight="true" outlineLevel="0" collapsed="false">
      <c r="A495" s="31"/>
      <c r="B495" s="32"/>
      <c r="C495" s="33"/>
      <c r="D495" s="31"/>
      <c r="E495" s="31"/>
      <c r="F495" s="31"/>
      <c r="G495" s="36" t="str">
        <f aca="false">IF(COUNTA(A495:F495)=0,"",IF(E495="","Falta o código",IF(E495&lt;&gt;TRIM(E495),"Confira o código",IF(COUNTIFS(PagoID,E495)&gt;1,"Código repetido",IF(NOT(ISNUMBER(B495)),"Confira a data",IF(OR(B495&lt;1,B495&gt;73415,INT(B495)&lt;&gt;B495),"Confira a data",IF(NOT(ISNUMBER(C495)),"Confira o valor",IF(C495&lt;=0,"Valor maior que zero",IF(COUNTIFS(Medios,D495)&lt;&gt;1,"Escolha um meio",IF(COUNTIFS(GastoID,A495)&lt;&gt;1,"Confira o ID da despesa",IF(SUMIFS(GastoValido,GastoID,A495)&lt;=0,"Corrija a obrigação",IF(B495&lt;SUMIFS(GastoFecha,GastoID,A495),"Anterior à despesa","OK"))))))))))))</f>
        <v/>
      </c>
      <c r="H495" s="34" t="n">
        <f aca="false">IF(G495="OK",C495,0)</f>
        <v>0</v>
      </c>
    </row>
    <row r="496" customFormat="false" ht="25" hidden="false" customHeight="true" outlineLevel="0" collapsed="false">
      <c r="A496" s="31"/>
      <c r="B496" s="32"/>
      <c r="C496" s="33"/>
      <c r="D496" s="31"/>
      <c r="E496" s="31"/>
      <c r="F496" s="31"/>
      <c r="G496" s="36" t="str">
        <f aca="false">IF(COUNTA(A496:F496)=0,"",IF(E496="","Falta o código",IF(E496&lt;&gt;TRIM(E496),"Confira o código",IF(COUNTIFS(PagoID,E496)&gt;1,"Código repetido",IF(NOT(ISNUMBER(B496)),"Confira a data",IF(OR(B496&lt;1,B496&gt;73415,INT(B496)&lt;&gt;B496),"Confira a data",IF(NOT(ISNUMBER(C496)),"Confira o valor",IF(C496&lt;=0,"Valor maior que zero",IF(COUNTIFS(Medios,D496)&lt;&gt;1,"Escolha um meio",IF(COUNTIFS(GastoID,A496)&lt;&gt;1,"Confira o ID da despesa",IF(SUMIFS(GastoValido,GastoID,A496)&lt;=0,"Corrija a obrigação",IF(B496&lt;SUMIFS(GastoFecha,GastoID,A496),"Anterior à despesa","OK"))))))))))))</f>
        <v/>
      </c>
      <c r="H496" s="34" t="n">
        <f aca="false">IF(G496="OK",C496,0)</f>
        <v>0</v>
      </c>
    </row>
    <row r="497" customFormat="false" ht="25" hidden="false" customHeight="true" outlineLevel="0" collapsed="false">
      <c r="A497" s="31"/>
      <c r="B497" s="32"/>
      <c r="C497" s="33"/>
      <c r="D497" s="31"/>
      <c r="E497" s="31"/>
      <c r="F497" s="31"/>
      <c r="G497" s="36" t="str">
        <f aca="false">IF(COUNTA(A497:F497)=0,"",IF(E497="","Falta o código",IF(E497&lt;&gt;TRIM(E497),"Confira o código",IF(COUNTIFS(PagoID,E497)&gt;1,"Código repetido",IF(NOT(ISNUMBER(B497)),"Confira a data",IF(OR(B497&lt;1,B497&gt;73415,INT(B497)&lt;&gt;B497),"Confira a data",IF(NOT(ISNUMBER(C497)),"Confira o valor",IF(C497&lt;=0,"Valor maior que zero",IF(COUNTIFS(Medios,D497)&lt;&gt;1,"Escolha um meio",IF(COUNTIFS(GastoID,A497)&lt;&gt;1,"Confira o ID da despesa",IF(SUMIFS(GastoValido,GastoID,A497)&lt;=0,"Corrija a obrigação",IF(B497&lt;SUMIFS(GastoFecha,GastoID,A497),"Anterior à despesa","OK"))))))))))))</f>
        <v/>
      </c>
      <c r="H497" s="34" t="n">
        <f aca="false">IF(G497="OK",C497,0)</f>
        <v>0</v>
      </c>
    </row>
    <row r="498" customFormat="false" ht="25" hidden="false" customHeight="true" outlineLevel="0" collapsed="false">
      <c r="A498" s="31"/>
      <c r="B498" s="32"/>
      <c r="C498" s="33"/>
      <c r="D498" s="31"/>
      <c r="E498" s="31"/>
      <c r="F498" s="31"/>
      <c r="G498" s="36" t="str">
        <f aca="false">IF(COUNTA(A498:F498)=0,"",IF(E498="","Falta o código",IF(E498&lt;&gt;TRIM(E498),"Confira o código",IF(COUNTIFS(PagoID,E498)&gt;1,"Código repetido",IF(NOT(ISNUMBER(B498)),"Confira a data",IF(OR(B498&lt;1,B498&gt;73415,INT(B498)&lt;&gt;B498),"Confira a data",IF(NOT(ISNUMBER(C498)),"Confira o valor",IF(C498&lt;=0,"Valor maior que zero",IF(COUNTIFS(Medios,D498)&lt;&gt;1,"Escolha um meio",IF(COUNTIFS(GastoID,A498)&lt;&gt;1,"Confira o ID da despesa",IF(SUMIFS(GastoValido,GastoID,A498)&lt;=0,"Corrija a obrigação",IF(B498&lt;SUMIFS(GastoFecha,GastoID,A498),"Anterior à despesa","OK"))))))))))))</f>
        <v/>
      </c>
      <c r="H498" s="34" t="n">
        <f aca="false">IF(G498="OK",C498,0)</f>
        <v>0</v>
      </c>
    </row>
    <row r="499" customFormat="false" ht="25" hidden="false" customHeight="true" outlineLevel="0" collapsed="false">
      <c r="A499" s="31"/>
      <c r="B499" s="32"/>
      <c r="C499" s="33"/>
      <c r="D499" s="31"/>
      <c r="E499" s="31"/>
      <c r="F499" s="31"/>
      <c r="G499" s="36" t="str">
        <f aca="false">IF(COUNTA(A499:F499)=0,"",IF(E499="","Falta o código",IF(E499&lt;&gt;TRIM(E499),"Confira o código",IF(COUNTIFS(PagoID,E499)&gt;1,"Código repetido",IF(NOT(ISNUMBER(B499)),"Confira a data",IF(OR(B499&lt;1,B499&gt;73415,INT(B499)&lt;&gt;B499),"Confira a data",IF(NOT(ISNUMBER(C499)),"Confira o valor",IF(C499&lt;=0,"Valor maior que zero",IF(COUNTIFS(Medios,D499)&lt;&gt;1,"Escolha um meio",IF(COUNTIFS(GastoID,A499)&lt;&gt;1,"Confira o ID da despesa",IF(SUMIFS(GastoValido,GastoID,A499)&lt;=0,"Corrija a obrigação",IF(B499&lt;SUMIFS(GastoFecha,GastoID,A499),"Anterior à despesa","OK"))))))))))))</f>
        <v/>
      </c>
      <c r="H499" s="34" t="n">
        <f aca="false">IF(G499="OK",C499,0)</f>
        <v>0</v>
      </c>
    </row>
    <row r="500" customFormat="false" ht="25" hidden="false" customHeight="true" outlineLevel="0" collapsed="false">
      <c r="A500" s="31"/>
      <c r="B500" s="32"/>
      <c r="C500" s="33"/>
      <c r="D500" s="31"/>
      <c r="E500" s="31"/>
      <c r="F500" s="31"/>
      <c r="G500" s="36" t="str">
        <f aca="false">IF(COUNTA(A500:F500)=0,"",IF(E500="","Falta o código",IF(E500&lt;&gt;TRIM(E500),"Confira o código",IF(COUNTIFS(PagoID,E500)&gt;1,"Código repetido",IF(NOT(ISNUMBER(B500)),"Confira a data",IF(OR(B500&lt;1,B500&gt;73415,INT(B500)&lt;&gt;B500),"Confira a data",IF(NOT(ISNUMBER(C500)),"Confira o valor",IF(C500&lt;=0,"Valor maior que zero",IF(COUNTIFS(Medios,D500)&lt;&gt;1,"Escolha um meio",IF(COUNTIFS(GastoID,A500)&lt;&gt;1,"Confira o ID da despesa",IF(SUMIFS(GastoValido,GastoID,A500)&lt;=0,"Corrija a obrigação",IF(B500&lt;SUMIFS(GastoFecha,GastoID,A500),"Anterior à despesa","OK"))))))))))))</f>
        <v/>
      </c>
      <c r="H500" s="34" t="n">
        <f aca="false">IF(G500="OK",C500,0)</f>
        <v>0</v>
      </c>
    </row>
    <row r="501" customFormat="false" ht="25" hidden="false" customHeight="true" outlineLevel="0" collapsed="false">
      <c r="A501" s="31"/>
      <c r="B501" s="32"/>
      <c r="C501" s="33"/>
      <c r="D501" s="31"/>
      <c r="E501" s="31"/>
      <c r="F501" s="31"/>
      <c r="G501" s="36" t="str">
        <f aca="false">IF(COUNTA(A501:F501)=0,"",IF(E501="","Falta o código",IF(E501&lt;&gt;TRIM(E501),"Confira o código",IF(COUNTIFS(PagoID,E501)&gt;1,"Código repetido",IF(NOT(ISNUMBER(B501)),"Confira a data",IF(OR(B501&lt;1,B501&gt;73415,INT(B501)&lt;&gt;B501),"Confira a data",IF(NOT(ISNUMBER(C501)),"Confira o valor",IF(C501&lt;=0,"Valor maior que zero",IF(COUNTIFS(Medios,D501)&lt;&gt;1,"Escolha um meio",IF(COUNTIFS(GastoID,A501)&lt;&gt;1,"Confira o ID da despesa",IF(SUMIFS(GastoValido,GastoID,A501)&lt;=0,"Corrija a obrigação",IF(B501&lt;SUMIFS(GastoFecha,GastoID,A501),"Anterior à despesa","OK"))))))))))))</f>
        <v/>
      </c>
      <c r="H501" s="34" t="n">
        <f aca="false">IF(G501="OK",C501,0)</f>
        <v>0</v>
      </c>
    </row>
    <row r="502" customFormat="false" ht="25" hidden="false" customHeight="true" outlineLevel="0" collapsed="false">
      <c r="A502" s="31"/>
      <c r="B502" s="32"/>
      <c r="C502" s="33"/>
      <c r="D502" s="31"/>
      <c r="E502" s="31"/>
      <c r="F502" s="31"/>
      <c r="G502" s="36" t="str">
        <f aca="false">IF(COUNTA(A502:F502)=0,"",IF(E502="","Falta o código",IF(E502&lt;&gt;TRIM(E502),"Confira o código",IF(COUNTIFS(PagoID,E502)&gt;1,"Código repetido",IF(NOT(ISNUMBER(B502)),"Confira a data",IF(OR(B502&lt;1,B502&gt;73415,INT(B502)&lt;&gt;B502),"Confira a data",IF(NOT(ISNUMBER(C502)),"Confira o valor",IF(C502&lt;=0,"Valor maior que zero",IF(COUNTIFS(Medios,D502)&lt;&gt;1,"Escolha um meio",IF(COUNTIFS(GastoID,A502)&lt;&gt;1,"Confira o ID da despesa",IF(SUMIFS(GastoValido,GastoID,A502)&lt;=0,"Corrija a obrigação",IF(B502&lt;SUMIFS(GastoFecha,GastoID,A502),"Anterior à despesa","OK"))))))))))))</f>
        <v/>
      </c>
      <c r="H502" s="34" t="n">
        <f aca="false">IF(G502="OK",C502,0)</f>
        <v>0</v>
      </c>
    </row>
    <row r="503" customFormat="false" ht="25" hidden="false" customHeight="true" outlineLevel="0" collapsed="false">
      <c r="A503" s="31"/>
      <c r="B503" s="32"/>
      <c r="C503" s="33"/>
      <c r="D503" s="31"/>
      <c r="E503" s="31"/>
      <c r="F503" s="31"/>
      <c r="G503" s="36" t="str">
        <f aca="false">IF(COUNTA(A503:F503)=0,"",IF(E503="","Falta o código",IF(E503&lt;&gt;TRIM(E503),"Confira o código",IF(COUNTIFS(PagoID,E503)&gt;1,"Código repetido",IF(NOT(ISNUMBER(B503)),"Confira a data",IF(OR(B503&lt;1,B503&gt;73415,INT(B503)&lt;&gt;B503),"Confira a data",IF(NOT(ISNUMBER(C503)),"Confira o valor",IF(C503&lt;=0,"Valor maior que zero",IF(COUNTIFS(Medios,D503)&lt;&gt;1,"Escolha um meio",IF(COUNTIFS(GastoID,A503)&lt;&gt;1,"Confira o ID da despesa",IF(SUMIFS(GastoValido,GastoID,A503)&lt;=0,"Corrija a obrigação",IF(B503&lt;SUMIFS(GastoFecha,GastoID,A503),"Anterior à despesa","OK"))))))))))))</f>
        <v/>
      </c>
      <c r="H503" s="34" t="n">
        <f aca="false">IF(G503="OK",C503,0)</f>
        <v>0</v>
      </c>
    </row>
    <row r="504" customFormat="false" ht="25" hidden="false" customHeight="true" outlineLevel="0" collapsed="false">
      <c r="A504" s="31"/>
      <c r="B504" s="32"/>
      <c r="C504" s="33"/>
      <c r="D504" s="31"/>
      <c r="E504" s="31"/>
      <c r="F504" s="31"/>
      <c r="G504" s="36" t="str">
        <f aca="false">IF(COUNTA(A504:F504)=0,"",IF(E504="","Falta o código",IF(E504&lt;&gt;TRIM(E504),"Confira o código",IF(COUNTIFS(PagoID,E504)&gt;1,"Código repetido",IF(NOT(ISNUMBER(B504)),"Confira a data",IF(OR(B504&lt;1,B504&gt;73415,INT(B504)&lt;&gt;B504),"Confira a data",IF(NOT(ISNUMBER(C504)),"Confira o valor",IF(C504&lt;=0,"Valor maior que zero",IF(COUNTIFS(Medios,D504)&lt;&gt;1,"Escolha um meio",IF(COUNTIFS(GastoID,A504)&lt;&gt;1,"Confira o ID da despesa",IF(SUMIFS(GastoValido,GastoID,A504)&lt;=0,"Corrija a obrigação",IF(B504&lt;SUMIFS(GastoFecha,GastoID,A504),"Anterior à despesa","OK"))))))))))))</f>
        <v/>
      </c>
      <c r="H504" s="34" t="n">
        <f aca="false">IF(G504="OK",C504,0)</f>
        <v>0</v>
      </c>
    </row>
    <row r="505" customFormat="false" ht="25" hidden="false" customHeight="true" outlineLevel="0" collapsed="false">
      <c r="A505" s="31"/>
      <c r="B505" s="32"/>
      <c r="C505" s="33"/>
      <c r="D505" s="31"/>
      <c r="E505" s="31"/>
      <c r="F505" s="31"/>
      <c r="G505" s="36" t="str">
        <f aca="false">IF(COUNTA(A505:F505)=0,"",IF(E505="","Falta o código",IF(E505&lt;&gt;TRIM(E505),"Confira o código",IF(COUNTIFS(PagoID,E505)&gt;1,"Código repetido",IF(NOT(ISNUMBER(B505)),"Confira a data",IF(OR(B505&lt;1,B505&gt;73415,INT(B505)&lt;&gt;B505),"Confira a data",IF(NOT(ISNUMBER(C505)),"Confira o valor",IF(C505&lt;=0,"Valor maior que zero",IF(COUNTIFS(Medios,D505)&lt;&gt;1,"Escolha um meio",IF(COUNTIFS(GastoID,A505)&lt;&gt;1,"Confira o ID da despesa",IF(SUMIFS(GastoValido,GastoID,A505)&lt;=0,"Corrija a obrigação",IF(B505&lt;SUMIFS(GastoFecha,GastoID,A505),"Anterior à despesa","OK"))))))))))))</f>
        <v/>
      </c>
      <c r="H505" s="34" t="n">
        <f aca="false">IF(G505="OK",C505,0)</f>
        <v>0</v>
      </c>
    </row>
    <row r="506" customFormat="false" ht="25" hidden="false" customHeight="true" outlineLevel="0" collapsed="false">
      <c r="A506" s="31"/>
      <c r="B506" s="32"/>
      <c r="C506" s="33"/>
      <c r="D506" s="31"/>
      <c r="E506" s="31"/>
      <c r="F506" s="31"/>
      <c r="G506" s="36" t="str">
        <f aca="false">IF(COUNTA(A506:F506)=0,"",IF(E506="","Falta o código",IF(E506&lt;&gt;TRIM(E506),"Confira o código",IF(COUNTIFS(PagoID,E506)&gt;1,"Código repetido",IF(NOT(ISNUMBER(B506)),"Confira a data",IF(OR(B506&lt;1,B506&gt;73415,INT(B506)&lt;&gt;B506),"Confira a data",IF(NOT(ISNUMBER(C506)),"Confira o valor",IF(C506&lt;=0,"Valor maior que zero",IF(COUNTIFS(Medios,D506)&lt;&gt;1,"Escolha um meio",IF(COUNTIFS(GastoID,A506)&lt;&gt;1,"Confira o ID da despesa",IF(SUMIFS(GastoValido,GastoID,A506)&lt;=0,"Corrija a obrigação",IF(B506&lt;SUMIFS(GastoFecha,GastoID,A506),"Anterior à despesa","OK"))))))))))))</f>
        <v/>
      </c>
      <c r="H506" s="34" t="n">
        <f aca="false">IF(G506="OK",C506,0)</f>
        <v>0</v>
      </c>
    </row>
    <row r="507" customFormat="false" ht="25" hidden="false" customHeight="true" outlineLevel="0" collapsed="false">
      <c r="A507" s="31"/>
      <c r="B507" s="32"/>
      <c r="C507" s="33"/>
      <c r="D507" s="31"/>
      <c r="E507" s="31"/>
      <c r="F507" s="31"/>
      <c r="G507" s="36" t="str">
        <f aca="false">IF(COUNTA(A507:F507)=0,"",IF(E507="","Falta o código",IF(E507&lt;&gt;TRIM(E507),"Confira o código",IF(COUNTIFS(PagoID,E507)&gt;1,"Código repetido",IF(NOT(ISNUMBER(B507)),"Confira a data",IF(OR(B507&lt;1,B507&gt;73415,INT(B507)&lt;&gt;B507),"Confira a data",IF(NOT(ISNUMBER(C507)),"Confira o valor",IF(C507&lt;=0,"Valor maior que zero",IF(COUNTIFS(Medios,D507)&lt;&gt;1,"Escolha um meio",IF(COUNTIFS(GastoID,A507)&lt;&gt;1,"Confira o ID da despesa",IF(SUMIFS(GastoValido,GastoID,A507)&lt;=0,"Corrija a obrigação",IF(B507&lt;SUMIFS(GastoFecha,GastoID,A507),"Anterior à despesa","OK"))))))))))))</f>
        <v/>
      </c>
      <c r="H507" s="34" t="n">
        <f aca="false">IF(G507="OK",C507,0)</f>
        <v>0</v>
      </c>
    </row>
    <row r="508" customFormat="false" ht="25" hidden="false" customHeight="true" outlineLevel="0" collapsed="false">
      <c r="A508" s="31"/>
      <c r="B508" s="32"/>
      <c r="C508" s="33"/>
      <c r="D508" s="31"/>
      <c r="E508" s="31"/>
      <c r="F508" s="31"/>
      <c r="G508" s="36" t="str">
        <f aca="false">IF(COUNTA(A508:F508)=0,"",IF(E508="","Falta o código",IF(E508&lt;&gt;TRIM(E508),"Confira o código",IF(COUNTIFS(PagoID,E508)&gt;1,"Código repetido",IF(NOT(ISNUMBER(B508)),"Confira a data",IF(OR(B508&lt;1,B508&gt;73415,INT(B508)&lt;&gt;B508),"Confira a data",IF(NOT(ISNUMBER(C508)),"Confira o valor",IF(C508&lt;=0,"Valor maior que zero",IF(COUNTIFS(Medios,D508)&lt;&gt;1,"Escolha um meio",IF(COUNTIFS(GastoID,A508)&lt;&gt;1,"Confira o ID da despesa",IF(SUMIFS(GastoValido,GastoID,A508)&lt;=0,"Corrija a obrigação",IF(B508&lt;SUMIFS(GastoFecha,GastoID,A508),"Anterior à despesa","OK"))))))))))))</f>
        <v/>
      </c>
      <c r="H508" s="34" t="n">
        <f aca="false">IF(G508="OK",C508,0)</f>
        <v>0</v>
      </c>
    </row>
    <row r="509" customFormat="false" ht="25" hidden="false" customHeight="true" outlineLevel="0" collapsed="false">
      <c r="A509" s="31"/>
      <c r="B509" s="32"/>
      <c r="C509" s="33"/>
      <c r="D509" s="31"/>
      <c r="E509" s="31"/>
      <c r="F509" s="31"/>
      <c r="G509" s="36" t="str">
        <f aca="false">IF(COUNTA(A509:F509)=0,"",IF(E509="","Falta o código",IF(E509&lt;&gt;TRIM(E509),"Confira o código",IF(COUNTIFS(PagoID,E509)&gt;1,"Código repetido",IF(NOT(ISNUMBER(B509)),"Confira a data",IF(OR(B509&lt;1,B509&gt;73415,INT(B509)&lt;&gt;B509),"Confira a data",IF(NOT(ISNUMBER(C509)),"Confira o valor",IF(C509&lt;=0,"Valor maior que zero",IF(COUNTIFS(Medios,D509)&lt;&gt;1,"Escolha um meio",IF(COUNTIFS(GastoID,A509)&lt;&gt;1,"Confira o ID da despesa",IF(SUMIFS(GastoValido,GastoID,A509)&lt;=0,"Corrija a obrigação",IF(B509&lt;SUMIFS(GastoFecha,GastoID,A509),"Anterior à despesa","OK"))))))))))))</f>
        <v/>
      </c>
      <c r="H509" s="34" t="n">
        <f aca="false">IF(G509="OK",C509,0)</f>
        <v>0</v>
      </c>
    </row>
    <row r="510" customFormat="false" ht="25" hidden="false" customHeight="true" outlineLevel="0" collapsed="false">
      <c r="A510" s="31"/>
      <c r="B510" s="32"/>
      <c r="C510" s="33"/>
      <c r="D510" s="31"/>
      <c r="E510" s="31"/>
      <c r="F510" s="31"/>
      <c r="G510" s="36" t="str">
        <f aca="false">IF(COUNTA(A510:F510)=0,"",IF(E510="","Falta o código",IF(E510&lt;&gt;TRIM(E510),"Confira o código",IF(COUNTIFS(PagoID,E510)&gt;1,"Código repetido",IF(NOT(ISNUMBER(B510)),"Confira a data",IF(OR(B510&lt;1,B510&gt;73415,INT(B510)&lt;&gt;B510),"Confira a data",IF(NOT(ISNUMBER(C510)),"Confira o valor",IF(C510&lt;=0,"Valor maior que zero",IF(COUNTIFS(Medios,D510)&lt;&gt;1,"Escolha um meio",IF(COUNTIFS(GastoID,A510)&lt;&gt;1,"Confira o ID da despesa",IF(SUMIFS(GastoValido,GastoID,A510)&lt;=0,"Corrija a obrigação",IF(B510&lt;SUMIFS(GastoFecha,GastoID,A510),"Anterior à despesa","OK"))))))))))))</f>
        <v/>
      </c>
      <c r="H510" s="34" t="n">
        <f aca="false">IF(G510="OK",C510,0)</f>
        <v>0</v>
      </c>
    </row>
    <row r="511" customFormat="false" ht="25" hidden="false" customHeight="true" outlineLevel="0" collapsed="false">
      <c r="A511" s="31"/>
      <c r="B511" s="32"/>
      <c r="C511" s="33"/>
      <c r="D511" s="31"/>
      <c r="E511" s="31"/>
      <c r="F511" s="31"/>
      <c r="G511" s="36" t="str">
        <f aca="false">IF(COUNTA(A511:F511)=0,"",IF(E511="","Falta o código",IF(E511&lt;&gt;TRIM(E511),"Confira o código",IF(COUNTIFS(PagoID,E511)&gt;1,"Código repetido",IF(NOT(ISNUMBER(B511)),"Confira a data",IF(OR(B511&lt;1,B511&gt;73415,INT(B511)&lt;&gt;B511),"Confira a data",IF(NOT(ISNUMBER(C511)),"Confira o valor",IF(C511&lt;=0,"Valor maior que zero",IF(COUNTIFS(Medios,D511)&lt;&gt;1,"Escolha um meio",IF(COUNTIFS(GastoID,A511)&lt;&gt;1,"Confira o ID da despesa",IF(SUMIFS(GastoValido,GastoID,A511)&lt;=0,"Corrija a obrigação",IF(B511&lt;SUMIFS(GastoFecha,GastoID,A511),"Anterior à despesa","OK"))))))))))))</f>
        <v/>
      </c>
      <c r="H511" s="34" t="n">
        <f aca="false">IF(G511="OK",C511,0)</f>
        <v>0</v>
      </c>
    </row>
    <row r="512" customFormat="false" ht="25" hidden="false" customHeight="true" outlineLevel="0" collapsed="false">
      <c r="A512" s="31"/>
      <c r="B512" s="32"/>
      <c r="C512" s="33"/>
      <c r="D512" s="31"/>
      <c r="E512" s="31"/>
      <c r="F512" s="31"/>
      <c r="G512" s="36" t="str">
        <f aca="false">IF(COUNTA(A512:F512)=0,"",IF(E512="","Falta o código",IF(E512&lt;&gt;TRIM(E512),"Confira o código",IF(COUNTIFS(PagoID,E512)&gt;1,"Código repetido",IF(NOT(ISNUMBER(B512)),"Confira a data",IF(OR(B512&lt;1,B512&gt;73415,INT(B512)&lt;&gt;B512),"Confira a data",IF(NOT(ISNUMBER(C512)),"Confira o valor",IF(C512&lt;=0,"Valor maior que zero",IF(COUNTIFS(Medios,D512)&lt;&gt;1,"Escolha um meio",IF(COUNTIFS(GastoID,A512)&lt;&gt;1,"Confira o ID da despesa",IF(SUMIFS(GastoValido,GastoID,A512)&lt;=0,"Corrija a obrigação",IF(B512&lt;SUMIFS(GastoFecha,GastoID,A512),"Anterior à despesa","OK"))))))))))))</f>
        <v/>
      </c>
      <c r="H512" s="34" t="n">
        <f aca="false">IF(G512="OK",C512,0)</f>
        <v>0</v>
      </c>
    </row>
    <row r="513" customFormat="false" ht="25" hidden="false" customHeight="true" outlineLevel="0" collapsed="false">
      <c r="A513" s="31"/>
      <c r="B513" s="32"/>
      <c r="C513" s="33"/>
      <c r="D513" s="31"/>
      <c r="E513" s="31"/>
      <c r="F513" s="31"/>
      <c r="G513" s="36" t="str">
        <f aca="false">IF(COUNTA(A513:F513)=0,"",IF(E513="","Falta o código",IF(E513&lt;&gt;TRIM(E513),"Confira o código",IF(COUNTIFS(PagoID,E513)&gt;1,"Código repetido",IF(NOT(ISNUMBER(B513)),"Confira a data",IF(OR(B513&lt;1,B513&gt;73415,INT(B513)&lt;&gt;B513),"Confira a data",IF(NOT(ISNUMBER(C513)),"Confira o valor",IF(C513&lt;=0,"Valor maior que zero",IF(COUNTIFS(Medios,D513)&lt;&gt;1,"Escolha um meio",IF(COUNTIFS(GastoID,A513)&lt;&gt;1,"Confira o ID da despesa",IF(SUMIFS(GastoValido,GastoID,A513)&lt;=0,"Corrija a obrigação",IF(B513&lt;SUMIFS(GastoFecha,GastoID,A513),"Anterior à despesa","OK"))))))))))))</f>
        <v/>
      </c>
      <c r="H513" s="34" t="n">
        <f aca="false">IF(G513="OK",C513,0)</f>
        <v>0</v>
      </c>
    </row>
    <row r="514" customFormat="false" ht="25" hidden="false" customHeight="true" outlineLevel="0" collapsed="false">
      <c r="A514" s="31"/>
      <c r="B514" s="32"/>
      <c r="C514" s="33"/>
      <c r="D514" s="31"/>
      <c r="E514" s="31"/>
      <c r="F514" s="31"/>
      <c r="G514" s="36" t="str">
        <f aca="false">IF(COUNTA(A514:F514)=0,"",IF(E514="","Falta o código",IF(E514&lt;&gt;TRIM(E514),"Confira o código",IF(COUNTIFS(PagoID,E514)&gt;1,"Código repetido",IF(NOT(ISNUMBER(B514)),"Confira a data",IF(OR(B514&lt;1,B514&gt;73415,INT(B514)&lt;&gt;B514),"Confira a data",IF(NOT(ISNUMBER(C514)),"Confira o valor",IF(C514&lt;=0,"Valor maior que zero",IF(COUNTIFS(Medios,D514)&lt;&gt;1,"Escolha um meio",IF(COUNTIFS(GastoID,A514)&lt;&gt;1,"Confira o ID da despesa",IF(SUMIFS(GastoValido,GastoID,A514)&lt;=0,"Corrija a obrigação",IF(B514&lt;SUMIFS(GastoFecha,GastoID,A514),"Anterior à despesa","OK"))))))))))))</f>
        <v/>
      </c>
      <c r="H514" s="34" t="n">
        <f aca="false">IF(G514="OK",C514,0)</f>
        <v>0</v>
      </c>
    </row>
    <row r="515" customFormat="false" ht="25" hidden="false" customHeight="true" outlineLevel="0" collapsed="false">
      <c r="A515" s="31"/>
      <c r="B515" s="32"/>
      <c r="C515" s="33"/>
      <c r="D515" s="31"/>
      <c r="E515" s="31"/>
      <c r="F515" s="31"/>
      <c r="G515" s="36" t="str">
        <f aca="false">IF(COUNTA(A515:F515)=0,"",IF(E515="","Falta o código",IF(E515&lt;&gt;TRIM(E515),"Confira o código",IF(COUNTIFS(PagoID,E515)&gt;1,"Código repetido",IF(NOT(ISNUMBER(B515)),"Confira a data",IF(OR(B515&lt;1,B515&gt;73415,INT(B515)&lt;&gt;B515),"Confira a data",IF(NOT(ISNUMBER(C515)),"Confira o valor",IF(C515&lt;=0,"Valor maior que zero",IF(COUNTIFS(Medios,D515)&lt;&gt;1,"Escolha um meio",IF(COUNTIFS(GastoID,A515)&lt;&gt;1,"Confira o ID da despesa",IF(SUMIFS(GastoValido,GastoID,A515)&lt;=0,"Corrija a obrigação",IF(B515&lt;SUMIFS(GastoFecha,GastoID,A515),"Anterior à despesa","OK"))))))))))))</f>
        <v/>
      </c>
      <c r="H515" s="34" t="n">
        <f aca="false">IF(G515="OK",C515,0)</f>
        <v>0</v>
      </c>
    </row>
    <row r="516" customFormat="false" ht="25" hidden="false" customHeight="true" outlineLevel="0" collapsed="false">
      <c r="A516" s="31"/>
      <c r="B516" s="32"/>
      <c r="C516" s="33"/>
      <c r="D516" s="31"/>
      <c r="E516" s="31"/>
      <c r="F516" s="31"/>
      <c r="G516" s="36" t="str">
        <f aca="false">IF(COUNTA(A516:F516)=0,"",IF(E516="","Falta o código",IF(E516&lt;&gt;TRIM(E516),"Confira o código",IF(COUNTIFS(PagoID,E516)&gt;1,"Código repetido",IF(NOT(ISNUMBER(B516)),"Confira a data",IF(OR(B516&lt;1,B516&gt;73415,INT(B516)&lt;&gt;B516),"Confira a data",IF(NOT(ISNUMBER(C516)),"Confira o valor",IF(C516&lt;=0,"Valor maior que zero",IF(COUNTIFS(Medios,D516)&lt;&gt;1,"Escolha um meio",IF(COUNTIFS(GastoID,A516)&lt;&gt;1,"Confira o ID da despesa",IF(SUMIFS(GastoValido,GastoID,A516)&lt;=0,"Corrija a obrigação",IF(B516&lt;SUMIFS(GastoFecha,GastoID,A516),"Anterior à despesa","OK"))))))))))))</f>
        <v/>
      </c>
      <c r="H516" s="34" t="n">
        <f aca="false">IF(G516="OK",C516,0)</f>
        <v>0</v>
      </c>
    </row>
    <row r="517" customFormat="false" ht="25" hidden="false" customHeight="true" outlineLevel="0" collapsed="false">
      <c r="A517" s="31"/>
      <c r="B517" s="32"/>
      <c r="C517" s="33"/>
      <c r="D517" s="31"/>
      <c r="E517" s="31"/>
      <c r="F517" s="31"/>
      <c r="G517" s="36" t="str">
        <f aca="false">IF(COUNTA(A517:F517)=0,"",IF(E517="","Falta o código",IF(E517&lt;&gt;TRIM(E517),"Confira o código",IF(COUNTIFS(PagoID,E517)&gt;1,"Código repetido",IF(NOT(ISNUMBER(B517)),"Confira a data",IF(OR(B517&lt;1,B517&gt;73415,INT(B517)&lt;&gt;B517),"Confira a data",IF(NOT(ISNUMBER(C517)),"Confira o valor",IF(C517&lt;=0,"Valor maior que zero",IF(COUNTIFS(Medios,D517)&lt;&gt;1,"Escolha um meio",IF(COUNTIFS(GastoID,A517)&lt;&gt;1,"Confira o ID da despesa",IF(SUMIFS(GastoValido,GastoID,A517)&lt;=0,"Corrija a obrigação",IF(B517&lt;SUMIFS(GastoFecha,GastoID,A517),"Anterior à despesa","OK"))))))))))))</f>
        <v/>
      </c>
      <c r="H517" s="34" t="n">
        <f aca="false">IF(G517="OK",C517,0)</f>
        <v>0</v>
      </c>
    </row>
    <row r="518" customFormat="false" ht="25" hidden="false" customHeight="true" outlineLevel="0" collapsed="false">
      <c r="A518" s="31"/>
      <c r="B518" s="32"/>
      <c r="C518" s="33"/>
      <c r="D518" s="31"/>
      <c r="E518" s="31"/>
      <c r="F518" s="31"/>
      <c r="G518" s="36" t="str">
        <f aca="false">IF(COUNTA(A518:F518)=0,"",IF(E518="","Falta o código",IF(E518&lt;&gt;TRIM(E518),"Confira o código",IF(COUNTIFS(PagoID,E518)&gt;1,"Código repetido",IF(NOT(ISNUMBER(B518)),"Confira a data",IF(OR(B518&lt;1,B518&gt;73415,INT(B518)&lt;&gt;B518),"Confira a data",IF(NOT(ISNUMBER(C518)),"Confira o valor",IF(C518&lt;=0,"Valor maior que zero",IF(COUNTIFS(Medios,D518)&lt;&gt;1,"Escolha um meio",IF(COUNTIFS(GastoID,A518)&lt;&gt;1,"Confira o ID da despesa",IF(SUMIFS(GastoValido,GastoID,A518)&lt;=0,"Corrija a obrigação",IF(B518&lt;SUMIFS(GastoFecha,GastoID,A518),"Anterior à despesa","OK"))))))))))))</f>
        <v/>
      </c>
      <c r="H518" s="34" t="n">
        <f aca="false">IF(G518="OK",C518,0)</f>
        <v>0</v>
      </c>
    </row>
    <row r="519" customFormat="false" ht="25" hidden="false" customHeight="true" outlineLevel="0" collapsed="false">
      <c r="A519" s="31"/>
      <c r="B519" s="32"/>
      <c r="C519" s="33"/>
      <c r="D519" s="31"/>
      <c r="E519" s="31"/>
      <c r="F519" s="31"/>
      <c r="G519" s="36" t="str">
        <f aca="false">IF(COUNTA(A519:F519)=0,"",IF(E519="","Falta o código",IF(E519&lt;&gt;TRIM(E519),"Confira o código",IF(COUNTIFS(PagoID,E519)&gt;1,"Código repetido",IF(NOT(ISNUMBER(B519)),"Confira a data",IF(OR(B519&lt;1,B519&gt;73415,INT(B519)&lt;&gt;B519),"Confira a data",IF(NOT(ISNUMBER(C519)),"Confira o valor",IF(C519&lt;=0,"Valor maior que zero",IF(COUNTIFS(Medios,D519)&lt;&gt;1,"Escolha um meio",IF(COUNTIFS(GastoID,A519)&lt;&gt;1,"Confira o ID da despesa",IF(SUMIFS(GastoValido,GastoID,A519)&lt;=0,"Corrija a obrigação",IF(B519&lt;SUMIFS(GastoFecha,GastoID,A519),"Anterior à despesa","OK"))))))))))))</f>
        <v/>
      </c>
      <c r="H519" s="34" t="n">
        <f aca="false">IF(G519="OK",C519,0)</f>
        <v>0</v>
      </c>
    </row>
    <row r="520" customFormat="false" ht="25" hidden="false" customHeight="true" outlineLevel="0" collapsed="false">
      <c r="A520" s="31"/>
      <c r="B520" s="32"/>
      <c r="C520" s="33"/>
      <c r="D520" s="31"/>
      <c r="E520" s="31"/>
      <c r="F520" s="31"/>
      <c r="G520" s="36" t="str">
        <f aca="false">IF(COUNTA(A520:F520)=0,"",IF(E520="","Falta o código",IF(E520&lt;&gt;TRIM(E520),"Confira o código",IF(COUNTIFS(PagoID,E520)&gt;1,"Código repetido",IF(NOT(ISNUMBER(B520)),"Confira a data",IF(OR(B520&lt;1,B520&gt;73415,INT(B520)&lt;&gt;B520),"Confira a data",IF(NOT(ISNUMBER(C520)),"Confira o valor",IF(C520&lt;=0,"Valor maior que zero",IF(COUNTIFS(Medios,D520)&lt;&gt;1,"Escolha um meio",IF(COUNTIFS(GastoID,A520)&lt;&gt;1,"Confira o ID da despesa",IF(SUMIFS(GastoValido,GastoID,A520)&lt;=0,"Corrija a obrigação",IF(B520&lt;SUMIFS(GastoFecha,GastoID,A520),"Anterior à despesa","OK"))))))))))))</f>
        <v/>
      </c>
      <c r="H520" s="34" t="n">
        <f aca="false">IF(G520="OK",C520,0)</f>
        <v>0</v>
      </c>
    </row>
    <row r="521" customFormat="false" ht="25" hidden="false" customHeight="true" outlineLevel="0" collapsed="false">
      <c r="A521" s="31"/>
      <c r="B521" s="32"/>
      <c r="C521" s="33"/>
      <c r="D521" s="31"/>
      <c r="E521" s="31"/>
      <c r="F521" s="31"/>
      <c r="G521" s="36" t="str">
        <f aca="false">IF(COUNTA(A521:F521)=0,"",IF(E521="","Falta o código",IF(E521&lt;&gt;TRIM(E521),"Confira o código",IF(COUNTIFS(PagoID,E521)&gt;1,"Código repetido",IF(NOT(ISNUMBER(B521)),"Confira a data",IF(OR(B521&lt;1,B521&gt;73415,INT(B521)&lt;&gt;B521),"Confira a data",IF(NOT(ISNUMBER(C521)),"Confira o valor",IF(C521&lt;=0,"Valor maior que zero",IF(COUNTIFS(Medios,D521)&lt;&gt;1,"Escolha um meio",IF(COUNTIFS(GastoID,A521)&lt;&gt;1,"Confira o ID da despesa",IF(SUMIFS(GastoValido,GastoID,A521)&lt;=0,"Corrija a obrigação",IF(B521&lt;SUMIFS(GastoFecha,GastoID,A521),"Anterior à despesa","OK"))))))))))))</f>
        <v/>
      </c>
      <c r="H521" s="34" t="n">
        <f aca="false">IF(G521="OK",C521,0)</f>
        <v>0</v>
      </c>
    </row>
    <row r="522" customFormat="false" ht="25" hidden="false" customHeight="true" outlineLevel="0" collapsed="false">
      <c r="A522" s="31"/>
      <c r="B522" s="32"/>
      <c r="C522" s="33"/>
      <c r="D522" s="31"/>
      <c r="E522" s="31"/>
      <c r="F522" s="31"/>
      <c r="G522" s="36" t="str">
        <f aca="false">IF(COUNTA(A522:F522)=0,"",IF(E522="","Falta o código",IF(E522&lt;&gt;TRIM(E522),"Confira o código",IF(COUNTIFS(PagoID,E522)&gt;1,"Código repetido",IF(NOT(ISNUMBER(B522)),"Confira a data",IF(OR(B522&lt;1,B522&gt;73415,INT(B522)&lt;&gt;B522),"Confira a data",IF(NOT(ISNUMBER(C522)),"Confira o valor",IF(C522&lt;=0,"Valor maior que zero",IF(COUNTIFS(Medios,D522)&lt;&gt;1,"Escolha um meio",IF(COUNTIFS(GastoID,A522)&lt;&gt;1,"Confira o ID da despesa",IF(SUMIFS(GastoValido,GastoID,A522)&lt;=0,"Corrija a obrigação",IF(B522&lt;SUMIFS(GastoFecha,GastoID,A522),"Anterior à despesa","OK"))))))))))))</f>
        <v/>
      </c>
      <c r="H522" s="34" t="n">
        <f aca="false">IF(G522="OK",C522,0)</f>
        <v>0</v>
      </c>
    </row>
    <row r="523" customFormat="false" ht="25" hidden="false" customHeight="true" outlineLevel="0" collapsed="false">
      <c r="A523" s="31"/>
      <c r="B523" s="32"/>
      <c r="C523" s="33"/>
      <c r="D523" s="31"/>
      <c r="E523" s="31"/>
      <c r="F523" s="31"/>
      <c r="G523" s="36" t="str">
        <f aca="false">IF(COUNTA(A523:F523)=0,"",IF(E523="","Falta o código",IF(E523&lt;&gt;TRIM(E523),"Confira o código",IF(COUNTIFS(PagoID,E523)&gt;1,"Código repetido",IF(NOT(ISNUMBER(B523)),"Confira a data",IF(OR(B523&lt;1,B523&gt;73415,INT(B523)&lt;&gt;B523),"Confira a data",IF(NOT(ISNUMBER(C523)),"Confira o valor",IF(C523&lt;=0,"Valor maior que zero",IF(COUNTIFS(Medios,D523)&lt;&gt;1,"Escolha um meio",IF(COUNTIFS(GastoID,A523)&lt;&gt;1,"Confira o ID da despesa",IF(SUMIFS(GastoValido,GastoID,A523)&lt;=0,"Corrija a obrigação",IF(B523&lt;SUMIFS(GastoFecha,GastoID,A523),"Anterior à despesa","OK"))))))))))))</f>
        <v/>
      </c>
      <c r="H523" s="34" t="n">
        <f aca="false">IF(G523="OK",C523,0)</f>
        <v>0</v>
      </c>
    </row>
    <row r="524" customFormat="false" ht="25" hidden="false" customHeight="true" outlineLevel="0" collapsed="false">
      <c r="A524" s="31"/>
      <c r="B524" s="32"/>
      <c r="C524" s="33"/>
      <c r="D524" s="31"/>
      <c r="E524" s="31"/>
      <c r="F524" s="31"/>
      <c r="G524" s="36" t="str">
        <f aca="false">IF(COUNTA(A524:F524)=0,"",IF(E524="","Falta o código",IF(E524&lt;&gt;TRIM(E524),"Confira o código",IF(COUNTIFS(PagoID,E524)&gt;1,"Código repetido",IF(NOT(ISNUMBER(B524)),"Confira a data",IF(OR(B524&lt;1,B524&gt;73415,INT(B524)&lt;&gt;B524),"Confira a data",IF(NOT(ISNUMBER(C524)),"Confira o valor",IF(C524&lt;=0,"Valor maior que zero",IF(COUNTIFS(Medios,D524)&lt;&gt;1,"Escolha um meio",IF(COUNTIFS(GastoID,A524)&lt;&gt;1,"Confira o ID da despesa",IF(SUMIFS(GastoValido,GastoID,A524)&lt;=0,"Corrija a obrigação",IF(B524&lt;SUMIFS(GastoFecha,GastoID,A524),"Anterior à despesa","OK"))))))))))))</f>
        <v/>
      </c>
      <c r="H524" s="34" t="n">
        <f aca="false">IF(G524="OK",C524,0)</f>
        <v>0</v>
      </c>
    </row>
    <row r="525" customFormat="false" ht="25" hidden="false" customHeight="true" outlineLevel="0" collapsed="false">
      <c r="A525" s="31"/>
      <c r="B525" s="32"/>
      <c r="C525" s="33"/>
      <c r="D525" s="31"/>
      <c r="E525" s="31"/>
      <c r="F525" s="31"/>
      <c r="G525" s="36" t="str">
        <f aca="false">IF(COUNTA(A525:F525)=0,"",IF(E525="","Falta o código",IF(E525&lt;&gt;TRIM(E525),"Confira o código",IF(COUNTIFS(PagoID,E525)&gt;1,"Código repetido",IF(NOT(ISNUMBER(B525)),"Confira a data",IF(OR(B525&lt;1,B525&gt;73415,INT(B525)&lt;&gt;B525),"Confira a data",IF(NOT(ISNUMBER(C525)),"Confira o valor",IF(C525&lt;=0,"Valor maior que zero",IF(COUNTIFS(Medios,D525)&lt;&gt;1,"Escolha um meio",IF(COUNTIFS(GastoID,A525)&lt;&gt;1,"Confira o ID da despesa",IF(SUMIFS(GastoValido,GastoID,A525)&lt;=0,"Corrija a obrigação",IF(B525&lt;SUMIFS(GastoFecha,GastoID,A525),"Anterior à despesa","OK"))))))))))))</f>
        <v/>
      </c>
      <c r="H525" s="34" t="n">
        <f aca="false">IF(G525="OK",C525,0)</f>
        <v>0</v>
      </c>
    </row>
    <row r="526" customFormat="false" ht="25" hidden="false" customHeight="true" outlineLevel="0" collapsed="false">
      <c r="A526" s="31"/>
      <c r="B526" s="32"/>
      <c r="C526" s="33"/>
      <c r="D526" s="31"/>
      <c r="E526" s="31"/>
      <c r="F526" s="31"/>
      <c r="G526" s="36" t="str">
        <f aca="false">IF(COUNTA(A526:F526)=0,"",IF(E526="","Falta o código",IF(E526&lt;&gt;TRIM(E526),"Confira o código",IF(COUNTIFS(PagoID,E526)&gt;1,"Código repetido",IF(NOT(ISNUMBER(B526)),"Confira a data",IF(OR(B526&lt;1,B526&gt;73415,INT(B526)&lt;&gt;B526),"Confira a data",IF(NOT(ISNUMBER(C526)),"Confira o valor",IF(C526&lt;=0,"Valor maior que zero",IF(COUNTIFS(Medios,D526)&lt;&gt;1,"Escolha um meio",IF(COUNTIFS(GastoID,A526)&lt;&gt;1,"Confira o ID da despesa",IF(SUMIFS(GastoValido,GastoID,A526)&lt;=0,"Corrija a obrigação",IF(B526&lt;SUMIFS(GastoFecha,GastoID,A526),"Anterior à despesa","OK"))))))))))))</f>
        <v/>
      </c>
      <c r="H526" s="34" t="n">
        <f aca="false">IF(G526="OK",C526,0)</f>
        <v>0</v>
      </c>
    </row>
    <row r="527" customFormat="false" ht="25" hidden="false" customHeight="true" outlineLevel="0" collapsed="false">
      <c r="A527" s="31"/>
      <c r="B527" s="32"/>
      <c r="C527" s="33"/>
      <c r="D527" s="31"/>
      <c r="E527" s="31"/>
      <c r="F527" s="31"/>
      <c r="G527" s="36" t="str">
        <f aca="false">IF(COUNTA(A527:F527)=0,"",IF(E527="","Falta o código",IF(E527&lt;&gt;TRIM(E527),"Confira o código",IF(COUNTIFS(PagoID,E527)&gt;1,"Código repetido",IF(NOT(ISNUMBER(B527)),"Confira a data",IF(OR(B527&lt;1,B527&gt;73415,INT(B527)&lt;&gt;B527),"Confira a data",IF(NOT(ISNUMBER(C527)),"Confira o valor",IF(C527&lt;=0,"Valor maior que zero",IF(COUNTIFS(Medios,D527)&lt;&gt;1,"Escolha um meio",IF(COUNTIFS(GastoID,A527)&lt;&gt;1,"Confira o ID da despesa",IF(SUMIFS(GastoValido,GastoID,A527)&lt;=0,"Corrija a obrigação",IF(B527&lt;SUMIFS(GastoFecha,GastoID,A527),"Anterior à despesa","OK"))))))))))))</f>
        <v/>
      </c>
      <c r="H527" s="34" t="n">
        <f aca="false">IF(G527="OK",C527,0)</f>
        <v>0</v>
      </c>
    </row>
    <row r="528" customFormat="false" ht="25" hidden="false" customHeight="true" outlineLevel="0" collapsed="false">
      <c r="A528" s="31"/>
      <c r="B528" s="32"/>
      <c r="C528" s="33"/>
      <c r="D528" s="31"/>
      <c r="E528" s="31"/>
      <c r="F528" s="31"/>
      <c r="G528" s="36" t="str">
        <f aca="false">IF(COUNTA(A528:F528)=0,"",IF(E528="","Falta o código",IF(E528&lt;&gt;TRIM(E528),"Confira o código",IF(COUNTIFS(PagoID,E528)&gt;1,"Código repetido",IF(NOT(ISNUMBER(B528)),"Confira a data",IF(OR(B528&lt;1,B528&gt;73415,INT(B528)&lt;&gt;B528),"Confira a data",IF(NOT(ISNUMBER(C528)),"Confira o valor",IF(C528&lt;=0,"Valor maior que zero",IF(COUNTIFS(Medios,D528)&lt;&gt;1,"Escolha um meio",IF(COUNTIFS(GastoID,A528)&lt;&gt;1,"Confira o ID da despesa",IF(SUMIFS(GastoValido,GastoID,A528)&lt;=0,"Corrija a obrigação",IF(B528&lt;SUMIFS(GastoFecha,GastoID,A528),"Anterior à despesa","OK"))))))))))))</f>
        <v/>
      </c>
      <c r="H528" s="34" t="n">
        <f aca="false">IF(G528="OK",C528,0)</f>
        <v>0</v>
      </c>
    </row>
    <row r="529" customFormat="false" ht="25" hidden="false" customHeight="true" outlineLevel="0" collapsed="false">
      <c r="A529" s="31"/>
      <c r="B529" s="32"/>
      <c r="C529" s="33"/>
      <c r="D529" s="31"/>
      <c r="E529" s="31"/>
      <c r="F529" s="31"/>
      <c r="G529" s="36" t="str">
        <f aca="false">IF(COUNTA(A529:F529)=0,"",IF(E529="","Falta o código",IF(E529&lt;&gt;TRIM(E529),"Confira o código",IF(COUNTIFS(PagoID,E529)&gt;1,"Código repetido",IF(NOT(ISNUMBER(B529)),"Confira a data",IF(OR(B529&lt;1,B529&gt;73415,INT(B529)&lt;&gt;B529),"Confira a data",IF(NOT(ISNUMBER(C529)),"Confira o valor",IF(C529&lt;=0,"Valor maior que zero",IF(COUNTIFS(Medios,D529)&lt;&gt;1,"Escolha um meio",IF(COUNTIFS(GastoID,A529)&lt;&gt;1,"Confira o ID da despesa",IF(SUMIFS(GastoValido,GastoID,A529)&lt;=0,"Corrija a obrigação",IF(B529&lt;SUMIFS(GastoFecha,GastoID,A529),"Anterior à despesa","OK"))))))))))))</f>
        <v/>
      </c>
      <c r="H529" s="34" t="n">
        <f aca="false">IF(G529="OK",C529,0)</f>
        <v>0</v>
      </c>
    </row>
    <row r="530" customFormat="false" ht="25" hidden="false" customHeight="true" outlineLevel="0" collapsed="false">
      <c r="A530" s="31"/>
      <c r="B530" s="32"/>
      <c r="C530" s="33"/>
      <c r="D530" s="31"/>
      <c r="E530" s="31"/>
      <c r="F530" s="31"/>
      <c r="G530" s="36" t="str">
        <f aca="false">IF(COUNTA(A530:F530)=0,"",IF(E530="","Falta o código",IF(E530&lt;&gt;TRIM(E530),"Confira o código",IF(COUNTIFS(PagoID,E530)&gt;1,"Código repetido",IF(NOT(ISNUMBER(B530)),"Confira a data",IF(OR(B530&lt;1,B530&gt;73415,INT(B530)&lt;&gt;B530),"Confira a data",IF(NOT(ISNUMBER(C530)),"Confira o valor",IF(C530&lt;=0,"Valor maior que zero",IF(COUNTIFS(Medios,D530)&lt;&gt;1,"Escolha um meio",IF(COUNTIFS(GastoID,A530)&lt;&gt;1,"Confira o ID da despesa",IF(SUMIFS(GastoValido,GastoID,A530)&lt;=0,"Corrija a obrigação",IF(B530&lt;SUMIFS(GastoFecha,GastoID,A530),"Anterior à despesa","OK"))))))))))))</f>
        <v/>
      </c>
      <c r="H530" s="34" t="n">
        <f aca="false">IF(G530="OK",C530,0)</f>
        <v>0</v>
      </c>
    </row>
    <row r="531" customFormat="false" ht="25" hidden="false" customHeight="true" outlineLevel="0" collapsed="false">
      <c r="A531" s="31"/>
      <c r="B531" s="32"/>
      <c r="C531" s="33"/>
      <c r="D531" s="31"/>
      <c r="E531" s="31"/>
      <c r="F531" s="31"/>
      <c r="G531" s="36" t="str">
        <f aca="false">IF(COUNTA(A531:F531)=0,"",IF(E531="","Falta o código",IF(E531&lt;&gt;TRIM(E531),"Confira o código",IF(COUNTIFS(PagoID,E531)&gt;1,"Código repetido",IF(NOT(ISNUMBER(B531)),"Confira a data",IF(OR(B531&lt;1,B531&gt;73415,INT(B531)&lt;&gt;B531),"Confira a data",IF(NOT(ISNUMBER(C531)),"Confira o valor",IF(C531&lt;=0,"Valor maior que zero",IF(COUNTIFS(Medios,D531)&lt;&gt;1,"Escolha um meio",IF(COUNTIFS(GastoID,A531)&lt;&gt;1,"Confira o ID da despesa",IF(SUMIFS(GastoValido,GastoID,A531)&lt;=0,"Corrija a obrigação",IF(B531&lt;SUMIFS(GastoFecha,GastoID,A531),"Anterior à despesa","OK"))))))))))))</f>
        <v/>
      </c>
      <c r="H531" s="34" t="n">
        <f aca="false">IF(G531="OK",C531,0)</f>
        <v>0</v>
      </c>
    </row>
    <row r="532" customFormat="false" ht="25" hidden="false" customHeight="true" outlineLevel="0" collapsed="false">
      <c r="A532" s="31"/>
      <c r="B532" s="32"/>
      <c r="C532" s="33"/>
      <c r="D532" s="31"/>
      <c r="E532" s="31"/>
      <c r="F532" s="31"/>
      <c r="G532" s="36" t="str">
        <f aca="false">IF(COUNTA(A532:F532)=0,"",IF(E532="","Falta o código",IF(E532&lt;&gt;TRIM(E532),"Confira o código",IF(COUNTIFS(PagoID,E532)&gt;1,"Código repetido",IF(NOT(ISNUMBER(B532)),"Confira a data",IF(OR(B532&lt;1,B532&gt;73415,INT(B532)&lt;&gt;B532),"Confira a data",IF(NOT(ISNUMBER(C532)),"Confira o valor",IF(C532&lt;=0,"Valor maior que zero",IF(COUNTIFS(Medios,D532)&lt;&gt;1,"Escolha um meio",IF(COUNTIFS(GastoID,A532)&lt;&gt;1,"Confira o ID da despesa",IF(SUMIFS(GastoValido,GastoID,A532)&lt;=0,"Corrija a obrigação",IF(B532&lt;SUMIFS(GastoFecha,GastoID,A532),"Anterior à despesa","OK"))))))))))))</f>
        <v/>
      </c>
      <c r="H532" s="34" t="n">
        <f aca="false">IF(G532="OK",C532,0)</f>
        <v>0</v>
      </c>
    </row>
    <row r="533" customFormat="false" ht="25" hidden="false" customHeight="true" outlineLevel="0" collapsed="false">
      <c r="A533" s="31"/>
      <c r="B533" s="32"/>
      <c r="C533" s="33"/>
      <c r="D533" s="31"/>
      <c r="E533" s="31"/>
      <c r="F533" s="31"/>
      <c r="G533" s="36" t="str">
        <f aca="false">IF(COUNTA(A533:F533)=0,"",IF(E533="","Falta o código",IF(E533&lt;&gt;TRIM(E533),"Confira o código",IF(COUNTIFS(PagoID,E533)&gt;1,"Código repetido",IF(NOT(ISNUMBER(B533)),"Confira a data",IF(OR(B533&lt;1,B533&gt;73415,INT(B533)&lt;&gt;B533),"Confira a data",IF(NOT(ISNUMBER(C533)),"Confira o valor",IF(C533&lt;=0,"Valor maior que zero",IF(COUNTIFS(Medios,D533)&lt;&gt;1,"Escolha um meio",IF(COUNTIFS(GastoID,A533)&lt;&gt;1,"Confira o ID da despesa",IF(SUMIFS(GastoValido,GastoID,A533)&lt;=0,"Corrija a obrigação",IF(B533&lt;SUMIFS(GastoFecha,GastoID,A533),"Anterior à despesa","OK"))))))))))))</f>
        <v/>
      </c>
      <c r="H533" s="34" t="n">
        <f aca="false">IF(G533="OK",C533,0)</f>
        <v>0</v>
      </c>
    </row>
    <row r="534" customFormat="false" ht="25" hidden="false" customHeight="true" outlineLevel="0" collapsed="false">
      <c r="A534" s="31"/>
      <c r="B534" s="32"/>
      <c r="C534" s="33"/>
      <c r="D534" s="31"/>
      <c r="E534" s="31"/>
      <c r="F534" s="31"/>
      <c r="G534" s="36" t="str">
        <f aca="false">IF(COUNTA(A534:F534)=0,"",IF(E534="","Falta o código",IF(E534&lt;&gt;TRIM(E534),"Confira o código",IF(COUNTIFS(PagoID,E534)&gt;1,"Código repetido",IF(NOT(ISNUMBER(B534)),"Confira a data",IF(OR(B534&lt;1,B534&gt;73415,INT(B534)&lt;&gt;B534),"Confira a data",IF(NOT(ISNUMBER(C534)),"Confira o valor",IF(C534&lt;=0,"Valor maior que zero",IF(COUNTIFS(Medios,D534)&lt;&gt;1,"Escolha um meio",IF(COUNTIFS(GastoID,A534)&lt;&gt;1,"Confira o ID da despesa",IF(SUMIFS(GastoValido,GastoID,A534)&lt;=0,"Corrija a obrigação",IF(B534&lt;SUMIFS(GastoFecha,GastoID,A534),"Anterior à despesa","OK"))))))))))))</f>
        <v/>
      </c>
      <c r="H534" s="34" t="n">
        <f aca="false">IF(G534="OK",C534,0)</f>
        <v>0</v>
      </c>
    </row>
    <row r="535" customFormat="false" ht="25" hidden="false" customHeight="true" outlineLevel="0" collapsed="false">
      <c r="A535" s="31"/>
      <c r="B535" s="32"/>
      <c r="C535" s="33"/>
      <c r="D535" s="31"/>
      <c r="E535" s="31"/>
      <c r="F535" s="31"/>
      <c r="G535" s="36" t="str">
        <f aca="false">IF(COUNTA(A535:F535)=0,"",IF(E535="","Falta o código",IF(E535&lt;&gt;TRIM(E535),"Confira o código",IF(COUNTIFS(PagoID,E535)&gt;1,"Código repetido",IF(NOT(ISNUMBER(B535)),"Confira a data",IF(OR(B535&lt;1,B535&gt;73415,INT(B535)&lt;&gt;B535),"Confira a data",IF(NOT(ISNUMBER(C535)),"Confira o valor",IF(C535&lt;=0,"Valor maior que zero",IF(COUNTIFS(Medios,D535)&lt;&gt;1,"Escolha um meio",IF(COUNTIFS(GastoID,A535)&lt;&gt;1,"Confira o ID da despesa",IF(SUMIFS(GastoValido,GastoID,A535)&lt;=0,"Corrija a obrigação",IF(B535&lt;SUMIFS(GastoFecha,GastoID,A535),"Anterior à despesa","OK"))))))))))))</f>
        <v/>
      </c>
      <c r="H535" s="34" t="n">
        <f aca="false">IF(G535="OK",C535,0)</f>
        <v>0</v>
      </c>
    </row>
    <row r="536" customFormat="false" ht="25" hidden="false" customHeight="true" outlineLevel="0" collapsed="false">
      <c r="A536" s="31"/>
      <c r="B536" s="32"/>
      <c r="C536" s="33"/>
      <c r="D536" s="31"/>
      <c r="E536" s="31"/>
      <c r="F536" s="31"/>
      <c r="G536" s="36" t="str">
        <f aca="false">IF(COUNTA(A536:F536)=0,"",IF(E536="","Falta o código",IF(E536&lt;&gt;TRIM(E536),"Confira o código",IF(COUNTIFS(PagoID,E536)&gt;1,"Código repetido",IF(NOT(ISNUMBER(B536)),"Confira a data",IF(OR(B536&lt;1,B536&gt;73415,INT(B536)&lt;&gt;B536),"Confira a data",IF(NOT(ISNUMBER(C536)),"Confira o valor",IF(C536&lt;=0,"Valor maior que zero",IF(COUNTIFS(Medios,D536)&lt;&gt;1,"Escolha um meio",IF(COUNTIFS(GastoID,A536)&lt;&gt;1,"Confira o ID da despesa",IF(SUMIFS(GastoValido,GastoID,A536)&lt;=0,"Corrija a obrigação",IF(B536&lt;SUMIFS(GastoFecha,GastoID,A536),"Anterior à despesa","OK"))))))))))))</f>
        <v/>
      </c>
      <c r="H536" s="34" t="n">
        <f aca="false">IF(G536="OK",C536,0)</f>
        <v>0</v>
      </c>
    </row>
    <row r="537" customFormat="false" ht="25" hidden="false" customHeight="true" outlineLevel="0" collapsed="false">
      <c r="A537" s="31"/>
      <c r="B537" s="32"/>
      <c r="C537" s="33"/>
      <c r="D537" s="31"/>
      <c r="E537" s="31"/>
      <c r="F537" s="31"/>
      <c r="G537" s="36" t="str">
        <f aca="false">IF(COUNTA(A537:F537)=0,"",IF(E537="","Falta o código",IF(E537&lt;&gt;TRIM(E537),"Confira o código",IF(COUNTIFS(PagoID,E537)&gt;1,"Código repetido",IF(NOT(ISNUMBER(B537)),"Confira a data",IF(OR(B537&lt;1,B537&gt;73415,INT(B537)&lt;&gt;B537),"Confira a data",IF(NOT(ISNUMBER(C537)),"Confira o valor",IF(C537&lt;=0,"Valor maior que zero",IF(COUNTIFS(Medios,D537)&lt;&gt;1,"Escolha um meio",IF(COUNTIFS(GastoID,A537)&lt;&gt;1,"Confira o ID da despesa",IF(SUMIFS(GastoValido,GastoID,A537)&lt;=0,"Corrija a obrigação",IF(B537&lt;SUMIFS(GastoFecha,GastoID,A537),"Anterior à despesa","OK"))))))))))))</f>
        <v/>
      </c>
      <c r="H537" s="34" t="n">
        <f aca="false">IF(G537="OK",C537,0)</f>
        <v>0</v>
      </c>
    </row>
    <row r="538" customFormat="false" ht="25" hidden="false" customHeight="true" outlineLevel="0" collapsed="false">
      <c r="A538" s="31"/>
      <c r="B538" s="32"/>
      <c r="C538" s="33"/>
      <c r="D538" s="31"/>
      <c r="E538" s="31"/>
      <c r="F538" s="31"/>
      <c r="G538" s="36" t="str">
        <f aca="false">IF(COUNTA(A538:F538)=0,"",IF(E538="","Falta o código",IF(E538&lt;&gt;TRIM(E538),"Confira o código",IF(COUNTIFS(PagoID,E538)&gt;1,"Código repetido",IF(NOT(ISNUMBER(B538)),"Confira a data",IF(OR(B538&lt;1,B538&gt;73415,INT(B538)&lt;&gt;B538),"Confira a data",IF(NOT(ISNUMBER(C538)),"Confira o valor",IF(C538&lt;=0,"Valor maior que zero",IF(COUNTIFS(Medios,D538)&lt;&gt;1,"Escolha um meio",IF(COUNTIFS(GastoID,A538)&lt;&gt;1,"Confira o ID da despesa",IF(SUMIFS(GastoValido,GastoID,A538)&lt;=0,"Corrija a obrigação",IF(B538&lt;SUMIFS(GastoFecha,GastoID,A538),"Anterior à despesa","OK"))))))))))))</f>
        <v/>
      </c>
      <c r="H538" s="34" t="n">
        <f aca="false">IF(G538="OK",C538,0)</f>
        <v>0</v>
      </c>
    </row>
    <row r="539" customFormat="false" ht="25" hidden="false" customHeight="true" outlineLevel="0" collapsed="false">
      <c r="A539" s="31"/>
      <c r="B539" s="32"/>
      <c r="C539" s="33"/>
      <c r="D539" s="31"/>
      <c r="E539" s="31"/>
      <c r="F539" s="31"/>
      <c r="G539" s="36" t="str">
        <f aca="false">IF(COUNTA(A539:F539)=0,"",IF(E539="","Falta o código",IF(E539&lt;&gt;TRIM(E539),"Confira o código",IF(COUNTIFS(PagoID,E539)&gt;1,"Código repetido",IF(NOT(ISNUMBER(B539)),"Confira a data",IF(OR(B539&lt;1,B539&gt;73415,INT(B539)&lt;&gt;B539),"Confira a data",IF(NOT(ISNUMBER(C539)),"Confira o valor",IF(C539&lt;=0,"Valor maior que zero",IF(COUNTIFS(Medios,D539)&lt;&gt;1,"Escolha um meio",IF(COUNTIFS(GastoID,A539)&lt;&gt;1,"Confira o ID da despesa",IF(SUMIFS(GastoValido,GastoID,A539)&lt;=0,"Corrija a obrigação",IF(B539&lt;SUMIFS(GastoFecha,GastoID,A539),"Anterior à despesa","OK"))))))))))))</f>
        <v/>
      </c>
      <c r="H539" s="34" t="n">
        <f aca="false">IF(G539="OK",C539,0)</f>
        <v>0</v>
      </c>
    </row>
    <row r="540" customFormat="false" ht="25" hidden="false" customHeight="true" outlineLevel="0" collapsed="false">
      <c r="A540" s="31"/>
      <c r="B540" s="32"/>
      <c r="C540" s="33"/>
      <c r="D540" s="31"/>
      <c r="E540" s="31"/>
      <c r="F540" s="31"/>
      <c r="G540" s="36" t="str">
        <f aca="false">IF(COUNTA(A540:F540)=0,"",IF(E540="","Falta o código",IF(E540&lt;&gt;TRIM(E540),"Confira o código",IF(COUNTIFS(PagoID,E540)&gt;1,"Código repetido",IF(NOT(ISNUMBER(B540)),"Confira a data",IF(OR(B540&lt;1,B540&gt;73415,INT(B540)&lt;&gt;B540),"Confira a data",IF(NOT(ISNUMBER(C540)),"Confira o valor",IF(C540&lt;=0,"Valor maior que zero",IF(COUNTIFS(Medios,D540)&lt;&gt;1,"Escolha um meio",IF(COUNTIFS(GastoID,A540)&lt;&gt;1,"Confira o ID da despesa",IF(SUMIFS(GastoValido,GastoID,A540)&lt;=0,"Corrija a obrigação",IF(B540&lt;SUMIFS(GastoFecha,GastoID,A540),"Anterior à despesa","OK"))))))))))))</f>
        <v/>
      </c>
      <c r="H540" s="34" t="n">
        <f aca="false">IF(G540="OK",C540,0)</f>
        <v>0</v>
      </c>
    </row>
    <row r="541" customFormat="false" ht="25" hidden="false" customHeight="true" outlineLevel="0" collapsed="false">
      <c r="A541" s="31"/>
      <c r="B541" s="32"/>
      <c r="C541" s="33"/>
      <c r="D541" s="31"/>
      <c r="E541" s="31"/>
      <c r="F541" s="31"/>
      <c r="G541" s="36" t="str">
        <f aca="false">IF(COUNTA(A541:F541)=0,"",IF(E541="","Falta o código",IF(E541&lt;&gt;TRIM(E541),"Confira o código",IF(COUNTIFS(PagoID,E541)&gt;1,"Código repetido",IF(NOT(ISNUMBER(B541)),"Confira a data",IF(OR(B541&lt;1,B541&gt;73415,INT(B541)&lt;&gt;B541),"Confira a data",IF(NOT(ISNUMBER(C541)),"Confira o valor",IF(C541&lt;=0,"Valor maior que zero",IF(COUNTIFS(Medios,D541)&lt;&gt;1,"Escolha um meio",IF(COUNTIFS(GastoID,A541)&lt;&gt;1,"Confira o ID da despesa",IF(SUMIFS(GastoValido,GastoID,A541)&lt;=0,"Corrija a obrigação",IF(B541&lt;SUMIFS(GastoFecha,GastoID,A541),"Anterior à despesa","OK"))))))))))))</f>
        <v/>
      </c>
      <c r="H541" s="34" t="n">
        <f aca="false">IF(G541="OK",C541,0)</f>
        <v>0</v>
      </c>
    </row>
    <row r="542" customFormat="false" ht="25" hidden="false" customHeight="true" outlineLevel="0" collapsed="false">
      <c r="A542" s="31"/>
      <c r="B542" s="32"/>
      <c r="C542" s="33"/>
      <c r="D542" s="31"/>
      <c r="E542" s="31"/>
      <c r="F542" s="31"/>
      <c r="G542" s="36" t="str">
        <f aca="false">IF(COUNTA(A542:F542)=0,"",IF(E542="","Falta o código",IF(E542&lt;&gt;TRIM(E542),"Confira o código",IF(COUNTIFS(PagoID,E542)&gt;1,"Código repetido",IF(NOT(ISNUMBER(B542)),"Confira a data",IF(OR(B542&lt;1,B542&gt;73415,INT(B542)&lt;&gt;B542),"Confira a data",IF(NOT(ISNUMBER(C542)),"Confira o valor",IF(C542&lt;=0,"Valor maior que zero",IF(COUNTIFS(Medios,D542)&lt;&gt;1,"Escolha um meio",IF(COUNTIFS(GastoID,A542)&lt;&gt;1,"Confira o ID da despesa",IF(SUMIFS(GastoValido,GastoID,A542)&lt;=0,"Corrija a obrigação",IF(B542&lt;SUMIFS(GastoFecha,GastoID,A542),"Anterior à despesa","OK"))))))))))))</f>
        <v/>
      </c>
      <c r="H542" s="34" t="n">
        <f aca="false">IF(G542="OK",C542,0)</f>
        <v>0</v>
      </c>
    </row>
    <row r="543" customFormat="false" ht="25" hidden="false" customHeight="true" outlineLevel="0" collapsed="false">
      <c r="A543" s="31"/>
      <c r="B543" s="32"/>
      <c r="C543" s="33"/>
      <c r="D543" s="31"/>
      <c r="E543" s="31"/>
      <c r="F543" s="31"/>
      <c r="G543" s="36" t="str">
        <f aca="false">IF(COUNTA(A543:F543)=0,"",IF(E543="","Falta o código",IF(E543&lt;&gt;TRIM(E543),"Confira o código",IF(COUNTIFS(PagoID,E543)&gt;1,"Código repetido",IF(NOT(ISNUMBER(B543)),"Confira a data",IF(OR(B543&lt;1,B543&gt;73415,INT(B543)&lt;&gt;B543),"Confira a data",IF(NOT(ISNUMBER(C543)),"Confira o valor",IF(C543&lt;=0,"Valor maior que zero",IF(COUNTIFS(Medios,D543)&lt;&gt;1,"Escolha um meio",IF(COUNTIFS(GastoID,A543)&lt;&gt;1,"Confira o ID da despesa",IF(SUMIFS(GastoValido,GastoID,A543)&lt;=0,"Corrija a obrigação",IF(B543&lt;SUMIFS(GastoFecha,GastoID,A543),"Anterior à despesa","OK"))))))))))))</f>
        <v/>
      </c>
      <c r="H543" s="34" t="n">
        <f aca="false">IF(G543="OK",C543,0)</f>
        <v>0</v>
      </c>
    </row>
    <row r="544" customFormat="false" ht="25" hidden="false" customHeight="true" outlineLevel="0" collapsed="false">
      <c r="A544" s="31"/>
      <c r="B544" s="32"/>
      <c r="C544" s="33"/>
      <c r="D544" s="31"/>
      <c r="E544" s="31"/>
      <c r="F544" s="31"/>
      <c r="G544" s="36" t="str">
        <f aca="false">IF(COUNTA(A544:F544)=0,"",IF(E544="","Falta o código",IF(E544&lt;&gt;TRIM(E544),"Confira o código",IF(COUNTIFS(PagoID,E544)&gt;1,"Código repetido",IF(NOT(ISNUMBER(B544)),"Confira a data",IF(OR(B544&lt;1,B544&gt;73415,INT(B544)&lt;&gt;B544),"Confira a data",IF(NOT(ISNUMBER(C544)),"Confira o valor",IF(C544&lt;=0,"Valor maior que zero",IF(COUNTIFS(Medios,D544)&lt;&gt;1,"Escolha um meio",IF(COUNTIFS(GastoID,A544)&lt;&gt;1,"Confira o ID da despesa",IF(SUMIFS(GastoValido,GastoID,A544)&lt;=0,"Corrija a obrigação",IF(B544&lt;SUMIFS(GastoFecha,GastoID,A544),"Anterior à despesa","OK"))))))))))))</f>
        <v/>
      </c>
      <c r="H544" s="34" t="n">
        <f aca="false">IF(G544="OK",C544,0)</f>
        <v>0</v>
      </c>
    </row>
    <row r="545" customFormat="false" ht="25" hidden="false" customHeight="true" outlineLevel="0" collapsed="false">
      <c r="A545" s="31"/>
      <c r="B545" s="32"/>
      <c r="C545" s="33"/>
      <c r="D545" s="31"/>
      <c r="E545" s="31"/>
      <c r="F545" s="31"/>
      <c r="G545" s="36" t="str">
        <f aca="false">IF(COUNTA(A545:F545)=0,"",IF(E545="","Falta o código",IF(E545&lt;&gt;TRIM(E545),"Confira o código",IF(COUNTIFS(PagoID,E545)&gt;1,"Código repetido",IF(NOT(ISNUMBER(B545)),"Confira a data",IF(OR(B545&lt;1,B545&gt;73415,INT(B545)&lt;&gt;B545),"Confira a data",IF(NOT(ISNUMBER(C545)),"Confira o valor",IF(C545&lt;=0,"Valor maior que zero",IF(COUNTIFS(Medios,D545)&lt;&gt;1,"Escolha um meio",IF(COUNTIFS(GastoID,A545)&lt;&gt;1,"Confira o ID da despesa",IF(SUMIFS(GastoValido,GastoID,A545)&lt;=0,"Corrija a obrigação",IF(B545&lt;SUMIFS(GastoFecha,GastoID,A545),"Anterior à despesa","OK"))))))))))))</f>
        <v/>
      </c>
      <c r="H545" s="34" t="n">
        <f aca="false">IF(G545="OK",C545,0)</f>
        <v>0</v>
      </c>
    </row>
    <row r="546" customFormat="false" ht="25" hidden="false" customHeight="true" outlineLevel="0" collapsed="false">
      <c r="A546" s="31"/>
      <c r="B546" s="32"/>
      <c r="C546" s="33"/>
      <c r="D546" s="31"/>
      <c r="E546" s="31"/>
      <c r="F546" s="31"/>
      <c r="G546" s="36" t="str">
        <f aca="false">IF(COUNTA(A546:F546)=0,"",IF(E546="","Falta o código",IF(E546&lt;&gt;TRIM(E546),"Confira o código",IF(COUNTIFS(PagoID,E546)&gt;1,"Código repetido",IF(NOT(ISNUMBER(B546)),"Confira a data",IF(OR(B546&lt;1,B546&gt;73415,INT(B546)&lt;&gt;B546),"Confira a data",IF(NOT(ISNUMBER(C546)),"Confira o valor",IF(C546&lt;=0,"Valor maior que zero",IF(COUNTIFS(Medios,D546)&lt;&gt;1,"Escolha um meio",IF(COUNTIFS(GastoID,A546)&lt;&gt;1,"Confira o ID da despesa",IF(SUMIFS(GastoValido,GastoID,A546)&lt;=0,"Corrija a obrigação",IF(B546&lt;SUMIFS(GastoFecha,GastoID,A546),"Anterior à despesa","OK"))))))))))))</f>
        <v/>
      </c>
      <c r="H546" s="34" t="n">
        <f aca="false">IF(G546="OK",C546,0)</f>
        <v>0</v>
      </c>
    </row>
    <row r="547" customFormat="false" ht="25" hidden="false" customHeight="true" outlineLevel="0" collapsed="false">
      <c r="A547" s="31"/>
      <c r="B547" s="32"/>
      <c r="C547" s="33"/>
      <c r="D547" s="31"/>
      <c r="E547" s="31"/>
      <c r="F547" s="31"/>
      <c r="G547" s="36" t="str">
        <f aca="false">IF(COUNTA(A547:F547)=0,"",IF(E547="","Falta o código",IF(E547&lt;&gt;TRIM(E547),"Confira o código",IF(COUNTIFS(PagoID,E547)&gt;1,"Código repetido",IF(NOT(ISNUMBER(B547)),"Confira a data",IF(OR(B547&lt;1,B547&gt;73415,INT(B547)&lt;&gt;B547),"Confira a data",IF(NOT(ISNUMBER(C547)),"Confira o valor",IF(C547&lt;=0,"Valor maior que zero",IF(COUNTIFS(Medios,D547)&lt;&gt;1,"Escolha um meio",IF(COUNTIFS(GastoID,A547)&lt;&gt;1,"Confira o ID da despesa",IF(SUMIFS(GastoValido,GastoID,A547)&lt;=0,"Corrija a obrigação",IF(B547&lt;SUMIFS(GastoFecha,GastoID,A547),"Anterior à despesa","OK"))))))))))))</f>
        <v/>
      </c>
      <c r="H547" s="34" t="n">
        <f aca="false">IF(G547="OK",C547,0)</f>
        <v>0</v>
      </c>
    </row>
    <row r="548" customFormat="false" ht="25" hidden="false" customHeight="true" outlineLevel="0" collapsed="false">
      <c r="A548" s="31"/>
      <c r="B548" s="32"/>
      <c r="C548" s="33"/>
      <c r="D548" s="31"/>
      <c r="E548" s="31"/>
      <c r="F548" s="31"/>
      <c r="G548" s="36" t="str">
        <f aca="false">IF(COUNTA(A548:F548)=0,"",IF(E548="","Falta o código",IF(E548&lt;&gt;TRIM(E548),"Confira o código",IF(COUNTIFS(PagoID,E548)&gt;1,"Código repetido",IF(NOT(ISNUMBER(B548)),"Confira a data",IF(OR(B548&lt;1,B548&gt;73415,INT(B548)&lt;&gt;B548),"Confira a data",IF(NOT(ISNUMBER(C548)),"Confira o valor",IF(C548&lt;=0,"Valor maior que zero",IF(COUNTIFS(Medios,D548)&lt;&gt;1,"Escolha um meio",IF(COUNTIFS(GastoID,A548)&lt;&gt;1,"Confira o ID da despesa",IF(SUMIFS(GastoValido,GastoID,A548)&lt;=0,"Corrija a obrigação",IF(B548&lt;SUMIFS(GastoFecha,GastoID,A548),"Anterior à despesa","OK"))))))))))))</f>
        <v/>
      </c>
      <c r="H548" s="34" t="n">
        <f aca="false">IF(G548="OK",C548,0)</f>
        <v>0</v>
      </c>
    </row>
    <row r="549" customFormat="false" ht="25" hidden="false" customHeight="true" outlineLevel="0" collapsed="false">
      <c r="A549" s="31"/>
      <c r="B549" s="32"/>
      <c r="C549" s="33"/>
      <c r="D549" s="31"/>
      <c r="E549" s="31"/>
      <c r="F549" s="31"/>
      <c r="G549" s="36" t="str">
        <f aca="false">IF(COUNTA(A549:F549)=0,"",IF(E549="","Falta o código",IF(E549&lt;&gt;TRIM(E549),"Confira o código",IF(COUNTIFS(PagoID,E549)&gt;1,"Código repetido",IF(NOT(ISNUMBER(B549)),"Confira a data",IF(OR(B549&lt;1,B549&gt;73415,INT(B549)&lt;&gt;B549),"Confira a data",IF(NOT(ISNUMBER(C549)),"Confira o valor",IF(C549&lt;=0,"Valor maior que zero",IF(COUNTIFS(Medios,D549)&lt;&gt;1,"Escolha um meio",IF(COUNTIFS(GastoID,A549)&lt;&gt;1,"Confira o ID da despesa",IF(SUMIFS(GastoValido,GastoID,A549)&lt;=0,"Corrija a obrigação",IF(B549&lt;SUMIFS(GastoFecha,GastoID,A549),"Anterior à despesa","OK"))))))))))))</f>
        <v/>
      </c>
      <c r="H549" s="34" t="n">
        <f aca="false">IF(G549="OK",C549,0)</f>
        <v>0</v>
      </c>
    </row>
    <row r="550" customFormat="false" ht="25" hidden="false" customHeight="true" outlineLevel="0" collapsed="false">
      <c r="A550" s="31"/>
      <c r="B550" s="32"/>
      <c r="C550" s="33"/>
      <c r="D550" s="31"/>
      <c r="E550" s="31"/>
      <c r="F550" s="31"/>
      <c r="G550" s="36" t="str">
        <f aca="false">IF(COUNTA(A550:F550)=0,"",IF(E550="","Falta o código",IF(E550&lt;&gt;TRIM(E550),"Confira o código",IF(COUNTIFS(PagoID,E550)&gt;1,"Código repetido",IF(NOT(ISNUMBER(B550)),"Confira a data",IF(OR(B550&lt;1,B550&gt;73415,INT(B550)&lt;&gt;B550),"Confira a data",IF(NOT(ISNUMBER(C550)),"Confira o valor",IF(C550&lt;=0,"Valor maior que zero",IF(COUNTIFS(Medios,D550)&lt;&gt;1,"Escolha um meio",IF(COUNTIFS(GastoID,A550)&lt;&gt;1,"Confira o ID da despesa",IF(SUMIFS(GastoValido,GastoID,A550)&lt;=0,"Corrija a obrigação",IF(B550&lt;SUMIFS(GastoFecha,GastoID,A550),"Anterior à despesa","OK"))))))))))))</f>
        <v/>
      </c>
      <c r="H550" s="34" t="n">
        <f aca="false">IF(G550="OK",C550,0)</f>
        <v>0</v>
      </c>
    </row>
    <row r="551" customFormat="false" ht="25" hidden="false" customHeight="true" outlineLevel="0" collapsed="false">
      <c r="A551" s="31"/>
      <c r="B551" s="32"/>
      <c r="C551" s="33"/>
      <c r="D551" s="31"/>
      <c r="E551" s="31"/>
      <c r="F551" s="31"/>
      <c r="G551" s="36" t="str">
        <f aca="false">IF(COUNTA(A551:F551)=0,"",IF(E551="","Falta o código",IF(E551&lt;&gt;TRIM(E551),"Confira o código",IF(COUNTIFS(PagoID,E551)&gt;1,"Código repetido",IF(NOT(ISNUMBER(B551)),"Confira a data",IF(OR(B551&lt;1,B551&gt;73415,INT(B551)&lt;&gt;B551),"Confira a data",IF(NOT(ISNUMBER(C551)),"Confira o valor",IF(C551&lt;=0,"Valor maior que zero",IF(COUNTIFS(Medios,D551)&lt;&gt;1,"Escolha um meio",IF(COUNTIFS(GastoID,A551)&lt;&gt;1,"Confira o ID da despesa",IF(SUMIFS(GastoValido,GastoID,A551)&lt;=0,"Corrija a obrigação",IF(B551&lt;SUMIFS(GastoFecha,GastoID,A551),"Anterior à despesa","OK"))))))))))))</f>
        <v/>
      </c>
      <c r="H551" s="34" t="n">
        <f aca="false">IF(G551="OK",C551,0)</f>
        <v>0</v>
      </c>
    </row>
    <row r="552" customFormat="false" ht="25" hidden="false" customHeight="true" outlineLevel="0" collapsed="false">
      <c r="A552" s="31"/>
      <c r="B552" s="32"/>
      <c r="C552" s="33"/>
      <c r="D552" s="31"/>
      <c r="E552" s="31"/>
      <c r="F552" s="31"/>
      <c r="G552" s="36" t="str">
        <f aca="false">IF(COUNTA(A552:F552)=0,"",IF(E552="","Falta o código",IF(E552&lt;&gt;TRIM(E552),"Confira o código",IF(COUNTIFS(PagoID,E552)&gt;1,"Código repetido",IF(NOT(ISNUMBER(B552)),"Confira a data",IF(OR(B552&lt;1,B552&gt;73415,INT(B552)&lt;&gt;B552),"Confira a data",IF(NOT(ISNUMBER(C552)),"Confira o valor",IF(C552&lt;=0,"Valor maior que zero",IF(COUNTIFS(Medios,D552)&lt;&gt;1,"Escolha um meio",IF(COUNTIFS(GastoID,A552)&lt;&gt;1,"Confira o ID da despesa",IF(SUMIFS(GastoValido,GastoID,A552)&lt;=0,"Corrija a obrigação",IF(B552&lt;SUMIFS(GastoFecha,GastoID,A552),"Anterior à despesa","OK"))))))))))))</f>
        <v/>
      </c>
      <c r="H552" s="34" t="n">
        <f aca="false">IF(G552="OK",C552,0)</f>
        <v>0</v>
      </c>
    </row>
    <row r="553" customFormat="false" ht="25" hidden="false" customHeight="true" outlineLevel="0" collapsed="false">
      <c r="A553" s="31"/>
      <c r="B553" s="32"/>
      <c r="C553" s="33"/>
      <c r="D553" s="31"/>
      <c r="E553" s="31"/>
      <c r="F553" s="31"/>
      <c r="G553" s="36" t="str">
        <f aca="false">IF(COUNTA(A553:F553)=0,"",IF(E553="","Falta o código",IF(E553&lt;&gt;TRIM(E553),"Confira o código",IF(COUNTIFS(PagoID,E553)&gt;1,"Código repetido",IF(NOT(ISNUMBER(B553)),"Confira a data",IF(OR(B553&lt;1,B553&gt;73415,INT(B553)&lt;&gt;B553),"Confira a data",IF(NOT(ISNUMBER(C553)),"Confira o valor",IF(C553&lt;=0,"Valor maior que zero",IF(COUNTIFS(Medios,D553)&lt;&gt;1,"Escolha um meio",IF(COUNTIFS(GastoID,A553)&lt;&gt;1,"Confira o ID da despesa",IF(SUMIFS(GastoValido,GastoID,A553)&lt;=0,"Corrija a obrigação",IF(B553&lt;SUMIFS(GastoFecha,GastoID,A553),"Anterior à despesa","OK"))))))))))))</f>
        <v/>
      </c>
      <c r="H553" s="34" t="n">
        <f aca="false">IF(G553="OK",C553,0)</f>
        <v>0</v>
      </c>
    </row>
    <row r="554" customFormat="false" ht="25" hidden="false" customHeight="true" outlineLevel="0" collapsed="false">
      <c r="A554" s="31"/>
      <c r="B554" s="32"/>
      <c r="C554" s="33"/>
      <c r="D554" s="31"/>
      <c r="E554" s="31"/>
      <c r="F554" s="31"/>
      <c r="G554" s="36" t="str">
        <f aca="false">IF(COUNTA(A554:F554)=0,"",IF(E554="","Falta o código",IF(E554&lt;&gt;TRIM(E554),"Confira o código",IF(COUNTIFS(PagoID,E554)&gt;1,"Código repetido",IF(NOT(ISNUMBER(B554)),"Confira a data",IF(OR(B554&lt;1,B554&gt;73415,INT(B554)&lt;&gt;B554),"Confira a data",IF(NOT(ISNUMBER(C554)),"Confira o valor",IF(C554&lt;=0,"Valor maior que zero",IF(COUNTIFS(Medios,D554)&lt;&gt;1,"Escolha um meio",IF(COUNTIFS(GastoID,A554)&lt;&gt;1,"Confira o ID da despesa",IF(SUMIFS(GastoValido,GastoID,A554)&lt;=0,"Corrija a obrigação",IF(B554&lt;SUMIFS(GastoFecha,GastoID,A554),"Anterior à despesa","OK"))))))))))))</f>
        <v/>
      </c>
      <c r="H554" s="34" t="n">
        <f aca="false">IF(G554="OK",C554,0)</f>
        <v>0</v>
      </c>
    </row>
    <row r="555" customFormat="false" ht="25" hidden="false" customHeight="true" outlineLevel="0" collapsed="false">
      <c r="A555" s="31"/>
      <c r="B555" s="32"/>
      <c r="C555" s="33"/>
      <c r="D555" s="31"/>
      <c r="E555" s="31"/>
      <c r="F555" s="31"/>
      <c r="G555" s="36" t="str">
        <f aca="false">IF(COUNTA(A555:F555)=0,"",IF(E555="","Falta o código",IF(E555&lt;&gt;TRIM(E555),"Confira o código",IF(COUNTIFS(PagoID,E555)&gt;1,"Código repetido",IF(NOT(ISNUMBER(B555)),"Confira a data",IF(OR(B555&lt;1,B555&gt;73415,INT(B555)&lt;&gt;B555),"Confira a data",IF(NOT(ISNUMBER(C555)),"Confira o valor",IF(C555&lt;=0,"Valor maior que zero",IF(COUNTIFS(Medios,D555)&lt;&gt;1,"Escolha um meio",IF(COUNTIFS(GastoID,A555)&lt;&gt;1,"Confira o ID da despesa",IF(SUMIFS(GastoValido,GastoID,A555)&lt;=0,"Corrija a obrigação",IF(B555&lt;SUMIFS(GastoFecha,GastoID,A555),"Anterior à despesa","OK"))))))))))))</f>
        <v/>
      </c>
      <c r="H555" s="34" t="n">
        <f aca="false">IF(G555="OK",C555,0)</f>
        <v>0</v>
      </c>
    </row>
    <row r="556" customFormat="false" ht="25" hidden="false" customHeight="true" outlineLevel="0" collapsed="false">
      <c r="A556" s="31"/>
      <c r="B556" s="32"/>
      <c r="C556" s="33"/>
      <c r="D556" s="31"/>
      <c r="E556" s="31"/>
      <c r="F556" s="31"/>
      <c r="G556" s="36" t="str">
        <f aca="false">IF(COUNTA(A556:F556)=0,"",IF(E556="","Falta o código",IF(E556&lt;&gt;TRIM(E556),"Confira o código",IF(COUNTIFS(PagoID,E556)&gt;1,"Código repetido",IF(NOT(ISNUMBER(B556)),"Confira a data",IF(OR(B556&lt;1,B556&gt;73415,INT(B556)&lt;&gt;B556),"Confira a data",IF(NOT(ISNUMBER(C556)),"Confira o valor",IF(C556&lt;=0,"Valor maior que zero",IF(COUNTIFS(Medios,D556)&lt;&gt;1,"Escolha um meio",IF(COUNTIFS(GastoID,A556)&lt;&gt;1,"Confira o ID da despesa",IF(SUMIFS(GastoValido,GastoID,A556)&lt;=0,"Corrija a obrigação",IF(B556&lt;SUMIFS(GastoFecha,GastoID,A556),"Anterior à despesa","OK"))))))))))))</f>
        <v/>
      </c>
      <c r="H556" s="34" t="n">
        <f aca="false">IF(G556="OK",C556,0)</f>
        <v>0</v>
      </c>
    </row>
    <row r="557" customFormat="false" ht="25" hidden="false" customHeight="true" outlineLevel="0" collapsed="false">
      <c r="A557" s="31"/>
      <c r="B557" s="32"/>
      <c r="C557" s="33"/>
      <c r="D557" s="31"/>
      <c r="E557" s="31"/>
      <c r="F557" s="31"/>
      <c r="G557" s="36" t="str">
        <f aca="false">IF(COUNTA(A557:F557)=0,"",IF(E557="","Falta o código",IF(E557&lt;&gt;TRIM(E557),"Confira o código",IF(COUNTIFS(PagoID,E557)&gt;1,"Código repetido",IF(NOT(ISNUMBER(B557)),"Confira a data",IF(OR(B557&lt;1,B557&gt;73415,INT(B557)&lt;&gt;B557),"Confira a data",IF(NOT(ISNUMBER(C557)),"Confira o valor",IF(C557&lt;=0,"Valor maior que zero",IF(COUNTIFS(Medios,D557)&lt;&gt;1,"Escolha um meio",IF(COUNTIFS(GastoID,A557)&lt;&gt;1,"Confira o ID da despesa",IF(SUMIFS(GastoValido,GastoID,A557)&lt;=0,"Corrija a obrigação",IF(B557&lt;SUMIFS(GastoFecha,GastoID,A557),"Anterior à despesa","OK"))))))))))))</f>
        <v/>
      </c>
      <c r="H557" s="34" t="n">
        <f aca="false">IF(G557="OK",C557,0)</f>
        <v>0</v>
      </c>
    </row>
    <row r="558" customFormat="false" ht="25" hidden="false" customHeight="true" outlineLevel="0" collapsed="false">
      <c r="A558" s="31"/>
      <c r="B558" s="32"/>
      <c r="C558" s="33"/>
      <c r="D558" s="31"/>
      <c r="E558" s="31"/>
      <c r="F558" s="31"/>
      <c r="G558" s="36" t="str">
        <f aca="false">IF(COUNTA(A558:F558)=0,"",IF(E558="","Falta o código",IF(E558&lt;&gt;TRIM(E558),"Confira o código",IF(COUNTIFS(PagoID,E558)&gt;1,"Código repetido",IF(NOT(ISNUMBER(B558)),"Confira a data",IF(OR(B558&lt;1,B558&gt;73415,INT(B558)&lt;&gt;B558),"Confira a data",IF(NOT(ISNUMBER(C558)),"Confira o valor",IF(C558&lt;=0,"Valor maior que zero",IF(COUNTIFS(Medios,D558)&lt;&gt;1,"Escolha um meio",IF(COUNTIFS(GastoID,A558)&lt;&gt;1,"Confira o ID da despesa",IF(SUMIFS(GastoValido,GastoID,A558)&lt;=0,"Corrija a obrigação",IF(B558&lt;SUMIFS(GastoFecha,GastoID,A558),"Anterior à despesa","OK"))))))))))))</f>
        <v/>
      </c>
      <c r="H558" s="34" t="n">
        <f aca="false">IF(G558="OK",C558,0)</f>
        <v>0</v>
      </c>
    </row>
    <row r="559" customFormat="false" ht="25" hidden="false" customHeight="true" outlineLevel="0" collapsed="false">
      <c r="A559" s="31"/>
      <c r="B559" s="32"/>
      <c r="C559" s="33"/>
      <c r="D559" s="31"/>
      <c r="E559" s="31"/>
      <c r="F559" s="31"/>
      <c r="G559" s="36" t="str">
        <f aca="false">IF(COUNTA(A559:F559)=0,"",IF(E559="","Falta o código",IF(E559&lt;&gt;TRIM(E559),"Confira o código",IF(COUNTIFS(PagoID,E559)&gt;1,"Código repetido",IF(NOT(ISNUMBER(B559)),"Confira a data",IF(OR(B559&lt;1,B559&gt;73415,INT(B559)&lt;&gt;B559),"Confira a data",IF(NOT(ISNUMBER(C559)),"Confira o valor",IF(C559&lt;=0,"Valor maior que zero",IF(COUNTIFS(Medios,D559)&lt;&gt;1,"Escolha um meio",IF(COUNTIFS(GastoID,A559)&lt;&gt;1,"Confira o ID da despesa",IF(SUMIFS(GastoValido,GastoID,A559)&lt;=0,"Corrija a obrigação",IF(B559&lt;SUMIFS(GastoFecha,GastoID,A559),"Anterior à despesa","OK"))))))))))))</f>
        <v/>
      </c>
      <c r="H559" s="34" t="n">
        <f aca="false">IF(G559="OK",C559,0)</f>
        <v>0</v>
      </c>
    </row>
    <row r="560" customFormat="false" ht="25" hidden="false" customHeight="true" outlineLevel="0" collapsed="false">
      <c r="A560" s="31"/>
      <c r="B560" s="32"/>
      <c r="C560" s="33"/>
      <c r="D560" s="31"/>
      <c r="E560" s="31"/>
      <c r="F560" s="31"/>
      <c r="G560" s="36" t="str">
        <f aca="false">IF(COUNTA(A560:F560)=0,"",IF(E560="","Falta o código",IF(E560&lt;&gt;TRIM(E560),"Confira o código",IF(COUNTIFS(PagoID,E560)&gt;1,"Código repetido",IF(NOT(ISNUMBER(B560)),"Confira a data",IF(OR(B560&lt;1,B560&gt;73415,INT(B560)&lt;&gt;B560),"Confira a data",IF(NOT(ISNUMBER(C560)),"Confira o valor",IF(C560&lt;=0,"Valor maior que zero",IF(COUNTIFS(Medios,D560)&lt;&gt;1,"Escolha um meio",IF(COUNTIFS(GastoID,A560)&lt;&gt;1,"Confira o ID da despesa",IF(SUMIFS(GastoValido,GastoID,A560)&lt;=0,"Corrija a obrigação",IF(B560&lt;SUMIFS(GastoFecha,GastoID,A560),"Anterior à despesa","OK"))))))))))))</f>
        <v/>
      </c>
      <c r="H560" s="34" t="n">
        <f aca="false">IF(G560="OK",C560,0)</f>
        <v>0</v>
      </c>
    </row>
    <row r="561" customFormat="false" ht="25" hidden="false" customHeight="true" outlineLevel="0" collapsed="false">
      <c r="A561" s="31"/>
      <c r="B561" s="32"/>
      <c r="C561" s="33"/>
      <c r="D561" s="31"/>
      <c r="E561" s="31"/>
      <c r="F561" s="31"/>
      <c r="G561" s="36" t="str">
        <f aca="false">IF(COUNTA(A561:F561)=0,"",IF(E561="","Falta o código",IF(E561&lt;&gt;TRIM(E561),"Confira o código",IF(COUNTIFS(PagoID,E561)&gt;1,"Código repetido",IF(NOT(ISNUMBER(B561)),"Confira a data",IF(OR(B561&lt;1,B561&gt;73415,INT(B561)&lt;&gt;B561),"Confira a data",IF(NOT(ISNUMBER(C561)),"Confira o valor",IF(C561&lt;=0,"Valor maior que zero",IF(COUNTIFS(Medios,D561)&lt;&gt;1,"Escolha um meio",IF(COUNTIFS(GastoID,A561)&lt;&gt;1,"Confira o ID da despesa",IF(SUMIFS(GastoValido,GastoID,A561)&lt;=0,"Corrija a obrigação",IF(B561&lt;SUMIFS(GastoFecha,GastoID,A561),"Anterior à despesa","OK"))))))))))))</f>
        <v/>
      </c>
      <c r="H561" s="34" t="n">
        <f aca="false">IF(G561="OK",C561,0)</f>
        <v>0</v>
      </c>
    </row>
    <row r="562" customFormat="false" ht="25" hidden="false" customHeight="true" outlineLevel="0" collapsed="false">
      <c r="A562" s="31"/>
      <c r="B562" s="32"/>
      <c r="C562" s="33"/>
      <c r="D562" s="31"/>
      <c r="E562" s="31"/>
      <c r="F562" s="31"/>
      <c r="G562" s="36" t="str">
        <f aca="false">IF(COUNTA(A562:F562)=0,"",IF(E562="","Falta o código",IF(E562&lt;&gt;TRIM(E562),"Confira o código",IF(COUNTIFS(PagoID,E562)&gt;1,"Código repetido",IF(NOT(ISNUMBER(B562)),"Confira a data",IF(OR(B562&lt;1,B562&gt;73415,INT(B562)&lt;&gt;B562),"Confira a data",IF(NOT(ISNUMBER(C562)),"Confira o valor",IF(C562&lt;=0,"Valor maior que zero",IF(COUNTIFS(Medios,D562)&lt;&gt;1,"Escolha um meio",IF(COUNTIFS(GastoID,A562)&lt;&gt;1,"Confira o ID da despesa",IF(SUMIFS(GastoValido,GastoID,A562)&lt;=0,"Corrija a obrigação",IF(B562&lt;SUMIFS(GastoFecha,GastoID,A562),"Anterior à despesa","OK"))))))))))))</f>
        <v/>
      </c>
      <c r="H562" s="34" t="n">
        <f aca="false">IF(G562="OK",C562,0)</f>
        <v>0</v>
      </c>
    </row>
    <row r="563" customFormat="false" ht="25" hidden="false" customHeight="true" outlineLevel="0" collapsed="false">
      <c r="A563" s="31"/>
      <c r="B563" s="32"/>
      <c r="C563" s="33"/>
      <c r="D563" s="31"/>
      <c r="E563" s="31"/>
      <c r="F563" s="31"/>
      <c r="G563" s="36" t="str">
        <f aca="false">IF(COUNTA(A563:F563)=0,"",IF(E563="","Falta o código",IF(E563&lt;&gt;TRIM(E563),"Confira o código",IF(COUNTIFS(PagoID,E563)&gt;1,"Código repetido",IF(NOT(ISNUMBER(B563)),"Confira a data",IF(OR(B563&lt;1,B563&gt;73415,INT(B563)&lt;&gt;B563),"Confira a data",IF(NOT(ISNUMBER(C563)),"Confira o valor",IF(C563&lt;=0,"Valor maior que zero",IF(COUNTIFS(Medios,D563)&lt;&gt;1,"Escolha um meio",IF(COUNTIFS(GastoID,A563)&lt;&gt;1,"Confira o ID da despesa",IF(SUMIFS(GastoValido,GastoID,A563)&lt;=0,"Corrija a obrigação",IF(B563&lt;SUMIFS(GastoFecha,GastoID,A563),"Anterior à despesa","OK"))))))))))))</f>
        <v/>
      </c>
      <c r="H563" s="34" t="n">
        <f aca="false">IF(G563="OK",C563,0)</f>
        <v>0</v>
      </c>
    </row>
    <row r="564" customFormat="false" ht="25" hidden="false" customHeight="true" outlineLevel="0" collapsed="false">
      <c r="A564" s="31"/>
      <c r="B564" s="32"/>
      <c r="C564" s="33"/>
      <c r="D564" s="31"/>
      <c r="E564" s="31"/>
      <c r="F564" s="31"/>
      <c r="G564" s="36" t="str">
        <f aca="false">IF(COUNTA(A564:F564)=0,"",IF(E564="","Falta o código",IF(E564&lt;&gt;TRIM(E564),"Confira o código",IF(COUNTIFS(PagoID,E564)&gt;1,"Código repetido",IF(NOT(ISNUMBER(B564)),"Confira a data",IF(OR(B564&lt;1,B564&gt;73415,INT(B564)&lt;&gt;B564),"Confira a data",IF(NOT(ISNUMBER(C564)),"Confira o valor",IF(C564&lt;=0,"Valor maior que zero",IF(COUNTIFS(Medios,D564)&lt;&gt;1,"Escolha um meio",IF(COUNTIFS(GastoID,A564)&lt;&gt;1,"Confira o ID da despesa",IF(SUMIFS(GastoValido,GastoID,A564)&lt;=0,"Corrija a obrigação",IF(B564&lt;SUMIFS(GastoFecha,GastoID,A564),"Anterior à despesa","OK"))))))))))))</f>
        <v/>
      </c>
      <c r="H564" s="34" t="n">
        <f aca="false">IF(G564="OK",C564,0)</f>
        <v>0</v>
      </c>
    </row>
    <row r="565" customFormat="false" ht="25" hidden="false" customHeight="true" outlineLevel="0" collapsed="false">
      <c r="A565" s="31"/>
      <c r="B565" s="32"/>
      <c r="C565" s="33"/>
      <c r="D565" s="31"/>
      <c r="E565" s="31"/>
      <c r="F565" s="31"/>
      <c r="G565" s="36" t="str">
        <f aca="false">IF(COUNTA(A565:F565)=0,"",IF(E565="","Falta o código",IF(E565&lt;&gt;TRIM(E565),"Confira o código",IF(COUNTIFS(PagoID,E565)&gt;1,"Código repetido",IF(NOT(ISNUMBER(B565)),"Confira a data",IF(OR(B565&lt;1,B565&gt;73415,INT(B565)&lt;&gt;B565),"Confira a data",IF(NOT(ISNUMBER(C565)),"Confira o valor",IF(C565&lt;=0,"Valor maior que zero",IF(COUNTIFS(Medios,D565)&lt;&gt;1,"Escolha um meio",IF(COUNTIFS(GastoID,A565)&lt;&gt;1,"Confira o ID da despesa",IF(SUMIFS(GastoValido,GastoID,A565)&lt;=0,"Corrija a obrigação",IF(B565&lt;SUMIFS(GastoFecha,GastoID,A565),"Anterior à despesa","OK"))))))))))))</f>
        <v/>
      </c>
      <c r="H565" s="34" t="n">
        <f aca="false">IF(G565="OK",C565,0)</f>
        <v>0</v>
      </c>
    </row>
    <row r="566" customFormat="false" ht="25" hidden="false" customHeight="true" outlineLevel="0" collapsed="false">
      <c r="A566" s="31"/>
      <c r="B566" s="32"/>
      <c r="C566" s="33"/>
      <c r="D566" s="31"/>
      <c r="E566" s="31"/>
      <c r="F566" s="31"/>
      <c r="G566" s="36" t="str">
        <f aca="false">IF(COUNTA(A566:F566)=0,"",IF(E566="","Falta o código",IF(E566&lt;&gt;TRIM(E566),"Confira o código",IF(COUNTIFS(PagoID,E566)&gt;1,"Código repetido",IF(NOT(ISNUMBER(B566)),"Confira a data",IF(OR(B566&lt;1,B566&gt;73415,INT(B566)&lt;&gt;B566),"Confira a data",IF(NOT(ISNUMBER(C566)),"Confira o valor",IF(C566&lt;=0,"Valor maior que zero",IF(COUNTIFS(Medios,D566)&lt;&gt;1,"Escolha um meio",IF(COUNTIFS(GastoID,A566)&lt;&gt;1,"Confira o ID da despesa",IF(SUMIFS(GastoValido,GastoID,A566)&lt;=0,"Corrija a obrigação",IF(B566&lt;SUMIFS(GastoFecha,GastoID,A566),"Anterior à despesa","OK"))))))))))))</f>
        <v/>
      </c>
      <c r="H566" s="34" t="n">
        <f aca="false">IF(G566="OK",C566,0)</f>
        <v>0</v>
      </c>
    </row>
    <row r="567" customFormat="false" ht="25" hidden="false" customHeight="true" outlineLevel="0" collapsed="false">
      <c r="A567" s="31"/>
      <c r="B567" s="32"/>
      <c r="C567" s="33"/>
      <c r="D567" s="31"/>
      <c r="E567" s="31"/>
      <c r="F567" s="31"/>
      <c r="G567" s="36" t="str">
        <f aca="false">IF(COUNTA(A567:F567)=0,"",IF(E567="","Falta o código",IF(E567&lt;&gt;TRIM(E567),"Confira o código",IF(COUNTIFS(PagoID,E567)&gt;1,"Código repetido",IF(NOT(ISNUMBER(B567)),"Confira a data",IF(OR(B567&lt;1,B567&gt;73415,INT(B567)&lt;&gt;B567),"Confira a data",IF(NOT(ISNUMBER(C567)),"Confira o valor",IF(C567&lt;=0,"Valor maior que zero",IF(COUNTIFS(Medios,D567)&lt;&gt;1,"Escolha um meio",IF(COUNTIFS(GastoID,A567)&lt;&gt;1,"Confira o ID da despesa",IF(SUMIFS(GastoValido,GastoID,A567)&lt;=0,"Corrija a obrigação",IF(B567&lt;SUMIFS(GastoFecha,GastoID,A567),"Anterior à despesa","OK"))))))))))))</f>
        <v/>
      </c>
      <c r="H567" s="34" t="n">
        <f aca="false">IF(G567="OK",C567,0)</f>
        <v>0</v>
      </c>
    </row>
    <row r="568" customFormat="false" ht="25" hidden="false" customHeight="true" outlineLevel="0" collapsed="false">
      <c r="A568" s="31"/>
      <c r="B568" s="32"/>
      <c r="C568" s="33"/>
      <c r="D568" s="31"/>
      <c r="E568" s="31"/>
      <c r="F568" s="31"/>
      <c r="G568" s="36" t="str">
        <f aca="false">IF(COUNTA(A568:F568)=0,"",IF(E568="","Falta o código",IF(E568&lt;&gt;TRIM(E568),"Confira o código",IF(COUNTIFS(PagoID,E568)&gt;1,"Código repetido",IF(NOT(ISNUMBER(B568)),"Confira a data",IF(OR(B568&lt;1,B568&gt;73415,INT(B568)&lt;&gt;B568),"Confira a data",IF(NOT(ISNUMBER(C568)),"Confira o valor",IF(C568&lt;=0,"Valor maior que zero",IF(COUNTIFS(Medios,D568)&lt;&gt;1,"Escolha um meio",IF(COUNTIFS(GastoID,A568)&lt;&gt;1,"Confira o ID da despesa",IF(SUMIFS(GastoValido,GastoID,A568)&lt;=0,"Corrija a obrigação",IF(B568&lt;SUMIFS(GastoFecha,GastoID,A568),"Anterior à despesa","OK"))))))))))))</f>
        <v/>
      </c>
      <c r="H568" s="34" t="n">
        <f aca="false">IF(G568="OK",C568,0)</f>
        <v>0</v>
      </c>
    </row>
    <row r="569" customFormat="false" ht="25" hidden="false" customHeight="true" outlineLevel="0" collapsed="false">
      <c r="A569" s="31"/>
      <c r="B569" s="32"/>
      <c r="C569" s="33"/>
      <c r="D569" s="31"/>
      <c r="E569" s="31"/>
      <c r="F569" s="31"/>
      <c r="G569" s="36" t="str">
        <f aca="false">IF(COUNTA(A569:F569)=0,"",IF(E569="","Falta o código",IF(E569&lt;&gt;TRIM(E569),"Confira o código",IF(COUNTIFS(PagoID,E569)&gt;1,"Código repetido",IF(NOT(ISNUMBER(B569)),"Confira a data",IF(OR(B569&lt;1,B569&gt;73415,INT(B569)&lt;&gt;B569),"Confira a data",IF(NOT(ISNUMBER(C569)),"Confira o valor",IF(C569&lt;=0,"Valor maior que zero",IF(COUNTIFS(Medios,D569)&lt;&gt;1,"Escolha um meio",IF(COUNTIFS(GastoID,A569)&lt;&gt;1,"Confira o ID da despesa",IF(SUMIFS(GastoValido,GastoID,A569)&lt;=0,"Corrija a obrigação",IF(B569&lt;SUMIFS(GastoFecha,GastoID,A569),"Anterior à despesa","OK"))))))))))))</f>
        <v/>
      </c>
      <c r="H569" s="34" t="n">
        <f aca="false">IF(G569="OK",C569,0)</f>
        <v>0</v>
      </c>
    </row>
    <row r="570" customFormat="false" ht="25" hidden="false" customHeight="true" outlineLevel="0" collapsed="false">
      <c r="A570" s="31"/>
      <c r="B570" s="32"/>
      <c r="C570" s="33"/>
      <c r="D570" s="31"/>
      <c r="E570" s="31"/>
      <c r="F570" s="31"/>
      <c r="G570" s="36" t="str">
        <f aca="false">IF(COUNTA(A570:F570)=0,"",IF(E570="","Falta o código",IF(E570&lt;&gt;TRIM(E570),"Confira o código",IF(COUNTIFS(PagoID,E570)&gt;1,"Código repetido",IF(NOT(ISNUMBER(B570)),"Confira a data",IF(OR(B570&lt;1,B570&gt;73415,INT(B570)&lt;&gt;B570),"Confira a data",IF(NOT(ISNUMBER(C570)),"Confira o valor",IF(C570&lt;=0,"Valor maior que zero",IF(COUNTIFS(Medios,D570)&lt;&gt;1,"Escolha um meio",IF(COUNTIFS(GastoID,A570)&lt;&gt;1,"Confira o ID da despesa",IF(SUMIFS(GastoValido,GastoID,A570)&lt;=0,"Corrija a obrigação",IF(B570&lt;SUMIFS(GastoFecha,GastoID,A570),"Anterior à despesa","OK"))))))))))))</f>
        <v/>
      </c>
      <c r="H570" s="34" t="n">
        <f aca="false">IF(G570="OK",C570,0)</f>
        <v>0</v>
      </c>
    </row>
    <row r="571" customFormat="false" ht="25" hidden="false" customHeight="true" outlineLevel="0" collapsed="false">
      <c r="A571" s="31"/>
      <c r="B571" s="32"/>
      <c r="C571" s="33"/>
      <c r="D571" s="31"/>
      <c r="E571" s="31"/>
      <c r="F571" s="31"/>
      <c r="G571" s="36" t="str">
        <f aca="false">IF(COUNTA(A571:F571)=0,"",IF(E571="","Falta o código",IF(E571&lt;&gt;TRIM(E571),"Confira o código",IF(COUNTIFS(PagoID,E571)&gt;1,"Código repetido",IF(NOT(ISNUMBER(B571)),"Confira a data",IF(OR(B571&lt;1,B571&gt;73415,INT(B571)&lt;&gt;B571),"Confira a data",IF(NOT(ISNUMBER(C571)),"Confira o valor",IF(C571&lt;=0,"Valor maior que zero",IF(COUNTIFS(Medios,D571)&lt;&gt;1,"Escolha um meio",IF(COUNTIFS(GastoID,A571)&lt;&gt;1,"Confira o ID da despesa",IF(SUMIFS(GastoValido,GastoID,A571)&lt;=0,"Corrija a obrigação",IF(B571&lt;SUMIFS(GastoFecha,GastoID,A571),"Anterior à despesa","OK"))))))))))))</f>
        <v/>
      </c>
      <c r="H571" s="34" t="n">
        <f aca="false">IF(G571="OK",C571,0)</f>
        <v>0</v>
      </c>
    </row>
    <row r="572" customFormat="false" ht="25" hidden="false" customHeight="true" outlineLevel="0" collapsed="false">
      <c r="A572" s="31"/>
      <c r="B572" s="32"/>
      <c r="C572" s="33"/>
      <c r="D572" s="31"/>
      <c r="E572" s="31"/>
      <c r="F572" s="31"/>
      <c r="G572" s="36" t="str">
        <f aca="false">IF(COUNTA(A572:F572)=0,"",IF(E572="","Falta o código",IF(E572&lt;&gt;TRIM(E572),"Confira o código",IF(COUNTIFS(PagoID,E572)&gt;1,"Código repetido",IF(NOT(ISNUMBER(B572)),"Confira a data",IF(OR(B572&lt;1,B572&gt;73415,INT(B572)&lt;&gt;B572),"Confira a data",IF(NOT(ISNUMBER(C572)),"Confira o valor",IF(C572&lt;=0,"Valor maior que zero",IF(COUNTIFS(Medios,D572)&lt;&gt;1,"Escolha um meio",IF(COUNTIFS(GastoID,A572)&lt;&gt;1,"Confira o ID da despesa",IF(SUMIFS(GastoValido,GastoID,A572)&lt;=0,"Corrija a obrigação",IF(B572&lt;SUMIFS(GastoFecha,GastoID,A572),"Anterior à despesa","OK"))))))))))))</f>
        <v/>
      </c>
      <c r="H572" s="34" t="n">
        <f aca="false">IF(G572="OK",C572,0)</f>
        <v>0</v>
      </c>
    </row>
    <row r="573" customFormat="false" ht="25" hidden="false" customHeight="true" outlineLevel="0" collapsed="false">
      <c r="A573" s="31"/>
      <c r="B573" s="32"/>
      <c r="C573" s="33"/>
      <c r="D573" s="31"/>
      <c r="E573" s="31"/>
      <c r="F573" s="31"/>
      <c r="G573" s="36" t="str">
        <f aca="false">IF(COUNTA(A573:F573)=0,"",IF(E573="","Falta o código",IF(E573&lt;&gt;TRIM(E573),"Confira o código",IF(COUNTIFS(PagoID,E573)&gt;1,"Código repetido",IF(NOT(ISNUMBER(B573)),"Confira a data",IF(OR(B573&lt;1,B573&gt;73415,INT(B573)&lt;&gt;B573),"Confira a data",IF(NOT(ISNUMBER(C573)),"Confira o valor",IF(C573&lt;=0,"Valor maior que zero",IF(COUNTIFS(Medios,D573)&lt;&gt;1,"Escolha um meio",IF(COUNTIFS(GastoID,A573)&lt;&gt;1,"Confira o ID da despesa",IF(SUMIFS(GastoValido,GastoID,A573)&lt;=0,"Corrija a obrigação",IF(B573&lt;SUMIFS(GastoFecha,GastoID,A573),"Anterior à despesa","OK"))))))))))))</f>
        <v/>
      </c>
      <c r="H573" s="34" t="n">
        <f aca="false">IF(G573="OK",C573,0)</f>
        <v>0</v>
      </c>
    </row>
    <row r="574" customFormat="false" ht="25" hidden="false" customHeight="true" outlineLevel="0" collapsed="false">
      <c r="A574" s="31"/>
      <c r="B574" s="32"/>
      <c r="C574" s="33"/>
      <c r="D574" s="31"/>
      <c r="E574" s="31"/>
      <c r="F574" s="31"/>
      <c r="G574" s="36" t="str">
        <f aca="false">IF(COUNTA(A574:F574)=0,"",IF(E574="","Falta o código",IF(E574&lt;&gt;TRIM(E574),"Confira o código",IF(COUNTIFS(PagoID,E574)&gt;1,"Código repetido",IF(NOT(ISNUMBER(B574)),"Confira a data",IF(OR(B574&lt;1,B574&gt;73415,INT(B574)&lt;&gt;B574),"Confira a data",IF(NOT(ISNUMBER(C574)),"Confira o valor",IF(C574&lt;=0,"Valor maior que zero",IF(COUNTIFS(Medios,D574)&lt;&gt;1,"Escolha um meio",IF(COUNTIFS(GastoID,A574)&lt;&gt;1,"Confira o ID da despesa",IF(SUMIFS(GastoValido,GastoID,A574)&lt;=0,"Corrija a obrigação",IF(B574&lt;SUMIFS(GastoFecha,GastoID,A574),"Anterior à despesa","OK"))))))))))))</f>
        <v/>
      </c>
      <c r="H574" s="34" t="n">
        <f aca="false">IF(G574="OK",C574,0)</f>
        <v>0</v>
      </c>
    </row>
    <row r="575" customFormat="false" ht="25" hidden="false" customHeight="true" outlineLevel="0" collapsed="false">
      <c r="A575" s="31"/>
      <c r="B575" s="32"/>
      <c r="C575" s="33"/>
      <c r="D575" s="31"/>
      <c r="E575" s="31"/>
      <c r="F575" s="31"/>
      <c r="G575" s="36" t="str">
        <f aca="false">IF(COUNTA(A575:F575)=0,"",IF(E575="","Falta o código",IF(E575&lt;&gt;TRIM(E575),"Confira o código",IF(COUNTIFS(PagoID,E575)&gt;1,"Código repetido",IF(NOT(ISNUMBER(B575)),"Confira a data",IF(OR(B575&lt;1,B575&gt;73415,INT(B575)&lt;&gt;B575),"Confira a data",IF(NOT(ISNUMBER(C575)),"Confira o valor",IF(C575&lt;=0,"Valor maior que zero",IF(COUNTIFS(Medios,D575)&lt;&gt;1,"Escolha um meio",IF(COUNTIFS(GastoID,A575)&lt;&gt;1,"Confira o ID da despesa",IF(SUMIFS(GastoValido,GastoID,A575)&lt;=0,"Corrija a obrigação",IF(B575&lt;SUMIFS(GastoFecha,GastoID,A575),"Anterior à despesa","OK"))))))))))))</f>
        <v/>
      </c>
      <c r="H575" s="34" t="n">
        <f aca="false">IF(G575="OK",C575,0)</f>
        <v>0</v>
      </c>
    </row>
    <row r="576" customFormat="false" ht="25" hidden="false" customHeight="true" outlineLevel="0" collapsed="false">
      <c r="A576" s="31"/>
      <c r="B576" s="32"/>
      <c r="C576" s="33"/>
      <c r="D576" s="31"/>
      <c r="E576" s="31"/>
      <c r="F576" s="31"/>
      <c r="G576" s="36" t="str">
        <f aca="false">IF(COUNTA(A576:F576)=0,"",IF(E576="","Falta o código",IF(E576&lt;&gt;TRIM(E576),"Confira o código",IF(COUNTIFS(PagoID,E576)&gt;1,"Código repetido",IF(NOT(ISNUMBER(B576)),"Confira a data",IF(OR(B576&lt;1,B576&gt;73415,INT(B576)&lt;&gt;B576),"Confira a data",IF(NOT(ISNUMBER(C576)),"Confira o valor",IF(C576&lt;=0,"Valor maior que zero",IF(COUNTIFS(Medios,D576)&lt;&gt;1,"Escolha um meio",IF(COUNTIFS(GastoID,A576)&lt;&gt;1,"Confira o ID da despesa",IF(SUMIFS(GastoValido,GastoID,A576)&lt;=0,"Corrija a obrigação",IF(B576&lt;SUMIFS(GastoFecha,GastoID,A576),"Anterior à despesa","OK"))))))))))))</f>
        <v/>
      </c>
      <c r="H576" s="34" t="n">
        <f aca="false">IF(G576="OK",C576,0)</f>
        <v>0</v>
      </c>
    </row>
    <row r="577" customFormat="false" ht="25" hidden="false" customHeight="true" outlineLevel="0" collapsed="false">
      <c r="A577" s="31"/>
      <c r="B577" s="32"/>
      <c r="C577" s="33"/>
      <c r="D577" s="31"/>
      <c r="E577" s="31"/>
      <c r="F577" s="31"/>
      <c r="G577" s="36" t="str">
        <f aca="false">IF(COUNTA(A577:F577)=0,"",IF(E577="","Falta o código",IF(E577&lt;&gt;TRIM(E577),"Confira o código",IF(COUNTIFS(PagoID,E577)&gt;1,"Código repetido",IF(NOT(ISNUMBER(B577)),"Confira a data",IF(OR(B577&lt;1,B577&gt;73415,INT(B577)&lt;&gt;B577),"Confira a data",IF(NOT(ISNUMBER(C577)),"Confira o valor",IF(C577&lt;=0,"Valor maior que zero",IF(COUNTIFS(Medios,D577)&lt;&gt;1,"Escolha um meio",IF(COUNTIFS(GastoID,A577)&lt;&gt;1,"Confira o ID da despesa",IF(SUMIFS(GastoValido,GastoID,A577)&lt;=0,"Corrija a obrigação",IF(B577&lt;SUMIFS(GastoFecha,GastoID,A577),"Anterior à despesa","OK"))))))))))))</f>
        <v/>
      </c>
      <c r="H577" s="34" t="n">
        <f aca="false">IF(G577="OK",C577,0)</f>
        <v>0</v>
      </c>
    </row>
    <row r="578" customFormat="false" ht="25" hidden="false" customHeight="true" outlineLevel="0" collapsed="false">
      <c r="A578" s="31"/>
      <c r="B578" s="32"/>
      <c r="C578" s="33"/>
      <c r="D578" s="31"/>
      <c r="E578" s="31"/>
      <c r="F578" s="31"/>
      <c r="G578" s="36" t="str">
        <f aca="false">IF(COUNTA(A578:F578)=0,"",IF(E578="","Falta o código",IF(E578&lt;&gt;TRIM(E578),"Confira o código",IF(COUNTIFS(PagoID,E578)&gt;1,"Código repetido",IF(NOT(ISNUMBER(B578)),"Confira a data",IF(OR(B578&lt;1,B578&gt;73415,INT(B578)&lt;&gt;B578),"Confira a data",IF(NOT(ISNUMBER(C578)),"Confira o valor",IF(C578&lt;=0,"Valor maior que zero",IF(COUNTIFS(Medios,D578)&lt;&gt;1,"Escolha um meio",IF(COUNTIFS(GastoID,A578)&lt;&gt;1,"Confira o ID da despesa",IF(SUMIFS(GastoValido,GastoID,A578)&lt;=0,"Corrija a obrigação",IF(B578&lt;SUMIFS(GastoFecha,GastoID,A578),"Anterior à despesa","OK"))))))))))))</f>
        <v/>
      </c>
      <c r="H578" s="34" t="n">
        <f aca="false">IF(G578="OK",C578,0)</f>
        <v>0</v>
      </c>
    </row>
    <row r="579" customFormat="false" ht="25" hidden="false" customHeight="true" outlineLevel="0" collapsed="false">
      <c r="A579" s="31"/>
      <c r="B579" s="32"/>
      <c r="C579" s="33"/>
      <c r="D579" s="31"/>
      <c r="E579" s="31"/>
      <c r="F579" s="31"/>
      <c r="G579" s="36" t="str">
        <f aca="false">IF(COUNTA(A579:F579)=0,"",IF(E579="","Falta o código",IF(E579&lt;&gt;TRIM(E579),"Confira o código",IF(COUNTIFS(PagoID,E579)&gt;1,"Código repetido",IF(NOT(ISNUMBER(B579)),"Confira a data",IF(OR(B579&lt;1,B579&gt;73415,INT(B579)&lt;&gt;B579),"Confira a data",IF(NOT(ISNUMBER(C579)),"Confira o valor",IF(C579&lt;=0,"Valor maior que zero",IF(COUNTIFS(Medios,D579)&lt;&gt;1,"Escolha um meio",IF(COUNTIFS(GastoID,A579)&lt;&gt;1,"Confira o ID da despesa",IF(SUMIFS(GastoValido,GastoID,A579)&lt;=0,"Corrija a obrigação",IF(B579&lt;SUMIFS(GastoFecha,GastoID,A579),"Anterior à despesa","OK"))))))))))))</f>
        <v/>
      </c>
      <c r="H579" s="34" t="n">
        <f aca="false">IF(G579="OK",C579,0)</f>
        <v>0</v>
      </c>
    </row>
    <row r="580" customFormat="false" ht="25" hidden="false" customHeight="true" outlineLevel="0" collapsed="false">
      <c r="A580" s="31"/>
      <c r="B580" s="32"/>
      <c r="C580" s="33"/>
      <c r="D580" s="31"/>
      <c r="E580" s="31"/>
      <c r="F580" s="31"/>
      <c r="G580" s="36" t="str">
        <f aca="false">IF(COUNTA(A580:F580)=0,"",IF(E580="","Falta o código",IF(E580&lt;&gt;TRIM(E580),"Confira o código",IF(COUNTIFS(PagoID,E580)&gt;1,"Código repetido",IF(NOT(ISNUMBER(B580)),"Confira a data",IF(OR(B580&lt;1,B580&gt;73415,INT(B580)&lt;&gt;B580),"Confira a data",IF(NOT(ISNUMBER(C580)),"Confira o valor",IF(C580&lt;=0,"Valor maior que zero",IF(COUNTIFS(Medios,D580)&lt;&gt;1,"Escolha um meio",IF(COUNTIFS(GastoID,A580)&lt;&gt;1,"Confira o ID da despesa",IF(SUMIFS(GastoValido,GastoID,A580)&lt;=0,"Corrija a obrigação",IF(B580&lt;SUMIFS(GastoFecha,GastoID,A580),"Anterior à despesa","OK"))))))))))))</f>
        <v/>
      </c>
      <c r="H580" s="34" t="n">
        <f aca="false">IF(G580="OK",C580,0)</f>
        <v>0</v>
      </c>
    </row>
    <row r="581" customFormat="false" ht="25" hidden="false" customHeight="true" outlineLevel="0" collapsed="false">
      <c r="A581" s="31"/>
      <c r="B581" s="32"/>
      <c r="C581" s="33"/>
      <c r="D581" s="31"/>
      <c r="E581" s="31"/>
      <c r="F581" s="31"/>
      <c r="G581" s="36" t="str">
        <f aca="false">IF(COUNTA(A581:F581)=0,"",IF(E581="","Falta o código",IF(E581&lt;&gt;TRIM(E581),"Confira o código",IF(COUNTIFS(PagoID,E581)&gt;1,"Código repetido",IF(NOT(ISNUMBER(B581)),"Confira a data",IF(OR(B581&lt;1,B581&gt;73415,INT(B581)&lt;&gt;B581),"Confira a data",IF(NOT(ISNUMBER(C581)),"Confira o valor",IF(C581&lt;=0,"Valor maior que zero",IF(COUNTIFS(Medios,D581)&lt;&gt;1,"Escolha um meio",IF(COUNTIFS(GastoID,A581)&lt;&gt;1,"Confira o ID da despesa",IF(SUMIFS(GastoValido,GastoID,A581)&lt;=0,"Corrija a obrigação",IF(B581&lt;SUMIFS(GastoFecha,GastoID,A581),"Anterior à despesa","OK"))))))))))))</f>
        <v/>
      </c>
      <c r="H581" s="34" t="n">
        <f aca="false">IF(G581="OK",C581,0)</f>
        <v>0</v>
      </c>
    </row>
    <row r="582" customFormat="false" ht="25" hidden="false" customHeight="true" outlineLevel="0" collapsed="false">
      <c r="A582" s="31"/>
      <c r="B582" s="32"/>
      <c r="C582" s="33"/>
      <c r="D582" s="31"/>
      <c r="E582" s="31"/>
      <c r="F582" s="31"/>
      <c r="G582" s="36" t="str">
        <f aca="false">IF(COUNTA(A582:F582)=0,"",IF(E582="","Falta o código",IF(E582&lt;&gt;TRIM(E582),"Confira o código",IF(COUNTIFS(PagoID,E582)&gt;1,"Código repetido",IF(NOT(ISNUMBER(B582)),"Confira a data",IF(OR(B582&lt;1,B582&gt;73415,INT(B582)&lt;&gt;B582),"Confira a data",IF(NOT(ISNUMBER(C582)),"Confira o valor",IF(C582&lt;=0,"Valor maior que zero",IF(COUNTIFS(Medios,D582)&lt;&gt;1,"Escolha um meio",IF(COUNTIFS(GastoID,A582)&lt;&gt;1,"Confira o ID da despesa",IF(SUMIFS(GastoValido,GastoID,A582)&lt;=0,"Corrija a obrigação",IF(B582&lt;SUMIFS(GastoFecha,GastoID,A582),"Anterior à despesa","OK"))))))))))))</f>
        <v/>
      </c>
      <c r="H582" s="34" t="n">
        <f aca="false">IF(G582="OK",C582,0)</f>
        <v>0</v>
      </c>
    </row>
    <row r="583" customFormat="false" ht="25" hidden="false" customHeight="true" outlineLevel="0" collapsed="false">
      <c r="A583" s="31"/>
      <c r="B583" s="32"/>
      <c r="C583" s="33"/>
      <c r="D583" s="31"/>
      <c r="E583" s="31"/>
      <c r="F583" s="31"/>
      <c r="G583" s="36" t="str">
        <f aca="false">IF(COUNTA(A583:F583)=0,"",IF(E583="","Falta o código",IF(E583&lt;&gt;TRIM(E583),"Confira o código",IF(COUNTIFS(PagoID,E583)&gt;1,"Código repetido",IF(NOT(ISNUMBER(B583)),"Confira a data",IF(OR(B583&lt;1,B583&gt;73415,INT(B583)&lt;&gt;B583),"Confira a data",IF(NOT(ISNUMBER(C583)),"Confira o valor",IF(C583&lt;=0,"Valor maior que zero",IF(COUNTIFS(Medios,D583)&lt;&gt;1,"Escolha um meio",IF(COUNTIFS(GastoID,A583)&lt;&gt;1,"Confira o ID da despesa",IF(SUMIFS(GastoValido,GastoID,A583)&lt;=0,"Corrija a obrigação",IF(B583&lt;SUMIFS(GastoFecha,GastoID,A583),"Anterior à despesa","OK"))))))))))))</f>
        <v/>
      </c>
      <c r="H583" s="34" t="n">
        <f aca="false">IF(G583="OK",C583,0)</f>
        <v>0</v>
      </c>
    </row>
    <row r="584" customFormat="false" ht="25" hidden="false" customHeight="true" outlineLevel="0" collapsed="false">
      <c r="A584" s="31"/>
      <c r="B584" s="32"/>
      <c r="C584" s="33"/>
      <c r="D584" s="31"/>
      <c r="E584" s="31"/>
      <c r="F584" s="31"/>
      <c r="G584" s="36" t="str">
        <f aca="false">IF(COUNTA(A584:F584)=0,"",IF(E584="","Falta o código",IF(E584&lt;&gt;TRIM(E584),"Confira o código",IF(COUNTIFS(PagoID,E584)&gt;1,"Código repetido",IF(NOT(ISNUMBER(B584)),"Confira a data",IF(OR(B584&lt;1,B584&gt;73415,INT(B584)&lt;&gt;B584),"Confira a data",IF(NOT(ISNUMBER(C584)),"Confira o valor",IF(C584&lt;=0,"Valor maior que zero",IF(COUNTIFS(Medios,D584)&lt;&gt;1,"Escolha um meio",IF(COUNTIFS(GastoID,A584)&lt;&gt;1,"Confira o ID da despesa",IF(SUMIFS(GastoValido,GastoID,A584)&lt;=0,"Corrija a obrigação",IF(B584&lt;SUMIFS(GastoFecha,GastoID,A584),"Anterior à despesa","OK"))))))))))))</f>
        <v/>
      </c>
      <c r="H584" s="34" t="n">
        <f aca="false">IF(G584="OK",C584,0)</f>
        <v>0</v>
      </c>
    </row>
    <row r="585" customFormat="false" ht="25" hidden="false" customHeight="true" outlineLevel="0" collapsed="false">
      <c r="A585" s="31"/>
      <c r="B585" s="32"/>
      <c r="C585" s="33"/>
      <c r="D585" s="31"/>
      <c r="E585" s="31"/>
      <c r="F585" s="31"/>
      <c r="G585" s="36" t="str">
        <f aca="false">IF(COUNTA(A585:F585)=0,"",IF(E585="","Falta o código",IF(E585&lt;&gt;TRIM(E585),"Confira o código",IF(COUNTIFS(PagoID,E585)&gt;1,"Código repetido",IF(NOT(ISNUMBER(B585)),"Confira a data",IF(OR(B585&lt;1,B585&gt;73415,INT(B585)&lt;&gt;B585),"Confira a data",IF(NOT(ISNUMBER(C585)),"Confira o valor",IF(C585&lt;=0,"Valor maior que zero",IF(COUNTIFS(Medios,D585)&lt;&gt;1,"Escolha um meio",IF(COUNTIFS(GastoID,A585)&lt;&gt;1,"Confira o ID da despesa",IF(SUMIFS(GastoValido,GastoID,A585)&lt;=0,"Corrija a obrigação",IF(B585&lt;SUMIFS(GastoFecha,GastoID,A585),"Anterior à despesa","OK"))))))))))))</f>
        <v/>
      </c>
      <c r="H585" s="34" t="n">
        <f aca="false">IF(G585="OK",C585,0)</f>
        <v>0</v>
      </c>
    </row>
    <row r="586" customFormat="false" ht="25" hidden="false" customHeight="true" outlineLevel="0" collapsed="false">
      <c r="A586" s="31"/>
      <c r="B586" s="32"/>
      <c r="C586" s="33"/>
      <c r="D586" s="31"/>
      <c r="E586" s="31"/>
      <c r="F586" s="31"/>
      <c r="G586" s="36" t="str">
        <f aca="false">IF(COUNTA(A586:F586)=0,"",IF(E586="","Falta o código",IF(E586&lt;&gt;TRIM(E586),"Confira o código",IF(COUNTIFS(PagoID,E586)&gt;1,"Código repetido",IF(NOT(ISNUMBER(B586)),"Confira a data",IF(OR(B586&lt;1,B586&gt;73415,INT(B586)&lt;&gt;B586),"Confira a data",IF(NOT(ISNUMBER(C586)),"Confira o valor",IF(C586&lt;=0,"Valor maior que zero",IF(COUNTIFS(Medios,D586)&lt;&gt;1,"Escolha um meio",IF(COUNTIFS(GastoID,A586)&lt;&gt;1,"Confira o ID da despesa",IF(SUMIFS(GastoValido,GastoID,A586)&lt;=0,"Corrija a obrigação",IF(B586&lt;SUMIFS(GastoFecha,GastoID,A586),"Anterior à despesa","OK"))))))))))))</f>
        <v/>
      </c>
      <c r="H586" s="34" t="n">
        <f aca="false">IF(G586="OK",C586,0)</f>
        <v>0</v>
      </c>
    </row>
    <row r="587" customFormat="false" ht="25" hidden="false" customHeight="true" outlineLevel="0" collapsed="false">
      <c r="A587" s="31"/>
      <c r="B587" s="32"/>
      <c r="C587" s="33"/>
      <c r="D587" s="31"/>
      <c r="E587" s="31"/>
      <c r="F587" s="31"/>
      <c r="G587" s="36" t="str">
        <f aca="false">IF(COUNTA(A587:F587)=0,"",IF(E587="","Falta o código",IF(E587&lt;&gt;TRIM(E587),"Confira o código",IF(COUNTIFS(PagoID,E587)&gt;1,"Código repetido",IF(NOT(ISNUMBER(B587)),"Confira a data",IF(OR(B587&lt;1,B587&gt;73415,INT(B587)&lt;&gt;B587),"Confira a data",IF(NOT(ISNUMBER(C587)),"Confira o valor",IF(C587&lt;=0,"Valor maior que zero",IF(COUNTIFS(Medios,D587)&lt;&gt;1,"Escolha um meio",IF(COUNTIFS(GastoID,A587)&lt;&gt;1,"Confira o ID da despesa",IF(SUMIFS(GastoValido,GastoID,A587)&lt;=0,"Corrija a obrigação",IF(B587&lt;SUMIFS(GastoFecha,GastoID,A587),"Anterior à despesa","OK"))))))))))))</f>
        <v/>
      </c>
      <c r="H587" s="34" t="n">
        <f aca="false">IF(G587="OK",C587,0)</f>
        <v>0</v>
      </c>
    </row>
    <row r="588" customFormat="false" ht="25" hidden="false" customHeight="true" outlineLevel="0" collapsed="false">
      <c r="A588" s="31"/>
      <c r="B588" s="32"/>
      <c r="C588" s="33"/>
      <c r="D588" s="31"/>
      <c r="E588" s="31"/>
      <c r="F588" s="31"/>
      <c r="G588" s="36" t="str">
        <f aca="false">IF(COUNTA(A588:F588)=0,"",IF(E588="","Falta o código",IF(E588&lt;&gt;TRIM(E588),"Confira o código",IF(COUNTIFS(PagoID,E588)&gt;1,"Código repetido",IF(NOT(ISNUMBER(B588)),"Confira a data",IF(OR(B588&lt;1,B588&gt;73415,INT(B588)&lt;&gt;B588),"Confira a data",IF(NOT(ISNUMBER(C588)),"Confira o valor",IF(C588&lt;=0,"Valor maior que zero",IF(COUNTIFS(Medios,D588)&lt;&gt;1,"Escolha um meio",IF(COUNTIFS(GastoID,A588)&lt;&gt;1,"Confira o ID da despesa",IF(SUMIFS(GastoValido,GastoID,A588)&lt;=0,"Corrija a obrigação",IF(B588&lt;SUMIFS(GastoFecha,GastoID,A588),"Anterior à despesa","OK"))))))))))))</f>
        <v/>
      </c>
      <c r="H588" s="34" t="n">
        <f aca="false">IF(G588="OK",C588,0)</f>
        <v>0</v>
      </c>
    </row>
    <row r="589" customFormat="false" ht="25" hidden="false" customHeight="true" outlineLevel="0" collapsed="false">
      <c r="A589" s="31"/>
      <c r="B589" s="32"/>
      <c r="C589" s="33"/>
      <c r="D589" s="31"/>
      <c r="E589" s="31"/>
      <c r="F589" s="31"/>
      <c r="G589" s="36" t="str">
        <f aca="false">IF(COUNTA(A589:F589)=0,"",IF(E589="","Falta o código",IF(E589&lt;&gt;TRIM(E589),"Confira o código",IF(COUNTIFS(PagoID,E589)&gt;1,"Código repetido",IF(NOT(ISNUMBER(B589)),"Confira a data",IF(OR(B589&lt;1,B589&gt;73415,INT(B589)&lt;&gt;B589),"Confira a data",IF(NOT(ISNUMBER(C589)),"Confira o valor",IF(C589&lt;=0,"Valor maior que zero",IF(COUNTIFS(Medios,D589)&lt;&gt;1,"Escolha um meio",IF(COUNTIFS(GastoID,A589)&lt;&gt;1,"Confira o ID da despesa",IF(SUMIFS(GastoValido,GastoID,A589)&lt;=0,"Corrija a obrigação",IF(B589&lt;SUMIFS(GastoFecha,GastoID,A589),"Anterior à despesa","OK"))))))))))))</f>
        <v/>
      </c>
      <c r="H589" s="34" t="n">
        <f aca="false">IF(G589="OK",C589,0)</f>
        <v>0</v>
      </c>
    </row>
    <row r="590" customFormat="false" ht="25" hidden="false" customHeight="true" outlineLevel="0" collapsed="false">
      <c r="A590" s="31"/>
      <c r="B590" s="32"/>
      <c r="C590" s="33"/>
      <c r="D590" s="31"/>
      <c r="E590" s="31"/>
      <c r="F590" s="31"/>
      <c r="G590" s="36" t="str">
        <f aca="false">IF(COUNTA(A590:F590)=0,"",IF(E590="","Falta o código",IF(E590&lt;&gt;TRIM(E590),"Confira o código",IF(COUNTIFS(PagoID,E590)&gt;1,"Código repetido",IF(NOT(ISNUMBER(B590)),"Confira a data",IF(OR(B590&lt;1,B590&gt;73415,INT(B590)&lt;&gt;B590),"Confira a data",IF(NOT(ISNUMBER(C590)),"Confira o valor",IF(C590&lt;=0,"Valor maior que zero",IF(COUNTIFS(Medios,D590)&lt;&gt;1,"Escolha um meio",IF(COUNTIFS(GastoID,A590)&lt;&gt;1,"Confira o ID da despesa",IF(SUMIFS(GastoValido,GastoID,A590)&lt;=0,"Corrija a obrigação",IF(B590&lt;SUMIFS(GastoFecha,GastoID,A590),"Anterior à despesa","OK"))))))))))))</f>
        <v/>
      </c>
      <c r="H590" s="34" t="n">
        <f aca="false">IF(G590="OK",C590,0)</f>
        <v>0</v>
      </c>
    </row>
    <row r="591" customFormat="false" ht="25" hidden="false" customHeight="true" outlineLevel="0" collapsed="false">
      <c r="A591" s="31"/>
      <c r="B591" s="32"/>
      <c r="C591" s="33"/>
      <c r="D591" s="31"/>
      <c r="E591" s="31"/>
      <c r="F591" s="31"/>
      <c r="G591" s="36" t="str">
        <f aca="false">IF(COUNTA(A591:F591)=0,"",IF(E591="","Falta o código",IF(E591&lt;&gt;TRIM(E591),"Confira o código",IF(COUNTIFS(PagoID,E591)&gt;1,"Código repetido",IF(NOT(ISNUMBER(B591)),"Confira a data",IF(OR(B591&lt;1,B591&gt;73415,INT(B591)&lt;&gt;B591),"Confira a data",IF(NOT(ISNUMBER(C591)),"Confira o valor",IF(C591&lt;=0,"Valor maior que zero",IF(COUNTIFS(Medios,D591)&lt;&gt;1,"Escolha um meio",IF(COUNTIFS(GastoID,A591)&lt;&gt;1,"Confira o ID da despesa",IF(SUMIFS(GastoValido,GastoID,A591)&lt;=0,"Corrija a obrigação",IF(B591&lt;SUMIFS(GastoFecha,GastoID,A591),"Anterior à despesa","OK"))))))))))))</f>
        <v/>
      </c>
      <c r="H591" s="34" t="n">
        <f aca="false">IF(G591="OK",C591,0)</f>
        <v>0</v>
      </c>
    </row>
    <row r="592" customFormat="false" ht="25" hidden="false" customHeight="true" outlineLevel="0" collapsed="false">
      <c r="A592" s="31"/>
      <c r="B592" s="32"/>
      <c r="C592" s="33"/>
      <c r="D592" s="31"/>
      <c r="E592" s="31"/>
      <c r="F592" s="31"/>
      <c r="G592" s="36" t="str">
        <f aca="false">IF(COUNTA(A592:F592)=0,"",IF(E592="","Falta o código",IF(E592&lt;&gt;TRIM(E592),"Confira o código",IF(COUNTIFS(PagoID,E592)&gt;1,"Código repetido",IF(NOT(ISNUMBER(B592)),"Confira a data",IF(OR(B592&lt;1,B592&gt;73415,INT(B592)&lt;&gt;B592),"Confira a data",IF(NOT(ISNUMBER(C592)),"Confira o valor",IF(C592&lt;=0,"Valor maior que zero",IF(COUNTIFS(Medios,D592)&lt;&gt;1,"Escolha um meio",IF(COUNTIFS(GastoID,A592)&lt;&gt;1,"Confira o ID da despesa",IF(SUMIFS(GastoValido,GastoID,A592)&lt;=0,"Corrija a obrigação",IF(B592&lt;SUMIFS(GastoFecha,GastoID,A592),"Anterior à despesa","OK"))))))))))))</f>
        <v/>
      </c>
      <c r="H592" s="34" t="n">
        <f aca="false">IF(G592="OK",C592,0)</f>
        <v>0</v>
      </c>
    </row>
    <row r="593" customFormat="false" ht="25" hidden="false" customHeight="true" outlineLevel="0" collapsed="false">
      <c r="A593" s="31"/>
      <c r="B593" s="32"/>
      <c r="C593" s="33"/>
      <c r="D593" s="31"/>
      <c r="E593" s="31"/>
      <c r="F593" s="31"/>
      <c r="G593" s="36" t="str">
        <f aca="false">IF(COUNTA(A593:F593)=0,"",IF(E593="","Falta o código",IF(E593&lt;&gt;TRIM(E593),"Confira o código",IF(COUNTIFS(PagoID,E593)&gt;1,"Código repetido",IF(NOT(ISNUMBER(B593)),"Confira a data",IF(OR(B593&lt;1,B593&gt;73415,INT(B593)&lt;&gt;B593),"Confira a data",IF(NOT(ISNUMBER(C593)),"Confira o valor",IF(C593&lt;=0,"Valor maior que zero",IF(COUNTIFS(Medios,D593)&lt;&gt;1,"Escolha um meio",IF(COUNTIFS(GastoID,A593)&lt;&gt;1,"Confira o ID da despesa",IF(SUMIFS(GastoValido,GastoID,A593)&lt;=0,"Corrija a obrigação",IF(B593&lt;SUMIFS(GastoFecha,GastoID,A593),"Anterior à despesa","OK"))))))))))))</f>
        <v/>
      </c>
      <c r="H593" s="34" t="n">
        <f aca="false">IF(G593="OK",C593,0)</f>
        <v>0</v>
      </c>
    </row>
    <row r="594" customFormat="false" ht="25" hidden="false" customHeight="true" outlineLevel="0" collapsed="false">
      <c r="A594" s="31"/>
      <c r="B594" s="32"/>
      <c r="C594" s="33"/>
      <c r="D594" s="31"/>
      <c r="E594" s="31"/>
      <c r="F594" s="31"/>
      <c r="G594" s="36" t="str">
        <f aca="false">IF(COUNTA(A594:F594)=0,"",IF(E594="","Falta o código",IF(E594&lt;&gt;TRIM(E594),"Confira o código",IF(COUNTIFS(PagoID,E594)&gt;1,"Código repetido",IF(NOT(ISNUMBER(B594)),"Confira a data",IF(OR(B594&lt;1,B594&gt;73415,INT(B594)&lt;&gt;B594),"Confira a data",IF(NOT(ISNUMBER(C594)),"Confira o valor",IF(C594&lt;=0,"Valor maior que zero",IF(COUNTIFS(Medios,D594)&lt;&gt;1,"Escolha um meio",IF(COUNTIFS(GastoID,A594)&lt;&gt;1,"Confira o ID da despesa",IF(SUMIFS(GastoValido,GastoID,A594)&lt;=0,"Corrija a obrigação",IF(B594&lt;SUMIFS(GastoFecha,GastoID,A594),"Anterior à despesa","OK"))))))))))))</f>
        <v/>
      </c>
      <c r="H594" s="34" t="n">
        <f aca="false">IF(G594="OK",C594,0)</f>
        <v>0</v>
      </c>
    </row>
    <row r="595" customFormat="false" ht="25" hidden="false" customHeight="true" outlineLevel="0" collapsed="false">
      <c r="A595" s="31"/>
      <c r="B595" s="32"/>
      <c r="C595" s="33"/>
      <c r="D595" s="31"/>
      <c r="E595" s="31"/>
      <c r="F595" s="31"/>
      <c r="G595" s="36" t="str">
        <f aca="false">IF(COUNTA(A595:F595)=0,"",IF(E595="","Falta o código",IF(E595&lt;&gt;TRIM(E595),"Confira o código",IF(COUNTIFS(PagoID,E595)&gt;1,"Código repetido",IF(NOT(ISNUMBER(B595)),"Confira a data",IF(OR(B595&lt;1,B595&gt;73415,INT(B595)&lt;&gt;B595),"Confira a data",IF(NOT(ISNUMBER(C595)),"Confira o valor",IF(C595&lt;=0,"Valor maior que zero",IF(COUNTIFS(Medios,D595)&lt;&gt;1,"Escolha um meio",IF(COUNTIFS(GastoID,A595)&lt;&gt;1,"Confira o ID da despesa",IF(SUMIFS(GastoValido,GastoID,A595)&lt;=0,"Corrija a obrigação",IF(B595&lt;SUMIFS(GastoFecha,GastoID,A595),"Anterior à despesa","OK"))))))))))))</f>
        <v/>
      </c>
      <c r="H595" s="34" t="n">
        <f aca="false">IF(G595="OK",C595,0)</f>
        <v>0</v>
      </c>
    </row>
    <row r="596" customFormat="false" ht="25" hidden="false" customHeight="true" outlineLevel="0" collapsed="false">
      <c r="A596" s="31"/>
      <c r="B596" s="32"/>
      <c r="C596" s="33"/>
      <c r="D596" s="31"/>
      <c r="E596" s="31"/>
      <c r="F596" s="31"/>
      <c r="G596" s="36" t="str">
        <f aca="false">IF(COUNTA(A596:F596)=0,"",IF(E596="","Falta o código",IF(E596&lt;&gt;TRIM(E596),"Confira o código",IF(COUNTIFS(PagoID,E596)&gt;1,"Código repetido",IF(NOT(ISNUMBER(B596)),"Confira a data",IF(OR(B596&lt;1,B596&gt;73415,INT(B596)&lt;&gt;B596),"Confira a data",IF(NOT(ISNUMBER(C596)),"Confira o valor",IF(C596&lt;=0,"Valor maior que zero",IF(COUNTIFS(Medios,D596)&lt;&gt;1,"Escolha um meio",IF(COUNTIFS(GastoID,A596)&lt;&gt;1,"Confira o ID da despesa",IF(SUMIFS(GastoValido,GastoID,A596)&lt;=0,"Corrija a obrigação",IF(B596&lt;SUMIFS(GastoFecha,GastoID,A596),"Anterior à despesa","OK"))))))))))))</f>
        <v/>
      </c>
      <c r="H596" s="34" t="n">
        <f aca="false">IF(G596="OK",C596,0)</f>
        <v>0</v>
      </c>
    </row>
    <row r="597" customFormat="false" ht="25" hidden="false" customHeight="true" outlineLevel="0" collapsed="false">
      <c r="A597" s="31"/>
      <c r="B597" s="32"/>
      <c r="C597" s="33"/>
      <c r="D597" s="31"/>
      <c r="E597" s="31"/>
      <c r="F597" s="31"/>
      <c r="G597" s="36" t="str">
        <f aca="false">IF(COUNTA(A597:F597)=0,"",IF(E597="","Falta o código",IF(E597&lt;&gt;TRIM(E597),"Confira o código",IF(COUNTIFS(PagoID,E597)&gt;1,"Código repetido",IF(NOT(ISNUMBER(B597)),"Confira a data",IF(OR(B597&lt;1,B597&gt;73415,INT(B597)&lt;&gt;B597),"Confira a data",IF(NOT(ISNUMBER(C597)),"Confira o valor",IF(C597&lt;=0,"Valor maior que zero",IF(COUNTIFS(Medios,D597)&lt;&gt;1,"Escolha um meio",IF(COUNTIFS(GastoID,A597)&lt;&gt;1,"Confira o ID da despesa",IF(SUMIFS(GastoValido,GastoID,A597)&lt;=0,"Corrija a obrigação",IF(B597&lt;SUMIFS(GastoFecha,GastoID,A597),"Anterior à despesa","OK"))))))))))))</f>
        <v/>
      </c>
      <c r="H597" s="34" t="n">
        <f aca="false">IF(G597="OK",C597,0)</f>
        <v>0</v>
      </c>
    </row>
    <row r="598" customFormat="false" ht="25" hidden="false" customHeight="true" outlineLevel="0" collapsed="false">
      <c r="A598" s="31"/>
      <c r="B598" s="32"/>
      <c r="C598" s="33"/>
      <c r="D598" s="31"/>
      <c r="E598" s="31"/>
      <c r="F598" s="31"/>
      <c r="G598" s="36" t="str">
        <f aca="false">IF(COUNTA(A598:F598)=0,"",IF(E598="","Falta o código",IF(E598&lt;&gt;TRIM(E598),"Confira o código",IF(COUNTIFS(PagoID,E598)&gt;1,"Código repetido",IF(NOT(ISNUMBER(B598)),"Confira a data",IF(OR(B598&lt;1,B598&gt;73415,INT(B598)&lt;&gt;B598),"Confira a data",IF(NOT(ISNUMBER(C598)),"Confira o valor",IF(C598&lt;=0,"Valor maior que zero",IF(COUNTIFS(Medios,D598)&lt;&gt;1,"Escolha um meio",IF(COUNTIFS(GastoID,A598)&lt;&gt;1,"Confira o ID da despesa",IF(SUMIFS(GastoValido,GastoID,A598)&lt;=0,"Corrija a obrigação",IF(B598&lt;SUMIFS(GastoFecha,GastoID,A598),"Anterior à despesa","OK"))))))))))))</f>
        <v/>
      </c>
      <c r="H598" s="34" t="n">
        <f aca="false">IF(G598="OK",C598,0)</f>
        <v>0</v>
      </c>
    </row>
    <row r="599" customFormat="false" ht="25" hidden="false" customHeight="true" outlineLevel="0" collapsed="false">
      <c r="A599" s="31"/>
      <c r="B599" s="32"/>
      <c r="C599" s="33"/>
      <c r="D599" s="31"/>
      <c r="E599" s="31"/>
      <c r="F599" s="31"/>
      <c r="G599" s="36" t="str">
        <f aca="false">IF(COUNTA(A599:F599)=0,"",IF(E599="","Falta o código",IF(E599&lt;&gt;TRIM(E599),"Confira o código",IF(COUNTIFS(PagoID,E599)&gt;1,"Código repetido",IF(NOT(ISNUMBER(B599)),"Confira a data",IF(OR(B599&lt;1,B599&gt;73415,INT(B599)&lt;&gt;B599),"Confira a data",IF(NOT(ISNUMBER(C599)),"Confira o valor",IF(C599&lt;=0,"Valor maior que zero",IF(COUNTIFS(Medios,D599)&lt;&gt;1,"Escolha um meio",IF(COUNTIFS(GastoID,A599)&lt;&gt;1,"Confira o ID da despesa",IF(SUMIFS(GastoValido,GastoID,A599)&lt;=0,"Corrija a obrigação",IF(B599&lt;SUMIFS(GastoFecha,GastoID,A599),"Anterior à despesa","OK"))))))))))))</f>
        <v/>
      </c>
      <c r="H599" s="34" t="n">
        <f aca="false">IF(G599="OK",C599,0)</f>
        <v>0</v>
      </c>
    </row>
    <row r="600" customFormat="false" ht="25" hidden="false" customHeight="true" outlineLevel="0" collapsed="false">
      <c r="A600" s="31"/>
      <c r="B600" s="32"/>
      <c r="C600" s="33"/>
      <c r="D600" s="31"/>
      <c r="E600" s="31"/>
      <c r="F600" s="31"/>
      <c r="G600" s="36" t="str">
        <f aca="false">IF(COUNTA(A600:F600)=0,"",IF(E600="","Falta o código",IF(E600&lt;&gt;TRIM(E600),"Confira o código",IF(COUNTIFS(PagoID,E600)&gt;1,"Código repetido",IF(NOT(ISNUMBER(B600)),"Confira a data",IF(OR(B600&lt;1,B600&gt;73415,INT(B600)&lt;&gt;B600),"Confira a data",IF(NOT(ISNUMBER(C600)),"Confira o valor",IF(C600&lt;=0,"Valor maior que zero",IF(COUNTIFS(Medios,D600)&lt;&gt;1,"Escolha um meio",IF(COUNTIFS(GastoID,A600)&lt;&gt;1,"Confira o ID da despesa",IF(SUMIFS(GastoValido,GastoID,A600)&lt;=0,"Corrija a obrigação",IF(B600&lt;SUMIFS(GastoFecha,GastoID,A600),"Anterior à despesa","OK"))))))))))))</f>
        <v/>
      </c>
      <c r="H600" s="34" t="n">
        <f aca="false">IF(G600="OK",C600,0)</f>
        <v>0</v>
      </c>
    </row>
    <row r="601" customFormat="false" ht="25" hidden="false" customHeight="true" outlineLevel="0" collapsed="false">
      <c r="A601" s="31"/>
      <c r="B601" s="32"/>
      <c r="C601" s="33"/>
      <c r="D601" s="31"/>
      <c r="E601" s="31"/>
      <c r="F601" s="31"/>
      <c r="G601" s="36" t="str">
        <f aca="false">IF(COUNTA(A601:F601)=0,"",IF(E601="","Falta o código",IF(E601&lt;&gt;TRIM(E601),"Confira o código",IF(COUNTIFS(PagoID,E601)&gt;1,"Código repetido",IF(NOT(ISNUMBER(B601)),"Confira a data",IF(OR(B601&lt;1,B601&gt;73415,INT(B601)&lt;&gt;B601),"Confira a data",IF(NOT(ISNUMBER(C601)),"Confira o valor",IF(C601&lt;=0,"Valor maior que zero",IF(COUNTIFS(Medios,D601)&lt;&gt;1,"Escolha um meio",IF(COUNTIFS(GastoID,A601)&lt;&gt;1,"Confira o ID da despesa",IF(SUMIFS(GastoValido,GastoID,A601)&lt;=0,"Corrija a obrigação",IF(B601&lt;SUMIFS(GastoFecha,GastoID,A601),"Anterior à despesa","OK"))))))))))))</f>
        <v/>
      </c>
      <c r="H601" s="34" t="n">
        <f aca="false">IF(G601="OK",C601,0)</f>
        <v>0</v>
      </c>
    </row>
    <row r="602" customFormat="false" ht="25" hidden="false" customHeight="true" outlineLevel="0" collapsed="false">
      <c r="A602" s="31"/>
      <c r="B602" s="32"/>
      <c r="C602" s="33"/>
      <c r="D602" s="31"/>
      <c r="E602" s="31"/>
      <c r="F602" s="31"/>
      <c r="G602" s="36" t="str">
        <f aca="false">IF(COUNTA(A602:F602)=0,"",IF(E602="","Falta o código",IF(E602&lt;&gt;TRIM(E602),"Confira o código",IF(COUNTIFS(PagoID,E602)&gt;1,"Código repetido",IF(NOT(ISNUMBER(B602)),"Confira a data",IF(OR(B602&lt;1,B602&gt;73415,INT(B602)&lt;&gt;B602),"Confira a data",IF(NOT(ISNUMBER(C602)),"Confira o valor",IF(C602&lt;=0,"Valor maior que zero",IF(COUNTIFS(Medios,D602)&lt;&gt;1,"Escolha um meio",IF(COUNTIFS(GastoID,A602)&lt;&gt;1,"Confira o ID da despesa",IF(SUMIFS(GastoValido,GastoID,A602)&lt;=0,"Corrija a obrigação",IF(B602&lt;SUMIFS(GastoFecha,GastoID,A602),"Anterior à despesa","OK"))))))))))))</f>
        <v/>
      </c>
      <c r="H602" s="34" t="n">
        <f aca="false">IF(G602="OK",C602,0)</f>
        <v>0</v>
      </c>
    </row>
    <row r="603" customFormat="false" ht="25" hidden="false" customHeight="true" outlineLevel="0" collapsed="false">
      <c r="A603" s="31"/>
      <c r="B603" s="32"/>
      <c r="C603" s="33"/>
      <c r="D603" s="31"/>
      <c r="E603" s="31"/>
      <c r="F603" s="31"/>
      <c r="G603" s="36" t="str">
        <f aca="false">IF(COUNTA(A603:F603)=0,"",IF(E603="","Falta o código",IF(E603&lt;&gt;TRIM(E603),"Confira o código",IF(COUNTIFS(PagoID,E603)&gt;1,"Código repetido",IF(NOT(ISNUMBER(B603)),"Confira a data",IF(OR(B603&lt;1,B603&gt;73415,INT(B603)&lt;&gt;B603),"Confira a data",IF(NOT(ISNUMBER(C603)),"Confira o valor",IF(C603&lt;=0,"Valor maior que zero",IF(COUNTIFS(Medios,D603)&lt;&gt;1,"Escolha um meio",IF(COUNTIFS(GastoID,A603)&lt;&gt;1,"Confira o ID da despesa",IF(SUMIFS(GastoValido,GastoID,A603)&lt;=0,"Corrija a obrigação",IF(B603&lt;SUMIFS(GastoFecha,GastoID,A603),"Anterior à despesa","OK"))))))))))))</f>
        <v/>
      </c>
      <c r="H603" s="34" t="n">
        <f aca="false">IF(G603="OK",C603,0)</f>
        <v>0</v>
      </c>
    </row>
    <row r="604" customFormat="false" ht="25" hidden="false" customHeight="true" outlineLevel="0" collapsed="false">
      <c r="A604" s="31"/>
      <c r="B604" s="32"/>
      <c r="C604" s="33"/>
      <c r="D604" s="31"/>
      <c r="E604" s="31"/>
      <c r="F604" s="31"/>
      <c r="G604" s="36" t="str">
        <f aca="false">IF(COUNTA(A604:F604)=0,"",IF(E604="","Falta o código",IF(E604&lt;&gt;TRIM(E604),"Confira o código",IF(COUNTIFS(PagoID,E604)&gt;1,"Código repetido",IF(NOT(ISNUMBER(B604)),"Confira a data",IF(OR(B604&lt;1,B604&gt;73415,INT(B604)&lt;&gt;B604),"Confira a data",IF(NOT(ISNUMBER(C604)),"Confira o valor",IF(C604&lt;=0,"Valor maior que zero",IF(COUNTIFS(Medios,D604)&lt;&gt;1,"Escolha um meio",IF(COUNTIFS(GastoID,A604)&lt;&gt;1,"Confira o ID da despesa",IF(SUMIFS(GastoValido,GastoID,A604)&lt;=0,"Corrija a obrigação",IF(B604&lt;SUMIFS(GastoFecha,GastoID,A604),"Anterior à despesa","OK"))))))))))))</f>
        <v/>
      </c>
      <c r="H604" s="34" t="n">
        <f aca="false">IF(G604="OK",C604,0)</f>
        <v>0</v>
      </c>
    </row>
    <row r="605" customFormat="false" ht="25" hidden="false" customHeight="true" outlineLevel="0" collapsed="false">
      <c r="A605" s="31"/>
      <c r="B605" s="32"/>
      <c r="C605" s="33"/>
      <c r="D605" s="31"/>
      <c r="E605" s="31"/>
      <c r="F605" s="31"/>
      <c r="G605" s="36" t="str">
        <f aca="false">IF(COUNTA(A605:F605)=0,"",IF(E605="","Falta o código",IF(E605&lt;&gt;TRIM(E605),"Confira o código",IF(COUNTIFS(PagoID,E605)&gt;1,"Código repetido",IF(NOT(ISNUMBER(B605)),"Confira a data",IF(OR(B605&lt;1,B605&gt;73415,INT(B605)&lt;&gt;B605),"Confira a data",IF(NOT(ISNUMBER(C605)),"Confira o valor",IF(C605&lt;=0,"Valor maior que zero",IF(COUNTIFS(Medios,D605)&lt;&gt;1,"Escolha um meio",IF(COUNTIFS(GastoID,A605)&lt;&gt;1,"Confira o ID da despesa",IF(SUMIFS(GastoValido,GastoID,A605)&lt;=0,"Corrija a obrigação",IF(B605&lt;SUMIFS(GastoFecha,GastoID,A605),"Anterior à despesa","OK"))))))))))))</f>
        <v/>
      </c>
      <c r="H605" s="34" t="n">
        <f aca="false">IF(G605="OK",C605,0)</f>
        <v>0</v>
      </c>
    </row>
    <row r="606" customFormat="false" ht="25" hidden="false" customHeight="true" outlineLevel="0" collapsed="false">
      <c r="A606" s="31"/>
      <c r="B606" s="32"/>
      <c r="C606" s="33"/>
      <c r="D606" s="31"/>
      <c r="E606" s="31"/>
      <c r="F606" s="31"/>
      <c r="G606" s="36" t="str">
        <f aca="false">IF(COUNTA(A606:F606)=0,"",IF(E606="","Falta o código",IF(E606&lt;&gt;TRIM(E606),"Confira o código",IF(COUNTIFS(PagoID,E606)&gt;1,"Código repetido",IF(NOT(ISNUMBER(B606)),"Confira a data",IF(OR(B606&lt;1,B606&gt;73415,INT(B606)&lt;&gt;B606),"Confira a data",IF(NOT(ISNUMBER(C606)),"Confira o valor",IF(C606&lt;=0,"Valor maior que zero",IF(COUNTIFS(Medios,D606)&lt;&gt;1,"Escolha um meio",IF(COUNTIFS(GastoID,A606)&lt;&gt;1,"Confira o ID da despesa",IF(SUMIFS(GastoValido,GastoID,A606)&lt;=0,"Corrija a obrigação",IF(B606&lt;SUMIFS(GastoFecha,GastoID,A606),"Anterior à despesa","OK"))))))))))))</f>
        <v/>
      </c>
      <c r="H606" s="34" t="n">
        <f aca="false">IF(G606="OK",C606,0)</f>
        <v>0</v>
      </c>
    </row>
    <row r="607" customFormat="false" ht="25" hidden="false" customHeight="true" outlineLevel="0" collapsed="false">
      <c r="A607" s="31"/>
      <c r="B607" s="32"/>
      <c r="C607" s="33"/>
      <c r="D607" s="31"/>
      <c r="E607" s="31"/>
      <c r="F607" s="31"/>
      <c r="G607" s="36" t="str">
        <f aca="false">IF(COUNTA(A607:F607)=0,"",IF(E607="","Falta o código",IF(E607&lt;&gt;TRIM(E607),"Confira o código",IF(COUNTIFS(PagoID,E607)&gt;1,"Código repetido",IF(NOT(ISNUMBER(B607)),"Confira a data",IF(OR(B607&lt;1,B607&gt;73415,INT(B607)&lt;&gt;B607),"Confira a data",IF(NOT(ISNUMBER(C607)),"Confira o valor",IF(C607&lt;=0,"Valor maior que zero",IF(COUNTIFS(Medios,D607)&lt;&gt;1,"Escolha um meio",IF(COUNTIFS(GastoID,A607)&lt;&gt;1,"Confira o ID da despesa",IF(SUMIFS(GastoValido,GastoID,A607)&lt;=0,"Corrija a obrigação",IF(B607&lt;SUMIFS(GastoFecha,GastoID,A607),"Anterior à despesa","OK"))))))))))))</f>
        <v/>
      </c>
      <c r="H607" s="34" t="n">
        <f aca="false">IF(G607="OK",C607,0)</f>
        <v>0</v>
      </c>
    </row>
    <row r="608" customFormat="false" ht="25" hidden="false" customHeight="true" outlineLevel="0" collapsed="false">
      <c r="A608" s="31"/>
      <c r="B608" s="32"/>
      <c r="C608" s="33"/>
      <c r="D608" s="31"/>
      <c r="E608" s="31"/>
      <c r="F608" s="31"/>
      <c r="G608" s="36" t="str">
        <f aca="false">IF(COUNTA(A608:F608)=0,"",IF(E608="","Falta o código",IF(E608&lt;&gt;TRIM(E608),"Confira o código",IF(COUNTIFS(PagoID,E608)&gt;1,"Código repetido",IF(NOT(ISNUMBER(B608)),"Confira a data",IF(OR(B608&lt;1,B608&gt;73415,INT(B608)&lt;&gt;B608),"Confira a data",IF(NOT(ISNUMBER(C608)),"Confira o valor",IF(C608&lt;=0,"Valor maior que zero",IF(COUNTIFS(Medios,D608)&lt;&gt;1,"Escolha um meio",IF(COUNTIFS(GastoID,A608)&lt;&gt;1,"Confira o ID da despesa",IF(SUMIFS(GastoValido,GastoID,A608)&lt;=0,"Corrija a obrigação",IF(B608&lt;SUMIFS(GastoFecha,GastoID,A608),"Anterior à despesa","OK"))))))))))))</f>
        <v/>
      </c>
      <c r="H608" s="34" t="n">
        <f aca="false">IF(G608="OK",C608,0)</f>
        <v>0</v>
      </c>
    </row>
    <row r="609" customFormat="false" ht="25" hidden="false" customHeight="true" outlineLevel="0" collapsed="false">
      <c r="A609" s="31"/>
      <c r="B609" s="32"/>
      <c r="C609" s="33"/>
      <c r="D609" s="31"/>
      <c r="E609" s="31"/>
      <c r="F609" s="31"/>
      <c r="G609" s="36" t="str">
        <f aca="false">IF(COUNTA(A609:F609)=0,"",IF(E609="","Falta o código",IF(E609&lt;&gt;TRIM(E609),"Confira o código",IF(COUNTIFS(PagoID,E609)&gt;1,"Código repetido",IF(NOT(ISNUMBER(B609)),"Confira a data",IF(OR(B609&lt;1,B609&gt;73415,INT(B609)&lt;&gt;B609),"Confira a data",IF(NOT(ISNUMBER(C609)),"Confira o valor",IF(C609&lt;=0,"Valor maior que zero",IF(COUNTIFS(Medios,D609)&lt;&gt;1,"Escolha um meio",IF(COUNTIFS(GastoID,A609)&lt;&gt;1,"Confira o ID da despesa",IF(SUMIFS(GastoValido,GastoID,A609)&lt;=0,"Corrija a obrigação",IF(B609&lt;SUMIFS(GastoFecha,GastoID,A609),"Anterior à despesa","OK"))))))))))))</f>
        <v/>
      </c>
      <c r="H609" s="34" t="n">
        <f aca="false">IF(G609="OK",C609,0)</f>
        <v>0</v>
      </c>
    </row>
    <row r="610" customFormat="false" ht="25" hidden="false" customHeight="true" outlineLevel="0" collapsed="false">
      <c r="A610" s="31"/>
      <c r="B610" s="32"/>
      <c r="C610" s="33"/>
      <c r="D610" s="31"/>
      <c r="E610" s="31"/>
      <c r="F610" s="31"/>
      <c r="G610" s="36" t="str">
        <f aca="false">IF(COUNTA(A610:F610)=0,"",IF(E610="","Falta o código",IF(E610&lt;&gt;TRIM(E610),"Confira o código",IF(COUNTIFS(PagoID,E610)&gt;1,"Código repetido",IF(NOT(ISNUMBER(B610)),"Confira a data",IF(OR(B610&lt;1,B610&gt;73415,INT(B610)&lt;&gt;B610),"Confira a data",IF(NOT(ISNUMBER(C610)),"Confira o valor",IF(C610&lt;=0,"Valor maior que zero",IF(COUNTIFS(Medios,D610)&lt;&gt;1,"Escolha um meio",IF(COUNTIFS(GastoID,A610)&lt;&gt;1,"Confira o ID da despesa",IF(SUMIFS(GastoValido,GastoID,A610)&lt;=0,"Corrija a obrigação",IF(B610&lt;SUMIFS(GastoFecha,GastoID,A610),"Anterior à despesa","OK"))))))))))))</f>
        <v/>
      </c>
      <c r="H610" s="34" t="n">
        <f aca="false">IF(G610="OK",C610,0)</f>
        <v>0</v>
      </c>
    </row>
    <row r="611" customFormat="false" ht="25" hidden="false" customHeight="true" outlineLevel="0" collapsed="false">
      <c r="A611" s="31"/>
      <c r="B611" s="32"/>
      <c r="C611" s="33"/>
      <c r="D611" s="31"/>
      <c r="E611" s="31"/>
      <c r="F611" s="31"/>
      <c r="G611" s="36" t="str">
        <f aca="false">IF(COUNTA(A611:F611)=0,"",IF(E611="","Falta o código",IF(E611&lt;&gt;TRIM(E611),"Confira o código",IF(COUNTIFS(PagoID,E611)&gt;1,"Código repetido",IF(NOT(ISNUMBER(B611)),"Confira a data",IF(OR(B611&lt;1,B611&gt;73415,INT(B611)&lt;&gt;B611),"Confira a data",IF(NOT(ISNUMBER(C611)),"Confira o valor",IF(C611&lt;=0,"Valor maior que zero",IF(COUNTIFS(Medios,D611)&lt;&gt;1,"Escolha um meio",IF(COUNTIFS(GastoID,A611)&lt;&gt;1,"Confira o ID da despesa",IF(SUMIFS(GastoValido,GastoID,A611)&lt;=0,"Corrija a obrigação",IF(B611&lt;SUMIFS(GastoFecha,GastoID,A611),"Anterior à despesa","OK"))))))))))))</f>
        <v/>
      </c>
      <c r="H611" s="34" t="n">
        <f aca="false">IF(G611="OK",C611,0)</f>
        <v>0</v>
      </c>
    </row>
    <row r="612" customFormat="false" ht="25" hidden="false" customHeight="true" outlineLevel="0" collapsed="false">
      <c r="A612" s="31"/>
      <c r="B612" s="32"/>
      <c r="C612" s="33"/>
      <c r="D612" s="31"/>
      <c r="E612" s="31"/>
      <c r="F612" s="31"/>
      <c r="G612" s="36" t="str">
        <f aca="false">IF(COUNTA(A612:F612)=0,"",IF(E612="","Falta o código",IF(E612&lt;&gt;TRIM(E612),"Confira o código",IF(COUNTIFS(PagoID,E612)&gt;1,"Código repetido",IF(NOT(ISNUMBER(B612)),"Confira a data",IF(OR(B612&lt;1,B612&gt;73415,INT(B612)&lt;&gt;B612),"Confira a data",IF(NOT(ISNUMBER(C612)),"Confira o valor",IF(C612&lt;=0,"Valor maior que zero",IF(COUNTIFS(Medios,D612)&lt;&gt;1,"Escolha um meio",IF(COUNTIFS(GastoID,A612)&lt;&gt;1,"Confira o ID da despesa",IF(SUMIFS(GastoValido,GastoID,A612)&lt;=0,"Corrija a obrigação",IF(B612&lt;SUMIFS(GastoFecha,GastoID,A612),"Anterior à despesa","OK"))))))))))))</f>
        <v/>
      </c>
      <c r="H612" s="34" t="n">
        <f aca="false">IF(G612="OK",C612,0)</f>
        <v>0</v>
      </c>
    </row>
    <row r="613" customFormat="false" ht="25" hidden="false" customHeight="true" outlineLevel="0" collapsed="false">
      <c r="A613" s="31"/>
      <c r="B613" s="32"/>
      <c r="C613" s="33"/>
      <c r="D613" s="31"/>
      <c r="E613" s="31"/>
      <c r="F613" s="31"/>
      <c r="G613" s="36" t="str">
        <f aca="false">IF(COUNTA(A613:F613)=0,"",IF(E613="","Falta o código",IF(E613&lt;&gt;TRIM(E613),"Confira o código",IF(COUNTIFS(PagoID,E613)&gt;1,"Código repetido",IF(NOT(ISNUMBER(B613)),"Confira a data",IF(OR(B613&lt;1,B613&gt;73415,INT(B613)&lt;&gt;B613),"Confira a data",IF(NOT(ISNUMBER(C613)),"Confira o valor",IF(C613&lt;=0,"Valor maior que zero",IF(COUNTIFS(Medios,D613)&lt;&gt;1,"Escolha um meio",IF(COUNTIFS(GastoID,A613)&lt;&gt;1,"Confira o ID da despesa",IF(SUMIFS(GastoValido,GastoID,A613)&lt;=0,"Corrija a obrigação",IF(B613&lt;SUMIFS(GastoFecha,GastoID,A613),"Anterior à despesa","OK"))))))))))))</f>
        <v/>
      </c>
      <c r="H613" s="34" t="n">
        <f aca="false">IF(G613="OK",C613,0)</f>
        <v>0</v>
      </c>
    </row>
    <row r="614" customFormat="false" ht="25" hidden="false" customHeight="true" outlineLevel="0" collapsed="false">
      <c r="A614" s="31"/>
      <c r="B614" s="32"/>
      <c r="C614" s="33"/>
      <c r="D614" s="31"/>
      <c r="E614" s="31"/>
      <c r="F614" s="31"/>
      <c r="G614" s="36" t="str">
        <f aca="false">IF(COUNTA(A614:F614)=0,"",IF(E614="","Falta o código",IF(E614&lt;&gt;TRIM(E614),"Confira o código",IF(COUNTIFS(PagoID,E614)&gt;1,"Código repetido",IF(NOT(ISNUMBER(B614)),"Confira a data",IF(OR(B614&lt;1,B614&gt;73415,INT(B614)&lt;&gt;B614),"Confira a data",IF(NOT(ISNUMBER(C614)),"Confira o valor",IF(C614&lt;=0,"Valor maior que zero",IF(COUNTIFS(Medios,D614)&lt;&gt;1,"Escolha um meio",IF(COUNTIFS(GastoID,A614)&lt;&gt;1,"Confira o ID da despesa",IF(SUMIFS(GastoValido,GastoID,A614)&lt;=0,"Corrija a obrigação",IF(B614&lt;SUMIFS(GastoFecha,GastoID,A614),"Anterior à despesa","OK"))))))))))))</f>
        <v/>
      </c>
      <c r="H614" s="34" t="n">
        <f aca="false">IF(G614="OK",C614,0)</f>
        <v>0</v>
      </c>
    </row>
    <row r="615" customFormat="false" ht="25" hidden="false" customHeight="true" outlineLevel="0" collapsed="false">
      <c r="A615" s="31"/>
      <c r="B615" s="32"/>
      <c r="C615" s="33"/>
      <c r="D615" s="31"/>
      <c r="E615" s="31"/>
      <c r="F615" s="31"/>
      <c r="G615" s="36" t="str">
        <f aca="false">IF(COUNTA(A615:F615)=0,"",IF(E615="","Falta o código",IF(E615&lt;&gt;TRIM(E615),"Confira o código",IF(COUNTIFS(PagoID,E615)&gt;1,"Código repetido",IF(NOT(ISNUMBER(B615)),"Confira a data",IF(OR(B615&lt;1,B615&gt;73415,INT(B615)&lt;&gt;B615),"Confira a data",IF(NOT(ISNUMBER(C615)),"Confira o valor",IF(C615&lt;=0,"Valor maior que zero",IF(COUNTIFS(Medios,D615)&lt;&gt;1,"Escolha um meio",IF(COUNTIFS(GastoID,A615)&lt;&gt;1,"Confira o ID da despesa",IF(SUMIFS(GastoValido,GastoID,A615)&lt;=0,"Corrija a obrigação",IF(B615&lt;SUMIFS(GastoFecha,GastoID,A615),"Anterior à despesa","OK"))))))))))))</f>
        <v/>
      </c>
      <c r="H615" s="34" t="n">
        <f aca="false">IF(G615="OK",C615,0)</f>
        <v>0</v>
      </c>
    </row>
    <row r="616" customFormat="false" ht="25" hidden="false" customHeight="true" outlineLevel="0" collapsed="false">
      <c r="A616" s="31"/>
      <c r="B616" s="32"/>
      <c r="C616" s="33"/>
      <c r="D616" s="31"/>
      <c r="E616" s="31"/>
      <c r="F616" s="31"/>
      <c r="G616" s="36" t="str">
        <f aca="false">IF(COUNTA(A616:F616)=0,"",IF(E616="","Falta o código",IF(E616&lt;&gt;TRIM(E616),"Confira o código",IF(COUNTIFS(PagoID,E616)&gt;1,"Código repetido",IF(NOT(ISNUMBER(B616)),"Confira a data",IF(OR(B616&lt;1,B616&gt;73415,INT(B616)&lt;&gt;B616),"Confira a data",IF(NOT(ISNUMBER(C616)),"Confira o valor",IF(C616&lt;=0,"Valor maior que zero",IF(COUNTIFS(Medios,D616)&lt;&gt;1,"Escolha um meio",IF(COUNTIFS(GastoID,A616)&lt;&gt;1,"Confira o ID da despesa",IF(SUMIFS(GastoValido,GastoID,A616)&lt;=0,"Corrija a obrigação",IF(B616&lt;SUMIFS(GastoFecha,GastoID,A616),"Anterior à despesa","OK"))))))))))))</f>
        <v/>
      </c>
      <c r="H616" s="34" t="n">
        <f aca="false">IF(G616="OK",C616,0)</f>
        <v>0</v>
      </c>
    </row>
    <row r="617" customFormat="false" ht="25" hidden="false" customHeight="true" outlineLevel="0" collapsed="false">
      <c r="A617" s="31"/>
      <c r="B617" s="32"/>
      <c r="C617" s="33"/>
      <c r="D617" s="31"/>
      <c r="E617" s="31"/>
      <c r="F617" s="31"/>
      <c r="G617" s="36" t="str">
        <f aca="false">IF(COUNTA(A617:F617)=0,"",IF(E617="","Falta o código",IF(E617&lt;&gt;TRIM(E617),"Confira o código",IF(COUNTIFS(PagoID,E617)&gt;1,"Código repetido",IF(NOT(ISNUMBER(B617)),"Confira a data",IF(OR(B617&lt;1,B617&gt;73415,INT(B617)&lt;&gt;B617),"Confira a data",IF(NOT(ISNUMBER(C617)),"Confira o valor",IF(C617&lt;=0,"Valor maior que zero",IF(COUNTIFS(Medios,D617)&lt;&gt;1,"Escolha um meio",IF(COUNTIFS(GastoID,A617)&lt;&gt;1,"Confira o ID da despesa",IF(SUMIFS(GastoValido,GastoID,A617)&lt;=0,"Corrija a obrigação",IF(B617&lt;SUMIFS(GastoFecha,GastoID,A617),"Anterior à despesa","OK"))))))))))))</f>
        <v/>
      </c>
      <c r="H617" s="34" t="n">
        <f aca="false">IF(G617="OK",C617,0)</f>
        <v>0</v>
      </c>
    </row>
    <row r="618" customFormat="false" ht="25" hidden="false" customHeight="true" outlineLevel="0" collapsed="false">
      <c r="A618" s="31"/>
      <c r="B618" s="32"/>
      <c r="C618" s="33"/>
      <c r="D618" s="31"/>
      <c r="E618" s="31"/>
      <c r="F618" s="31"/>
      <c r="G618" s="36" t="str">
        <f aca="false">IF(COUNTA(A618:F618)=0,"",IF(E618="","Falta o código",IF(E618&lt;&gt;TRIM(E618),"Confira o código",IF(COUNTIFS(PagoID,E618)&gt;1,"Código repetido",IF(NOT(ISNUMBER(B618)),"Confira a data",IF(OR(B618&lt;1,B618&gt;73415,INT(B618)&lt;&gt;B618),"Confira a data",IF(NOT(ISNUMBER(C618)),"Confira o valor",IF(C618&lt;=0,"Valor maior que zero",IF(COUNTIFS(Medios,D618)&lt;&gt;1,"Escolha um meio",IF(COUNTIFS(GastoID,A618)&lt;&gt;1,"Confira o ID da despesa",IF(SUMIFS(GastoValido,GastoID,A618)&lt;=0,"Corrija a obrigação",IF(B618&lt;SUMIFS(GastoFecha,GastoID,A618),"Anterior à despesa","OK"))))))))))))</f>
        <v/>
      </c>
      <c r="H618" s="34" t="n">
        <f aca="false">IF(G618="OK",C618,0)</f>
        <v>0</v>
      </c>
    </row>
    <row r="619" customFormat="false" ht="25" hidden="false" customHeight="true" outlineLevel="0" collapsed="false">
      <c r="A619" s="31"/>
      <c r="B619" s="32"/>
      <c r="C619" s="33"/>
      <c r="D619" s="31"/>
      <c r="E619" s="31"/>
      <c r="F619" s="31"/>
      <c r="G619" s="36" t="str">
        <f aca="false">IF(COUNTA(A619:F619)=0,"",IF(E619="","Falta o código",IF(E619&lt;&gt;TRIM(E619),"Confira o código",IF(COUNTIFS(PagoID,E619)&gt;1,"Código repetido",IF(NOT(ISNUMBER(B619)),"Confira a data",IF(OR(B619&lt;1,B619&gt;73415,INT(B619)&lt;&gt;B619),"Confira a data",IF(NOT(ISNUMBER(C619)),"Confira o valor",IF(C619&lt;=0,"Valor maior que zero",IF(COUNTIFS(Medios,D619)&lt;&gt;1,"Escolha um meio",IF(COUNTIFS(GastoID,A619)&lt;&gt;1,"Confira o ID da despesa",IF(SUMIFS(GastoValido,GastoID,A619)&lt;=0,"Corrija a obrigação",IF(B619&lt;SUMIFS(GastoFecha,GastoID,A619),"Anterior à despesa","OK"))))))))))))</f>
        <v/>
      </c>
      <c r="H619" s="34" t="n">
        <f aca="false">IF(G619="OK",C619,0)</f>
        <v>0</v>
      </c>
    </row>
    <row r="620" customFormat="false" ht="25" hidden="false" customHeight="true" outlineLevel="0" collapsed="false">
      <c r="A620" s="31"/>
      <c r="B620" s="32"/>
      <c r="C620" s="33"/>
      <c r="D620" s="31"/>
      <c r="E620" s="31"/>
      <c r="F620" s="31"/>
      <c r="G620" s="36" t="str">
        <f aca="false">IF(COUNTA(A620:F620)=0,"",IF(E620="","Falta o código",IF(E620&lt;&gt;TRIM(E620),"Confira o código",IF(COUNTIFS(PagoID,E620)&gt;1,"Código repetido",IF(NOT(ISNUMBER(B620)),"Confira a data",IF(OR(B620&lt;1,B620&gt;73415,INT(B620)&lt;&gt;B620),"Confira a data",IF(NOT(ISNUMBER(C620)),"Confira o valor",IF(C620&lt;=0,"Valor maior que zero",IF(COUNTIFS(Medios,D620)&lt;&gt;1,"Escolha um meio",IF(COUNTIFS(GastoID,A620)&lt;&gt;1,"Confira o ID da despesa",IF(SUMIFS(GastoValido,GastoID,A620)&lt;=0,"Corrija a obrigação",IF(B620&lt;SUMIFS(GastoFecha,GastoID,A620),"Anterior à despesa","OK"))))))))))))</f>
        <v/>
      </c>
      <c r="H620" s="34" t="n">
        <f aca="false">IF(G620="OK",C620,0)</f>
        <v>0</v>
      </c>
    </row>
    <row r="621" customFormat="false" ht="25" hidden="false" customHeight="true" outlineLevel="0" collapsed="false">
      <c r="A621" s="31"/>
      <c r="B621" s="32"/>
      <c r="C621" s="33"/>
      <c r="D621" s="31"/>
      <c r="E621" s="31"/>
      <c r="F621" s="31"/>
      <c r="G621" s="36" t="str">
        <f aca="false">IF(COUNTA(A621:F621)=0,"",IF(E621="","Falta o código",IF(E621&lt;&gt;TRIM(E621),"Confira o código",IF(COUNTIFS(PagoID,E621)&gt;1,"Código repetido",IF(NOT(ISNUMBER(B621)),"Confira a data",IF(OR(B621&lt;1,B621&gt;73415,INT(B621)&lt;&gt;B621),"Confira a data",IF(NOT(ISNUMBER(C621)),"Confira o valor",IF(C621&lt;=0,"Valor maior que zero",IF(COUNTIFS(Medios,D621)&lt;&gt;1,"Escolha um meio",IF(COUNTIFS(GastoID,A621)&lt;&gt;1,"Confira o ID da despesa",IF(SUMIFS(GastoValido,GastoID,A621)&lt;=0,"Corrija a obrigação",IF(B621&lt;SUMIFS(GastoFecha,GastoID,A621),"Anterior à despesa","OK"))))))))))))</f>
        <v/>
      </c>
      <c r="H621" s="34" t="n">
        <f aca="false">IF(G621="OK",C621,0)</f>
        <v>0</v>
      </c>
    </row>
    <row r="622" customFormat="false" ht="25" hidden="false" customHeight="true" outlineLevel="0" collapsed="false">
      <c r="A622" s="31"/>
      <c r="B622" s="32"/>
      <c r="C622" s="33"/>
      <c r="D622" s="31"/>
      <c r="E622" s="31"/>
      <c r="F622" s="31"/>
      <c r="G622" s="36" t="str">
        <f aca="false">IF(COUNTA(A622:F622)=0,"",IF(E622="","Falta o código",IF(E622&lt;&gt;TRIM(E622),"Confira o código",IF(COUNTIFS(PagoID,E622)&gt;1,"Código repetido",IF(NOT(ISNUMBER(B622)),"Confira a data",IF(OR(B622&lt;1,B622&gt;73415,INT(B622)&lt;&gt;B622),"Confira a data",IF(NOT(ISNUMBER(C622)),"Confira o valor",IF(C622&lt;=0,"Valor maior que zero",IF(COUNTIFS(Medios,D622)&lt;&gt;1,"Escolha um meio",IF(COUNTIFS(GastoID,A622)&lt;&gt;1,"Confira o ID da despesa",IF(SUMIFS(GastoValido,GastoID,A622)&lt;=0,"Corrija a obrigação",IF(B622&lt;SUMIFS(GastoFecha,GastoID,A622),"Anterior à despesa","OK"))))))))))))</f>
        <v/>
      </c>
      <c r="H622" s="34" t="n">
        <f aca="false">IF(G622="OK",C622,0)</f>
        <v>0</v>
      </c>
    </row>
    <row r="623" customFormat="false" ht="25" hidden="false" customHeight="true" outlineLevel="0" collapsed="false">
      <c r="A623" s="31"/>
      <c r="B623" s="32"/>
      <c r="C623" s="33"/>
      <c r="D623" s="31"/>
      <c r="E623" s="31"/>
      <c r="F623" s="31"/>
      <c r="G623" s="36" t="str">
        <f aca="false">IF(COUNTA(A623:F623)=0,"",IF(E623="","Falta o código",IF(E623&lt;&gt;TRIM(E623),"Confira o código",IF(COUNTIFS(PagoID,E623)&gt;1,"Código repetido",IF(NOT(ISNUMBER(B623)),"Confira a data",IF(OR(B623&lt;1,B623&gt;73415,INT(B623)&lt;&gt;B623),"Confira a data",IF(NOT(ISNUMBER(C623)),"Confira o valor",IF(C623&lt;=0,"Valor maior que zero",IF(COUNTIFS(Medios,D623)&lt;&gt;1,"Escolha um meio",IF(COUNTIFS(GastoID,A623)&lt;&gt;1,"Confira o ID da despesa",IF(SUMIFS(GastoValido,GastoID,A623)&lt;=0,"Corrija a obrigação",IF(B623&lt;SUMIFS(GastoFecha,GastoID,A623),"Anterior à despesa","OK"))))))))))))</f>
        <v/>
      </c>
      <c r="H623" s="34" t="n">
        <f aca="false">IF(G623="OK",C623,0)</f>
        <v>0</v>
      </c>
    </row>
    <row r="624" customFormat="false" ht="25" hidden="false" customHeight="true" outlineLevel="0" collapsed="false">
      <c r="A624" s="31"/>
      <c r="B624" s="32"/>
      <c r="C624" s="33"/>
      <c r="D624" s="31"/>
      <c r="E624" s="31"/>
      <c r="F624" s="31"/>
      <c r="G624" s="36" t="str">
        <f aca="false">IF(COUNTA(A624:F624)=0,"",IF(E624="","Falta o código",IF(E624&lt;&gt;TRIM(E624),"Confira o código",IF(COUNTIFS(PagoID,E624)&gt;1,"Código repetido",IF(NOT(ISNUMBER(B624)),"Confira a data",IF(OR(B624&lt;1,B624&gt;73415,INT(B624)&lt;&gt;B624),"Confira a data",IF(NOT(ISNUMBER(C624)),"Confira o valor",IF(C624&lt;=0,"Valor maior que zero",IF(COUNTIFS(Medios,D624)&lt;&gt;1,"Escolha um meio",IF(COUNTIFS(GastoID,A624)&lt;&gt;1,"Confira o ID da despesa",IF(SUMIFS(GastoValido,GastoID,A624)&lt;=0,"Corrija a obrigação",IF(B624&lt;SUMIFS(GastoFecha,GastoID,A624),"Anterior à despesa","OK"))))))))))))</f>
        <v/>
      </c>
      <c r="H624" s="34" t="n">
        <f aca="false">IF(G624="OK",C624,0)</f>
        <v>0</v>
      </c>
    </row>
    <row r="625" customFormat="false" ht="25" hidden="false" customHeight="true" outlineLevel="0" collapsed="false">
      <c r="A625" s="31"/>
      <c r="B625" s="32"/>
      <c r="C625" s="33"/>
      <c r="D625" s="31"/>
      <c r="E625" s="31"/>
      <c r="F625" s="31"/>
      <c r="G625" s="36" t="str">
        <f aca="false">IF(COUNTA(A625:F625)=0,"",IF(E625="","Falta o código",IF(E625&lt;&gt;TRIM(E625),"Confira o código",IF(COUNTIFS(PagoID,E625)&gt;1,"Código repetido",IF(NOT(ISNUMBER(B625)),"Confira a data",IF(OR(B625&lt;1,B625&gt;73415,INT(B625)&lt;&gt;B625),"Confira a data",IF(NOT(ISNUMBER(C625)),"Confira o valor",IF(C625&lt;=0,"Valor maior que zero",IF(COUNTIFS(Medios,D625)&lt;&gt;1,"Escolha um meio",IF(COUNTIFS(GastoID,A625)&lt;&gt;1,"Confira o ID da despesa",IF(SUMIFS(GastoValido,GastoID,A625)&lt;=0,"Corrija a obrigação",IF(B625&lt;SUMIFS(GastoFecha,GastoID,A625),"Anterior à despesa","OK"))))))))))))</f>
        <v/>
      </c>
      <c r="H625" s="34" t="n">
        <f aca="false">IF(G625="OK",C625,0)</f>
        <v>0</v>
      </c>
    </row>
    <row r="626" customFormat="false" ht="25" hidden="false" customHeight="true" outlineLevel="0" collapsed="false">
      <c r="A626" s="31"/>
      <c r="B626" s="32"/>
      <c r="C626" s="33"/>
      <c r="D626" s="31"/>
      <c r="E626" s="31"/>
      <c r="F626" s="31"/>
      <c r="G626" s="36" t="str">
        <f aca="false">IF(COUNTA(A626:F626)=0,"",IF(E626="","Falta o código",IF(E626&lt;&gt;TRIM(E626),"Confira o código",IF(COUNTIFS(PagoID,E626)&gt;1,"Código repetido",IF(NOT(ISNUMBER(B626)),"Confira a data",IF(OR(B626&lt;1,B626&gt;73415,INT(B626)&lt;&gt;B626),"Confira a data",IF(NOT(ISNUMBER(C626)),"Confira o valor",IF(C626&lt;=0,"Valor maior que zero",IF(COUNTIFS(Medios,D626)&lt;&gt;1,"Escolha um meio",IF(COUNTIFS(GastoID,A626)&lt;&gt;1,"Confira o ID da despesa",IF(SUMIFS(GastoValido,GastoID,A626)&lt;=0,"Corrija a obrigação",IF(B626&lt;SUMIFS(GastoFecha,GastoID,A626),"Anterior à despesa","OK"))))))))))))</f>
        <v/>
      </c>
      <c r="H626" s="34" t="n">
        <f aca="false">IF(G626="OK",C626,0)</f>
        <v>0</v>
      </c>
    </row>
    <row r="627" customFormat="false" ht="25" hidden="false" customHeight="true" outlineLevel="0" collapsed="false">
      <c r="A627" s="31"/>
      <c r="B627" s="32"/>
      <c r="C627" s="33"/>
      <c r="D627" s="31"/>
      <c r="E627" s="31"/>
      <c r="F627" s="31"/>
      <c r="G627" s="36" t="str">
        <f aca="false">IF(COUNTA(A627:F627)=0,"",IF(E627="","Falta o código",IF(E627&lt;&gt;TRIM(E627),"Confira o código",IF(COUNTIFS(PagoID,E627)&gt;1,"Código repetido",IF(NOT(ISNUMBER(B627)),"Confira a data",IF(OR(B627&lt;1,B627&gt;73415,INT(B627)&lt;&gt;B627),"Confira a data",IF(NOT(ISNUMBER(C627)),"Confira o valor",IF(C627&lt;=0,"Valor maior que zero",IF(COUNTIFS(Medios,D627)&lt;&gt;1,"Escolha um meio",IF(COUNTIFS(GastoID,A627)&lt;&gt;1,"Confira o ID da despesa",IF(SUMIFS(GastoValido,GastoID,A627)&lt;=0,"Corrija a obrigação",IF(B627&lt;SUMIFS(GastoFecha,GastoID,A627),"Anterior à despesa","OK"))))))))))))</f>
        <v/>
      </c>
      <c r="H627" s="34" t="n">
        <f aca="false">IF(G627="OK",C627,0)</f>
        <v>0</v>
      </c>
    </row>
    <row r="628" customFormat="false" ht="25" hidden="false" customHeight="true" outlineLevel="0" collapsed="false">
      <c r="A628" s="31"/>
      <c r="B628" s="32"/>
      <c r="C628" s="33"/>
      <c r="D628" s="31"/>
      <c r="E628" s="31"/>
      <c r="F628" s="31"/>
      <c r="G628" s="36" t="str">
        <f aca="false">IF(COUNTA(A628:F628)=0,"",IF(E628="","Falta o código",IF(E628&lt;&gt;TRIM(E628),"Confira o código",IF(COUNTIFS(PagoID,E628)&gt;1,"Código repetido",IF(NOT(ISNUMBER(B628)),"Confira a data",IF(OR(B628&lt;1,B628&gt;73415,INT(B628)&lt;&gt;B628),"Confira a data",IF(NOT(ISNUMBER(C628)),"Confira o valor",IF(C628&lt;=0,"Valor maior que zero",IF(COUNTIFS(Medios,D628)&lt;&gt;1,"Escolha um meio",IF(COUNTIFS(GastoID,A628)&lt;&gt;1,"Confira o ID da despesa",IF(SUMIFS(GastoValido,GastoID,A628)&lt;=0,"Corrija a obrigação",IF(B628&lt;SUMIFS(GastoFecha,GastoID,A628),"Anterior à despesa","OK"))))))))))))</f>
        <v/>
      </c>
      <c r="H628" s="34" t="n">
        <f aca="false">IF(G628="OK",C628,0)</f>
        <v>0</v>
      </c>
    </row>
    <row r="629" customFormat="false" ht="25" hidden="false" customHeight="true" outlineLevel="0" collapsed="false">
      <c r="A629" s="31"/>
      <c r="B629" s="32"/>
      <c r="C629" s="33"/>
      <c r="D629" s="31"/>
      <c r="E629" s="31"/>
      <c r="F629" s="31"/>
      <c r="G629" s="36" t="str">
        <f aca="false">IF(COUNTA(A629:F629)=0,"",IF(E629="","Falta o código",IF(E629&lt;&gt;TRIM(E629),"Confira o código",IF(COUNTIFS(PagoID,E629)&gt;1,"Código repetido",IF(NOT(ISNUMBER(B629)),"Confira a data",IF(OR(B629&lt;1,B629&gt;73415,INT(B629)&lt;&gt;B629),"Confira a data",IF(NOT(ISNUMBER(C629)),"Confira o valor",IF(C629&lt;=0,"Valor maior que zero",IF(COUNTIFS(Medios,D629)&lt;&gt;1,"Escolha um meio",IF(COUNTIFS(GastoID,A629)&lt;&gt;1,"Confira o ID da despesa",IF(SUMIFS(GastoValido,GastoID,A629)&lt;=0,"Corrija a obrigação",IF(B629&lt;SUMIFS(GastoFecha,GastoID,A629),"Anterior à despesa","OK"))))))))))))</f>
        <v/>
      </c>
      <c r="H629" s="34" t="n">
        <f aca="false">IF(G629="OK",C629,0)</f>
        <v>0</v>
      </c>
    </row>
    <row r="630" customFormat="false" ht="25" hidden="false" customHeight="true" outlineLevel="0" collapsed="false">
      <c r="A630" s="31"/>
      <c r="B630" s="32"/>
      <c r="C630" s="33"/>
      <c r="D630" s="31"/>
      <c r="E630" s="31"/>
      <c r="F630" s="31"/>
      <c r="G630" s="36" t="str">
        <f aca="false">IF(COUNTA(A630:F630)=0,"",IF(E630="","Falta o código",IF(E630&lt;&gt;TRIM(E630),"Confira o código",IF(COUNTIFS(PagoID,E630)&gt;1,"Código repetido",IF(NOT(ISNUMBER(B630)),"Confira a data",IF(OR(B630&lt;1,B630&gt;73415,INT(B630)&lt;&gt;B630),"Confira a data",IF(NOT(ISNUMBER(C630)),"Confira o valor",IF(C630&lt;=0,"Valor maior que zero",IF(COUNTIFS(Medios,D630)&lt;&gt;1,"Escolha um meio",IF(COUNTIFS(GastoID,A630)&lt;&gt;1,"Confira o ID da despesa",IF(SUMIFS(GastoValido,GastoID,A630)&lt;=0,"Corrija a obrigação",IF(B630&lt;SUMIFS(GastoFecha,GastoID,A630),"Anterior à despesa","OK"))))))))))))</f>
        <v/>
      </c>
      <c r="H630" s="34" t="n">
        <f aca="false">IF(G630="OK",C630,0)</f>
        <v>0</v>
      </c>
    </row>
    <row r="631" customFormat="false" ht="25" hidden="false" customHeight="true" outlineLevel="0" collapsed="false">
      <c r="A631" s="31"/>
      <c r="B631" s="32"/>
      <c r="C631" s="33"/>
      <c r="D631" s="31"/>
      <c r="E631" s="31"/>
      <c r="F631" s="31"/>
      <c r="G631" s="36" t="str">
        <f aca="false">IF(COUNTA(A631:F631)=0,"",IF(E631="","Falta o código",IF(E631&lt;&gt;TRIM(E631),"Confira o código",IF(COUNTIFS(PagoID,E631)&gt;1,"Código repetido",IF(NOT(ISNUMBER(B631)),"Confira a data",IF(OR(B631&lt;1,B631&gt;73415,INT(B631)&lt;&gt;B631),"Confira a data",IF(NOT(ISNUMBER(C631)),"Confira o valor",IF(C631&lt;=0,"Valor maior que zero",IF(COUNTIFS(Medios,D631)&lt;&gt;1,"Escolha um meio",IF(COUNTIFS(GastoID,A631)&lt;&gt;1,"Confira o ID da despesa",IF(SUMIFS(GastoValido,GastoID,A631)&lt;=0,"Corrija a obrigação",IF(B631&lt;SUMIFS(GastoFecha,GastoID,A631),"Anterior à despesa","OK"))))))))))))</f>
        <v/>
      </c>
      <c r="H631" s="34" t="n">
        <f aca="false">IF(G631="OK",C631,0)</f>
        <v>0</v>
      </c>
    </row>
    <row r="632" customFormat="false" ht="25" hidden="false" customHeight="true" outlineLevel="0" collapsed="false">
      <c r="A632" s="31"/>
      <c r="B632" s="32"/>
      <c r="C632" s="33"/>
      <c r="D632" s="31"/>
      <c r="E632" s="31"/>
      <c r="F632" s="31"/>
      <c r="G632" s="36" t="str">
        <f aca="false">IF(COUNTA(A632:F632)=0,"",IF(E632="","Falta o código",IF(E632&lt;&gt;TRIM(E632),"Confira o código",IF(COUNTIFS(PagoID,E632)&gt;1,"Código repetido",IF(NOT(ISNUMBER(B632)),"Confira a data",IF(OR(B632&lt;1,B632&gt;73415,INT(B632)&lt;&gt;B632),"Confira a data",IF(NOT(ISNUMBER(C632)),"Confira o valor",IF(C632&lt;=0,"Valor maior que zero",IF(COUNTIFS(Medios,D632)&lt;&gt;1,"Escolha um meio",IF(COUNTIFS(GastoID,A632)&lt;&gt;1,"Confira o ID da despesa",IF(SUMIFS(GastoValido,GastoID,A632)&lt;=0,"Corrija a obrigação",IF(B632&lt;SUMIFS(GastoFecha,GastoID,A632),"Anterior à despesa","OK"))))))))))))</f>
        <v/>
      </c>
      <c r="H632" s="34" t="n">
        <f aca="false">IF(G632="OK",C632,0)</f>
        <v>0</v>
      </c>
    </row>
    <row r="633" customFormat="false" ht="25" hidden="false" customHeight="true" outlineLevel="0" collapsed="false">
      <c r="A633" s="31"/>
      <c r="B633" s="32"/>
      <c r="C633" s="33"/>
      <c r="D633" s="31"/>
      <c r="E633" s="31"/>
      <c r="F633" s="31"/>
      <c r="G633" s="36" t="str">
        <f aca="false">IF(COUNTA(A633:F633)=0,"",IF(E633="","Falta o código",IF(E633&lt;&gt;TRIM(E633),"Confira o código",IF(COUNTIFS(PagoID,E633)&gt;1,"Código repetido",IF(NOT(ISNUMBER(B633)),"Confira a data",IF(OR(B633&lt;1,B633&gt;73415,INT(B633)&lt;&gt;B633),"Confira a data",IF(NOT(ISNUMBER(C633)),"Confira o valor",IF(C633&lt;=0,"Valor maior que zero",IF(COUNTIFS(Medios,D633)&lt;&gt;1,"Escolha um meio",IF(COUNTIFS(GastoID,A633)&lt;&gt;1,"Confira o ID da despesa",IF(SUMIFS(GastoValido,GastoID,A633)&lt;=0,"Corrija a obrigação",IF(B633&lt;SUMIFS(GastoFecha,GastoID,A633),"Anterior à despesa","OK"))))))))))))</f>
        <v/>
      </c>
      <c r="H633" s="34" t="n">
        <f aca="false">IF(G633="OK",C633,0)</f>
        <v>0</v>
      </c>
    </row>
    <row r="634" customFormat="false" ht="25" hidden="false" customHeight="true" outlineLevel="0" collapsed="false">
      <c r="A634" s="31"/>
      <c r="B634" s="32"/>
      <c r="C634" s="33"/>
      <c r="D634" s="31"/>
      <c r="E634" s="31"/>
      <c r="F634" s="31"/>
      <c r="G634" s="36" t="str">
        <f aca="false">IF(COUNTA(A634:F634)=0,"",IF(E634="","Falta o código",IF(E634&lt;&gt;TRIM(E634),"Confira o código",IF(COUNTIFS(PagoID,E634)&gt;1,"Código repetido",IF(NOT(ISNUMBER(B634)),"Confira a data",IF(OR(B634&lt;1,B634&gt;73415,INT(B634)&lt;&gt;B634),"Confira a data",IF(NOT(ISNUMBER(C634)),"Confira o valor",IF(C634&lt;=0,"Valor maior que zero",IF(COUNTIFS(Medios,D634)&lt;&gt;1,"Escolha um meio",IF(COUNTIFS(GastoID,A634)&lt;&gt;1,"Confira o ID da despesa",IF(SUMIFS(GastoValido,GastoID,A634)&lt;=0,"Corrija a obrigação",IF(B634&lt;SUMIFS(GastoFecha,GastoID,A634),"Anterior à despesa","OK"))))))))))))</f>
        <v/>
      </c>
      <c r="H634" s="34" t="n">
        <f aca="false">IF(G634="OK",C634,0)</f>
        <v>0</v>
      </c>
    </row>
    <row r="635" customFormat="false" ht="25" hidden="false" customHeight="true" outlineLevel="0" collapsed="false">
      <c r="A635" s="31"/>
      <c r="B635" s="32"/>
      <c r="C635" s="33"/>
      <c r="D635" s="31"/>
      <c r="E635" s="31"/>
      <c r="F635" s="31"/>
      <c r="G635" s="36" t="str">
        <f aca="false">IF(COUNTA(A635:F635)=0,"",IF(E635="","Falta o código",IF(E635&lt;&gt;TRIM(E635),"Confira o código",IF(COUNTIFS(PagoID,E635)&gt;1,"Código repetido",IF(NOT(ISNUMBER(B635)),"Confira a data",IF(OR(B635&lt;1,B635&gt;73415,INT(B635)&lt;&gt;B635),"Confira a data",IF(NOT(ISNUMBER(C635)),"Confira o valor",IF(C635&lt;=0,"Valor maior que zero",IF(COUNTIFS(Medios,D635)&lt;&gt;1,"Escolha um meio",IF(COUNTIFS(GastoID,A635)&lt;&gt;1,"Confira o ID da despesa",IF(SUMIFS(GastoValido,GastoID,A635)&lt;=0,"Corrija a obrigação",IF(B635&lt;SUMIFS(GastoFecha,GastoID,A635),"Anterior à despesa","OK"))))))))))))</f>
        <v/>
      </c>
      <c r="H635" s="34" t="n">
        <f aca="false">IF(G635="OK",C635,0)</f>
        <v>0</v>
      </c>
    </row>
    <row r="636" customFormat="false" ht="25" hidden="false" customHeight="true" outlineLevel="0" collapsed="false">
      <c r="A636" s="31"/>
      <c r="B636" s="32"/>
      <c r="C636" s="33"/>
      <c r="D636" s="31"/>
      <c r="E636" s="31"/>
      <c r="F636" s="31"/>
      <c r="G636" s="36" t="str">
        <f aca="false">IF(COUNTA(A636:F636)=0,"",IF(E636="","Falta o código",IF(E636&lt;&gt;TRIM(E636),"Confira o código",IF(COUNTIFS(PagoID,E636)&gt;1,"Código repetido",IF(NOT(ISNUMBER(B636)),"Confira a data",IF(OR(B636&lt;1,B636&gt;73415,INT(B636)&lt;&gt;B636),"Confira a data",IF(NOT(ISNUMBER(C636)),"Confira o valor",IF(C636&lt;=0,"Valor maior que zero",IF(COUNTIFS(Medios,D636)&lt;&gt;1,"Escolha um meio",IF(COUNTIFS(GastoID,A636)&lt;&gt;1,"Confira o ID da despesa",IF(SUMIFS(GastoValido,GastoID,A636)&lt;=0,"Corrija a obrigação",IF(B636&lt;SUMIFS(GastoFecha,GastoID,A636),"Anterior à despesa","OK"))))))))))))</f>
        <v/>
      </c>
      <c r="H636" s="34" t="n">
        <f aca="false">IF(G636="OK",C636,0)</f>
        <v>0</v>
      </c>
    </row>
    <row r="637" customFormat="false" ht="25" hidden="false" customHeight="true" outlineLevel="0" collapsed="false">
      <c r="A637" s="31"/>
      <c r="B637" s="32"/>
      <c r="C637" s="33"/>
      <c r="D637" s="31"/>
      <c r="E637" s="31"/>
      <c r="F637" s="31"/>
      <c r="G637" s="36" t="str">
        <f aca="false">IF(COUNTA(A637:F637)=0,"",IF(E637="","Falta o código",IF(E637&lt;&gt;TRIM(E637),"Confira o código",IF(COUNTIFS(PagoID,E637)&gt;1,"Código repetido",IF(NOT(ISNUMBER(B637)),"Confira a data",IF(OR(B637&lt;1,B637&gt;73415,INT(B637)&lt;&gt;B637),"Confira a data",IF(NOT(ISNUMBER(C637)),"Confira o valor",IF(C637&lt;=0,"Valor maior que zero",IF(COUNTIFS(Medios,D637)&lt;&gt;1,"Escolha um meio",IF(COUNTIFS(GastoID,A637)&lt;&gt;1,"Confira o ID da despesa",IF(SUMIFS(GastoValido,GastoID,A637)&lt;=0,"Corrija a obrigação",IF(B637&lt;SUMIFS(GastoFecha,GastoID,A637),"Anterior à despesa","OK"))))))))))))</f>
        <v/>
      </c>
      <c r="H637" s="34" t="n">
        <f aca="false">IF(G637="OK",C637,0)</f>
        <v>0</v>
      </c>
    </row>
    <row r="638" customFormat="false" ht="25" hidden="false" customHeight="true" outlineLevel="0" collapsed="false">
      <c r="A638" s="31"/>
      <c r="B638" s="32"/>
      <c r="C638" s="33"/>
      <c r="D638" s="31"/>
      <c r="E638" s="31"/>
      <c r="F638" s="31"/>
      <c r="G638" s="36" t="str">
        <f aca="false">IF(COUNTA(A638:F638)=0,"",IF(E638="","Falta o código",IF(E638&lt;&gt;TRIM(E638),"Confira o código",IF(COUNTIFS(PagoID,E638)&gt;1,"Código repetido",IF(NOT(ISNUMBER(B638)),"Confira a data",IF(OR(B638&lt;1,B638&gt;73415,INT(B638)&lt;&gt;B638),"Confira a data",IF(NOT(ISNUMBER(C638)),"Confira o valor",IF(C638&lt;=0,"Valor maior que zero",IF(COUNTIFS(Medios,D638)&lt;&gt;1,"Escolha um meio",IF(COUNTIFS(GastoID,A638)&lt;&gt;1,"Confira o ID da despesa",IF(SUMIFS(GastoValido,GastoID,A638)&lt;=0,"Corrija a obrigação",IF(B638&lt;SUMIFS(GastoFecha,GastoID,A638),"Anterior à despesa","OK"))))))))))))</f>
        <v/>
      </c>
      <c r="H638" s="34" t="n">
        <f aca="false">IF(G638="OK",C638,0)</f>
        <v>0</v>
      </c>
    </row>
    <row r="639" customFormat="false" ht="25" hidden="false" customHeight="true" outlineLevel="0" collapsed="false">
      <c r="A639" s="31"/>
      <c r="B639" s="32"/>
      <c r="C639" s="33"/>
      <c r="D639" s="31"/>
      <c r="E639" s="31"/>
      <c r="F639" s="31"/>
      <c r="G639" s="36" t="str">
        <f aca="false">IF(COUNTA(A639:F639)=0,"",IF(E639="","Falta o código",IF(E639&lt;&gt;TRIM(E639),"Confira o código",IF(COUNTIFS(PagoID,E639)&gt;1,"Código repetido",IF(NOT(ISNUMBER(B639)),"Confira a data",IF(OR(B639&lt;1,B639&gt;73415,INT(B639)&lt;&gt;B639),"Confira a data",IF(NOT(ISNUMBER(C639)),"Confira o valor",IF(C639&lt;=0,"Valor maior que zero",IF(COUNTIFS(Medios,D639)&lt;&gt;1,"Escolha um meio",IF(COUNTIFS(GastoID,A639)&lt;&gt;1,"Confira o ID da despesa",IF(SUMIFS(GastoValido,GastoID,A639)&lt;=0,"Corrija a obrigação",IF(B639&lt;SUMIFS(GastoFecha,GastoID,A639),"Anterior à despesa","OK"))))))))))))</f>
        <v/>
      </c>
      <c r="H639" s="34" t="n">
        <f aca="false">IF(G639="OK",C639,0)</f>
        <v>0</v>
      </c>
    </row>
    <row r="640" customFormat="false" ht="25" hidden="false" customHeight="true" outlineLevel="0" collapsed="false">
      <c r="A640" s="31"/>
      <c r="B640" s="32"/>
      <c r="C640" s="33"/>
      <c r="D640" s="31"/>
      <c r="E640" s="31"/>
      <c r="F640" s="31"/>
      <c r="G640" s="36" t="str">
        <f aca="false">IF(COUNTA(A640:F640)=0,"",IF(E640="","Falta o código",IF(E640&lt;&gt;TRIM(E640),"Confira o código",IF(COUNTIFS(PagoID,E640)&gt;1,"Código repetido",IF(NOT(ISNUMBER(B640)),"Confira a data",IF(OR(B640&lt;1,B640&gt;73415,INT(B640)&lt;&gt;B640),"Confira a data",IF(NOT(ISNUMBER(C640)),"Confira o valor",IF(C640&lt;=0,"Valor maior que zero",IF(COUNTIFS(Medios,D640)&lt;&gt;1,"Escolha um meio",IF(COUNTIFS(GastoID,A640)&lt;&gt;1,"Confira o ID da despesa",IF(SUMIFS(GastoValido,GastoID,A640)&lt;=0,"Corrija a obrigação",IF(B640&lt;SUMIFS(GastoFecha,GastoID,A640),"Anterior à despesa","OK"))))))))))))</f>
        <v/>
      </c>
      <c r="H640" s="34" t="n">
        <f aca="false">IF(G640="OK",C640,0)</f>
        <v>0</v>
      </c>
    </row>
    <row r="641" customFormat="false" ht="25" hidden="false" customHeight="true" outlineLevel="0" collapsed="false">
      <c r="A641" s="31"/>
      <c r="B641" s="32"/>
      <c r="C641" s="33"/>
      <c r="D641" s="31"/>
      <c r="E641" s="31"/>
      <c r="F641" s="31"/>
      <c r="G641" s="36" t="str">
        <f aca="false">IF(COUNTA(A641:F641)=0,"",IF(E641="","Falta o código",IF(E641&lt;&gt;TRIM(E641),"Confira o código",IF(COUNTIFS(PagoID,E641)&gt;1,"Código repetido",IF(NOT(ISNUMBER(B641)),"Confira a data",IF(OR(B641&lt;1,B641&gt;73415,INT(B641)&lt;&gt;B641),"Confira a data",IF(NOT(ISNUMBER(C641)),"Confira o valor",IF(C641&lt;=0,"Valor maior que zero",IF(COUNTIFS(Medios,D641)&lt;&gt;1,"Escolha um meio",IF(COUNTIFS(GastoID,A641)&lt;&gt;1,"Confira o ID da despesa",IF(SUMIFS(GastoValido,GastoID,A641)&lt;=0,"Corrija a obrigação",IF(B641&lt;SUMIFS(GastoFecha,GastoID,A641),"Anterior à despesa","OK"))))))))))))</f>
        <v/>
      </c>
      <c r="H641" s="34" t="n">
        <f aca="false">IF(G641="OK",C641,0)</f>
        <v>0</v>
      </c>
    </row>
    <row r="642" customFormat="false" ht="25" hidden="false" customHeight="true" outlineLevel="0" collapsed="false">
      <c r="A642" s="31"/>
      <c r="B642" s="32"/>
      <c r="C642" s="33"/>
      <c r="D642" s="31"/>
      <c r="E642" s="31"/>
      <c r="F642" s="31"/>
      <c r="G642" s="36" t="str">
        <f aca="false">IF(COUNTA(A642:F642)=0,"",IF(E642="","Falta o código",IF(E642&lt;&gt;TRIM(E642),"Confira o código",IF(COUNTIFS(PagoID,E642)&gt;1,"Código repetido",IF(NOT(ISNUMBER(B642)),"Confira a data",IF(OR(B642&lt;1,B642&gt;73415,INT(B642)&lt;&gt;B642),"Confira a data",IF(NOT(ISNUMBER(C642)),"Confira o valor",IF(C642&lt;=0,"Valor maior que zero",IF(COUNTIFS(Medios,D642)&lt;&gt;1,"Escolha um meio",IF(COUNTIFS(GastoID,A642)&lt;&gt;1,"Confira o ID da despesa",IF(SUMIFS(GastoValido,GastoID,A642)&lt;=0,"Corrija a obrigação",IF(B642&lt;SUMIFS(GastoFecha,GastoID,A642),"Anterior à despesa","OK"))))))))))))</f>
        <v/>
      </c>
      <c r="H642" s="34" t="n">
        <f aca="false">IF(G642="OK",C642,0)</f>
        <v>0</v>
      </c>
    </row>
    <row r="643" customFormat="false" ht="25" hidden="false" customHeight="true" outlineLevel="0" collapsed="false">
      <c r="A643" s="31"/>
      <c r="B643" s="32"/>
      <c r="C643" s="33"/>
      <c r="D643" s="31"/>
      <c r="E643" s="31"/>
      <c r="F643" s="31"/>
      <c r="G643" s="36" t="str">
        <f aca="false">IF(COUNTA(A643:F643)=0,"",IF(E643="","Falta o código",IF(E643&lt;&gt;TRIM(E643),"Confira o código",IF(COUNTIFS(PagoID,E643)&gt;1,"Código repetido",IF(NOT(ISNUMBER(B643)),"Confira a data",IF(OR(B643&lt;1,B643&gt;73415,INT(B643)&lt;&gt;B643),"Confira a data",IF(NOT(ISNUMBER(C643)),"Confira o valor",IF(C643&lt;=0,"Valor maior que zero",IF(COUNTIFS(Medios,D643)&lt;&gt;1,"Escolha um meio",IF(COUNTIFS(GastoID,A643)&lt;&gt;1,"Confira o ID da despesa",IF(SUMIFS(GastoValido,GastoID,A643)&lt;=0,"Corrija a obrigação",IF(B643&lt;SUMIFS(GastoFecha,GastoID,A643),"Anterior à despesa","OK"))))))))))))</f>
        <v/>
      </c>
      <c r="H643" s="34" t="n">
        <f aca="false">IF(G643="OK",C643,0)</f>
        <v>0</v>
      </c>
    </row>
    <row r="644" customFormat="false" ht="25" hidden="false" customHeight="true" outlineLevel="0" collapsed="false">
      <c r="A644" s="31"/>
      <c r="B644" s="32"/>
      <c r="C644" s="33"/>
      <c r="D644" s="31"/>
      <c r="E644" s="31"/>
      <c r="F644" s="31"/>
      <c r="G644" s="36" t="str">
        <f aca="false">IF(COUNTA(A644:F644)=0,"",IF(E644="","Falta o código",IF(E644&lt;&gt;TRIM(E644),"Confira o código",IF(COUNTIFS(PagoID,E644)&gt;1,"Código repetido",IF(NOT(ISNUMBER(B644)),"Confira a data",IF(OR(B644&lt;1,B644&gt;73415,INT(B644)&lt;&gt;B644),"Confira a data",IF(NOT(ISNUMBER(C644)),"Confira o valor",IF(C644&lt;=0,"Valor maior que zero",IF(COUNTIFS(Medios,D644)&lt;&gt;1,"Escolha um meio",IF(COUNTIFS(GastoID,A644)&lt;&gt;1,"Confira o ID da despesa",IF(SUMIFS(GastoValido,GastoID,A644)&lt;=0,"Corrija a obrigação",IF(B644&lt;SUMIFS(GastoFecha,GastoID,A644),"Anterior à despesa","OK"))))))))))))</f>
        <v/>
      </c>
      <c r="H644" s="34" t="n">
        <f aca="false">IF(G644="OK",C644,0)</f>
        <v>0</v>
      </c>
    </row>
    <row r="645" customFormat="false" ht="25" hidden="false" customHeight="true" outlineLevel="0" collapsed="false">
      <c r="A645" s="31"/>
      <c r="B645" s="32"/>
      <c r="C645" s="33"/>
      <c r="D645" s="31"/>
      <c r="E645" s="31"/>
      <c r="F645" s="31"/>
      <c r="G645" s="36" t="str">
        <f aca="false">IF(COUNTA(A645:F645)=0,"",IF(E645="","Falta o código",IF(E645&lt;&gt;TRIM(E645),"Confira o código",IF(COUNTIFS(PagoID,E645)&gt;1,"Código repetido",IF(NOT(ISNUMBER(B645)),"Confira a data",IF(OR(B645&lt;1,B645&gt;73415,INT(B645)&lt;&gt;B645),"Confira a data",IF(NOT(ISNUMBER(C645)),"Confira o valor",IF(C645&lt;=0,"Valor maior que zero",IF(COUNTIFS(Medios,D645)&lt;&gt;1,"Escolha um meio",IF(COUNTIFS(GastoID,A645)&lt;&gt;1,"Confira o ID da despesa",IF(SUMIFS(GastoValido,GastoID,A645)&lt;=0,"Corrija a obrigação",IF(B645&lt;SUMIFS(GastoFecha,GastoID,A645),"Anterior à despesa","OK"))))))))))))</f>
        <v/>
      </c>
      <c r="H645" s="34" t="n">
        <f aca="false">IF(G645="OK",C645,0)</f>
        <v>0</v>
      </c>
    </row>
    <row r="646" customFormat="false" ht="25" hidden="false" customHeight="true" outlineLevel="0" collapsed="false">
      <c r="A646" s="31"/>
      <c r="B646" s="32"/>
      <c r="C646" s="33"/>
      <c r="D646" s="31"/>
      <c r="E646" s="31"/>
      <c r="F646" s="31"/>
      <c r="G646" s="36" t="str">
        <f aca="false">IF(COUNTA(A646:F646)=0,"",IF(E646="","Falta o código",IF(E646&lt;&gt;TRIM(E646),"Confira o código",IF(COUNTIFS(PagoID,E646)&gt;1,"Código repetido",IF(NOT(ISNUMBER(B646)),"Confira a data",IF(OR(B646&lt;1,B646&gt;73415,INT(B646)&lt;&gt;B646),"Confira a data",IF(NOT(ISNUMBER(C646)),"Confira o valor",IF(C646&lt;=0,"Valor maior que zero",IF(COUNTIFS(Medios,D646)&lt;&gt;1,"Escolha um meio",IF(COUNTIFS(GastoID,A646)&lt;&gt;1,"Confira o ID da despesa",IF(SUMIFS(GastoValido,GastoID,A646)&lt;=0,"Corrija a obrigação",IF(B646&lt;SUMIFS(GastoFecha,GastoID,A646),"Anterior à despesa","OK"))))))))))))</f>
        <v/>
      </c>
      <c r="H646" s="34" t="n">
        <f aca="false">IF(G646="OK",C646,0)</f>
        <v>0</v>
      </c>
    </row>
    <row r="647" customFormat="false" ht="25" hidden="false" customHeight="true" outlineLevel="0" collapsed="false">
      <c r="A647" s="31"/>
      <c r="B647" s="32"/>
      <c r="C647" s="33"/>
      <c r="D647" s="31"/>
      <c r="E647" s="31"/>
      <c r="F647" s="31"/>
      <c r="G647" s="36" t="str">
        <f aca="false">IF(COUNTA(A647:F647)=0,"",IF(E647="","Falta o código",IF(E647&lt;&gt;TRIM(E647),"Confira o código",IF(COUNTIFS(PagoID,E647)&gt;1,"Código repetido",IF(NOT(ISNUMBER(B647)),"Confira a data",IF(OR(B647&lt;1,B647&gt;73415,INT(B647)&lt;&gt;B647),"Confira a data",IF(NOT(ISNUMBER(C647)),"Confira o valor",IF(C647&lt;=0,"Valor maior que zero",IF(COUNTIFS(Medios,D647)&lt;&gt;1,"Escolha um meio",IF(COUNTIFS(GastoID,A647)&lt;&gt;1,"Confira o ID da despesa",IF(SUMIFS(GastoValido,GastoID,A647)&lt;=0,"Corrija a obrigação",IF(B647&lt;SUMIFS(GastoFecha,GastoID,A647),"Anterior à despesa","OK"))))))))))))</f>
        <v/>
      </c>
      <c r="H647" s="34" t="n">
        <f aca="false">IF(G647="OK",C647,0)</f>
        <v>0</v>
      </c>
    </row>
    <row r="648" customFormat="false" ht="25" hidden="false" customHeight="true" outlineLevel="0" collapsed="false">
      <c r="A648" s="31"/>
      <c r="B648" s="32"/>
      <c r="C648" s="33"/>
      <c r="D648" s="31"/>
      <c r="E648" s="31"/>
      <c r="F648" s="31"/>
      <c r="G648" s="36" t="str">
        <f aca="false">IF(COUNTA(A648:F648)=0,"",IF(E648="","Falta o código",IF(E648&lt;&gt;TRIM(E648),"Confira o código",IF(COUNTIFS(PagoID,E648)&gt;1,"Código repetido",IF(NOT(ISNUMBER(B648)),"Confira a data",IF(OR(B648&lt;1,B648&gt;73415,INT(B648)&lt;&gt;B648),"Confira a data",IF(NOT(ISNUMBER(C648)),"Confira o valor",IF(C648&lt;=0,"Valor maior que zero",IF(COUNTIFS(Medios,D648)&lt;&gt;1,"Escolha um meio",IF(COUNTIFS(GastoID,A648)&lt;&gt;1,"Confira o ID da despesa",IF(SUMIFS(GastoValido,GastoID,A648)&lt;=0,"Corrija a obrigação",IF(B648&lt;SUMIFS(GastoFecha,GastoID,A648),"Anterior à despesa","OK"))))))))))))</f>
        <v/>
      </c>
      <c r="H648" s="34" t="n">
        <f aca="false">IF(G648="OK",C648,0)</f>
        <v>0</v>
      </c>
    </row>
    <row r="649" customFormat="false" ht="25" hidden="false" customHeight="true" outlineLevel="0" collapsed="false">
      <c r="A649" s="31"/>
      <c r="B649" s="32"/>
      <c r="C649" s="33"/>
      <c r="D649" s="31"/>
      <c r="E649" s="31"/>
      <c r="F649" s="31"/>
      <c r="G649" s="36" t="str">
        <f aca="false">IF(COUNTA(A649:F649)=0,"",IF(E649="","Falta o código",IF(E649&lt;&gt;TRIM(E649),"Confira o código",IF(COUNTIFS(PagoID,E649)&gt;1,"Código repetido",IF(NOT(ISNUMBER(B649)),"Confira a data",IF(OR(B649&lt;1,B649&gt;73415,INT(B649)&lt;&gt;B649),"Confira a data",IF(NOT(ISNUMBER(C649)),"Confira o valor",IF(C649&lt;=0,"Valor maior que zero",IF(COUNTIFS(Medios,D649)&lt;&gt;1,"Escolha um meio",IF(COUNTIFS(GastoID,A649)&lt;&gt;1,"Confira o ID da despesa",IF(SUMIFS(GastoValido,GastoID,A649)&lt;=0,"Corrija a obrigação",IF(B649&lt;SUMIFS(GastoFecha,GastoID,A649),"Anterior à despesa","OK"))))))))))))</f>
        <v/>
      </c>
      <c r="H649" s="34" t="n">
        <f aca="false">IF(G649="OK",C649,0)</f>
        <v>0</v>
      </c>
    </row>
    <row r="650" customFormat="false" ht="25" hidden="false" customHeight="true" outlineLevel="0" collapsed="false">
      <c r="A650" s="31"/>
      <c r="B650" s="32"/>
      <c r="C650" s="33"/>
      <c r="D650" s="31"/>
      <c r="E650" s="31"/>
      <c r="F650" s="31"/>
      <c r="G650" s="36" t="str">
        <f aca="false">IF(COUNTA(A650:F650)=0,"",IF(E650="","Falta o código",IF(E650&lt;&gt;TRIM(E650),"Confira o código",IF(COUNTIFS(PagoID,E650)&gt;1,"Código repetido",IF(NOT(ISNUMBER(B650)),"Confira a data",IF(OR(B650&lt;1,B650&gt;73415,INT(B650)&lt;&gt;B650),"Confira a data",IF(NOT(ISNUMBER(C650)),"Confira o valor",IF(C650&lt;=0,"Valor maior que zero",IF(COUNTIFS(Medios,D650)&lt;&gt;1,"Escolha um meio",IF(COUNTIFS(GastoID,A650)&lt;&gt;1,"Confira o ID da despesa",IF(SUMIFS(GastoValido,GastoID,A650)&lt;=0,"Corrija a obrigação",IF(B650&lt;SUMIFS(GastoFecha,GastoID,A650),"Anterior à despesa","OK"))))))))))))</f>
        <v/>
      </c>
      <c r="H650" s="34" t="n">
        <f aca="false">IF(G650="OK",C650,0)</f>
        <v>0</v>
      </c>
    </row>
    <row r="651" customFormat="false" ht="25" hidden="false" customHeight="true" outlineLevel="0" collapsed="false">
      <c r="A651" s="31"/>
      <c r="B651" s="32"/>
      <c r="C651" s="33"/>
      <c r="D651" s="31"/>
      <c r="E651" s="31"/>
      <c r="F651" s="31"/>
      <c r="G651" s="36" t="str">
        <f aca="false">IF(COUNTA(A651:F651)=0,"",IF(E651="","Falta o código",IF(E651&lt;&gt;TRIM(E651),"Confira o código",IF(COUNTIFS(PagoID,E651)&gt;1,"Código repetido",IF(NOT(ISNUMBER(B651)),"Confira a data",IF(OR(B651&lt;1,B651&gt;73415,INT(B651)&lt;&gt;B651),"Confira a data",IF(NOT(ISNUMBER(C651)),"Confira o valor",IF(C651&lt;=0,"Valor maior que zero",IF(COUNTIFS(Medios,D651)&lt;&gt;1,"Escolha um meio",IF(COUNTIFS(GastoID,A651)&lt;&gt;1,"Confira o ID da despesa",IF(SUMIFS(GastoValido,GastoID,A651)&lt;=0,"Corrija a obrigação",IF(B651&lt;SUMIFS(GastoFecha,GastoID,A651),"Anterior à despesa","OK"))))))))))))</f>
        <v/>
      </c>
      <c r="H651" s="34" t="n">
        <f aca="false">IF(G651="OK",C651,0)</f>
        <v>0</v>
      </c>
    </row>
    <row r="652" customFormat="false" ht="25" hidden="false" customHeight="true" outlineLevel="0" collapsed="false">
      <c r="A652" s="31"/>
      <c r="B652" s="32"/>
      <c r="C652" s="33"/>
      <c r="D652" s="31"/>
      <c r="E652" s="31"/>
      <c r="F652" s="31"/>
      <c r="G652" s="36" t="str">
        <f aca="false">IF(COUNTA(A652:F652)=0,"",IF(E652="","Falta o código",IF(E652&lt;&gt;TRIM(E652),"Confira o código",IF(COUNTIFS(PagoID,E652)&gt;1,"Código repetido",IF(NOT(ISNUMBER(B652)),"Confira a data",IF(OR(B652&lt;1,B652&gt;73415,INT(B652)&lt;&gt;B652),"Confira a data",IF(NOT(ISNUMBER(C652)),"Confira o valor",IF(C652&lt;=0,"Valor maior que zero",IF(COUNTIFS(Medios,D652)&lt;&gt;1,"Escolha um meio",IF(COUNTIFS(GastoID,A652)&lt;&gt;1,"Confira o ID da despesa",IF(SUMIFS(GastoValido,GastoID,A652)&lt;=0,"Corrija a obrigação",IF(B652&lt;SUMIFS(GastoFecha,GastoID,A652),"Anterior à despesa","OK"))))))))))))</f>
        <v/>
      </c>
      <c r="H652" s="34" t="n">
        <f aca="false">IF(G652="OK",C652,0)</f>
        <v>0</v>
      </c>
    </row>
    <row r="653" customFormat="false" ht="25" hidden="false" customHeight="true" outlineLevel="0" collapsed="false">
      <c r="A653" s="31"/>
      <c r="B653" s="32"/>
      <c r="C653" s="33"/>
      <c r="D653" s="31"/>
      <c r="E653" s="31"/>
      <c r="F653" s="31"/>
      <c r="G653" s="36" t="str">
        <f aca="false">IF(COUNTA(A653:F653)=0,"",IF(E653="","Falta o código",IF(E653&lt;&gt;TRIM(E653),"Confira o código",IF(COUNTIFS(PagoID,E653)&gt;1,"Código repetido",IF(NOT(ISNUMBER(B653)),"Confira a data",IF(OR(B653&lt;1,B653&gt;73415,INT(B653)&lt;&gt;B653),"Confira a data",IF(NOT(ISNUMBER(C653)),"Confira o valor",IF(C653&lt;=0,"Valor maior que zero",IF(COUNTIFS(Medios,D653)&lt;&gt;1,"Escolha um meio",IF(COUNTIFS(GastoID,A653)&lt;&gt;1,"Confira o ID da despesa",IF(SUMIFS(GastoValido,GastoID,A653)&lt;=0,"Corrija a obrigação",IF(B653&lt;SUMIFS(GastoFecha,GastoID,A653),"Anterior à despesa","OK"))))))))))))</f>
        <v/>
      </c>
      <c r="H653" s="34" t="n">
        <f aca="false">IF(G653="OK",C653,0)</f>
        <v>0</v>
      </c>
    </row>
    <row r="654" customFormat="false" ht="25" hidden="false" customHeight="true" outlineLevel="0" collapsed="false">
      <c r="A654" s="31"/>
      <c r="B654" s="32"/>
      <c r="C654" s="33"/>
      <c r="D654" s="31"/>
      <c r="E654" s="31"/>
      <c r="F654" s="31"/>
      <c r="G654" s="36" t="str">
        <f aca="false">IF(COUNTA(A654:F654)=0,"",IF(E654="","Falta o código",IF(E654&lt;&gt;TRIM(E654),"Confira o código",IF(COUNTIFS(PagoID,E654)&gt;1,"Código repetido",IF(NOT(ISNUMBER(B654)),"Confira a data",IF(OR(B654&lt;1,B654&gt;73415,INT(B654)&lt;&gt;B654),"Confira a data",IF(NOT(ISNUMBER(C654)),"Confira o valor",IF(C654&lt;=0,"Valor maior que zero",IF(COUNTIFS(Medios,D654)&lt;&gt;1,"Escolha um meio",IF(COUNTIFS(GastoID,A654)&lt;&gt;1,"Confira o ID da despesa",IF(SUMIFS(GastoValido,GastoID,A654)&lt;=0,"Corrija a obrigação",IF(B654&lt;SUMIFS(GastoFecha,GastoID,A654),"Anterior à despesa","OK"))))))))))))</f>
        <v/>
      </c>
      <c r="H654" s="34" t="n">
        <f aca="false">IF(G654="OK",C654,0)</f>
        <v>0</v>
      </c>
    </row>
    <row r="655" customFormat="false" ht="25" hidden="false" customHeight="true" outlineLevel="0" collapsed="false">
      <c r="A655" s="31"/>
      <c r="B655" s="32"/>
      <c r="C655" s="33"/>
      <c r="D655" s="31"/>
      <c r="E655" s="31"/>
      <c r="F655" s="31"/>
      <c r="G655" s="36" t="str">
        <f aca="false">IF(COUNTA(A655:F655)=0,"",IF(E655="","Falta o código",IF(E655&lt;&gt;TRIM(E655),"Confira o código",IF(COUNTIFS(PagoID,E655)&gt;1,"Código repetido",IF(NOT(ISNUMBER(B655)),"Confira a data",IF(OR(B655&lt;1,B655&gt;73415,INT(B655)&lt;&gt;B655),"Confira a data",IF(NOT(ISNUMBER(C655)),"Confira o valor",IF(C655&lt;=0,"Valor maior que zero",IF(COUNTIFS(Medios,D655)&lt;&gt;1,"Escolha um meio",IF(COUNTIFS(GastoID,A655)&lt;&gt;1,"Confira o ID da despesa",IF(SUMIFS(GastoValido,GastoID,A655)&lt;=0,"Corrija a obrigação",IF(B655&lt;SUMIFS(GastoFecha,GastoID,A655),"Anterior à despesa","OK"))))))))))))</f>
        <v/>
      </c>
      <c r="H655" s="34" t="n">
        <f aca="false">IF(G655="OK",C655,0)</f>
        <v>0</v>
      </c>
    </row>
    <row r="656" customFormat="false" ht="25" hidden="false" customHeight="true" outlineLevel="0" collapsed="false">
      <c r="A656" s="31"/>
      <c r="B656" s="32"/>
      <c r="C656" s="33"/>
      <c r="D656" s="31"/>
      <c r="E656" s="31"/>
      <c r="F656" s="31"/>
      <c r="G656" s="36" t="str">
        <f aca="false">IF(COUNTA(A656:F656)=0,"",IF(E656="","Falta o código",IF(E656&lt;&gt;TRIM(E656),"Confira o código",IF(COUNTIFS(PagoID,E656)&gt;1,"Código repetido",IF(NOT(ISNUMBER(B656)),"Confira a data",IF(OR(B656&lt;1,B656&gt;73415,INT(B656)&lt;&gt;B656),"Confira a data",IF(NOT(ISNUMBER(C656)),"Confira o valor",IF(C656&lt;=0,"Valor maior que zero",IF(COUNTIFS(Medios,D656)&lt;&gt;1,"Escolha um meio",IF(COUNTIFS(GastoID,A656)&lt;&gt;1,"Confira o ID da despesa",IF(SUMIFS(GastoValido,GastoID,A656)&lt;=0,"Corrija a obrigação",IF(B656&lt;SUMIFS(GastoFecha,GastoID,A656),"Anterior à despesa","OK"))))))))))))</f>
        <v/>
      </c>
      <c r="H656" s="34" t="n">
        <f aca="false">IF(G656="OK",C656,0)</f>
        <v>0</v>
      </c>
    </row>
    <row r="657" customFormat="false" ht="25" hidden="false" customHeight="true" outlineLevel="0" collapsed="false">
      <c r="A657" s="31"/>
      <c r="B657" s="32"/>
      <c r="C657" s="33"/>
      <c r="D657" s="31"/>
      <c r="E657" s="31"/>
      <c r="F657" s="31"/>
      <c r="G657" s="36" t="str">
        <f aca="false">IF(COUNTA(A657:F657)=0,"",IF(E657="","Falta o código",IF(E657&lt;&gt;TRIM(E657),"Confira o código",IF(COUNTIFS(PagoID,E657)&gt;1,"Código repetido",IF(NOT(ISNUMBER(B657)),"Confira a data",IF(OR(B657&lt;1,B657&gt;73415,INT(B657)&lt;&gt;B657),"Confira a data",IF(NOT(ISNUMBER(C657)),"Confira o valor",IF(C657&lt;=0,"Valor maior que zero",IF(COUNTIFS(Medios,D657)&lt;&gt;1,"Escolha um meio",IF(COUNTIFS(GastoID,A657)&lt;&gt;1,"Confira o ID da despesa",IF(SUMIFS(GastoValido,GastoID,A657)&lt;=0,"Corrija a obrigação",IF(B657&lt;SUMIFS(GastoFecha,GastoID,A657),"Anterior à despesa","OK"))))))))))))</f>
        <v/>
      </c>
      <c r="H657" s="34" t="n">
        <f aca="false">IF(G657="OK",C657,0)</f>
        <v>0</v>
      </c>
    </row>
    <row r="658" customFormat="false" ht="25" hidden="false" customHeight="true" outlineLevel="0" collapsed="false">
      <c r="A658" s="31"/>
      <c r="B658" s="32"/>
      <c r="C658" s="33"/>
      <c r="D658" s="31"/>
      <c r="E658" s="31"/>
      <c r="F658" s="31"/>
      <c r="G658" s="36" t="str">
        <f aca="false">IF(COUNTA(A658:F658)=0,"",IF(E658="","Falta o código",IF(E658&lt;&gt;TRIM(E658),"Confira o código",IF(COUNTIFS(PagoID,E658)&gt;1,"Código repetido",IF(NOT(ISNUMBER(B658)),"Confira a data",IF(OR(B658&lt;1,B658&gt;73415,INT(B658)&lt;&gt;B658),"Confira a data",IF(NOT(ISNUMBER(C658)),"Confira o valor",IF(C658&lt;=0,"Valor maior que zero",IF(COUNTIFS(Medios,D658)&lt;&gt;1,"Escolha um meio",IF(COUNTIFS(GastoID,A658)&lt;&gt;1,"Confira o ID da despesa",IF(SUMIFS(GastoValido,GastoID,A658)&lt;=0,"Corrija a obrigação",IF(B658&lt;SUMIFS(GastoFecha,GastoID,A658),"Anterior à despesa","OK"))))))))))))</f>
        <v/>
      </c>
      <c r="H658" s="34" t="n">
        <f aca="false">IF(G658="OK",C658,0)</f>
        <v>0</v>
      </c>
    </row>
    <row r="659" customFormat="false" ht="25" hidden="false" customHeight="true" outlineLevel="0" collapsed="false">
      <c r="A659" s="31"/>
      <c r="B659" s="32"/>
      <c r="C659" s="33"/>
      <c r="D659" s="31"/>
      <c r="E659" s="31"/>
      <c r="F659" s="31"/>
      <c r="G659" s="36" t="str">
        <f aca="false">IF(COUNTA(A659:F659)=0,"",IF(E659="","Falta o código",IF(E659&lt;&gt;TRIM(E659),"Confira o código",IF(COUNTIFS(PagoID,E659)&gt;1,"Código repetido",IF(NOT(ISNUMBER(B659)),"Confira a data",IF(OR(B659&lt;1,B659&gt;73415,INT(B659)&lt;&gt;B659),"Confira a data",IF(NOT(ISNUMBER(C659)),"Confira o valor",IF(C659&lt;=0,"Valor maior que zero",IF(COUNTIFS(Medios,D659)&lt;&gt;1,"Escolha um meio",IF(COUNTIFS(GastoID,A659)&lt;&gt;1,"Confira o ID da despesa",IF(SUMIFS(GastoValido,GastoID,A659)&lt;=0,"Corrija a obrigação",IF(B659&lt;SUMIFS(GastoFecha,GastoID,A659),"Anterior à despesa","OK"))))))))))))</f>
        <v/>
      </c>
      <c r="H659" s="34" t="n">
        <f aca="false">IF(G659="OK",C659,0)</f>
        <v>0</v>
      </c>
    </row>
    <row r="660" customFormat="false" ht="25" hidden="false" customHeight="true" outlineLevel="0" collapsed="false">
      <c r="A660" s="31"/>
      <c r="B660" s="32"/>
      <c r="C660" s="33"/>
      <c r="D660" s="31"/>
      <c r="E660" s="31"/>
      <c r="F660" s="31"/>
      <c r="G660" s="36" t="str">
        <f aca="false">IF(COUNTA(A660:F660)=0,"",IF(E660="","Falta o código",IF(E660&lt;&gt;TRIM(E660),"Confira o código",IF(COUNTIFS(PagoID,E660)&gt;1,"Código repetido",IF(NOT(ISNUMBER(B660)),"Confira a data",IF(OR(B660&lt;1,B660&gt;73415,INT(B660)&lt;&gt;B660),"Confira a data",IF(NOT(ISNUMBER(C660)),"Confira o valor",IF(C660&lt;=0,"Valor maior que zero",IF(COUNTIFS(Medios,D660)&lt;&gt;1,"Escolha um meio",IF(COUNTIFS(GastoID,A660)&lt;&gt;1,"Confira o ID da despesa",IF(SUMIFS(GastoValido,GastoID,A660)&lt;=0,"Corrija a obrigação",IF(B660&lt;SUMIFS(GastoFecha,GastoID,A660),"Anterior à despesa","OK"))))))))))))</f>
        <v/>
      </c>
      <c r="H660" s="34" t="n">
        <f aca="false">IF(G660="OK",C660,0)</f>
        <v>0</v>
      </c>
    </row>
    <row r="661" customFormat="false" ht="25" hidden="false" customHeight="true" outlineLevel="0" collapsed="false">
      <c r="A661" s="31"/>
      <c r="B661" s="32"/>
      <c r="C661" s="33"/>
      <c r="D661" s="31"/>
      <c r="E661" s="31"/>
      <c r="F661" s="31"/>
      <c r="G661" s="36" t="str">
        <f aca="false">IF(COUNTA(A661:F661)=0,"",IF(E661="","Falta o código",IF(E661&lt;&gt;TRIM(E661),"Confira o código",IF(COUNTIFS(PagoID,E661)&gt;1,"Código repetido",IF(NOT(ISNUMBER(B661)),"Confira a data",IF(OR(B661&lt;1,B661&gt;73415,INT(B661)&lt;&gt;B661),"Confira a data",IF(NOT(ISNUMBER(C661)),"Confira o valor",IF(C661&lt;=0,"Valor maior que zero",IF(COUNTIFS(Medios,D661)&lt;&gt;1,"Escolha um meio",IF(COUNTIFS(GastoID,A661)&lt;&gt;1,"Confira o ID da despesa",IF(SUMIFS(GastoValido,GastoID,A661)&lt;=0,"Corrija a obrigação",IF(B661&lt;SUMIFS(GastoFecha,GastoID,A661),"Anterior à despesa","OK"))))))))))))</f>
        <v/>
      </c>
      <c r="H661" s="34" t="n">
        <f aca="false">IF(G661="OK",C661,0)</f>
        <v>0</v>
      </c>
    </row>
    <row r="662" customFormat="false" ht="25" hidden="false" customHeight="true" outlineLevel="0" collapsed="false">
      <c r="A662" s="31"/>
      <c r="B662" s="32"/>
      <c r="C662" s="33"/>
      <c r="D662" s="31"/>
      <c r="E662" s="31"/>
      <c r="F662" s="31"/>
      <c r="G662" s="36" t="str">
        <f aca="false">IF(COUNTA(A662:F662)=0,"",IF(E662="","Falta o código",IF(E662&lt;&gt;TRIM(E662),"Confira o código",IF(COUNTIFS(PagoID,E662)&gt;1,"Código repetido",IF(NOT(ISNUMBER(B662)),"Confira a data",IF(OR(B662&lt;1,B662&gt;73415,INT(B662)&lt;&gt;B662),"Confira a data",IF(NOT(ISNUMBER(C662)),"Confira o valor",IF(C662&lt;=0,"Valor maior que zero",IF(COUNTIFS(Medios,D662)&lt;&gt;1,"Escolha um meio",IF(COUNTIFS(GastoID,A662)&lt;&gt;1,"Confira o ID da despesa",IF(SUMIFS(GastoValido,GastoID,A662)&lt;=0,"Corrija a obrigação",IF(B662&lt;SUMIFS(GastoFecha,GastoID,A662),"Anterior à despesa","OK"))))))))))))</f>
        <v/>
      </c>
      <c r="H662" s="34" t="n">
        <f aca="false">IF(G662="OK",C662,0)</f>
        <v>0</v>
      </c>
    </row>
    <row r="663" customFormat="false" ht="25" hidden="false" customHeight="true" outlineLevel="0" collapsed="false">
      <c r="A663" s="31"/>
      <c r="B663" s="32"/>
      <c r="C663" s="33"/>
      <c r="D663" s="31"/>
      <c r="E663" s="31"/>
      <c r="F663" s="31"/>
      <c r="G663" s="36" t="str">
        <f aca="false">IF(COUNTA(A663:F663)=0,"",IF(E663="","Falta o código",IF(E663&lt;&gt;TRIM(E663),"Confira o código",IF(COUNTIFS(PagoID,E663)&gt;1,"Código repetido",IF(NOT(ISNUMBER(B663)),"Confira a data",IF(OR(B663&lt;1,B663&gt;73415,INT(B663)&lt;&gt;B663),"Confira a data",IF(NOT(ISNUMBER(C663)),"Confira o valor",IF(C663&lt;=0,"Valor maior que zero",IF(COUNTIFS(Medios,D663)&lt;&gt;1,"Escolha um meio",IF(COUNTIFS(GastoID,A663)&lt;&gt;1,"Confira o ID da despesa",IF(SUMIFS(GastoValido,GastoID,A663)&lt;=0,"Corrija a obrigação",IF(B663&lt;SUMIFS(GastoFecha,GastoID,A663),"Anterior à despesa","OK"))))))))))))</f>
        <v/>
      </c>
      <c r="H663" s="34" t="n">
        <f aca="false">IF(G663="OK",C663,0)</f>
        <v>0</v>
      </c>
    </row>
    <row r="664" customFormat="false" ht="25" hidden="false" customHeight="true" outlineLevel="0" collapsed="false">
      <c r="A664" s="31"/>
      <c r="B664" s="32"/>
      <c r="C664" s="33"/>
      <c r="D664" s="31"/>
      <c r="E664" s="31"/>
      <c r="F664" s="31"/>
      <c r="G664" s="36" t="str">
        <f aca="false">IF(COUNTA(A664:F664)=0,"",IF(E664="","Falta o código",IF(E664&lt;&gt;TRIM(E664),"Confira o código",IF(COUNTIFS(PagoID,E664)&gt;1,"Código repetido",IF(NOT(ISNUMBER(B664)),"Confira a data",IF(OR(B664&lt;1,B664&gt;73415,INT(B664)&lt;&gt;B664),"Confira a data",IF(NOT(ISNUMBER(C664)),"Confira o valor",IF(C664&lt;=0,"Valor maior que zero",IF(COUNTIFS(Medios,D664)&lt;&gt;1,"Escolha um meio",IF(COUNTIFS(GastoID,A664)&lt;&gt;1,"Confira o ID da despesa",IF(SUMIFS(GastoValido,GastoID,A664)&lt;=0,"Corrija a obrigação",IF(B664&lt;SUMIFS(GastoFecha,GastoID,A664),"Anterior à despesa","OK"))))))))))))</f>
        <v/>
      </c>
      <c r="H664" s="34" t="n">
        <f aca="false">IF(G664="OK",C664,0)</f>
        <v>0</v>
      </c>
    </row>
    <row r="665" customFormat="false" ht="25" hidden="false" customHeight="true" outlineLevel="0" collapsed="false">
      <c r="A665" s="31"/>
      <c r="B665" s="32"/>
      <c r="C665" s="33"/>
      <c r="D665" s="31"/>
      <c r="E665" s="31"/>
      <c r="F665" s="31"/>
      <c r="G665" s="36" t="str">
        <f aca="false">IF(COUNTA(A665:F665)=0,"",IF(E665="","Falta o código",IF(E665&lt;&gt;TRIM(E665),"Confira o código",IF(COUNTIFS(PagoID,E665)&gt;1,"Código repetido",IF(NOT(ISNUMBER(B665)),"Confira a data",IF(OR(B665&lt;1,B665&gt;73415,INT(B665)&lt;&gt;B665),"Confira a data",IF(NOT(ISNUMBER(C665)),"Confira o valor",IF(C665&lt;=0,"Valor maior que zero",IF(COUNTIFS(Medios,D665)&lt;&gt;1,"Escolha um meio",IF(COUNTIFS(GastoID,A665)&lt;&gt;1,"Confira o ID da despesa",IF(SUMIFS(GastoValido,GastoID,A665)&lt;=0,"Corrija a obrigação",IF(B665&lt;SUMIFS(GastoFecha,GastoID,A665),"Anterior à despesa","OK"))))))))))))</f>
        <v/>
      </c>
      <c r="H665" s="34" t="n">
        <f aca="false">IF(G665="OK",C665,0)</f>
        <v>0</v>
      </c>
    </row>
    <row r="666" customFormat="false" ht="25" hidden="false" customHeight="true" outlineLevel="0" collapsed="false">
      <c r="A666" s="31"/>
      <c r="B666" s="32"/>
      <c r="C666" s="33"/>
      <c r="D666" s="31"/>
      <c r="E666" s="31"/>
      <c r="F666" s="31"/>
      <c r="G666" s="36" t="str">
        <f aca="false">IF(COUNTA(A666:F666)=0,"",IF(E666="","Falta o código",IF(E666&lt;&gt;TRIM(E666),"Confira o código",IF(COUNTIFS(PagoID,E666)&gt;1,"Código repetido",IF(NOT(ISNUMBER(B666)),"Confira a data",IF(OR(B666&lt;1,B666&gt;73415,INT(B666)&lt;&gt;B666),"Confira a data",IF(NOT(ISNUMBER(C666)),"Confira o valor",IF(C666&lt;=0,"Valor maior que zero",IF(COUNTIFS(Medios,D666)&lt;&gt;1,"Escolha um meio",IF(COUNTIFS(GastoID,A666)&lt;&gt;1,"Confira o ID da despesa",IF(SUMIFS(GastoValido,GastoID,A666)&lt;=0,"Corrija a obrigação",IF(B666&lt;SUMIFS(GastoFecha,GastoID,A666),"Anterior à despesa","OK"))))))))))))</f>
        <v/>
      </c>
      <c r="H666" s="34" t="n">
        <f aca="false">IF(G666="OK",C666,0)</f>
        <v>0</v>
      </c>
    </row>
    <row r="667" customFormat="false" ht="25" hidden="false" customHeight="true" outlineLevel="0" collapsed="false">
      <c r="A667" s="31"/>
      <c r="B667" s="32"/>
      <c r="C667" s="33"/>
      <c r="D667" s="31"/>
      <c r="E667" s="31"/>
      <c r="F667" s="31"/>
      <c r="G667" s="36" t="str">
        <f aca="false">IF(COUNTA(A667:F667)=0,"",IF(E667="","Falta o código",IF(E667&lt;&gt;TRIM(E667),"Confira o código",IF(COUNTIFS(PagoID,E667)&gt;1,"Código repetido",IF(NOT(ISNUMBER(B667)),"Confira a data",IF(OR(B667&lt;1,B667&gt;73415,INT(B667)&lt;&gt;B667),"Confira a data",IF(NOT(ISNUMBER(C667)),"Confira o valor",IF(C667&lt;=0,"Valor maior que zero",IF(COUNTIFS(Medios,D667)&lt;&gt;1,"Escolha um meio",IF(COUNTIFS(GastoID,A667)&lt;&gt;1,"Confira o ID da despesa",IF(SUMIFS(GastoValido,GastoID,A667)&lt;=0,"Corrija a obrigação",IF(B667&lt;SUMIFS(GastoFecha,GastoID,A667),"Anterior à despesa","OK"))))))))))))</f>
        <v/>
      </c>
      <c r="H667" s="34" t="n">
        <f aca="false">IF(G667="OK",C667,0)</f>
        <v>0</v>
      </c>
    </row>
    <row r="668" customFormat="false" ht="25" hidden="false" customHeight="true" outlineLevel="0" collapsed="false">
      <c r="A668" s="31"/>
      <c r="B668" s="32"/>
      <c r="C668" s="33"/>
      <c r="D668" s="31"/>
      <c r="E668" s="31"/>
      <c r="F668" s="31"/>
      <c r="G668" s="36" t="str">
        <f aca="false">IF(COUNTA(A668:F668)=0,"",IF(E668="","Falta o código",IF(E668&lt;&gt;TRIM(E668),"Confira o código",IF(COUNTIFS(PagoID,E668)&gt;1,"Código repetido",IF(NOT(ISNUMBER(B668)),"Confira a data",IF(OR(B668&lt;1,B668&gt;73415,INT(B668)&lt;&gt;B668),"Confira a data",IF(NOT(ISNUMBER(C668)),"Confira o valor",IF(C668&lt;=0,"Valor maior que zero",IF(COUNTIFS(Medios,D668)&lt;&gt;1,"Escolha um meio",IF(COUNTIFS(GastoID,A668)&lt;&gt;1,"Confira o ID da despesa",IF(SUMIFS(GastoValido,GastoID,A668)&lt;=0,"Corrija a obrigação",IF(B668&lt;SUMIFS(GastoFecha,GastoID,A668),"Anterior à despesa","OK"))))))))))))</f>
        <v/>
      </c>
      <c r="H668" s="34" t="n">
        <f aca="false">IF(G668="OK",C668,0)</f>
        <v>0</v>
      </c>
    </row>
    <row r="669" customFormat="false" ht="25" hidden="false" customHeight="true" outlineLevel="0" collapsed="false">
      <c r="A669" s="31"/>
      <c r="B669" s="32"/>
      <c r="C669" s="33"/>
      <c r="D669" s="31"/>
      <c r="E669" s="31"/>
      <c r="F669" s="31"/>
      <c r="G669" s="36" t="str">
        <f aca="false">IF(COUNTA(A669:F669)=0,"",IF(E669="","Falta o código",IF(E669&lt;&gt;TRIM(E669),"Confira o código",IF(COUNTIFS(PagoID,E669)&gt;1,"Código repetido",IF(NOT(ISNUMBER(B669)),"Confira a data",IF(OR(B669&lt;1,B669&gt;73415,INT(B669)&lt;&gt;B669),"Confira a data",IF(NOT(ISNUMBER(C669)),"Confira o valor",IF(C669&lt;=0,"Valor maior que zero",IF(COUNTIFS(Medios,D669)&lt;&gt;1,"Escolha um meio",IF(COUNTIFS(GastoID,A669)&lt;&gt;1,"Confira o ID da despesa",IF(SUMIFS(GastoValido,GastoID,A669)&lt;=0,"Corrija a obrigação",IF(B669&lt;SUMIFS(GastoFecha,GastoID,A669),"Anterior à despesa","OK"))))))))))))</f>
        <v/>
      </c>
      <c r="H669" s="34" t="n">
        <f aca="false">IF(G669="OK",C669,0)</f>
        <v>0</v>
      </c>
    </row>
    <row r="670" customFormat="false" ht="25" hidden="false" customHeight="true" outlineLevel="0" collapsed="false">
      <c r="A670" s="31"/>
      <c r="B670" s="32"/>
      <c r="C670" s="33"/>
      <c r="D670" s="31"/>
      <c r="E670" s="31"/>
      <c r="F670" s="31"/>
      <c r="G670" s="36" t="str">
        <f aca="false">IF(COUNTA(A670:F670)=0,"",IF(E670="","Falta o código",IF(E670&lt;&gt;TRIM(E670),"Confira o código",IF(COUNTIFS(PagoID,E670)&gt;1,"Código repetido",IF(NOT(ISNUMBER(B670)),"Confira a data",IF(OR(B670&lt;1,B670&gt;73415,INT(B670)&lt;&gt;B670),"Confira a data",IF(NOT(ISNUMBER(C670)),"Confira o valor",IF(C670&lt;=0,"Valor maior que zero",IF(COUNTIFS(Medios,D670)&lt;&gt;1,"Escolha um meio",IF(COUNTIFS(GastoID,A670)&lt;&gt;1,"Confira o ID da despesa",IF(SUMIFS(GastoValido,GastoID,A670)&lt;=0,"Corrija a obrigação",IF(B670&lt;SUMIFS(GastoFecha,GastoID,A670),"Anterior à despesa","OK"))))))))))))</f>
        <v/>
      </c>
      <c r="H670" s="34" t="n">
        <f aca="false">IF(G670="OK",C670,0)</f>
        <v>0</v>
      </c>
    </row>
    <row r="671" customFormat="false" ht="25" hidden="false" customHeight="true" outlineLevel="0" collapsed="false">
      <c r="A671" s="31"/>
      <c r="B671" s="32"/>
      <c r="C671" s="33"/>
      <c r="D671" s="31"/>
      <c r="E671" s="31"/>
      <c r="F671" s="31"/>
      <c r="G671" s="36" t="str">
        <f aca="false">IF(COUNTA(A671:F671)=0,"",IF(E671="","Falta o código",IF(E671&lt;&gt;TRIM(E671),"Confira o código",IF(COUNTIFS(PagoID,E671)&gt;1,"Código repetido",IF(NOT(ISNUMBER(B671)),"Confira a data",IF(OR(B671&lt;1,B671&gt;73415,INT(B671)&lt;&gt;B671),"Confira a data",IF(NOT(ISNUMBER(C671)),"Confira o valor",IF(C671&lt;=0,"Valor maior que zero",IF(COUNTIFS(Medios,D671)&lt;&gt;1,"Escolha um meio",IF(COUNTIFS(GastoID,A671)&lt;&gt;1,"Confira o ID da despesa",IF(SUMIFS(GastoValido,GastoID,A671)&lt;=0,"Corrija a obrigação",IF(B671&lt;SUMIFS(GastoFecha,GastoID,A671),"Anterior à despesa","OK"))))))))))))</f>
        <v/>
      </c>
      <c r="H671" s="34" t="n">
        <f aca="false">IF(G671="OK",C671,0)</f>
        <v>0</v>
      </c>
    </row>
    <row r="672" customFormat="false" ht="25" hidden="false" customHeight="true" outlineLevel="0" collapsed="false">
      <c r="A672" s="31"/>
      <c r="B672" s="32"/>
      <c r="C672" s="33"/>
      <c r="D672" s="31"/>
      <c r="E672" s="31"/>
      <c r="F672" s="31"/>
      <c r="G672" s="36" t="str">
        <f aca="false">IF(COUNTA(A672:F672)=0,"",IF(E672="","Falta o código",IF(E672&lt;&gt;TRIM(E672),"Confira o código",IF(COUNTIFS(PagoID,E672)&gt;1,"Código repetido",IF(NOT(ISNUMBER(B672)),"Confira a data",IF(OR(B672&lt;1,B672&gt;73415,INT(B672)&lt;&gt;B672),"Confira a data",IF(NOT(ISNUMBER(C672)),"Confira o valor",IF(C672&lt;=0,"Valor maior que zero",IF(COUNTIFS(Medios,D672)&lt;&gt;1,"Escolha um meio",IF(COUNTIFS(GastoID,A672)&lt;&gt;1,"Confira o ID da despesa",IF(SUMIFS(GastoValido,GastoID,A672)&lt;=0,"Corrija a obrigação",IF(B672&lt;SUMIFS(GastoFecha,GastoID,A672),"Anterior à despesa","OK"))))))))))))</f>
        <v/>
      </c>
      <c r="H672" s="34" t="n">
        <f aca="false">IF(G672="OK",C672,0)</f>
        <v>0</v>
      </c>
    </row>
    <row r="673" customFormat="false" ht="25" hidden="false" customHeight="true" outlineLevel="0" collapsed="false">
      <c r="A673" s="31"/>
      <c r="B673" s="32"/>
      <c r="C673" s="33"/>
      <c r="D673" s="31"/>
      <c r="E673" s="31"/>
      <c r="F673" s="31"/>
      <c r="G673" s="36" t="str">
        <f aca="false">IF(COUNTA(A673:F673)=0,"",IF(E673="","Falta o código",IF(E673&lt;&gt;TRIM(E673),"Confira o código",IF(COUNTIFS(PagoID,E673)&gt;1,"Código repetido",IF(NOT(ISNUMBER(B673)),"Confira a data",IF(OR(B673&lt;1,B673&gt;73415,INT(B673)&lt;&gt;B673),"Confira a data",IF(NOT(ISNUMBER(C673)),"Confira o valor",IF(C673&lt;=0,"Valor maior que zero",IF(COUNTIFS(Medios,D673)&lt;&gt;1,"Escolha um meio",IF(COUNTIFS(GastoID,A673)&lt;&gt;1,"Confira o ID da despesa",IF(SUMIFS(GastoValido,GastoID,A673)&lt;=0,"Corrija a obrigação",IF(B673&lt;SUMIFS(GastoFecha,GastoID,A673),"Anterior à despesa","OK"))))))))))))</f>
        <v/>
      </c>
      <c r="H673" s="34" t="n">
        <f aca="false">IF(G673="OK",C673,0)</f>
        <v>0</v>
      </c>
    </row>
    <row r="674" customFormat="false" ht="25" hidden="false" customHeight="true" outlineLevel="0" collapsed="false">
      <c r="A674" s="31"/>
      <c r="B674" s="32"/>
      <c r="C674" s="33"/>
      <c r="D674" s="31"/>
      <c r="E674" s="31"/>
      <c r="F674" s="31"/>
      <c r="G674" s="36" t="str">
        <f aca="false">IF(COUNTA(A674:F674)=0,"",IF(E674="","Falta o código",IF(E674&lt;&gt;TRIM(E674),"Confira o código",IF(COUNTIFS(PagoID,E674)&gt;1,"Código repetido",IF(NOT(ISNUMBER(B674)),"Confira a data",IF(OR(B674&lt;1,B674&gt;73415,INT(B674)&lt;&gt;B674),"Confira a data",IF(NOT(ISNUMBER(C674)),"Confira o valor",IF(C674&lt;=0,"Valor maior que zero",IF(COUNTIFS(Medios,D674)&lt;&gt;1,"Escolha um meio",IF(COUNTIFS(GastoID,A674)&lt;&gt;1,"Confira o ID da despesa",IF(SUMIFS(GastoValido,GastoID,A674)&lt;=0,"Corrija a obrigação",IF(B674&lt;SUMIFS(GastoFecha,GastoID,A674),"Anterior à despesa","OK"))))))))))))</f>
        <v/>
      </c>
      <c r="H674" s="34" t="n">
        <f aca="false">IF(G674="OK",C674,0)</f>
        <v>0</v>
      </c>
    </row>
    <row r="675" customFormat="false" ht="25" hidden="false" customHeight="true" outlineLevel="0" collapsed="false">
      <c r="A675" s="31"/>
      <c r="B675" s="32"/>
      <c r="C675" s="33"/>
      <c r="D675" s="31"/>
      <c r="E675" s="31"/>
      <c r="F675" s="31"/>
      <c r="G675" s="36" t="str">
        <f aca="false">IF(COUNTA(A675:F675)=0,"",IF(E675="","Falta o código",IF(E675&lt;&gt;TRIM(E675),"Confira o código",IF(COUNTIFS(PagoID,E675)&gt;1,"Código repetido",IF(NOT(ISNUMBER(B675)),"Confira a data",IF(OR(B675&lt;1,B675&gt;73415,INT(B675)&lt;&gt;B675),"Confira a data",IF(NOT(ISNUMBER(C675)),"Confira o valor",IF(C675&lt;=0,"Valor maior que zero",IF(COUNTIFS(Medios,D675)&lt;&gt;1,"Escolha um meio",IF(COUNTIFS(GastoID,A675)&lt;&gt;1,"Confira o ID da despesa",IF(SUMIFS(GastoValido,GastoID,A675)&lt;=0,"Corrija a obrigação",IF(B675&lt;SUMIFS(GastoFecha,GastoID,A675),"Anterior à despesa","OK"))))))))))))</f>
        <v/>
      </c>
      <c r="H675" s="34" t="n">
        <f aca="false">IF(G675="OK",C675,0)</f>
        <v>0</v>
      </c>
    </row>
    <row r="676" customFormat="false" ht="25" hidden="false" customHeight="true" outlineLevel="0" collapsed="false">
      <c r="A676" s="31"/>
      <c r="B676" s="32"/>
      <c r="C676" s="33"/>
      <c r="D676" s="31"/>
      <c r="E676" s="31"/>
      <c r="F676" s="31"/>
      <c r="G676" s="36" t="str">
        <f aca="false">IF(COUNTA(A676:F676)=0,"",IF(E676="","Falta o código",IF(E676&lt;&gt;TRIM(E676),"Confira o código",IF(COUNTIFS(PagoID,E676)&gt;1,"Código repetido",IF(NOT(ISNUMBER(B676)),"Confira a data",IF(OR(B676&lt;1,B676&gt;73415,INT(B676)&lt;&gt;B676),"Confira a data",IF(NOT(ISNUMBER(C676)),"Confira o valor",IF(C676&lt;=0,"Valor maior que zero",IF(COUNTIFS(Medios,D676)&lt;&gt;1,"Escolha um meio",IF(COUNTIFS(GastoID,A676)&lt;&gt;1,"Confira o ID da despesa",IF(SUMIFS(GastoValido,GastoID,A676)&lt;=0,"Corrija a obrigação",IF(B676&lt;SUMIFS(GastoFecha,GastoID,A676),"Anterior à despesa","OK"))))))))))))</f>
        <v/>
      </c>
      <c r="H676" s="34" t="n">
        <f aca="false">IF(G676="OK",C676,0)</f>
        <v>0</v>
      </c>
    </row>
    <row r="677" customFormat="false" ht="25" hidden="false" customHeight="true" outlineLevel="0" collapsed="false">
      <c r="A677" s="31"/>
      <c r="B677" s="32"/>
      <c r="C677" s="33"/>
      <c r="D677" s="31"/>
      <c r="E677" s="31"/>
      <c r="F677" s="31"/>
      <c r="G677" s="36" t="str">
        <f aca="false">IF(COUNTA(A677:F677)=0,"",IF(E677="","Falta o código",IF(E677&lt;&gt;TRIM(E677),"Confira o código",IF(COUNTIFS(PagoID,E677)&gt;1,"Código repetido",IF(NOT(ISNUMBER(B677)),"Confira a data",IF(OR(B677&lt;1,B677&gt;73415,INT(B677)&lt;&gt;B677),"Confira a data",IF(NOT(ISNUMBER(C677)),"Confira o valor",IF(C677&lt;=0,"Valor maior que zero",IF(COUNTIFS(Medios,D677)&lt;&gt;1,"Escolha um meio",IF(COUNTIFS(GastoID,A677)&lt;&gt;1,"Confira o ID da despesa",IF(SUMIFS(GastoValido,GastoID,A677)&lt;=0,"Corrija a obrigação",IF(B677&lt;SUMIFS(GastoFecha,GastoID,A677),"Anterior à despesa","OK"))))))))))))</f>
        <v/>
      </c>
      <c r="H677" s="34" t="n">
        <f aca="false">IF(G677="OK",C677,0)</f>
        <v>0</v>
      </c>
    </row>
    <row r="678" customFormat="false" ht="25" hidden="false" customHeight="true" outlineLevel="0" collapsed="false">
      <c r="A678" s="31"/>
      <c r="B678" s="32"/>
      <c r="C678" s="33"/>
      <c r="D678" s="31"/>
      <c r="E678" s="31"/>
      <c r="F678" s="31"/>
      <c r="G678" s="36" t="str">
        <f aca="false">IF(COUNTA(A678:F678)=0,"",IF(E678="","Falta o código",IF(E678&lt;&gt;TRIM(E678),"Confira o código",IF(COUNTIFS(PagoID,E678)&gt;1,"Código repetido",IF(NOT(ISNUMBER(B678)),"Confira a data",IF(OR(B678&lt;1,B678&gt;73415,INT(B678)&lt;&gt;B678),"Confira a data",IF(NOT(ISNUMBER(C678)),"Confira o valor",IF(C678&lt;=0,"Valor maior que zero",IF(COUNTIFS(Medios,D678)&lt;&gt;1,"Escolha um meio",IF(COUNTIFS(GastoID,A678)&lt;&gt;1,"Confira o ID da despesa",IF(SUMIFS(GastoValido,GastoID,A678)&lt;=0,"Corrija a obrigação",IF(B678&lt;SUMIFS(GastoFecha,GastoID,A678),"Anterior à despesa","OK"))))))))))))</f>
        <v/>
      </c>
      <c r="H678" s="34" t="n">
        <f aca="false">IF(G678="OK",C678,0)</f>
        <v>0</v>
      </c>
    </row>
    <row r="679" customFormat="false" ht="25" hidden="false" customHeight="true" outlineLevel="0" collapsed="false">
      <c r="A679" s="31"/>
      <c r="B679" s="32"/>
      <c r="C679" s="33"/>
      <c r="D679" s="31"/>
      <c r="E679" s="31"/>
      <c r="F679" s="31"/>
      <c r="G679" s="36" t="str">
        <f aca="false">IF(COUNTA(A679:F679)=0,"",IF(E679="","Falta o código",IF(E679&lt;&gt;TRIM(E679),"Confira o código",IF(COUNTIFS(PagoID,E679)&gt;1,"Código repetido",IF(NOT(ISNUMBER(B679)),"Confira a data",IF(OR(B679&lt;1,B679&gt;73415,INT(B679)&lt;&gt;B679),"Confira a data",IF(NOT(ISNUMBER(C679)),"Confira o valor",IF(C679&lt;=0,"Valor maior que zero",IF(COUNTIFS(Medios,D679)&lt;&gt;1,"Escolha um meio",IF(COUNTIFS(GastoID,A679)&lt;&gt;1,"Confira o ID da despesa",IF(SUMIFS(GastoValido,GastoID,A679)&lt;=0,"Corrija a obrigação",IF(B679&lt;SUMIFS(GastoFecha,GastoID,A679),"Anterior à despesa","OK"))))))))))))</f>
        <v/>
      </c>
      <c r="H679" s="34" t="n">
        <f aca="false">IF(G679="OK",C679,0)</f>
        <v>0</v>
      </c>
    </row>
    <row r="680" customFormat="false" ht="25" hidden="false" customHeight="true" outlineLevel="0" collapsed="false">
      <c r="A680" s="31"/>
      <c r="B680" s="32"/>
      <c r="C680" s="33"/>
      <c r="D680" s="31"/>
      <c r="E680" s="31"/>
      <c r="F680" s="31"/>
      <c r="G680" s="36" t="str">
        <f aca="false">IF(COUNTA(A680:F680)=0,"",IF(E680="","Falta o código",IF(E680&lt;&gt;TRIM(E680),"Confira o código",IF(COUNTIFS(PagoID,E680)&gt;1,"Código repetido",IF(NOT(ISNUMBER(B680)),"Confira a data",IF(OR(B680&lt;1,B680&gt;73415,INT(B680)&lt;&gt;B680),"Confira a data",IF(NOT(ISNUMBER(C680)),"Confira o valor",IF(C680&lt;=0,"Valor maior que zero",IF(COUNTIFS(Medios,D680)&lt;&gt;1,"Escolha um meio",IF(COUNTIFS(GastoID,A680)&lt;&gt;1,"Confira o ID da despesa",IF(SUMIFS(GastoValido,GastoID,A680)&lt;=0,"Corrija a obrigação",IF(B680&lt;SUMIFS(GastoFecha,GastoID,A680),"Anterior à despesa","OK"))))))))))))</f>
        <v/>
      </c>
      <c r="H680" s="34" t="n">
        <f aca="false">IF(G680="OK",C680,0)</f>
        <v>0</v>
      </c>
    </row>
    <row r="681" customFormat="false" ht="25" hidden="false" customHeight="true" outlineLevel="0" collapsed="false">
      <c r="A681" s="31"/>
      <c r="B681" s="32"/>
      <c r="C681" s="33"/>
      <c r="D681" s="31"/>
      <c r="E681" s="31"/>
      <c r="F681" s="31"/>
      <c r="G681" s="36" t="str">
        <f aca="false">IF(COUNTA(A681:F681)=0,"",IF(E681="","Falta o código",IF(E681&lt;&gt;TRIM(E681),"Confira o código",IF(COUNTIFS(PagoID,E681)&gt;1,"Código repetido",IF(NOT(ISNUMBER(B681)),"Confira a data",IF(OR(B681&lt;1,B681&gt;73415,INT(B681)&lt;&gt;B681),"Confira a data",IF(NOT(ISNUMBER(C681)),"Confira o valor",IF(C681&lt;=0,"Valor maior que zero",IF(COUNTIFS(Medios,D681)&lt;&gt;1,"Escolha um meio",IF(COUNTIFS(GastoID,A681)&lt;&gt;1,"Confira o ID da despesa",IF(SUMIFS(GastoValido,GastoID,A681)&lt;=0,"Corrija a obrigação",IF(B681&lt;SUMIFS(GastoFecha,GastoID,A681),"Anterior à despesa","OK"))))))))))))</f>
        <v/>
      </c>
      <c r="H681" s="34" t="n">
        <f aca="false">IF(G681="OK",C681,0)</f>
        <v>0</v>
      </c>
    </row>
    <row r="682" customFormat="false" ht="25" hidden="false" customHeight="true" outlineLevel="0" collapsed="false">
      <c r="A682" s="31"/>
      <c r="B682" s="32"/>
      <c r="C682" s="33"/>
      <c r="D682" s="31"/>
      <c r="E682" s="31"/>
      <c r="F682" s="31"/>
      <c r="G682" s="36" t="str">
        <f aca="false">IF(COUNTA(A682:F682)=0,"",IF(E682="","Falta o código",IF(E682&lt;&gt;TRIM(E682),"Confira o código",IF(COUNTIFS(PagoID,E682)&gt;1,"Código repetido",IF(NOT(ISNUMBER(B682)),"Confira a data",IF(OR(B682&lt;1,B682&gt;73415,INT(B682)&lt;&gt;B682),"Confira a data",IF(NOT(ISNUMBER(C682)),"Confira o valor",IF(C682&lt;=0,"Valor maior que zero",IF(COUNTIFS(Medios,D682)&lt;&gt;1,"Escolha um meio",IF(COUNTIFS(GastoID,A682)&lt;&gt;1,"Confira o ID da despesa",IF(SUMIFS(GastoValido,GastoID,A682)&lt;=0,"Corrija a obrigação",IF(B682&lt;SUMIFS(GastoFecha,GastoID,A682),"Anterior à despesa","OK"))))))))))))</f>
        <v/>
      </c>
      <c r="H682" s="34" t="n">
        <f aca="false">IF(G682="OK",C682,0)</f>
        <v>0</v>
      </c>
    </row>
    <row r="683" customFormat="false" ht="25" hidden="false" customHeight="true" outlineLevel="0" collapsed="false">
      <c r="A683" s="31"/>
      <c r="B683" s="32"/>
      <c r="C683" s="33"/>
      <c r="D683" s="31"/>
      <c r="E683" s="31"/>
      <c r="F683" s="31"/>
      <c r="G683" s="36" t="str">
        <f aca="false">IF(COUNTA(A683:F683)=0,"",IF(E683="","Falta o código",IF(E683&lt;&gt;TRIM(E683),"Confira o código",IF(COUNTIFS(PagoID,E683)&gt;1,"Código repetido",IF(NOT(ISNUMBER(B683)),"Confira a data",IF(OR(B683&lt;1,B683&gt;73415,INT(B683)&lt;&gt;B683),"Confira a data",IF(NOT(ISNUMBER(C683)),"Confira o valor",IF(C683&lt;=0,"Valor maior que zero",IF(COUNTIFS(Medios,D683)&lt;&gt;1,"Escolha um meio",IF(COUNTIFS(GastoID,A683)&lt;&gt;1,"Confira o ID da despesa",IF(SUMIFS(GastoValido,GastoID,A683)&lt;=0,"Corrija a obrigação",IF(B683&lt;SUMIFS(GastoFecha,GastoID,A683),"Anterior à despesa","OK"))))))))))))</f>
        <v/>
      </c>
      <c r="H683" s="34" t="n">
        <f aca="false">IF(G683="OK",C683,0)</f>
        <v>0</v>
      </c>
    </row>
    <row r="684" customFormat="false" ht="25" hidden="false" customHeight="true" outlineLevel="0" collapsed="false">
      <c r="A684" s="31"/>
      <c r="B684" s="32"/>
      <c r="C684" s="33"/>
      <c r="D684" s="31"/>
      <c r="E684" s="31"/>
      <c r="F684" s="31"/>
      <c r="G684" s="36" t="str">
        <f aca="false">IF(COUNTA(A684:F684)=0,"",IF(E684="","Falta o código",IF(E684&lt;&gt;TRIM(E684),"Confira o código",IF(COUNTIFS(PagoID,E684)&gt;1,"Código repetido",IF(NOT(ISNUMBER(B684)),"Confira a data",IF(OR(B684&lt;1,B684&gt;73415,INT(B684)&lt;&gt;B684),"Confira a data",IF(NOT(ISNUMBER(C684)),"Confira o valor",IF(C684&lt;=0,"Valor maior que zero",IF(COUNTIFS(Medios,D684)&lt;&gt;1,"Escolha um meio",IF(COUNTIFS(GastoID,A684)&lt;&gt;1,"Confira o ID da despesa",IF(SUMIFS(GastoValido,GastoID,A684)&lt;=0,"Corrija a obrigação",IF(B684&lt;SUMIFS(GastoFecha,GastoID,A684),"Anterior à despesa","OK"))))))))))))</f>
        <v/>
      </c>
      <c r="H684" s="34" t="n">
        <f aca="false">IF(G684="OK",C684,0)</f>
        <v>0</v>
      </c>
    </row>
    <row r="685" customFormat="false" ht="25" hidden="false" customHeight="true" outlineLevel="0" collapsed="false">
      <c r="A685" s="31"/>
      <c r="B685" s="32"/>
      <c r="C685" s="33"/>
      <c r="D685" s="31"/>
      <c r="E685" s="31"/>
      <c r="F685" s="31"/>
      <c r="G685" s="36" t="str">
        <f aca="false">IF(COUNTA(A685:F685)=0,"",IF(E685="","Falta o código",IF(E685&lt;&gt;TRIM(E685),"Confira o código",IF(COUNTIFS(PagoID,E685)&gt;1,"Código repetido",IF(NOT(ISNUMBER(B685)),"Confira a data",IF(OR(B685&lt;1,B685&gt;73415,INT(B685)&lt;&gt;B685),"Confira a data",IF(NOT(ISNUMBER(C685)),"Confira o valor",IF(C685&lt;=0,"Valor maior que zero",IF(COUNTIFS(Medios,D685)&lt;&gt;1,"Escolha um meio",IF(COUNTIFS(GastoID,A685)&lt;&gt;1,"Confira o ID da despesa",IF(SUMIFS(GastoValido,GastoID,A685)&lt;=0,"Corrija a obrigação",IF(B685&lt;SUMIFS(GastoFecha,GastoID,A685),"Anterior à despesa","OK"))))))))))))</f>
        <v/>
      </c>
      <c r="H685" s="34" t="n">
        <f aca="false">IF(G685="OK",C685,0)</f>
        <v>0</v>
      </c>
    </row>
    <row r="686" customFormat="false" ht="25" hidden="false" customHeight="true" outlineLevel="0" collapsed="false">
      <c r="A686" s="31"/>
      <c r="B686" s="32"/>
      <c r="C686" s="33"/>
      <c r="D686" s="31"/>
      <c r="E686" s="31"/>
      <c r="F686" s="31"/>
      <c r="G686" s="36" t="str">
        <f aca="false">IF(COUNTA(A686:F686)=0,"",IF(E686="","Falta o código",IF(E686&lt;&gt;TRIM(E686),"Confira o código",IF(COUNTIFS(PagoID,E686)&gt;1,"Código repetido",IF(NOT(ISNUMBER(B686)),"Confira a data",IF(OR(B686&lt;1,B686&gt;73415,INT(B686)&lt;&gt;B686),"Confira a data",IF(NOT(ISNUMBER(C686)),"Confira o valor",IF(C686&lt;=0,"Valor maior que zero",IF(COUNTIFS(Medios,D686)&lt;&gt;1,"Escolha um meio",IF(COUNTIFS(GastoID,A686)&lt;&gt;1,"Confira o ID da despesa",IF(SUMIFS(GastoValido,GastoID,A686)&lt;=0,"Corrija a obrigação",IF(B686&lt;SUMIFS(GastoFecha,GastoID,A686),"Anterior à despesa","OK"))))))))))))</f>
        <v/>
      </c>
      <c r="H686" s="34" t="n">
        <f aca="false">IF(G686="OK",C686,0)</f>
        <v>0</v>
      </c>
    </row>
    <row r="687" customFormat="false" ht="25" hidden="false" customHeight="true" outlineLevel="0" collapsed="false">
      <c r="A687" s="31"/>
      <c r="B687" s="32"/>
      <c r="C687" s="33"/>
      <c r="D687" s="31"/>
      <c r="E687" s="31"/>
      <c r="F687" s="31"/>
      <c r="G687" s="36" t="str">
        <f aca="false">IF(COUNTA(A687:F687)=0,"",IF(E687="","Falta o código",IF(E687&lt;&gt;TRIM(E687),"Confira o código",IF(COUNTIFS(PagoID,E687)&gt;1,"Código repetido",IF(NOT(ISNUMBER(B687)),"Confira a data",IF(OR(B687&lt;1,B687&gt;73415,INT(B687)&lt;&gt;B687),"Confira a data",IF(NOT(ISNUMBER(C687)),"Confira o valor",IF(C687&lt;=0,"Valor maior que zero",IF(COUNTIFS(Medios,D687)&lt;&gt;1,"Escolha um meio",IF(COUNTIFS(GastoID,A687)&lt;&gt;1,"Confira o ID da despesa",IF(SUMIFS(GastoValido,GastoID,A687)&lt;=0,"Corrija a obrigação",IF(B687&lt;SUMIFS(GastoFecha,GastoID,A687),"Anterior à despesa","OK"))))))))))))</f>
        <v/>
      </c>
      <c r="H687" s="34" t="n">
        <f aca="false">IF(G687="OK",C687,0)</f>
        <v>0</v>
      </c>
    </row>
    <row r="688" customFormat="false" ht="25" hidden="false" customHeight="true" outlineLevel="0" collapsed="false">
      <c r="A688" s="31"/>
      <c r="B688" s="32"/>
      <c r="C688" s="33"/>
      <c r="D688" s="31"/>
      <c r="E688" s="31"/>
      <c r="F688" s="31"/>
      <c r="G688" s="36" t="str">
        <f aca="false">IF(COUNTA(A688:F688)=0,"",IF(E688="","Falta o código",IF(E688&lt;&gt;TRIM(E688),"Confira o código",IF(COUNTIFS(PagoID,E688)&gt;1,"Código repetido",IF(NOT(ISNUMBER(B688)),"Confira a data",IF(OR(B688&lt;1,B688&gt;73415,INT(B688)&lt;&gt;B688),"Confira a data",IF(NOT(ISNUMBER(C688)),"Confira o valor",IF(C688&lt;=0,"Valor maior que zero",IF(COUNTIFS(Medios,D688)&lt;&gt;1,"Escolha um meio",IF(COUNTIFS(GastoID,A688)&lt;&gt;1,"Confira o ID da despesa",IF(SUMIFS(GastoValido,GastoID,A688)&lt;=0,"Corrija a obrigação",IF(B688&lt;SUMIFS(GastoFecha,GastoID,A688),"Anterior à despesa","OK"))))))))))))</f>
        <v/>
      </c>
      <c r="H688" s="34" t="n">
        <f aca="false">IF(G688="OK",C688,0)</f>
        <v>0</v>
      </c>
    </row>
    <row r="689" customFormat="false" ht="25" hidden="false" customHeight="true" outlineLevel="0" collapsed="false">
      <c r="A689" s="31"/>
      <c r="B689" s="32"/>
      <c r="C689" s="33"/>
      <c r="D689" s="31"/>
      <c r="E689" s="31"/>
      <c r="F689" s="31"/>
      <c r="G689" s="36" t="str">
        <f aca="false">IF(COUNTA(A689:F689)=0,"",IF(E689="","Falta o código",IF(E689&lt;&gt;TRIM(E689),"Confira o código",IF(COUNTIFS(PagoID,E689)&gt;1,"Código repetido",IF(NOT(ISNUMBER(B689)),"Confira a data",IF(OR(B689&lt;1,B689&gt;73415,INT(B689)&lt;&gt;B689),"Confira a data",IF(NOT(ISNUMBER(C689)),"Confira o valor",IF(C689&lt;=0,"Valor maior que zero",IF(COUNTIFS(Medios,D689)&lt;&gt;1,"Escolha um meio",IF(COUNTIFS(GastoID,A689)&lt;&gt;1,"Confira o ID da despesa",IF(SUMIFS(GastoValido,GastoID,A689)&lt;=0,"Corrija a obrigação",IF(B689&lt;SUMIFS(GastoFecha,GastoID,A689),"Anterior à despesa","OK"))))))))))))</f>
        <v/>
      </c>
      <c r="H689" s="34" t="n">
        <f aca="false">IF(G689="OK",C689,0)</f>
        <v>0</v>
      </c>
    </row>
    <row r="690" customFormat="false" ht="25" hidden="false" customHeight="true" outlineLevel="0" collapsed="false">
      <c r="A690" s="31"/>
      <c r="B690" s="32"/>
      <c r="C690" s="33"/>
      <c r="D690" s="31"/>
      <c r="E690" s="31"/>
      <c r="F690" s="31"/>
      <c r="G690" s="36" t="str">
        <f aca="false">IF(COUNTA(A690:F690)=0,"",IF(E690="","Falta o código",IF(E690&lt;&gt;TRIM(E690),"Confira o código",IF(COUNTIFS(PagoID,E690)&gt;1,"Código repetido",IF(NOT(ISNUMBER(B690)),"Confira a data",IF(OR(B690&lt;1,B690&gt;73415,INT(B690)&lt;&gt;B690),"Confira a data",IF(NOT(ISNUMBER(C690)),"Confira o valor",IF(C690&lt;=0,"Valor maior que zero",IF(COUNTIFS(Medios,D690)&lt;&gt;1,"Escolha um meio",IF(COUNTIFS(GastoID,A690)&lt;&gt;1,"Confira o ID da despesa",IF(SUMIFS(GastoValido,GastoID,A690)&lt;=0,"Corrija a obrigação",IF(B690&lt;SUMIFS(GastoFecha,GastoID,A690),"Anterior à despesa","OK"))))))))))))</f>
        <v/>
      </c>
      <c r="H690" s="34" t="n">
        <f aca="false">IF(G690="OK",C690,0)</f>
        <v>0</v>
      </c>
    </row>
    <row r="691" customFormat="false" ht="25" hidden="false" customHeight="true" outlineLevel="0" collapsed="false">
      <c r="A691" s="31"/>
      <c r="B691" s="32"/>
      <c r="C691" s="33"/>
      <c r="D691" s="31"/>
      <c r="E691" s="31"/>
      <c r="F691" s="31"/>
      <c r="G691" s="36" t="str">
        <f aca="false">IF(COUNTA(A691:F691)=0,"",IF(E691="","Falta o código",IF(E691&lt;&gt;TRIM(E691),"Confira o código",IF(COUNTIFS(PagoID,E691)&gt;1,"Código repetido",IF(NOT(ISNUMBER(B691)),"Confira a data",IF(OR(B691&lt;1,B691&gt;73415,INT(B691)&lt;&gt;B691),"Confira a data",IF(NOT(ISNUMBER(C691)),"Confira o valor",IF(C691&lt;=0,"Valor maior que zero",IF(COUNTIFS(Medios,D691)&lt;&gt;1,"Escolha um meio",IF(COUNTIFS(GastoID,A691)&lt;&gt;1,"Confira o ID da despesa",IF(SUMIFS(GastoValido,GastoID,A691)&lt;=0,"Corrija a obrigação",IF(B691&lt;SUMIFS(GastoFecha,GastoID,A691),"Anterior à despesa","OK"))))))))))))</f>
        <v/>
      </c>
      <c r="H691" s="34" t="n">
        <f aca="false">IF(G691="OK",C691,0)</f>
        <v>0</v>
      </c>
    </row>
    <row r="692" customFormat="false" ht="25" hidden="false" customHeight="true" outlineLevel="0" collapsed="false">
      <c r="A692" s="31"/>
      <c r="B692" s="32"/>
      <c r="C692" s="33"/>
      <c r="D692" s="31"/>
      <c r="E692" s="31"/>
      <c r="F692" s="31"/>
      <c r="G692" s="36" t="str">
        <f aca="false">IF(COUNTA(A692:F692)=0,"",IF(E692="","Falta o código",IF(E692&lt;&gt;TRIM(E692),"Confira o código",IF(COUNTIFS(PagoID,E692)&gt;1,"Código repetido",IF(NOT(ISNUMBER(B692)),"Confira a data",IF(OR(B692&lt;1,B692&gt;73415,INT(B692)&lt;&gt;B692),"Confira a data",IF(NOT(ISNUMBER(C692)),"Confira o valor",IF(C692&lt;=0,"Valor maior que zero",IF(COUNTIFS(Medios,D692)&lt;&gt;1,"Escolha um meio",IF(COUNTIFS(GastoID,A692)&lt;&gt;1,"Confira o ID da despesa",IF(SUMIFS(GastoValido,GastoID,A692)&lt;=0,"Corrija a obrigação",IF(B692&lt;SUMIFS(GastoFecha,GastoID,A692),"Anterior à despesa","OK"))))))))))))</f>
        <v/>
      </c>
      <c r="H692" s="34" t="n">
        <f aca="false">IF(G692="OK",C692,0)</f>
        <v>0</v>
      </c>
    </row>
    <row r="693" customFormat="false" ht="25" hidden="false" customHeight="true" outlineLevel="0" collapsed="false">
      <c r="A693" s="31"/>
      <c r="B693" s="32"/>
      <c r="C693" s="33"/>
      <c r="D693" s="31"/>
      <c r="E693" s="31"/>
      <c r="F693" s="31"/>
      <c r="G693" s="36" t="str">
        <f aca="false">IF(COUNTA(A693:F693)=0,"",IF(E693="","Falta o código",IF(E693&lt;&gt;TRIM(E693),"Confira o código",IF(COUNTIFS(PagoID,E693)&gt;1,"Código repetido",IF(NOT(ISNUMBER(B693)),"Confira a data",IF(OR(B693&lt;1,B693&gt;73415,INT(B693)&lt;&gt;B693),"Confira a data",IF(NOT(ISNUMBER(C693)),"Confira o valor",IF(C693&lt;=0,"Valor maior que zero",IF(COUNTIFS(Medios,D693)&lt;&gt;1,"Escolha um meio",IF(COUNTIFS(GastoID,A693)&lt;&gt;1,"Confira o ID da despesa",IF(SUMIFS(GastoValido,GastoID,A693)&lt;=0,"Corrija a obrigação",IF(B693&lt;SUMIFS(GastoFecha,GastoID,A693),"Anterior à despesa","OK"))))))))))))</f>
        <v/>
      </c>
      <c r="H693" s="34" t="n">
        <f aca="false">IF(G693="OK",C693,0)</f>
        <v>0</v>
      </c>
    </row>
    <row r="694" customFormat="false" ht="25" hidden="false" customHeight="true" outlineLevel="0" collapsed="false">
      <c r="A694" s="31"/>
      <c r="B694" s="32"/>
      <c r="C694" s="33"/>
      <c r="D694" s="31"/>
      <c r="E694" s="31"/>
      <c r="F694" s="31"/>
      <c r="G694" s="36" t="str">
        <f aca="false">IF(COUNTA(A694:F694)=0,"",IF(E694="","Falta o código",IF(E694&lt;&gt;TRIM(E694),"Confira o código",IF(COUNTIFS(PagoID,E694)&gt;1,"Código repetido",IF(NOT(ISNUMBER(B694)),"Confira a data",IF(OR(B694&lt;1,B694&gt;73415,INT(B694)&lt;&gt;B694),"Confira a data",IF(NOT(ISNUMBER(C694)),"Confira o valor",IF(C694&lt;=0,"Valor maior que zero",IF(COUNTIFS(Medios,D694)&lt;&gt;1,"Escolha um meio",IF(COUNTIFS(GastoID,A694)&lt;&gt;1,"Confira o ID da despesa",IF(SUMIFS(GastoValido,GastoID,A694)&lt;=0,"Corrija a obrigação",IF(B694&lt;SUMIFS(GastoFecha,GastoID,A694),"Anterior à despesa","OK"))))))))))))</f>
        <v/>
      </c>
      <c r="H694" s="34" t="n">
        <f aca="false">IF(G694="OK",C694,0)</f>
        <v>0</v>
      </c>
    </row>
    <row r="695" customFormat="false" ht="25" hidden="false" customHeight="true" outlineLevel="0" collapsed="false">
      <c r="A695" s="31"/>
      <c r="B695" s="32"/>
      <c r="C695" s="33"/>
      <c r="D695" s="31"/>
      <c r="E695" s="31"/>
      <c r="F695" s="31"/>
      <c r="G695" s="36" t="str">
        <f aca="false">IF(COUNTA(A695:F695)=0,"",IF(E695="","Falta o código",IF(E695&lt;&gt;TRIM(E695),"Confira o código",IF(COUNTIFS(PagoID,E695)&gt;1,"Código repetido",IF(NOT(ISNUMBER(B695)),"Confira a data",IF(OR(B695&lt;1,B695&gt;73415,INT(B695)&lt;&gt;B695),"Confira a data",IF(NOT(ISNUMBER(C695)),"Confira o valor",IF(C695&lt;=0,"Valor maior que zero",IF(COUNTIFS(Medios,D695)&lt;&gt;1,"Escolha um meio",IF(COUNTIFS(GastoID,A695)&lt;&gt;1,"Confira o ID da despesa",IF(SUMIFS(GastoValido,GastoID,A695)&lt;=0,"Corrija a obrigação",IF(B695&lt;SUMIFS(GastoFecha,GastoID,A695),"Anterior à despesa","OK"))))))))))))</f>
        <v/>
      </c>
      <c r="H695" s="34" t="n">
        <f aca="false">IF(G695="OK",C695,0)</f>
        <v>0</v>
      </c>
    </row>
    <row r="696" customFormat="false" ht="25" hidden="false" customHeight="true" outlineLevel="0" collapsed="false">
      <c r="A696" s="31"/>
      <c r="B696" s="32"/>
      <c r="C696" s="33"/>
      <c r="D696" s="31"/>
      <c r="E696" s="31"/>
      <c r="F696" s="31"/>
      <c r="G696" s="36" t="str">
        <f aca="false">IF(COUNTA(A696:F696)=0,"",IF(E696="","Falta o código",IF(E696&lt;&gt;TRIM(E696),"Confira o código",IF(COUNTIFS(PagoID,E696)&gt;1,"Código repetido",IF(NOT(ISNUMBER(B696)),"Confira a data",IF(OR(B696&lt;1,B696&gt;73415,INT(B696)&lt;&gt;B696),"Confira a data",IF(NOT(ISNUMBER(C696)),"Confira o valor",IF(C696&lt;=0,"Valor maior que zero",IF(COUNTIFS(Medios,D696)&lt;&gt;1,"Escolha um meio",IF(COUNTIFS(GastoID,A696)&lt;&gt;1,"Confira o ID da despesa",IF(SUMIFS(GastoValido,GastoID,A696)&lt;=0,"Corrija a obrigação",IF(B696&lt;SUMIFS(GastoFecha,GastoID,A696),"Anterior à despesa","OK"))))))))))))</f>
        <v/>
      </c>
      <c r="H696" s="34" t="n">
        <f aca="false">IF(G696="OK",C696,0)</f>
        <v>0</v>
      </c>
    </row>
    <row r="697" customFormat="false" ht="25" hidden="false" customHeight="true" outlineLevel="0" collapsed="false">
      <c r="A697" s="31"/>
      <c r="B697" s="32"/>
      <c r="C697" s="33"/>
      <c r="D697" s="31"/>
      <c r="E697" s="31"/>
      <c r="F697" s="31"/>
      <c r="G697" s="36" t="str">
        <f aca="false">IF(COUNTA(A697:F697)=0,"",IF(E697="","Falta o código",IF(E697&lt;&gt;TRIM(E697),"Confira o código",IF(COUNTIFS(PagoID,E697)&gt;1,"Código repetido",IF(NOT(ISNUMBER(B697)),"Confira a data",IF(OR(B697&lt;1,B697&gt;73415,INT(B697)&lt;&gt;B697),"Confira a data",IF(NOT(ISNUMBER(C697)),"Confira o valor",IF(C697&lt;=0,"Valor maior que zero",IF(COUNTIFS(Medios,D697)&lt;&gt;1,"Escolha um meio",IF(COUNTIFS(GastoID,A697)&lt;&gt;1,"Confira o ID da despesa",IF(SUMIFS(GastoValido,GastoID,A697)&lt;=0,"Corrija a obrigação",IF(B697&lt;SUMIFS(GastoFecha,GastoID,A697),"Anterior à despesa","OK"))))))))))))</f>
        <v/>
      </c>
      <c r="H697" s="34" t="n">
        <f aca="false">IF(G697="OK",C697,0)</f>
        <v>0</v>
      </c>
    </row>
    <row r="698" customFormat="false" ht="25" hidden="false" customHeight="true" outlineLevel="0" collapsed="false">
      <c r="A698" s="31"/>
      <c r="B698" s="32"/>
      <c r="C698" s="33"/>
      <c r="D698" s="31"/>
      <c r="E698" s="31"/>
      <c r="F698" s="31"/>
      <c r="G698" s="36" t="str">
        <f aca="false">IF(COUNTA(A698:F698)=0,"",IF(E698="","Falta o código",IF(E698&lt;&gt;TRIM(E698),"Confira o código",IF(COUNTIFS(PagoID,E698)&gt;1,"Código repetido",IF(NOT(ISNUMBER(B698)),"Confira a data",IF(OR(B698&lt;1,B698&gt;73415,INT(B698)&lt;&gt;B698),"Confira a data",IF(NOT(ISNUMBER(C698)),"Confira o valor",IF(C698&lt;=0,"Valor maior que zero",IF(COUNTIFS(Medios,D698)&lt;&gt;1,"Escolha um meio",IF(COUNTIFS(GastoID,A698)&lt;&gt;1,"Confira o ID da despesa",IF(SUMIFS(GastoValido,GastoID,A698)&lt;=0,"Corrija a obrigação",IF(B698&lt;SUMIFS(GastoFecha,GastoID,A698),"Anterior à despesa","OK"))))))))))))</f>
        <v/>
      </c>
      <c r="H698" s="34" t="n">
        <f aca="false">IF(G698="OK",C698,0)</f>
        <v>0</v>
      </c>
    </row>
    <row r="699" customFormat="false" ht="25" hidden="false" customHeight="true" outlineLevel="0" collapsed="false">
      <c r="A699" s="31"/>
      <c r="B699" s="32"/>
      <c r="C699" s="33"/>
      <c r="D699" s="31"/>
      <c r="E699" s="31"/>
      <c r="F699" s="31"/>
      <c r="G699" s="36" t="str">
        <f aca="false">IF(COUNTA(A699:F699)=0,"",IF(E699="","Falta o código",IF(E699&lt;&gt;TRIM(E699),"Confira o código",IF(COUNTIFS(PagoID,E699)&gt;1,"Código repetido",IF(NOT(ISNUMBER(B699)),"Confira a data",IF(OR(B699&lt;1,B699&gt;73415,INT(B699)&lt;&gt;B699),"Confira a data",IF(NOT(ISNUMBER(C699)),"Confira o valor",IF(C699&lt;=0,"Valor maior que zero",IF(COUNTIFS(Medios,D699)&lt;&gt;1,"Escolha um meio",IF(COUNTIFS(GastoID,A699)&lt;&gt;1,"Confira o ID da despesa",IF(SUMIFS(GastoValido,GastoID,A699)&lt;=0,"Corrija a obrigação",IF(B699&lt;SUMIFS(GastoFecha,GastoID,A699),"Anterior à despesa","OK"))))))))))))</f>
        <v/>
      </c>
      <c r="H699" s="34" t="n">
        <f aca="false">IF(G699="OK",C699,0)</f>
        <v>0</v>
      </c>
    </row>
    <row r="700" customFormat="false" ht="25" hidden="false" customHeight="true" outlineLevel="0" collapsed="false">
      <c r="A700" s="31"/>
      <c r="B700" s="32"/>
      <c r="C700" s="33"/>
      <c r="D700" s="31"/>
      <c r="E700" s="31"/>
      <c r="F700" s="31"/>
      <c r="G700" s="36" t="str">
        <f aca="false">IF(COUNTA(A700:F700)=0,"",IF(E700="","Falta o código",IF(E700&lt;&gt;TRIM(E700),"Confira o código",IF(COUNTIFS(PagoID,E700)&gt;1,"Código repetido",IF(NOT(ISNUMBER(B700)),"Confira a data",IF(OR(B700&lt;1,B700&gt;73415,INT(B700)&lt;&gt;B700),"Confira a data",IF(NOT(ISNUMBER(C700)),"Confira o valor",IF(C700&lt;=0,"Valor maior que zero",IF(COUNTIFS(Medios,D700)&lt;&gt;1,"Escolha um meio",IF(COUNTIFS(GastoID,A700)&lt;&gt;1,"Confira o ID da despesa",IF(SUMIFS(GastoValido,GastoID,A700)&lt;=0,"Corrija a obrigação",IF(B700&lt;SUMIFS(GastoFecha,GastoID,A700),"Anterior à despesa","OK"))))))))))))</f>
        <v/>
      </c>
      <c r="H700" s="34" t="n">
        <f aca="false">IF(G700="OK",C700,0)</f>
        <v>0</v>
      </c>
    </row>
    <row r="701" customFormat="false" ht="25" hidden="false" customHeight="true" outlineLevel="0" collapsed="false">
      <c r="A701" s="31"/>
      <c r="B701" s="32"/>
      <c r="C701" s="33"/>
      <c r="D701" s="31"/>
      <c r="E701" s="31"/>
      <c r="F701" s="31"/>
      <c r="G701" s="36" t="str">
        <f aca="false">IF(COUNTA(A701:F701)=0,"",IF(E701="","Falta o código",IF(E701&lt;&gt;TRIM(E701),"Confira o código",IF(COUNTIFS(PagoID,E701)&gt;1,"Código repetido",IF(NOT(ISNUMBER(B701)),"Confira a data",IF(OR(B701&lt;1,B701&gt;73415,INT(B701)&lt;&gt;B701),"Confira a data",IF(NOT(ISNUMBER(C701)),"Confira o valor",IF(C701&lt;=0,"Valor maior que zero",IF(COUNTIFS(Medios,D701)&lt;&gt;1,"Escolha um meio",IF(COUNTIFS(GastoID,A701)&lt;&gt;1,"Confira o ID da despesa",IF(SUMIFS(GastoValido,GastoID,A701)&lt;=0,"Corrija a obrigação",IF(B701&lt;SUMIFS(GastoFecha,GastoID,A701),"Anterior à despesa","OK"))))))))))))</f>
        <v/>
      </c>
      <c r="H701" s="34" t="n">
        <f aca="false">IF(G701="OK",C701,0)</f>
        <v>0</v>
      </c>
    </row>
    <row r="702" customFormat="false" ht="25" hidden="false" customHeight="true" outlineLevel="0" collapsed="false">
      <c r="A702" s="31"/>
      <c r="B702" s="32"/>
      <c r="C702" s="33"/>
      <c r="D702" s="31"/>
      <c r="E702" s="31"/>
      <c r="F702" s="31"/>
      <c r="G702" s="36" t="str">
        <f aca="false">IF(COUNTA(A702:F702)=0,"",IF(E702="","Falta o código",IF(E702&lt;&gt;TRIM(E702),"Confira o código",IF(COUNTIFS(PagoID,E702)&gt;1,"Código repetido",IF(NOT(ISNUMBER(B702)),"Confira a data",IF(OR(B702&lt;1,B702&gt;73415,INT(B702)&lt;&gt;B702),"Confira a data",IF(NOT(ISNUMBER(C702)),"Confira o valor",IF(C702&lt;=0,"Valor maior que zero",IF(COUNTIFS(Medios,D702)&lt;&gt;1,"Escolha um meio",IF(COUNTIFS(GastoID,A702)&lt;&gt;1,"Confira o ID da despesa",IF(SUMIFS(GastoValido,GastoID,A702)&lt;=0,"Corrija a obrigação",IF(B702&lt;SUMIFS(GastoFecha,GastoID,A702),"Anterior à despesa","OK"))))))))))))</f>
        <v/>
      </c>
      <c r="H702" s="34" t="n">
        <f aca="false">IF(G702="OK",C702,0)</f>
        <v>0</v>
      </c>
    </row>
    <row r="703" customFormat="false" ht="25" hidden="false" customHeight="true" outlineLevel="0" collapsed="false">
      <c r="A703" s="31"/>
      <c r="B703" s="32"/>
      <c r="C703" s="33"/>
      <c r="D703" s="31"/>
      <c r="E703" s="31"/>
      <c r="F703" s="31"/>
      <c r="G703" s="36" t="str">
        <f aca="false">IF(COUNTA(A703:F703)=0,"",IF(E703="","Falta o código",IF(E703&lt;&gt;TRIM(E703),"Confira o código",IF(COUNTIFS(PagoID,E703)&gt;1,"Código repetido",IF(NOT(ISNUMBER(B703)),"Confira a data",IF(OR(B703&lt;1,B703&gt;73415,INT(B703)&lt;&gt;B703),"Confira a data",IF(NOT(ISNUMBER(C703)),"Confira o valor",IF(C703&lt;=0,"Valor maior que zero",IF(COUNTIFS(Medios,D703)&lt;&gt;1,"Escolha um meio",IF(COUNTIFS(GastoID,A703)&lt;&gt;1,"Confira o ID da despesa",IF(SUMIFS(GastoValido,GastoID,A703)&lt;=0,"Corrija a obrigação",IF(B703&lt;SUMIFS(GastoFecha,GastoID,A703),"Anterior à despesa","OK"))))))))))))</f>
        <v/>
      </c>
      <c r="H703" s="34" t="n">
        <f aca="false">IF(G703="OK",C703,0)</f>
        <v>0</v>
      </c>
    </row>
    <row r="704" customFormat="false" ht="25" hidden="false" customHeight="true" outlineLevel="0" collapsed="false">
      <c r="A704" s="31"/>
      <c r="B704" s="32"/>
      <c r="C704" s="33"/>
      <c r="D704" s="31"/>
      <c r="E704" s="31"/>
      <c r="F704" s="31"/>
      <c r="G704" s="36" t="str">
        <f aca="false">IF(COUNTA(A704:F704)=0,"",IF(E704="","Falta o código",IF(E704&lt;&gt;TRIM(E704),"Confira o código",IF(COUNTIFS(PagoID,E704)&gt;1,"Código repetido",IF(NOT(ISNUMBER(B704)),"Confira a data",IF(OR(B704&lt;1,B704&gt;73415,INT(B704)&lt;&gt;B704),"Confira a data",IF(NOT(ISNUMBER(C704)),"Confira o valor",IF(C704&lt;=0,"Valor maior que zero",IF(COUNTIFS(Medios,D704)&lt;&gt;1,"Escolha um meio",IF(COUNTIFS(GastoID,A704)&lt;&gt;1,"Confira o ID da despesa",IF(SUMIFS(GastoValido,GastoID,A704)&lt;=0,"Corrija a obrigação",IF(B704&lt;SUMIFS(GastoFecha,GastoID,A704),"Anterior à despesa","OK"))))))))))))</f>
        <v/>
      </c>
      <c r="H704" s="34" t="n">
        <f aca="false">IF(G704="OK",C704,0)</f>
        <v>0</v>
      </c>
    </row>
    <row r="705" customFormat="false" ht="25" hidden="false" customHeight="true" outlineLevel="0" collapsed="false">
      <c r="A705" s="31"/>
      <c r="B705" s="32"/>
      <c r="C705" s="33"/>
      <c r="D705" s="31"/>
      <c r="E705" s="31"/>
      <c r="F705" s="31"/>
      <c r="G705" s="36" t="str">
        <f aca="false">IF(COUNTA(A705:F705)=0,"",IF(E705="","Falta o código",IF(E705&lt;&gt;TRIM(E705),"Confira o código",IF(COUNTIFS(PagoID,E705)&gt;1,"Código repetido",IF(NOT(ISNUMBER(B705)),"Confira a data",IF(OR(B705&lt;1,B705&gt;73415,INT(B705)&lt;&gt;B705),"Confira a data",IF(NOT(ISNUMBER(C705)),"Confira o valor",IF(C705&lt;=0,"Valor maior que zero",IF(COUNTIFS(Medios,D705)&lt;&gt;1,"Escolha um meio",IF(COUNTIFS(GastoID,A705)&lt;&gt;1,"Confira o ID da despesa",IF(SUMIFS(GastoValido,GastoID,A705)&lt;=0,"Corrija a obrigação",IF(B705&lt;SUMIFS(GastoFecha,GastoID,A705),"Anterior à despesa","OK"))))))))))))</f>
        <v/>
      </c>
      <c r="H705" s="34" t="n">
        <f aca="false">IF(G705="OK",C705,0)</f>
        <v>0</v>
      </c>
    </row>
    <row r="706" customFormat="false" ht="25" hidden="false" customHeight="true" outlineLevel="0" collapsed="false">
      <c r="A706" s="31"/>
      <c r="B706" s="32"/>
      <c r="C706" s="33"/>
      <c r="D706" s="31"/>
      <c r="E706" s="31"/>
      <c r="F706" s="31"/>
      <c r="G706" s="36" t="str">
        <f aca="false">IF(COUNTA(A706:F706)=0,"",IF(E706="","Falta o código",IF(E706&lt;&gt;TRIM(E706),"Confira o código",IF(COUNTIFS(PagoID,E706)&gt;1,"Código repetido",IF(NOT(ISNUMBER(B706)),"Confira a data",IF(OR(B706&lt;1,B706&gt;73415,INT(B706)&lt;&gt;B706),"Confira a data",IF(NOT(ISNUMBER(C706)),"Confira o valor",IF(C706&lt;=0,"Valor maior que zero",IF(COUNTIFS(Medios,D706)&lt;&gt;1,"Escolha um meio",IF(COUNTIFS(GastoID,A706)&lt;&gt;1,"Confira o ID da despesa",IF(SUMIFS(GastoValido,GastoID,A706)&lt;=0,"Corrija a obrigação",IF(B706&lt;SUMIFS(GastoFecha,GastoID,A706),"Anterior à despesa","OK"))))))))))))</f>
        <v/>
      </c>
      <c r="H706" s="34" t="n">
        <f aca="false">IF(G706="OK",C706,0)</f>
        <v>0</v>
      </c>
    </row>
    <row r="707" customFormat="false" ht="25" hidden="false" customHeight="true" outlineLevel="0" collapsed="false">
      <c r="A707" s="31"/>
      <c r="B707" s="32"/>
      <c r="C707" s="33"/>
      <c r="D707" s="31"/>
      <c r="E707" s="31"/>
      <c r="F707" s="31"/>
      <c r="G707" s="36" t="str">
        <f aca="false">IF(COUNTA(A707:F707)=0,"",IF(E707="","Falta o código",IF(E707&lt;&gt;TRIM(E707),"Confira o código",IF(COUNTIFS(PagoID,E707)&gt;1,"Código repetido",IF(NOT(ISNUMBER(B707)),"Confira a data",IF(OR(B707&lt;1,B707&gt;73415,INT(B707)&lt;&gt;B707),"Confira a data",IF(NOT(ISNUMBER(C707)),"Confira o valor",IF(C707&lt;=0,"Valor maior que zero",IF(COUNTIFS(Medios,D707)&lt;&gt;1,"Escolha um meio",IF(COUNTIFS(GastoID,A707)&lt;&gt;1,"Confira o ID da despesa",IF(SUMIFS(GastoValido,GastoID,A707)&lt;=0,"Corrija a obrigação",IF(B707&lt;SUMIFS(GastoFecha,GastoID,A707),"Anterior à despesa","OK"))))))))))))</f>
        <v/>
      </c>
      <c r="H707" s="34" t="n">
        <f aca="false">IF(G707="OK",C707,0)</f>
        <v>0</v>
      </c>
    </row>
    <row r="708" customFormat="false" ht="25" hidden="false" customHeight="true" outlineLevel="0" collapsed="false">
      <c r="A708" s="31"/>
      <c r="B708" s="32"/>
      <c r="C708" s="33"/>
      <c r="D708" s="31"/>
      <c r="E708" s="31"/>
      <c r="F708" s="31"/>
      <c r="G708" s="36" t="str">
        <f aca="false">IF(COUNTA(A708:F708)=0,"",IF(E708="","Falta o código",IF(E708&lt;&gt;TRIM(E708),"Confira o código",IF(COUNTIFS(PagoID,E708)&gt;1,"Código repetido",IF(NOT(ISNUMBER(B708)),"Confira a data",IF(OR(B708&lt;1,B708&gt;73415,INT(B708)&lt;&gt;B708),"Confira a data",IF(NOT(ISNUMBER(C708)),"Confira o valor",IF(C708&lt;=0,"Valor maior que zero",IF(COUNTIFS(Medios,D708)&lt;&gt;1,"Escolha um meio",IF(COUNTIFS(GastoID,A708)&lt;&gt;1,"Confira o ID da despesa",IF(SUMIFS(GastoValido,GastoID,A708)&lt;=0,"Corrija a obrigação",IF(B708&lt;SUMIFS(GastoFecha,GastoID,A708),"Anterior à despesa","OK"))))))))))))</f>
        <v/>
      </c>
      <c r="H708" s="34" t="n">
        <f aca="false">IF(G708="OK",C708,0)</f>
        <v>0</v>
      </c>
    </row>
    <row r="709" customFormat="false" ht="25" hidden="false" customHeight="true" outlineLevel="0" collapsed="false">
      <c r="A709" s="31"/>
      <c r="B709" s="32"/>
      <c r="C709" s="33"/>
      <c r="D709" s="31"/>
      <c r="E709" s="31"/>
      <c r="F709" s="31"/>
      <c r="G709" s="36" t="str">
        <f aca="false">IF(COUNTA(A709:F709)=0,"",IF(E709="","Falta o código",IF(E709&lt;&gt;TRIM(E709),"Confira o código",IF(COUNTIFS(PagoID,E709)&gt;1,"Código repetido",IF(NOT(ISNUMBER(B709)),"Confira a data",IF(OR(B709&lt;1,B709&gt;73415,INT(B709)&lt;&gt;B709),"Confira a data",IF(NOT(ISNUMBER(C709)),"Confira o valor",IF(C709&lt;=0,"Valor maior que zero",IF(COUNTIFS(Medios,D709)&lt;&gt;1,"Escolha um meio",IF(COUNTIFS(GastoID,A709)&lt;&gt;1,"Confira o ID da despesa",IF(SUMIFS(GastoValido,GastoID,A709)&lt;=0,"Corrija a obrigação",IF(B709&lt;SUMIFS(GastoFecha,GastoID,A709),"Anterior à despesa","OK"))))))))))))</f>
        <v/>
      </c>
      <c r="H709" s="34" t="n">
        <f aca="false">IF(G709="OK",C709,0)</f>
        <v>0</v>
      </c>
    </row>
    <row r="710" customFormat="false" ht="25" hidden="false" customHeight="true" outlineLevel="0" collapsed="false">
      <c r="A710" s="31"/>
      <c r="B710" s="32"/>
      <c r="C710" s="33"/>
      <c r="D710" s="31"/>
      <c r="E710" s="31"/>
      <c r="F710" s="31"/>
      <c r="G710" s="36" t="str">
        <f aca="false">IF(COUNTA(A710:F710)=0,"",IF(E710="","Falta o código",IF(E710&lt;&gt;TRIM(E710),"Confira o código",IF(COUNTIFS(PagoID,E710)&gt;1,"Código repetido",IF(NOT(ISNUMBER(B710)),"Confira a data",IF(OR(B710&lt;1,B710&gt;73415,INT(B710)&lt;&gt;B710),"Confira a data",IF(NOT(ISNUMBER(C710)),"Confira o valor",IF(C710&lt;=0,"Valor maior que zero",IF(COUNTIFS(Medios,D710)&lt;&gt;1,"Escolha um meio",IF(COUNTIFS(GastoID,A710)&lt;&gt;1,"Confira o ID da despesa",IF(SUMIFS(GastoValido,GastoID,A710)&lt;=0,"Corrija a obrigação",IF(B710&lt;SUMIFS(GastoFecha,GastoID,A710),"Anterior à despesa","OK"))))))))))))</f>
        <v/>
      </c>
      <c r="H710" s="34" t="n">
        <f aca="false">IF(G710="OK",C710,0)</f>
        <v>0</v>
      </c>
    </row>
    <row r="711" customFormat="false" ht="25" hidden="false" customHeight="true" outlineLevel="0" collapsed="false">
      <c r="A711" s="31"/>
      <c r="B711" s="32"/>
      <c r="C711" s="33"/>
      <c r="D711" s="31"/>
      <c r="E711" s="31"/>
      <c r="F711" s="31"/>
      <c r="G711" s="36" t="str">
        <f aca="false">IF(COUNTA(A711:F711)=0,"",IF(E711="","Falta o código",IF(E711&lt;&gt;TRIM(E711),"Confira o código",IF(COUNTIFS(PagoID,E711)&gt;1,"Código repetido",IF(NOT(ISNUMBER(B711)),"Confira a data",IF(OR(B711&lt;1,B711&gt;73415,INT(B711)&lt;&gt;B711),"Confira a data",IF(NOT(ISNUMBER(C711)),"Confira o valor",IF(C711&lt;=0,"Valor maior que zero",IF(COUNTIFS(Medios,D711)&lt;&gt;1,"Escolha um meio",IF(COUNTIFS(GastoID,A711)&lt;&gt;1,"Confira o ID da despesa",IF(SUMIFS(GastoValido,GastoID,A711)&lt;=0,"Corrija a obrigação",IF(B711&lt;SUMIFS(GastoFecha,GastoID,A711),"Anterior à despesa","OK"))))))))))))</f>
        <v/>
      </c>
      <c r="H711" s="34" t="n">
        <f aca="false">IF(G711="OK",C711,0)</f>
        <v>0</v>
      </c>
    </row>
    <row r="712" customFormat="false" ht="25" hidden="false" customHeight="true" outlineLevel="0" collapsed="false">
      <c r="A712" s="31"/>
      <c r="B712" s="32"/>
      <c r="C712" s="33"/>
      <c r="D712" s="31"/>
      <c r="E712" s="31"/>
      <c r="F712" s="31"/>
      <c r="G712" s="36" t="str">
        <f aca="false">IF(COUNTA(A712:F712)=0,"",IF(E712="","Falta o código",IF(E712&lt;&gt;TRIM(E712),"Confira o código",IF(COUNTIFS(PagoID,E712)&gt;1,"Código repetido",IF(NOT(ISNUMBER(B712)),"Confira a data",IF(OR(B712&lt;1,B712&gt;73415,INT(B712)&lt;&gt;B712),"Confira a data",IF(NOT(ISNUMBER(C712)),"Confira o valor",IF(C712&lt;=0,"Valor maior que zero",IF(COUNTIFS(Medios,D712)&lt;&gt;1,"Escolha um meio",IF(COUNTIFS(GastoID,A712)&lt;&gt;1,"Confira o ID da despesa",IF(SUMIFS(GastoValido,GastoID,A712)&lt;=0,"Corrija a obrigação",IF(B712&lt;SUMIFS(GastoFecha,GastoID,A712),"Anterior à despesa","OK"))))))))))))</f>
        <v/>
      </c>
      <c r="H712" s="34" t="n">
        <f aca="false">IF(G712="OK",C712,0)</f>
        <v>0</v>
      </c>
    </row>
    <row r="713" customFormat="false" ht="25" hidden="false" customHeight="true" outlineLevel="0" collapsed="false">
      <c r="A713" s="31"/>
      <c r="B713" s="32"/>
      <c r="C713" s="33"/>
      <c r="D713" s="31"/>
      <c r="E713" s="31"/>
      <c r="F713" s="31"/>
      <c r="G713" s="36" t="str">
        <f aca="false">IF(COUNTA(A713:F713)=0,"",IF(E713="","Falta o código",IF(E713&lt;&gt;TRIM(E713),"Confira o código",IF(COUNTIFS(PagoID,E713)&gt;1,"Código repetido",IF(NOT(ISNUMBER(B713)),"Confira a data",IF(OR(B713&lt;1,B713&gt;73415,INT(B713)&lt;&gt;B713),"Confira a data",IF(NOT(ISNUMBER(C713)),"Confira o valor",IF(C713&lt;=0,"Valor maior que zero",IF(COUNTIFS(Medios,D713)&lt;&gt;1,"Escolha um meio",IF(COUNTIFS(GastoID,A713)&lt;&gt;1,"Confira o ID da despesa",IF(SUMIFS(GastoValido,GastoID,A713)&lt;=0,"Corrija a obrigação",IF(B713&lt;SUMIFS(GastoFecha,GastoID,A713),"Anterior à despesa","OK"))))))))))))</f>
        <v/>
      </c>
      <c r="H713" s="34" t="n">
        <f aca="false">IF(G713="OK",C713,0)</f>
        <v>0</v>
      </c>
    </row>
    <row r="714" customFormat="false" ht="25" hidden="false" customHeight="true" outlineLevel="0" collapsed="false">
      <c r="A714" s="31"/>
      <c r="B714" s="32"/>
      <c r="C714" s="33"/>
      <c r="D714" s="31"/>
      <c r="E714" s="31"/>
      <c r="F714" s="31"/>
      <c r="G714" s="36" t="str">
        <f aca="false">IF(COUNTA(A714:F714)=0,"",IF(E714="","Falta o código",IF(E714&lt;&gt;TRIM(E714),"Confira o código",IF(COUNTIFS(PagoID,E714)&gt;1,"Código repetido",IF(NOT(ISNUMBER(B714)),"Confira a data",IF(OR(B714&lt;1,B714&gt;73415,INT(B714)&lt;&gt;B714),"Confira a data",IF(NOT(ISNUMBER(C714)),"Confira o valor",IF(C714&lt;=0,"Valor maior que zero",IF(COUNTIFS(Medios,D714)&lt;&gt;1,"Escolha um meio",IF(COUNTIFS(GastoID,A714)&lt;&gt;1,"Confira o ID da despesa",IF(SUMIFS(GastoValido,GastoID,A714)&lt;=0,"Corrija a obrigação",IF(B714&lt;SUMIFS(GastoFecha,GastoID,A714),"Anterior à despesa","OK"))))))))))))</f>
        <v/>
      </c>
      <c r="H714" s="34" t="n">
        <f aca="false">IF(G714="OK",C714,0)</f>
        <v>0</v>
      </c>
    </row>
    <row r="715" customFormat="false" ht="25" hidden="false" customHeight="true" outlineLevel="0" collapsed="false">
      <c r="A715" s="31"/>
      <c r="B715" s="32"/>
      <c r="C715" s="33"/>
      <c r="D715" s="31"/>
      <c r="E715" s="31"/>
      <c r="F715" s="31"/>
      <c r="G715" s="36" t="str">
        <f aca="false">IF(COUNTA(A715:F715)=0,"",IF(E715="","Falta o código",IF(E715&lt;&gt;TRIM(E715),"Confira o código",IF(COUNTIFS(PagoID,E715)&gt;1,"Código repetido",IF(NOT(ISNUMBER(B715)),"Confira a data",IF(OR(B715&lt;1,B715&gt;73415,INT(B715)&lt;&gt;B715),"Confira a data",IF(NOT(ISNUMBER(C715)),"Confira o valor",IF(C715&lt;=0,"Valor maior que zero",IF(COUNTIFS(Medios,D715)&lt;&gt;1,"Escolha um meio",IF(COUNTIFS(GastoID,A715)&lt;&gt;1,"Confira o ID da despesa",IF(SUMIFS(GastoValido,GastoID,A715)&lt;=0,"Corrija a obrigação",IF(B715&lt;SUMIFS(GastoFecha,GastoID,A715),"Anterior à despesa","OK"))))))))))))</f>
        <v/>
      </c>
      <c r="H715" s="34" t="n">
        <f aca="false">IF(G715="OK",C715,0)</f>
        <v>0</v>
      </c>
    </row>
    <row r="716" customFormat="false" ht="25" hidden="false" customHeight="true" outlineLevel="0" collapsed="false">
      <c r="A716" s="31"/>
      <c r="B716" s="32"/>
      <c r="C716" s="33"/>
      <c r="D716" s="31"/>
      <c r="E716" s="31"/>
      <c r="F716" s="31"/>
      <c r="G716" s="36" t="str">
        <f aca="false">IF(COUNTA(A716:F716)=0,"",IF(E716="","Falta o código",IF(E716&lt;&gt;TRIM(E716),"Confira o código",IF(COUNTIFS(PagoID,E716)&gt;1,"Código repetido",IF(NOT(ISNUMBER(B716)),"Confira a data",IF(OR(B716&lt;1,B716&gt;73415,INT(B716)&lt;&gt;B716),"Confira a data",IF(NOT(ISNUMBER(C716)),"Confira o valor",IF(C716&lt;=0,"Valor maior que zero",IF(COUNTIFS(Medios,D716)&lt;&gt;1,"Escolha um meio",IF(COUNTIFS(GastoID,A716)&lt;&gt;1,"Confira o ID da despesa",IF(SUMIFS(GastoValido,GastoID,A716)&lt;=0,"Corrija a obrigação",IF(B716&lt;SUMIFS(GastoFecha,GastoID,A716),"Anterior à despesa","OK"))))))))))))</f>
        <v/>
      </c>
      <c r="H716" s="34" t="n">
        <f aca="false">IF(G716="OK",C716,0)</f>
        <v>0</v>
      </c>
    </row>
    <row r="717" customFormat="false" ht="25" hidden="false" customHeight="true" outlineLevel="0" collapsed="false">
      <c r="A717" s="31"/>
      <c r="B717" s="32"/>
      <c r="C717" s="33"/>
      <c r="D717" s="31"/>
      <c r="E717" s="31"/>
      <c r="F717" s="31"/>
      <c r="G717" s="36" t="str">
        <f aca="false">IF(COUNTA(A717:F717)=0,"",IF(E717="","Falta o código",IF(E717&lt;&gt;TRIM(E717),"Confira o código",IF(COUNTIFS(PagoID,E717)&gt;1,"Código repetido",IF(NOT(ISNUMBER(B717)),"Confira a data",IF(OR(B717&lt;1,B717&gt;73415,INT(B717)&lt;&gt;B717),"Confira a data",IF(NOT(ISNUMBER(C717)),"Confira o valor",IF(C717&lt;=0,"Valor maior que zero",IF(COUNTIFS(Medios,D717)&lt;&gt;1,"Escolha um meio",IF(COUNTIFS(GastoID,A717)&lt;&gt;1,"Confira o ID da despesa",IF(SUMIFS(GastoValido,GastoID,A717)&lt;=0,"Corrija a obrigação",IF(B717&lt;SUMIFS(GastoFecha,GastoID,A717),"Anterior à despesa","OK"))))))))))))</f>
        <v/>
      </c>
      <c r="H717" s="34" t="n">
        <f aca="false">IF(G717="OK",C717,0)</f>
        <v>0</v>
      </c>
    </row>
    <row r="718" customFormat="false" ht="25" hidden="false" customHeight="true" outlineLevel="0" collapsed="false">
      <c r="A718" s="31"/>
      <c r="B718" s="32"/>
      <c r="C718" s="33"/>
      <c r="D718" s="31"/>
      <c r="E718" s="31"/>
      <c r="F718" s="31"/>
      <c r="G718" s="36" t="str">
        <f aca="false">IF(COUNTA(A718:F718)=0,"",IF(E718="","Falta o código",IF(E718&lt;&gt;TRIM(E718),"Confira o código",IF(COUNTIFS(PagoID,E718)&gt;1,"Código repetido",IF(NOT(ISNUMBER(B718)),"Confira a data",IF(OR(B718&lt;1,B718&gt;73415,INT(B718)&lt;&gt;B718),"Confira a data",IF(NOT(ISNUMBER(C718)),"Confira o valor",IF(C718&lt;=0,"Valor maior que zero",IF(COUNTIFS(Medios,D718)&lt;&gt;1,"Escolha um meio",IF(COUNTIFS(GastoID,A718)&lt;&gt;1,"Confira o ID da despesa",IF(SUMIFS(GastoValido,GastoID,A718)&lt;=0,"Corrija a obrigação",IF(B718&lt;SUMIFS(GastoFecha,GastoID,A718),"Anterior à despesa","OK"))))))))))))</f>
        <v/>
      </c>
      <c r="H718" s="34" t="n">
        <f aca="false">IF(G718="OK",C718,0)</f>
        <v>0</v>
      </c>
    </row>
    <row r="719" customFormat="false" ht="25" hidden="false" customHeight="true" outlineLevel="0" collapsed="false">
      <c r="A719" s="31"/>
      <c r="B719" s="32"/>
      <c r="C719" s="33"/>
      <c r="D719" s="31"/>
      <c r="E719" s="31"/>
      <c r="F719" s="31"/>
      <c r="G719" s="36" t="str">
        <f aca="false">IF(COUNTA(A719:F719)=0,"",IF(E719="","Falta o código",IF(E719&lt;&gt;TRIM(E719),"Confira o código",IF(COUNTIFS(PagoID,E719)&gt;1,"Código repetido",IF(NOT(ISNUMBER(B719)),"Confira a data",IF(OR(B719&lt;1,B719&gt;73415,INT(B719)&lt;&gt;B719),"Confira a data",IF(NOT(ISNUMBER(C719)),"Confira o valor",IF(C719&lt;=0,"Valor maior que zero",IF(COUNTIFS(Medios,D719)&lt;&gt;1,"Escolha um meio",IF(COUNTIFS(GastoID,A719)&lt;&gt;1,"Confira o ID da despesa",IF(SUMIFS(GastoValido,GastoID,A719)&lt;=0,"Corrija a obrigação",IF(B719&lt;SUMIFS(GastoFecha,GastoID,A719),"Anterior à despesa","OK"))))))))))))</f>
        <v/>
      </c>
      <c r="H719" s="34" t="n">
        <f aca="false">IF(G719="OK",C719,0)</f>
        <v>0</v>
      </c>
    </row>
    <row r="720" customFormat="false" ht="25" hidden="false" customHeight="true" outlineLevel="0" collapsed="false">
      <c r="A720" s="31"/>
      <c r="B720" s="32"/>
      <c r="C720" s="33"/>
      <c r="D720" s="31"/>
      <c r="E720" s="31"/>
      <c r="F720" s="31"/>
      <c r="G720" s="36" t="str">
        <f aca="false">IF(COUNTA(A720:F720)=0,"",IF(E720="","Falta o código",IF(E720&lt;&gt;TRIM(E720),"Confira o código",IF(COUNTIFS(PagoID,E720)&gt;1,"Código repetido",IF(NOT(ISNUMBER(B720)),"Confira a data",IF(OR(B720&lt;1,B720&gt;73415,INT(B720)&lt;&gt;B720),"Confira a data",IF(NOT(ISNUMBER(C720)),"Confira o valor",IF(C720&lt;=0,"Valor maior que zero",IF(COUNTIFS(Medios,D720)&lt;&gt;1,"Escolha um meio",IF(COUNTIFS(GastoID,A720)&lt;&gt;1,"Confira o ID da despesa",IF(SUMIFS(GastoValido,GastoID,A720)&lt;=0,"Corrija a obrigação",IF(B720&lt;SUMIFS(GastoFecha,GastoID,A720),"Anterior à despesa","OK"))))))))))))</f>
        <v/>
      </c>
      <c r="H720" s="34" t="n">
        <f aca="false">IF(G720="OK",C720,0)</f>
        <v>0</v>
      </c>
    </row>
    <row r="721" customFormat="false" ht="25" hidden="false" customHeight="true" outlineLevel="0" collapsed="false">
      <c r="A721" s="31"/>
      <c r="B721" s="32"/>
      <c r="C721" s="33"/>
      <c r="D721" s="31"/>
      <c r="E721" s="31"/>
      <c r="F721" s="31"/>
      <c r="G721" s="36" t="str">
        <f aca="false">IF(COUNTA(A721:F721)=0,"",IF(E721="","Falta o código",IF(E721&lt;&gt;TRIM(E721),"Confira o código",IF(COUNTIFS(PagoID,E721)&gt;1,"Código repetido",IF(NOT(ISNUMBER(B721)),"Confira a data",IF(OR(B721&lt;1,B721&gt;73415,INT(B721)&lt;&gt;B721),"Confira a data",IF(NOT(ISNUMBER(C721)),"Confira o valor",IF(C721&lt;=0,"Valor maior que zero",IF(COUNTIFS(Medios,D721)&lt;&gt;1,"Escolha um meio",IF(COUNTIFS(GastoID,A721)&lt;&gt;1,"Confira o ID da despesa",IF(SUMIFS(GastoValido,GastoID,A721)&lt;=0,"Corrija a obrigação",IF(B721&lt;SUMIFS(GastoFecha,GastoID,A721),"Anterior à despesa","OK"))))))))))))</f>
        <v/>
      </c>
      <c r="H721" s="34" t="n">
        <f aca="false">IF(G721="OK",C721,0)</f>
        <v>0</v>
      </c>
    </row>
    <row r="722" customFormat="false" ht="25" hidden="false" customHeight="true" outlineLevel="0" collapsed="false">
      <c r="A722" s="31"/>
      <c r="B722" s="32"/>
      <c r="C722" s="33"/>
      <c r="D722" s="31"/>
      <c r="E722" s="31"/>
      <c r="F722" s="31"/>
      <c r="G722" s="36" t="str">
        <f aca="false">IF(COUNTA(A722:F722)=0,"",IF(E722="","Falta o código",IF(E722&lt;&gt;TRIM(E722),"Confira o código",IF(COUNTIFS(PagoID,E722)&gt;1,"Código repetido",IF(NOT(ISNUMBER(B722)),"Confira a data",IF(OR(B722&lt;1,B722&gt;73415,INT(B722)&lt;&gt;B722),"Confira a data",IF(NOT(ISNUMBER(C722)),"Confira o valor",IF(C722&lt;=0,"Valor maior que zero",IF(COUNTIFS(Medios,D722)&lt;&gt;1,"Escolha um meio",IF(COUNTIFS(GastoID,A722)&lt;&gt;1,"Confira o ID da despesa",IF(SUMIFS(GastoValido,GastoID,A722)&lt;=0,"Corrija a obrigação",IF(B722&lt;SUMIFS(GastoFecha,GastoID,A722),"Anterior à despesa","OK"))))))))))))</f>
        <v/>
      </c>
      <c r="H722" s="34" t="n">
        <f aca="false">IF(G722="OK",C722,0)</f>
        <v>0</v>
      </c>
    </row>
    <row r="723" customFormat="false" ht="25" hidden="false" customHeight="true" outlineLevel="0" collapsed="false">
      <c r="A723" s="31"/>
      <c r="B723" s="32"/>
      <c r="C723" s="33"/>
      <c r="D723" s="31"/>
      <c r="E723" s="31"/>
      <c r="F723" s="31"/>
      <c r="G723" s="36" t="str">
        <f aca="false">IF(COUNTA(A723:F723)=0,"",IF(E723="","Falta o código",IF(E723&lt;&gt;TRIM(E723),"Confira o código",IF(COUNTIFS(PagoID,E723)&gt;1,"Código repetido",IF(NOT(ISNUMBER(B723)),"Confira a data",IF(OR(B723&lt;1,B723&gt;73415,INT(B723)&lt;&gt;B723),"Confira a data",IF(NOT(ISNUMBER(C723)),"Confira o valor",IF(C723&lt;=0,"Valor maior que zero",IF(COUNTIFS(Medios,D723)&lt;&gt;1,"Escolha um meio",IF(COUNTIFS(GastoID,A723)&lt;&gt;1,"Confira o ID da despesa",IF(SUMIFS(GastoValido,GastoID,A723)&lt;=0,"Corrija a obrigação",IF(B723&lt;SUMIFS(GastoFecha,GastoID,A723),"Anterior à despesa","OK"))))))))))))</f>
        <v/>
      </c>
      <c r="H723" s="34" t="n">
        <f aca="false">IF(G723="OK",C723,0)</f>
        <v>0</v>
      </c>
    </row>
    <row r="724" customFormat="false" ht="25" hidden="false" customHeight="true" outlineLevel="0" collapsed="false">
      <c r="A724" s="31"/>
      <c r="B724" s="32"/>
      <c r="C724" s="33"/>
      <c r="D724" s="31"/>
      <c r="E724" s="31"/>
      <c r="F724" s="31"/>
      <c r="G724" s="36" t="str">
        <f aca="false">IF(COUNTA(A724:F724)=0,"",IF(E724="","Falta o código",IF(E724&lt;&gt;TRIM(E724),"Confira o código",IF(COUNTIFS(PagoID,E724)&gt;1,"Código repetido",IF(NOT(ISNUMBER(B724)),"Confira a data",IF(OR(B724&lt;1,B724&gt;73415,INT(B724)&lt;&gt;B724),"Confira a data",IF(NOT(ISNUMBER(C724)),"Confira o valor",IF(C724&lt;=0,"Valor maior que zero",IF(COUNTIFS(Medios,D724)&lt;&gt;1,"Escolha um meio",IF(COUNTIFS(GastoID,A724)&lt;&gt;1,"Confira o ID da despesa",IF(SUMIFS(GastoValido,GastoID,A724)&lt;=0,"Corrija a obrigação",IF(B724&lt;SUMIFS(GastoFecha,GastoID,A724),"Anterior à despesa","OK"))))))))))))</f>
        <v/>
      </c>
      <c r="H724" s="34" t="n">
        <f aca="false">IF(G724="OK",C724,0)</f>
        <v>0</v>
      </c>
    </row>
    <row r="725" customFormat="false" ht="25" hidden="false" customHeight="true" outlineLevel="0" collapsed="false">
      <c r="A725" s="31"/>
      <c r="B725" s="32"/>
      <c r="C725" s="33"/>
      <c r="D725" s="31"/>
      <c r="E725" s="31"/>
      <c r="F725" s="31"/>
      <c r="G725" s="36" t="str">
        <f aca="false">IF(COUNTA(A725:F725)=0,"",IF(E725="","Falta o código",IF(E725&lt;&gt;TRIM(E725),"Confira o código",IF(COUNTIFS(PagoID,E725)&gt;1,"Código repetido",IF(NOT(ISNUMBER(B725)),"Confira a data",IF(OR(B725&lt;1,B725&gt;73415,INT(B725)&lt;&gt;B725),"Confira a data",IF(NOT(ISNUMBER(C725)),"Confira o valor",IF(C725&lt;=0,"Valor maior que zero",IF(COUNTIFS(Medios,D725)&lt;&gt;1,"Escolha um meio",IF(COUNTIFS(GastoID,A725)&lt;&gt;1,"Confira o ID da despesa",IF(SUMIFS(GastoValido,GastoID,A725)&lt;=0,"Corrija a obrigação",IF(B725&lt;SUMIFS(GastoFecha,GastoID,A725),"Anterior à despesa","OK"))))))))))))</f>
        <v/>
      </c>
      <c r="H725" s="34" t="n">
        <f aca="false">IF(G725="OK",C725,0)</f>
        <v>0</v>
      </c>
    </row>
    <row r="726" customFormat="false" ht="25" hidden="false" customHeight="true" outlineLevel="0" collapsed="false">
      <c r="A726" s="31"/>
      <c r="B726" s="32"/>
      <c r="C726" s="33"/>
      <c r="D726" s="31"/>
      <c r="E726" s="31"/>
      <c r="F726" s="31"/>
      <c r="G726" s="36" t="str">
        <f aca="false">IF(COUNTA(A726:F726)=0,"",IF(E726="","Falta o código",IF(E726&lt;&gt;TRIM(E726),"Confira o código",IF(COUNTIFS(PagoID,E726)&gt;1,"Código repetido",IF(NOT(ISNUMBER(B726)),"Confira a data",IF(OR(B726&lt;1,B726&gt;73415,INT(B726)&lt;&gt;B726),"Confira a data",IF(NOT(ISNUMBER(C726)),"Confira o valor",IF(C726&lt;=0,"Valor maior que zero",IF(COUNTIFS(Medios,D726)&lt;&gt;1,"Escolha um meio",IF(COUNTIFS(GastoID,A726)&lt;&gt;1,"Confira o ID da despesa",IF(SUMIFS(GastoValido,GastoID,A726)&lt;=0,"Corrija a obrigação",IF(B726&lt;SUMIFS(GastoFecha,GastoID,A726),"Anterior à despesa","OK"))))))))))))</f>
        <v/>
      </c>
      <c r="H726" s="34" t="n">
        <f aca="false">IF(G726="OK",C726,0)</f>
        <v>0</v>
      </c>
    </row>
    <row r="727" customFormat="false" ht="25" hidden="false" customHeight="true" outlineLevel="0" collapsed="false">
      <c r="A727" s="31"/>
      <c r="B727" s="32"/>
      <c r="C727" s="33"/>
      <c r="D727" s="31"/>
      <c r="E727" s="31"/>
      <c r="F727" s="31"/>
      <c r="G727" s="36" t="str">
        <f aca="false">IF(COUNTA(A727:F727)=0,"",IF(E727="","Falta o código",IF(E727&lt;&gt;TRIM(E727),"Confira o código",IF(COUNTIFS(PagoID,E727)&gt;1,"Código repetido",IF(NOT(ISNUMBER(B727)),"Confira a data",IF(OR(B727&lt;1,B727&gt;73415,INT(B727)&lt;&gt;B727),"Confira a data",IF(NOT(ISNUMBER(C727)),"Confira o valor",IF(C727&lt;=0,"Valor maior que zero",IF(COUNTIFS(Medios,D727)&lt;&gt;1,"Escolha um meio",IF(COUNTIFS(GastoID,A727)&lt;&gt;1,"Confira o ID da despesa",IF(SUMIFS(GastoValido,GastoID,A727)&lt;=0,"Corrija a obrigação",IF(B727&lt;SUMIFS(GastoFecha,GastoID,A727),"Anterior à despesa","OK"))))))))))))</f>
        <v/>
      </c>
      <c r="H727" s="34" t="n">
        <f aca="false">IF(G727="OK",C727,0)</f>
        <v>0</v>
      </c>
    </row>
    <row r="728" customFormat="false" ht="25" hidden="false" customHeight="true" outlineLevel="0" collapsed="false">
      <c r="A728" s="31"/>
      <c r="B728" s="32"/>
      <c r="C728" s="33"/>
      <c r="D728" s="31"/>
      <c r="E728" s="31"/>
      <c r="F728" s="31"/>
      <c r="G728" s="36" t="str">
        <f aca="false">IF(COUNTA(A728:F728)=0,"",IF(E728="","Falta o código",IF(E728&lt;&gt;TRIM(E728),"Confira o código",IF(COUNTIFS(PagoID,E728)&gt;1,"Código repetido",IF(NOT(ISNUMBER(B728)),"Confira a data",IF(OR(B728&lt;1,B728&gt;73415,INT(B728)&lt;&gt;B728),"Confira a data",IF(NOT(ISNUMBER(C728)),"Confira o valor",IF(C728&lt;=0,"Valor maior que zero",IF(COUNTIFS(Medios,D728)&lt;&gt;1,"Escolha um meio",IF(COUNTIFS(GastoID,A728)&lt;&gt;1,"Confira o ID da despesa",IF(SUMIFS(GastoValido,GastoID,A728)&lt;=0,"Corrija a obrigação",IF(B728&lt;SUMIFS(GastoFecha,GastoID,A728),"Anterior à despesa","OK"))))))))))))</f>
        <v/>
      </c>
      <c r="H728" s="34" t="n">
        <f aca="false">IF(G728="OK",C728,0)</f>
        <v>0</v>
      </c>
    </row>
    <row r="729" customFormat="false" ht="25" hidden="false" customHeight="true" outlineLevel="0" collapsed="false">
      <c r="A729" s="31"/>
      <c r="B729" s="32"/>
      <c r="C729" s="33"/>
      <c r="D729" s="31"/>
      <c r="E729" s="31"/>
      <c r="F729" s="31"/>
      <c r="G729" s="36" t="str">
        <f aca="false">IF(COUNTA(A729:F729)=0,"",IF(E729="","Falta o código",IF(E729&lt;&gt;TRIM(E729),"Confira o código",IF(COUNTIFS(PagoID,E729)&gt;1,"Código repetido",IF(NOT(ISNUMBER(B729)),"Confira a data",IF(OR(B729&lt;1,B729&gt;73415,INT(B729)&lt;&gt;B729),"Confira a data",IF(NOT(ISNUMBER(C729)),"Confira o valor",IF(C729&lt;=0,"Valor maior que zero",IF(COUNTIFS(Medios,D729)&lt;&gt;1,"Escolha um meio",IF(COUNTIFS(GastoID,A729)&lt;&gt;1,"Confira o ID da despesa",IF(SUMIFS(GastoValido,GastoID,A729)&lt;=0,"Corrija a obrigação",IF(B729&lt;SUMIFS(GastoFecha,GastoID,A729),"Anterior à despesa","OK"))))))))))))</f>
        <v/>
      </c>
      <c r="H729" s="34" t="n">
        <f aca="false">IF(G729="OK",C729,0)</f>
        <v>0</v>
      </c>
    </row>
    <row r="730" customFormat="false" ht="25" hidden="false" customHeight="true" outlineLevel="0" collapsed="false">
      <c r="A730" s="31"/>
      <c r="B730" s="32"/>
      <c r="C730" s="33"/>
      <c r="D730" s="31"/>
      <c r="E730" s="31"/>
      <c r="F730" s="31"/>
      <c r="G730" s="36" t="str">
        <f aca="false">IF(COUNTA(A730:F730)=0,"",IF(E730="","Falta o código",IF(E730&lt;&gt;TRIM(E730),"Confira o código",IF(COUNTIFS(PagoID,E730)&gt;1,"Código repetido",IF(NOT(ISNUMBER(B730)),"Confira a data",IF(OR(B730&lt;1,B730&gt;73415,INT(B730)&lt;&gt;B730),"Confira a data",IF(NOT(ISNUMBER(C730)),"Confira o valor",IF(C730&lt;=0,"Valor maior que zero",IF(COUNTIFS(Medios,D730)&lt;&gt;1,"Escolha um meio",IF(COUNTIFS(GastoID,A730)&lt;&gt;1,"Confira o ID da despesa",IF(SUMIFS(GastoValido,GastoID,A730)&lt;=0,"Corrija a obrigação",IF(B730&lt;SUMIFS(GastoFecha,GastoID,A730),"Anterior à despesa","OK"))))))))))))</f>
        <v/>
      </c>
      <c r="H730" s="34" t="n">
        <f aca="false">IF(G730="OK",C730,0)</f>
        <v>0</v>
      </c>
    </row>
    <row r="731" customFormat="false" ht="25" hidden="false" customHeight="true" outlineLevel="0" collapsed="false">
      <c r="A731" s="31"/>
      <c r="B731" s="32"/>
      <c r="C731" s="33"/>
      <c r="D731" s="31"/>
      <c r="E731" s="31"/>
      <c r="F731" s="31"/>
      <c r="G731" s="36" t="str">
        <f aca="false">IF(COUNTA(A731:F731)=0,"",IF(E731="","Falta o código",IF(E731&lt;&gt;TRIM(E731),"Confira o código",IF(COUNTIFS(PagoID,E731)&gt;1,"Código repetido",IF(NOT(ISNUMBER(B731)),"Confira a data",IF(OR(B731&lt;1,B731&gt;73415,INT(B731)&lt;&gt;B731),"Confira a data",IF(NOT(ISNUMBER(C731)),"Confira o valor",IF(C731&lt;=0,"Valor maior que zero",IF(COUNTIFS(Medios,D731)&lt;&gt;1,"Escolha um meio",IF(COUNTIFS(GastoID,A731)&lt;&gt;1,"Confira o ID da despesa",IF(SUMIFS(GastoValido,GastoID,A731)&lt;=0,"Corrija a obrigação",IF(B731&lt;SUMIFS(GastoFecha,GastoID,A731),"Anterior à despesa","OK"))))))))))))</f>
        <v/>
      </c>
      <c r="H731" s="34" t="n">
        <f aca="false">IF(G731="OK",C731,0)</f>
        <v>0</v>
      </c>
    </row>
    <row r="732" customFormat="false" ht="25" hidden="false" customHeight="true" outlineLevel="0" collapsed="false">
      <c r="A732" s="31"/>
      <c r="B732" s="32"/>
      <c r="C732" s="33"/>
      <c r="D732" s="31"/>
      <c r="E732" s="31"/>
      <c r="F732" s="31"/>
      <c r="G732" s="36" t="str">
        <f aca="false">IF(COUNTA(A732:F732)=0,"",IF(E732="","Falta o código",IF(E732&lt;&gt;TRIM(E732),"Confira o código",IF(COUNTIFS(PagoID,E732)&gt;1,"Código repetido",IF(NOT(ISNUMBER(B732)),"Confira a data",IF(OR(B732&lt;1,B732&gt;73415,INT(B732)&lt;&gt;B732),"Confira a data",IF(NOT(ISNUMBER(C732)),"Confira o valor",IF(C732&lt;=0,"Valor maior que zero",IF(COUNTIFS(Medios,D732)&lt;&gt;1,"Escolha um meio",IF(COUNTIFS(GastoID,A732)&lt;&gt;1,"Confira o ID da despesa",IF(SUMIFS(GastoValido,GastoID,A732)&lt;=0,"Corrija a obrigação",IF(B732&lt;SUMIFS(GastoFecha,GastoID,A732),"Anterior à despesa","OK"))))))))))))</f>
        <v/>
      </c>
      <c r="H732" s="34" t="n">
        <f aca="false">IF(G732="OK",C732,0)</f>
        <v>0</v>
      </c>
    </row>
    <row r="733" customFormat="false" ht="25" hidden="false" customHeight="true" outlineLevel="0" collapsed="false">
      <c r="A733" s="31"/>
      <c r="B733" s="32"/>
      <c r="C733" s="33"/>
      <c r="D733" s="31"/>
      <c r="E733" s="31"/>
      <c r="F733" s="31"/>
      <c r="G733" s="36" t="str">
        <f aca="false">IF(COUNTA(A733:F733)=0,"",IF(E733="","Falta o código",IF(E733&lt;&gt;TRIM(E733),"Confira o código",IF(COUNTIFS(PagoID,E733)&gt;1,"Código repetido",IF(NOT(ISNUMBER(B733)),"Confira a data",IF(OR(B733&lt;1,B733&gt;73415,INT(B733)&lt;&gt;B733),"Confira a data",IF(NOT(ISNUMBER(C733)),"Confira o valor",IF(C733&lt;=0,"Valor maior que zero",IF(COUNTIFS(Medios,D733)&lt;&gt;1,"Escolha um meio",IF(COUNTIFS(GastoID,A733)&lt;&gt;1,"Confira o ID da despesa",IF(SUMIFS(GastoValido,GastoID,A733)&lt;=0,"Corrija a obrigação",IF(B733&lt;SUMIFS(GastoFecha,GastoID,A733),"Anterior à despesa","OK"))))))))))))</f>
        <v/>
      </c>
      <c r="H733" s="34" t="n">
        <f aca="false">IF(G733="OK",C733,0)</f>
        <v>0</v>
      </c>
    </row>
    <row r="734" customFormat="false" ht="25" hidden="false" customHeight="true" outlineLevel="0" collapsed="false">
      <c r="A734" s="31"/>
      <c r="B734" s="32"/>
      <c r="C734" s="33"/>
      <c r="D734" s="31"/>
      <c r="E734" s="31"/>
      <c r="F734" s="31"/>
      <c r="G734" s="36" t="str">
        <f aca="false">IF(COUNTA(A734:F734)=0,"",IF(E734="","Falta o código",IF(E734&lt;&gt;TRIM(E734),"Confira o código",IF(COUNTIFS(PagoID,E734)&gt;1,"Código repetido",IF(NOT(ISNUMBER(B734)),"Confira a data",IF(OR(B734&lt;1,B734&gt;73415,INT(B734)&lt;&gt;B734),"Confira a data",IF(NOT(ISNUMBER(C734)),"Confira o valor",IF(C734&lt;=0,"Valor maior que zero",IF(COUNTIFS(Medios,D734)&lt;&gt;1,"Escolha um meio",IF(COUNTIFS(GastoID,A734)&lt;&gt;1,"Confira o ID da despesa",IF(SUMIFS(GastoValido,GastoID,A734)&lt;=0,"Corrija a obrigação",IF(B734&lt;SUMIFS(GastoFecha,GastoID,A734),"Anterior à despesa","OK"))))))))))))</f>
        <v/>
      </c>
      <c r="H734" s="34" t="n">
        <f aca="false">IF(G734="OK",C734,0)</f>
        <v>0</v>
      </c>
    </row>
    <row r="735" customFormat="false" ht="25" hidden="false" customHeight="true" outlineLevel="0" collapsed="false">
      <c r="A735" s="31"/>
      <c r="B735" s="32"/>
      <c r="C735" s="33"/>
      <c r="D735" s="31"/>
      <c r="E735" s="31"/>
      <c r="F735" s="31"/>
      <c r="G735" s="36" t="str">
        <f aca="false">IF(COUNTA(A735:F735)=0,"",IF(E735="","Falta o código",IF(E735&lt;&gt;TRIM(E735),"Confira o código",IF(COUNTIFS(PagoID,E735)&gt;1,"Código repetido",IF(NOT(ISNUMBER(B735)),"Confira a data",IF(OR(B735&lt;1,B735&gt;73415,INT(B735)&lt;&gt;B735),"Confira a data",IF(NOT(ISNUMBER(C735)),"Confira o valor",IF(C735&lt;=0,"Valor maior que zero",IF(COUNTIFS(Medios,D735)&lt;&gt;1,"Escolha um meio",IF(COUNTIFS(GastoID,A735)&lt;&gt;1,"Confira o ID da despesa",IF(SUMIFS(GastoValido,GastoID,A735)&lt;=0,"Corrija a obrigação",IF(B735&lt;SUMIFS(GastoFecha,GastoID,A735),"Anterior à despesa","OK"))))))))))))</f>
        <v/>
      </c>
      <c r="H735" s="34" t="n">
        <f aca="false">IF(G735="OK",C735,0)</f>
        <v>0</v>
      </c>
    </row>
    <row r="736" customFormat="false" ht="25" hidden="false" customHeight="true" outlineLevel="0" collapsed="false">
      <c r="A736" s="31"/>
      <c r="B736" s="32"/>
      <c r="C736" s="33"/>
      <c r="D736" s="31"/>
      <c r="E736" s="31"/>
      <c r="F736" s="31"/>
      <c r="G736" s="36" t="str">
        <f aca="false">IF(COUNTA(A736:F736)=0,"",IF(E736="","Falta o código",IF(E736&lt;&gt;TRIM(E736),"Confira o código",IF(COUNTIFS(PagoID,E736)&gt;1,"Código repetido",IF(NOT(ISNUMBER(B736)),"Confira a data",IF(OR(B736&lt;1,B736&gt;73415,INT(B736)&lt;&gt;B736),"Confira a data",IF(NOT(ISNUMBER(C736)),"Confira o valor",IF(C736&lt;=0,"Valor maior que zero",IF(COUNTIFS(Medios,D736)&lt;&gt;1,"Escolha um meio",IF(COUNTIFS(GastoID,A736)&lt;&gt;1,"Confira o ID da despesa",IF(SUMIFS(GastoValido,GastoID,A736)&lt;=0,"Corrija a obrigação",IF(B736&lt;SUMIFS(GastoFecha,GastoID,A736),"Anterior à despesa","OK"))))))))))))</f>
        <v/>
      </c>
      <c r="H736" s="34" t="n">
        <f aca="false">IF(G736="OK",C736,0)</f>
        <v>0</v>
      </c>
    </row>
    <row r="737" customFormat="false" ht="25" hidden="false" customHeight="true" outlineLevel="0" collapsed="false">
      <c r="A737" s="31"/>
      <c r="B737" s="32"/>
      <c r="C737" s="33"/>
      <c r="D737" s="31"/>
      <c r="E737" s="31"/>
      <c r="F737" s="31"/>
      <c r="G737" s="36" t="str">
        <f aca="false">IF(COUNTA(A737:F737)=0,"",IF(E737="","Falta o código",IF(E737&lt;&gt;TRIM(E737),"Confira o código",IF(COUNTIFS(PagoID,E737)&gt;1,"Código repetido",IF(NOT(ISNUMBER(B737)),"Confira a data",IF(OR(B737&lt;1,B737&gt;73415,INT(B737)&lt;&gt;B737),"Confira a data",IF(NOT(ISNUMBER(C737)),"Confira o valor",IF(C737&lt;=0,"Valor maior que zero",IF(COUNTIFS(Medios,D737)&lt;&gt;1,"Escolha um meio",IF(COUNTIFS(GastoID,A737)&lt;&gt;1,"Confira o ID da despesa",IF(SUMIFS(GastoValido,GastoID,A737)&lt;=0,"Corrija a obrigação",IF(B737&lt;SUMIFS(GastoFecha,GastoID,A737),"Anterior à despesa","OK"))))))))))))</f>
        <v/>
      </c>
      <c r="H737" s="34" t="n">
        <f aca="false">IF(G737="OK",C737,0)</f>
        <v>0</v>
      </c>
    </row>
    <row r="738" customFormat="false" ht="25" hidden="false" customHeight="true" outlineLevel="0" collapsed="false">
      <c r="A738" s="31"/>
      <c r="B738" s="32"/>
      <c r="C738" s="33"/>
      <c r="D738" s="31"/>
      <c r="E738" s="31"/>
      <c r="F738" s="31"/>
      <c r="G738" s="36" t="str">
        <f aca="false">IF(COUNTA(A738:F738)=0,"",IF(E738="","Falta o código",IF(E738&lt;&gt;TRIM(E738),"Confira o código",IF(COUNTIFS(PagoID,E738)&gt;1,"Código repetido",IF(NOT(ISNUMBER(B738)),"Confira a data",IF(OR(B738&lt;1,B738&gt;73415,INT(B738)&lt;&gt;B738),"Confira a data",IF(NOT(ISNUMBER(C738)),"Confira o valor",IF(C738&lt;=0,"Valor maior que zero",IF(COUNTIFS(Medios,D738)&lt;&gt;1,"Escolha um meio",IF(COUNTIFS(GastoID,A738)&lt;&gt;1,"Confira o ID da despesa",IF(SUMIFS(GastoValido,GastoID,A738)&lt;=0,"Corrija a obrigação",IF(B738&lt;SUMIFS(GastoFecha,GastoID,A738),"Anterior à despesa","OK"))))))))))))</f>
        <v/>
      </c>
      <c r="H738" s="34" t="n">
        <f aca="false">IF(G738="OK",C738,0)</f>
        <v>0</v>
      </c>
    </row>
    <row r="739" customFormat="false" ht="25" hidden="false" customHeight="true" outlineLevel="0" collapsed="false">
      <c r="A739" s="31"/>
      <c r="B739" s="32"/>
      <c r="C739" s="33"/>
      <c r="D739" s="31"/>
      <c r="E739" s="31"/>
      <c r="F739" s="31"/>
      <c r="G739" s="36" t="str">
        <f aca="false">IF(COUNTA(A739:F739)=0,"",IF(E739="","Falta o código",IF(E739&lt;&gt;TRIM(E739),"Confira o código",IF(COUNTIFS(PagoID,E739)&gt;1,"Código repetido",IF(NOT(ISNUMBER(B739)),"Confira a data",IF(OR(B739&lt;1,B739&gt;73415,INT(B739)&lt;&gt;B739),"Confira a data",IF(NOT(ISNUMBER(C739)),"Confira o valor",IF(C739&lt;=0,"Valor maior que zero",IF(COUNTIFS(Medios,D739)&lt;&gt;1,"Escolha um meio",IF(COUNTIFS(GastoID,A739)&lt;&gt;1,"Confira o ID da despesa",IF(SUMIFS(GastoValido,GastoID,A739)&lt;=0,"Corrija a obrigação",IF(B739&lt;SUMIFS(GastoFecha,GastoID,A739),"Anterior à despesa","OK"))))))))))))</f>
        <v/>
      </c>
      <c r="H739" s="34" t="n">
        <f aca="false">IF(G739="OK",C739,0)</f>
        <v>0</v>
      </c>
    </row>
    <row r="740" customFormat="false" ht="25" hidden="false" customHeight="true" outlineLevel="0" collapsed="false">
      <c r="A740" s="31"/>
      <c r="B740" s="32"/>
      <c r="C740" s="33"/>
      <c r="D740" s="31"/>
      <c r="E740" s="31"/>
      <c r="F740" s="31"/>
      <c r="G740" s="36" t="str">
        <f aca="false">IF(COUNTA(A740:F740)=0,"",IF(E740="","Falta o código",IF(E740&lt;&gt;TRIM(E740),"Confira o código",IF(COUNTIFS(PagoID,E740)&gt;1,"Código repetido",IF(NOT(ISNUMBER(B740)),"Confira a data",IF(OR(B740&lt;1,B740&gt;73415,INT(B740)&lt;&gt;B740),"Confira a data",IF(NOT(ISNUMBER(C740)),"Confira o valor",IF(C740&lt;=0,"Valor maior que zero",IF(COUNTIFS(Medios,D740)&lt;&gt;1,"Escolha um meio",IF(COUNTIFS(GastoID,A740)&lt;&gt;1,"Confira o ID da despesa",IF(SUMIFS(GastoValido,GastoID,A740)&lt;=0,"Corrija a obrigação",IF(B740&lt;SUMIFS(GastoFecha,GastoID,A740),"Anterior à despesa","OK"))))))))))))</f>
        <v/>
      </c>
      <c r="H740" s="34" t="n">
        <f aca="false">IF(G740="OK",C740,0)</f>
        <v>0</v>
      </c>
    </row>
    <row r="741" customFormat="false" ht="25" hidden="false" customHeight="true" outlineLevel="0" collapsed="false">
      <c r="A741" s="31"/>
      <c r="B741" s="32"/>
      <c r="C741" s="33"/>
      <c r="D741" s="31"/>
      <c r="E741" s="31"/>
      <c r="F741" s="31"/>
      <c r="G741" s="36" t="str">
        <f aca="false">IF(COUNTA(A741:F741)=0,"",IF(E741="","Falta o código",IF(E741&lt;&gt;TRIM(E741),"Confira o código",IF(COUNTIFS(PagoID,E741)&gt;1,"Código repetido",IF(NOT(ISNUMBER(B741)),"Confira a data",IF(OR(B741&lt;1,B741&gt;73415,INT(B741)&lt;&gt;B741),"Confira a data",IF(NOT(ISNUMBER(C741)),"Confira o valor",IF(C741&lt;=0,"Valor maior que zero",IF(COUNTIFS(Medios,D741)&lt;&gt;1,"Escolha um meio",IF(COUNTIFS(GastoID,A741)&lt;&gt;1,"Confira o ID da despesa",IF(SUMIFS(GastoValido,GastoID,A741)&lt;=0,"Corrija a obrigação",IF(B741&lt;SUMIFS(GastoFecha,GastoID,A741),"Anterior à despesa","OK"))))))))))))</f>
        <v/>
      </c>
      <c r="H741" s="34" t="n">
        <f aca="false">IF(G741="OK",C741,0)</f>
        <v>0</v>
      </c>
    </row>
    <row r="742" customFormat="false" ht="25" hidden="false" customHeight="true" outlineLevel="0" collapsed="false">
      <c r="A742" s="31"/>
      <c r="B742" s="32"/>
      <c r="C742" s="33"/>
      <c r="D742" s="31"/>
      <c r="E742" s="31"/>
      <c r="F742" s="31"/>
      <c r="G742" s="36" t="str">
        <f aca="false">IF(COUNTA(A742:F742)=0,"",IF(E742="","Falta o código",IF(E742&lt;&gt;TRIM(E742),"Confira o código",IF(COUNTIFS(PagoID,E742)&gt;1,"Código repetido",IF(NOT(ISNUMBER(B742)),"Confira a data",IF(OR(B742&lt;1,B742&gt;73415,INT(B742)&lt;&gt;B742),"Confira a data",IF(NOT(ISNUMBER(C742)),"Confira o valor",IF(C742&lt;=0,"Valor maior que zero",IF(COUNTIFS(Medios,D742)&lt;&gt;1,"Escolha um meio",IF(COUNTIFS(GastoID,A742)&lt;&gt;1,"Confira o ID da despesa",IF(SUMIFS(GastoValido,GastoID,A742)&lt;=0,"Corrija a obrigação",IF(B742&lt;SUMIFS(GastoFecha,GastoID,A742),"Anterior à despesa","OK"))))))))))))</f>
        <v/>
      </c>
      <c r="H742" s="34" t="n">
        <f aca="false">IF(G742="OK",C742,0)</f>
        <v>0</v>
      </c>
    </row>
    <row r="743" customFormat="false" ht="25" hidden="false" customHeight="true" outlineLevel="0" collapsed="false">
      <c r="A743" s="31"/>
      <c r="B743" s="32"/>
      <c r="C743" s="33"/>
      <c r="D743" s="31"/>
      <c r="E743" s="31"/>
      <c r="F743" s="31"/>
      <c r="G743" s="36" t="str">
        <f aca="false">IF(COUNTA(A743:F743)=0,"",IF(E743="","Falta o código",IF(E743&lt;&gt;TRIM(E743),"Confira o código",IF(COUNTIFS(PagoID,E743)&gt;1,"Código repetido",IF(NOT(ISNUMBER(B743)),"Confira a data",IF(OR(B743&lt;1,B743&gt;73415,INT(B743)&lt;&gt;B743),"Confira a data",IF(NOT(ISNUMBER(C743)),"Confira o valor",IF(C743&lt;=0,"Valor maior que zero",IF(COUNTIFS(Medios,D743)&lt;&gt;1,"Escolha um meio",IF(COUNTIFS(GastoID,A743)&lt;&gt;1,"Confira o ID da despesa",IF(SUMIFS(GastoValido,GastoID,A743)&lt;=0,"Corrija a obrigação",IF(B743&lt;SUMIFS(GastoFecha,GastoID,A743),"Anterior à despesa","OK"))))))))))))</f>
        <v/>
      </c>
      <c r="H743" s="34" t="n">
        <f aca="false">IF(G743="OK",C743,0)</f>
        <v>0</v>
      </c>
    </row>
    <row r="744" customFormat="false" ht="25" hidden="false" customHeight="true" outlineLevel="0" collapsed="false">
      <c r="A744" s="31"/>
      <c r="B744" s="32"/>
      <c r="C744" s="33"/>
      <c r="D744" s="31"/>
      <c r="E744" s="31"/>
      <c r="F744" s="31"/>
      <c r="G744" s="36" t="str">
        <f aca="false">IF(COUNTA(A744:F744)=0,"",IF(E744="","Falta o código",IF(E744&lt;&gt;TRIM(E744),"Confira o código",IF(COUNTIFS(PagoID,E744)&gt;1,"Código repetido",IF(NOT(ISNUMBER(B744)),"Confira a data",IF(OR(B744&lt;1,B744&gt;73415,INT(B744)&lt;&gt;B744),"Confira a data",IF(NOT(ISNUMBER(C744)),"Confira o valor",IF(C744&lt;=0,"Valor maior que zero",IF(COUNTIFS(Medios,D744)&lt;&gt;1,"Escolha um meio",IF(COUNTIFS(GastoID,A744)&lt;&gt;1,"Confira o ID da despesa",IF(SUMIFS(GastoValido,GastoID,A744)&lt;=0,"Corrija a obrigação",IF(B744&lt;SUMIFS(GastoFecha,GastoID,A744),"Anterior à despesa","OK"))))))))))))</f>
        <v/>
      </c>
      <c r="H744" s="34" t="n">
        <f aca="false">IF(G744="OK",C744,0)</f>
        <v>0</v>
      </c>
    </row>
    <row r="745" customFormat="false" ht="25" hidden="false" customHeight="true" outlineLevel="0" collapsed="false">
      <c r="A745" s="31"/>
      <c r="B745" s="32"/>
      <c r="C745" s="33"/>
      <c r="D745" s="31"/>
      <c r="E745" s="31"/>
      <c r="F745" s="31"/>
      <c r="G745" s="36" t="str">
        <f aca="false">IF(COUNTA(A745:F745)=0,"",IF(E745="","Falta o código",IF(E745&lt;&gt;TRIM(E745),"Confira o código",IF(COUNTIFS(PagoID,E745)&gt;1,"Código repetido",IF(NOT(ISNUMBER(B745)),"Confira a data",IF(OR(B745&lt;1,B745&gt;73415,INT(B745)&lt;&gt;B745),"Confira a data",IF(NOT(ISNUMBER(C745)),"Confira o valor",IF(C745&lt;=0,"Valor maior que zero",IF(COUNTIFS(Medios,D745)&lt;&gt;1,"Escolha um meio",IF(COUNTIFS(GastoID,A745)&lt;&gt;1,"Confira o ID da despesa",IF(SUMIFS(GastoValido,GastoID,A745)&lt;=0,"Corrija a obrigação",IF(B745&lt;SUMIFS(GastoFecha,GastoID,A745),"Anterior à despesa","OK"))))))))))))</f>
        <v/>
      </c>
      <c r="H745" s="34" t="n">
        <f aca="false">IF(G745="OK",C745,0)</f>
        <v>0</v>
      </c>
    </row>
    <row r="746" customFormat="false" ht="25" hidden="false" customHeight="true" outlineLevel="0" collapsed="false">
      <c r="A746" s="31"/>
      <c r="B746" s="32"/>
      <c r="C746" s="33"/>
      <c r="D746" s="31"/>
      <c r="E746" s="31"/>
      <c r="F746" s="31"/>
      <c r="G746" s="36" t="str">
        <f aca="false">IF(COUNTA(A746:F746)=0,"",IF(E746="","Falta o código",IF(E746&lt;&gt;TRIM(E746),"Confira o código",IF(COUNTIFS(PagoID,E746)&gt;1,"Código repetido",IF(NOT(ISNUMBER(B746)),"Confira a data",IF(OR(B746&lt;1,B746&gt;73415,INT(B746)&lt;&gt;B746),"Confira a data",IF(NOT(ISNUMBER(C746)),"Confira o valor",IF(C746&lt;=0,"Valor maior que zero",IF(COUNTIFS(Medios,D746)&lt;&gt;1,"Escolha um meio",IF(COUNTIFS(GastoID,A746)&lt;&gt;1,"Confira o ID da despesa",IF(SUMIFS(GastoValido,GastoID,A746)&lt;=0,"Corrija a obrigação",IF(B746&lt;SUMIFS(GastoFecha,GastoID,A746),"Anterior à despesa","OK"))))))))))))</f>
        <v/>
      </c>
      <c r="H746" s="34" t="n">
        <f aca="false">IF(G746="OK",C746,0)</f>
        <v>0</v>
      </c>
    </row>
    <row r="747" customFormat="false" ht="25" hidden="false" customHeight="true" outlineLevel="0" collapsed="false">
      <c r="A747" s="31"/>
      <c r="B747" s="32"/>
      <c r="C747" s="33"/>
      <c r="D747" s="31"/>
      <c r="E747" s="31"/>
      <c r="F747" s="31"/>
      <c r="G747" s="36" t="str">
        <f aca="false">IF(COUNTA(A747:F747)=0,"",IF(E747="","Falta o código",IF(E747&lt;&gt;TRIM(E747),"Confira o código",IF(COUNTIFS(PagoID,E747)&gt;1,"Código repetido",IF(NOT(ISNUMBER(B747)),"Confira a data",IF(OR(B747&lt;1,B747&gt;73415,INT(B747)&lt;&gt;B747),"Confira a data",IF(NOT(ISNUMBER(C747)),"Confira o valor",IF(C747&lt;=0,"Valor maior que zero",IF(COUNTIFS(Medios,D747)&lt;&gt;1,"Escolha um meio",IF(COUNTIFS(GastoID,A747)&lt;&gt;1,"Confira o ID da despesa",IF(SUMIFS(GastoValido,GastoID,A747)&lt;=0,"Corrija a obrigação",IF(B747&lt;SUMIFS(GastoFecha,GastoID,A747),"Anterior à despesa","OK"))))))))))))</f>
        <v/>
      </c>
      <c r="H747" s="34" t="n">
        <f aca="false">IF(G747="OK",C747,0)</f>
        <v>0</v>
      </c>
    </row>
    <row r="748" customFormat="false" ht="25" hidden="false" customHeight="true" outlineLevel="0" collapsed="false">
      <c r="A748" s="31"/>
      <c r="B748" s="32"/>
      <c r="C748" s="33"/>
      <c r="D748" s="31"/>
      <c r="E748" s="31"/>
      <c r="F748" s="31"/>
      <c r="G748" s="36" t="str">
        <f aca="false">IF(COUNTA(A748:F748)=0,"",IF(E748="","Falta o código",IF(E748&lt;&gt;TRIM(E748),"Confira o código",IF(COUNTIFS(PagoID,E748)&gt;1,"Código repetido",IF(NOT(ISNUMBER(B748)),"Confira a data",IF(OR(B748&lt;1,B748&gt;73415,INT(B748)&lt;&gt;B748),"Confira a data",IF(NOT(ISNUMBER(C748)),"Confira o valor",IF(C748&lt;=0,"Valor maior que zero",IF(COUNTIFS(Medios,D748)&lt;&gt;1,"Escolha um meio",IF(COUNTIFS(GastoID,A748)&lt;&gt;1,"Confira o ID da despesa",IF(SUMIFS(GastoValido,GastoID,A748)&lt;=0,"Corrija a obrigação",IF(B748&lt;SUMIFS(GastoFecha,GastoID,A748),"Anterior à despesa","OK"))))))))))))</f>
        <v/>
      </c>
      <c r="H748" s="34" t="n">
        <f aca="false">IF(G748="OK",C748,0)</f>
        <v>0</v>
      </c>
    </row>
    <row r="749" customFormat="false" ht="25" hidden="false" customHeight="true" outlineLevel="0" collapsed="false">
      <c r="A749" s="31"/>
      <c r="B749" s="32"/>
      <c r="C749" s="33"/>
      <c r="D749" s="31"/>
      <c r="E749" s="31"/>
      <c r="F749" s="31"/>
      <c r="G749" s="36" t="str">
        <f aca="false">IF(COUNTA(A749:F749)=0,"",IF(E749="","Falta o código",IF(E749&lt;&gt;TRIM(E749),"Confira o código",IF(COUNTIFS(PagoID,E749)&gt;1,"Código repetido",IF(NOT(ISNUMBER(B749)),"Confira a data",IF(OR(B749&lt;1,B749&gt;73415,INT(B749)&lt;&gt;B749),"Confira a data",IF(NOT(ISNUMBER(C749)),"Confira o valor",IF(C749&lt;=0,"Valor maior que zero",IF(COUNTIFS(Medios,D749)&lt;&gt;1,"Escolha um meio",IF(COUNTIFS(GastoID,A749)&lt;&gt;1,"Confira o ID da despesa",IF(SUMIFS(GastoValido,GastoID,A749)&lt;=0,"Corrija a obrigação",IF(B749&lt;SUMIFS(GastoFecha,GastoID,A749),"Anterior à despesa","OK"))))))))))))</f>
        <v/>
      </c>
      <c r="H749" s="34" t="n">
        <f aca="false">IF(G749="OK",C749,0)</f>
        <v>0</v>
      </c>
    </row>
    <row r="750" customFormat="false" ht="25" hidden="false" customHeight="true" outlineLevel="0" collapsed="false">
      <c r="A750" s="31"/>
      <c r="B750" s="32"/>
      <c r="C750" s="33"/>
      <c r="D750" s="31"/>
      <c r="E750" s="31"/>
      <c r="F750" s="31"/>
      <c r="G750" s="36" t="str">
        <f aca="false">IF(COUNTA(A750:F750)=0,"",IF(E750="","Falta o código",IF(E750&lt;&gt;TRIM(E750),"Confira o código",IF(COUNTIFS(PagoID,E750)&gt;1,"Código repetido",IF(NOT(ISNUMBER(B750)),"Confira a data",IF(OR(B750&lt;1,B750&gt;73415,INT(B750)&lt;&gt;B750),"Confira a data",IF(NOT(ISNUMBER(C750)),"Confira o valor",IF(C750&lt;=0,"Valor maior que zero",IF(COUNTIFS(Medios,D750)&lt;&gt;1,"Escolha um meio",IF(COUNTIFS(GastoID,A750)&lt;&gt;1,"Confira o ID da despesa",IF(SUMIFS(GastoValido,GastoID,A750)&lt;=0,"Corrija a obrigação",IF(B750&lt;SUMIFS(GastoFecha,GastoID,A750),"Anterior à despesa","OK"))))))))))))</f>
        <v/>
      </c>
      <c r="H750" s="34" t="n">
        <f aca="false">IF(G750="OK",C750,0)</f>
        <v>0</v>
      </c>
    </row>
    <row r="751" customFormat="false" ht="25" hidden="false" customHeight="true" outlineLevel="0" collapsed="false">
      <c r="A751" s="31"/>
      <c r="B751" s="32"/>
      <c r="C751" s="33"/>
      <c r="D751" s="31"/>
      <c r="E751" s="31"/>
      <c r="F751" s="31"/>
      <c r="G751" s="36" t="str">
        <f aca="false">IF(COUNTA(A751:F751)=0,"",IF(E751="","Falta o código",IF(E751&lt;&gt;TRIM(E751),"Confira o código",IF(COUNTIFS(PagoID,E751)&gt;1,"Código repetido",IF(NOT(ISNUMBER(B751)),"Confira a data",IF(OR(B751&lt;1,B751&gt;73415,INT(B751)&lt;&gt;B751),"Confira a data",IF(NOT(ISNUMBER(C751)),"Confira o valor",IF(C751&lt;=0,"Valor maior que zero",IF(COUNTIFS(Medios,D751)&lt;&gt;1,"Escolha um meio",IF(COUNTIFS(GastoID,A751)&lt;&gt;1,"Confira o ID da despesa",IF(SUMIFS(GastoValido,GastoID,A751)&lt;=0,"Corrija a obrigação",IF(B751&lt;SUMIFS(GastoFecha,GastoID,A751),"Anterior à despesa","OK"))))))))))))</f>
        <v/>
      </c>
      <c r="H751" s="34" t="n">
        <f aca="false">IF(G751="OK",C751,0)</f>
        <v>0</v>
      </c>
    </row>
    <row r="752" customFormat="false" ht="25" hidden="false" customHeight="true" outlineLevel="0" collapsed="false">
      <c r="A752" s="31"/>
      <c r="B752" s="32"/>
      <c r="C752" s="33"/>
      <c r="D752" s="31"/>
      <c r="E752" s="31"/>
      <c r="F752" s="31"/>
      <c r="G752" s="36" t="str">
        <f aca="false">IF(COUNTA(A752:F752)=0,"",IF(E752="","Falta o código",IF(E752&lt;&gt;TRIM(E752),"Confira o código",IF(COUNTIFS(PagoID,E752)&gt;1,"Código repetido",IF(NOT(ISNUMBER(B752)),"Confira a data",IF(OR(B752&lt;1,B752&gt;73415,INT(B752)&lt;&gt;B752),"Confira a data",IF(NOT(ISNUMBER(C752)),"Confira o valor",IF(C752&lt;=0,"Valor maior que zero",IF(COUNTIFS(Medios,D752)&lt;&gt;1,"Escolha um meio",IF(COUNTIFS(GastoID,A752)&lt;&gt;1,"Confira o ID da despesa",IF(SUMIFS(GastoValido,GastoID,A752)&lt;=0,"Corrija a obrigação",IF(B752&lt;SUMIFS(GastoFecha,GastoID,A752),"Anterior à despesa","OK"))))))))))))</f>
        <v/>
      </c>
      <c r="H752" s="34" t="n">
        <f aca="false">IF(G752="OK",C752,0)</f>
        <v>0</v>
      </c>
    </row>
    <row r="753" customFormat="false" ht="25" hidden="false" customHeight="true" outlineLevel="0" collapsed="false">
      <c r="A753" s="31"/>
      <c r="B753" s="32"/>
      <c r="C753" s="33"/>
      <c r="D753" s="31"/>
      <c r="E753" s="31"/>
      <c r="F753" s="31"/>
      <c r="G753" s="36" t="str">
        <f aca="false">IF(COUNTA(A753:F753)=0,"",IF(E753="","Falta o código",IF(E753&lt;&gt;TRIM(E753),"Confira o código",IF(COUNTIFS(PagoID,E753)&gt;1,"Código repetido",IF(NOT(ISNUMBER(B753)),"Confira a data",IF(OR(B753&lt;1,B753&gt;73415,INT(B753)&lt;&gt;B753),"Confira a data",IF(NOT(ISNUMBER(C753)),"Confira o valor",IF(C753&lt;=0,"Valor maior que zero",IF(COUNTIFS(Medios,D753)&lt;&gt;1,"Escolha um meio",IF(COUNTIFS(GastoID,A753)&lt;&gt;1,"Confira o ID da despesa",IF(SUMIFS(GastoValido,GastoID,A753)&lt;=0,"Corrija a obrigação",IF(B753&lt;SUMIFS(GastoFecha,GastoID,A753),"Anterior à despesa","OK"))))))))))))</f>
        <v/>
      </c>
      <c r="H753" s="34" t="n">
        <f aca="false">IF(G753="OK",C753,0)</f>
        <v>0</v>
      </c>
    </row>
    <row r="754" customFormat="false" ht="25" hidden="false" customHeight="true" outlineLevel="0" collapsed="false">
      <c r="A754" s="31"/>
      <c r="B754" s="32"/>
      <c r="C754" s="33"/>
      <c r="D754" s="31"/>
      <c r="E754" s="31"/>
      <c r="F754" s="31"/>
      <c r="G754" s="36" t="str">
        <f aca="false">IF(COUNTA(A754:F754)=0,"",IF(E754="","Falta o código",IF(E754&lt;&gt;TRIM(E754),"Confira o código",IF(COUNTIFS(PagoID,E754)&gt;1,"Código repetido",IF(NOT(ISNUMBER(B754)),"Confira a data",IF(OR(B754&lt;1,B754&gt;73415,INT(B754)&lt;&gt;B754),"Confira a data",IF(NOT(ISNUMBER(C754)),"Confira o valor",IF(C754&lt;=0,"Valor maior que zero",IF(COUNTIFS(Medios,D754)&lt;&gt;1,"Escolha um meio",IF(COUNTIFS(GastoID,A754)&lt;&gt;1,"Confira o ID da despesa",IF(SUMIFS(GastoValido,GastoID,A754)&lt;=0,"Corrija a obrigação",IF(B754&lt;SUMIFS(GastoFecha,GastoID,A754),"Anterior à despesa","OK"))))))))))))</f>
        <v/>
      </c>
      <c r="H754" s="34" t="n">
        <f aca="false">IF(G754="OK",C754,0)</f>
        <v>0</v>
      </c>
    </row>
    <row r="755" customFormat="false" ht="25" hidden="false" customHeight="true" outlineLevel="0" collapsed="false">
      <c r="A755" s="31"/>
      <c r="B755" s="32"/>
      <c r="C755" s="33"/>
      <c r="D755" s="31"/>
      <c r="E755" s="31"/>
      <c r="F755" s="31"/>
      <c r="G755" s="36" t="str">
        <f aca="false">IF(COUNTA(A755:F755)=0,"",IF(E755="","Falta o código",IF(E755&lt;&gt;TRIM(E755),"Confira o código",IF(COUNTIFS(PagoID,E755)&gt;1,"Código repetido",IF(NOT(ISNUMBER(B755)),"Confira a data",IF(OR(B755&lt;1,B755&gt;73415,INT(B755)&lt;&gt;B755),"Confira a data",IF(NOT(ISNUMBER(C755)),"Confira o valor",IF(C755&lt;=0,"Valor maior que zero",IF(COUNTIFS(Medios,D755)&lt;&gt;1,"Escolha um meio",IF(COUNTIFS(GastoID,A755)&lt;&gt;1,"Confira o ID da despesa",IF(SUMIFS(GastoValido,GastoID,A755)&lt;=0,"Corrija a obrigação",IF(B755&lt;SUMIFS(GastoFecha,GastoID,A755),"Anterior à despesa","OK"))))))))))))</f>
        <v/>
      </c>
      <c r="H755" s="34" t="n">
        <f aca="false">IF(G755="OK",C755,0)</f>
        <v>0</v>
      </c>
    </row>
    <row r="756" customFormat="false" ht="25" hidden="false" customHeight="true" outlineLevel="0" collapsed="false">
      <c r="A756" s="31"/>
      <c r="B756" s="32"/>
      <c r="C756" s="33"/>
      <c r="D756" s="31"/>
      <c r="E756" s="31"/>
      <c r="F756" s="31"/>
      <c r="G756" s="36" t="str">
        <f aca="false">IF(COUNTA(A756:F756)=0,"",IF(E756="","Falta o código",IF(E756&lt;&gt;TRIM(E756),"Confira o código",IF(COUNTIFS(PagoID,E756)&gt;1,"Código repetido",IF(NOT(ISNUMBER(B756)),"Confira a data",IF(OR(B756&lt;1,B756&gt;73415,INT(B756)&lt;&gt;B756),"Confira a data",IF(NOT(ISNUMBER(C756)),"Confira o valor",IF(C756&lt;=0,"Valor maior que zero",IF(COUNTIFS(Medios,D756)&lt;&gt;1,"Escolha um meio",IF(COUNTIFS(GastoID,A756)&lt;&gt;1,"Confira o ID da despesa",IF(SUMIFS(GastoValido,GastoID,A756)&lt;=0,"Corrija a obrigação",IF(B756&lt;SUMIFS(GastoFecha,GastoID,A756),"Anterior à despesa","OK"))))))))))))</f>
        <v/>
      </c>
      <c r="H756" s="34" t="n">
        <f aca="false">IF(G756="OK",C756,0)</f>
        <v>0</v>
      </c>
    </row>
    <row r="757" customFormat="false" ht="25" hidden="false" customHeight="true" outlineLevel="0" collapsed="false">
      <c r="A757" s="31"/>
      <c r="B757" s="32"/>
      <c r="C757" s="33"/>
      <c r="D757" s="31"/>
      <c r="E757" s="31"/>
      <c r="F757" s="31"/>
      <c r="G757" s="36" t="str">
        <f aca="false">IF(COUNTA(A757:F757)=0,"",IF(E757="","Falta o código",IF(E757&lt;&gt;TRIM(E757),"Confira o código",IF(COUNTIFS(PagoID,E757)&gt;1,"Código repetido",IF(NOT(ISNUMBER(B757)),"Confira a data",IF(OR(B757&lt;1,B757&gt;73415,INT(B757)&lt;&gt;B757),"Confira a data",IF(NOT(ISNUMBER(C757)),"Confira o valor",IF(C757&lt;=0,"Valor maior que zero",IF(COUNTIFS(Medios,D757)&lt;&gt;1,"Escolha um meio",IF(COUNTIFS(GastoID,A757)&lt;&gt;1,"Confira o ID da despesa",IF(SUMIFS(GastoValido,GastoID,A757)&lt;=0,"Corrija a obrigação",IF(B757&lt;SUMIFS(GastoFecha,GastoID,A757),"Anterior à despesa","OK"))))))))))))</f>
        <v/>
      </c>
      <c r="H757" s="34" t="n">
        <f aca="false">IF(G757="OK",C757,0)</f>
        <v>0</v>
      </c>
    </row>
    <row r="758" customFormat="false" ht="25" hidden="false" customHeight="true" outlineLevel="0" collapsed="false">
      <c r="A758" s="31"/>
      <c r="B758" s="32"/>
      <c r="C758" s="33"/>
      <c r="D758" s="31"/>
      <c r="E758" s="31"/>
      <c r="F758" s="31"/>
      <c r="G758" s="36" t="str">
        <f aca="false">IF(COUNTA(A758:F758)=0,"",IF(E758="","Falta o código",IF(E758&lt;&gt;TRIM(E758),"Confira o código",IF(COUNTIFS(PagoID,E758)&gt;1,"Código repetido",IF(NOT(ISNUMBER(B758)),"Confira a data",IF(OR(B758&lt;1,B758&gt;73415,INT(B758)&lt;&gt;B758),"Confira a data",IF(NOT(ISNUMBER(C758)),"Confira o valor",IF(C758&lt;=0,"Valor maior que zero",IF(COUNTIFS(Medios,D758)&lt;&gt;1,"Escolha um meio",IF(COUNTIFS(GastoID,A758)&lt;&gt;1,"Confira o ID da despesa",IF(SUMIFS(GastoValido,GastoID,A758)&lt;=0,"Corrija a obrigação",IF(B758&lt;SUMIFS(GastoFecha,GastoID,A758),"Anterior à despesa","OK"))))))))))))</f>
        <v/>
      </c>
      <c r="H758" s="34" t="n">
        <f aca="false">IF(G758="OK",C758,0)</f>
        <v>0</v>
      </c>
    </row>
    <row r="759" customFormat="false" ht="25" hidden="false" customHeight="true" outlineLevel="0" collapsed="false">
      <c r="A759" s="31"/>
      <c r="B759" s="32"/>
      <c r="C759" s="33"/>
      <c r="D759" s="31"/>
      <c r="E759" s="31"/>
      <c r="F759" s="31"/>
      <c r="G759" s="36" t="str">
        <f aca="false">IF(COUNTA(A759:F759)=0,"",IF(E759="","Falta o código",IF(E759&lt;&gt;TRIM(E759),"Confira o código",IF(COUNTIFS(PagoID,E759)&gt;1,"Código repetido",IF(NOT(ISNUMBER(B759)),"Confira a data",IF(OR(B759&lt;1,B759&gt;73415,INT(B759)&lt;&gt;B759),"Confira a data",IF(NOT(ISNUMBER(C759)),"Confira o valor",IF(C759&lt;=0,"Valor maior que zero",IF(COUNTIFS(Medios,D759)&lt;&gt;1,"Escolha um meio",IF(COUNTIFS(GastoID,A759)&lt;&gt;1,"Confira o ID da despesa",IF(SUMIFS(GastoValido,GastoID,A759)&lt;=0,"Corrija a obrigação",IF(B759&lt;SUMIFS(GastoFecha,GastoID,A759),"Anterior à despesa","OK"))))))))))))</f>
        <v/>
      </c>
      <c r="H759" s="34" t="n">
        <f aca="false">IF(G759="OK",C759,0)</f>
        <v>0</v>
      </c>
    </row>
    <row r="760" customFormat="false" ht="25" hidden="false" customHeight="true" outlineLevel="0" collapsed="false">
      <c r="A760" s="31"/>
      <c r="B760" s="32"/>
      <c r="C760" s="33"/>
      <c r="D760" s="31"/>
      <c r="E760" s="31"/>
      <c r="F760" s="31"/>
      <c r="G760" s="36" t="str">
        <f aca="false">IF(COUNTA(A760:F760)=0,"",IF(E760="","Falta o código",IF(E760&lt;&gt;TRIM(E760),"Confira o código",IF(COUNTIFS(PagoID,E760)&gt;1,"Código repetido",IF(NOT(ISNUMBER(B760)),"Confira a data",IF(OR(B760&lt;1,B760&gt;73415,INT(B760)&lt;&gt;B760),"Confira a data",IF(NOT(ISNUMBER(C760)),"Confira o valor",IF(C760&lt;=0,"Valor maior que zero",IF(COUNTIFS(Medios,D760)&lt;&gt;1,"Escolha um meio",IF(COUNTIFS(GastoID,A760)&lt;&gt;1,"Confira o ID da despesa",IF(SUMIFS(GastoValido,GastoID,A760)&lt;=0,"Corrija a obrigação",IF(B760&lt;SUMIFS(GastoFecha,GastoID,A760),"Anterior à despesa","OK"))))))))))))</f>
        <v/>
      </c>
      <c r="H760" s="34" t="n">
        <f aca="false">IF(G760="OK",C760,0)</f>
        <v>0</v>
      </c>
    </row>
    <row r="761" customFormat="false" ht="25" hidden="false" customHeight="true" outlineLevel="0" collapsed="false">
      <c r="A761" s="31"/>
      <c r="B761" s="32"/>
      <c r="C761" s="33"/>
      <c r="D761" s="31"/>
      <c r="E761" s="31"/>
      <c r="F761" s="31"/>
      <c r="G761" s="36" t="str">
        <f aca="false">IF(COUNTA(A761:F761)=0,"",IF(E761="","Falta o código",IF(E761&lt;&gt;TRIM(E761),"Confira o código",IF(COUNTIFS(PagoID,E761)&gt;1,"Código repetido",IF(NOT(ISNUMBER(B761)),"Confira a data",IF(OR(B761&lt;1,B761&gt;73415,INT(B761)&lt;&gt;B761),"Confira a data",IF(NOT(ISNUMBER(C761)),"Confira o valor",IF(C761&lt;=0,"Valor maior que zero",IF(COUNTIFS(Medios,D761)&lt;&gt;1,"Escolha um meio",IF(COUNTIFS(GastoID,A761)&lt;&gt;1,"Confira o ID da despesa",IF(SUMIFS(GastoValido,GastoID,A761)&lt;=0,"Corrija a obrigação",IF(B761&lt;SUMIFS(GastoFecha,GastoID,A761),"Anterior à despesa","OK"))))))))))))</f>
        <v/>
      </c>
      <c r="H761" s="34" t="n">
        <f aca="false">IF(G761="OK",C761,0)</f>
        <v>0</v>
      </c>
    </row>
    <row r="762" customFormat="false" ht="25" hidden="false" customHeight="true" outlineLevel="0" collapsed="false">
      <c r="A762" s="31"/>
      <c r="B762" s="32"/>
      <c r="C762" s="33"/>
      <c r="D762" s="31"/>
      <c r="E762" s="31"/>
      <c r="F762" s="31"/>
      <c r="G762" s="36" t="str">
        <f aca="false">IF(COUNTA(A762:F762)=0,"",IF(E762="","Falta o código",IF(E762&lt;&gt;TRIM(E762),"Confira o código",IF(COUNTIFS(PagoID,E762)&gt;1,"Código repetido",IF(NOT(ISNUMBER(B762)),"Confira a data",IF(OR(B762&lt;1,B762&gt;73415,INT(B762)&lt;&gt;B762),"Confira a data",IF(NOT(ISNUMBER(C762)),"Confira o valor",IF(C762&lt;=0,"Valor maior que zero",IF(COUNTIFS(Medios,D762)&lt;&gt;1,"Escolha um meio",IF(COUNTIFS(GastoID,A762)&lt;&gt;1,"Confira o ID da despesa",IF(SUMIFS(GastoValido,GastoID,A762)&lt;=0,"Corrija a obrigação",IF(B762&lt;SUMIFS(GastoFecha,GastoID,A762),"Anterior à despesa","OK"))))))))))))</f>
        <v/>
      </c>
      <c r="H762" s="34" t="n">
        <f aca="false">IF(G762="OK",C762,0)</f>
        <v>0</v>
      </c>
    </row>
    <row r="763" customFormat="false" ht="25" hidden="false" customHeight="true" outlineLevel="0" collapsed="false">
      <c r="A763" s="31"/>
      <c r="B763" s="32"/>
      <c r="C763" s="33"/>
      <c r="D763" s="31"/>
      <c r="E763" s="31"/>
      <c r="F763" s="31"/>
      <c r="G763" s="36" t="str">
        <f aca="false">IF(COUNTA(A763:F763)=0,"",IF(E763="","Falta o código",IF(E763&lt;&gt;TRIM(E763),"Confira o código",IF(COUNTIFS(PagoID,E763)&gt;1,"Código repetido",IF(NOT(ISNUMBER(B763)),"Confira a data",IF(OR(B763&lt;1,B763&gt;73415,INT(B763)&lt;&gt;B763),"Confira a data",IF(NOT(ISNUMBER(C763)),"Confira o valor",IF(C763&lt;=0,"Valor maior que zero",IF(COUNTIFS(Medios,D763)&lt;&gt;1,"Escolha um meio",IF(COUNTIFS(GastoID,A763)&lt;&gt;1,"Confira o ID da despesa",IF(SUMIFS(GastoValido,GastoID,A763)&lt;=0,"Corrija a obrigação",IF(B763&lt;SUMIFS(GastoFecha,GastoID,A763),"Anterior à despesa","OK"))))))))))))</f>
        <v/>
      </c>
      <c r="H763" s="34" t="n">
        <f aca="false">IF(G763="OK",C763,0)</f>
        <v>0</v>
      </c>
    </row>
    <row r="764" customFormat="false" ht="25" hidden="false" customHeight="true" outlineLevel="0" collapsed="false">
      <c r="A764" s="31"/>
      <c r="B764" s="32"/>
      <c r="C764" s="33"/>
      <c r="D764" s="31"/>
      <c r="E764" s="31"/>
      <c r="F764" s="31"/>
      <c r="G764" s="36" t="str">
        <f aca="false">IF(COUNTA(A764:F764)=0,"",IF(E764="","Falta o código",IF(E764&lt;&gt;TRIM(E764),"Confira o código",IF(COUNTIFS(PagoID,E764)&gt;1,"Código repetido",IF(NOT(ISNUMBER(B764)),"Confira a data",IF(OR(B764&lt;1,B764&gt;73415,INT(B764)&lt;&gt;B764),"Confira a data",IF(NOT(ISNUMBER(C764)),"Confira o valor",IF(C764&lt;=0,"Valor maior que zero",IF(COUNTIFS(Medios,D764)&lt;&gt;1,"Escolha um meio",IF(COUNTIFS(GastoID,A764)&lt;&gt;1,"Confira o ID da despesa",IF(SUMIFS(GastoValido,GastoID,A764)&lt;=0,"Corrija a obrigação",IF(B764&lt;SUMIFS(GastoFecha,GastoID,A764),"Anterior à despesa","OK"))))))))))))</f>
        <v/>
      </c>
      <c r="H764" s="34" t="n">
        <f aca="false">IF(G764="OK",C764,0)</f>
        <v>0</v>
      </c>
    </row>
    <row r="765" customFormat="false" ht="25" hidden="false" customHeight="true" outlineLevel="0" collapsed="false">
      <c r="A765" s="31"/>
      <c r="B765" s="32"/>
      <c r="C765" s="33"/>
      <c r="D765" s="31"/>
      <c r="E765" s="31"/>
      <c r="F765" s="31"/>
      <c r="G765" s="36" t="str">
        <f aca="false">IF(COUNTA(A765:F765)=0,"",IF(E765="","Falta o código",IF(E765&lt;&gt;TRIM(E765),"Confira o código",IF(COUNTIFS(PagoID,E765)&gt;1,"Código repetido",IF(NOT(ISNUMBER(B765)),"Confira a data",IF(OR(B765&lt;1,B765&gt;73415,INT(B765)&lt;&gt;B765),"Confira a data",IF(NOT(ISNUMBER(C765)),"Confira o valor",IF(C765&lt;=0,"Valor maior que zero",IF(COUNTIFS(Medios,D765)&lt;&gt;1,"Escolha um meio",IF(COUNTIFS(GastoID,A765)&lt;&gt;1,"Confira o ID da despesa",IF(SUMIFS(GastoValido,GastoID,A765)&lt;=0,"Corrija a obrigação",IF(B765&lt;SUMIFS(GastoFecha,GastoID,A765),"Anterior à despesa","OK"))))))))))))</f>
        <v/>
      </c>
      <c r="H765" s="34" t="n">
        <f aca="false">IF(G765="OK",C765,0)</f>
        <v>0</v>
      </c>
    </row>
    <row r="766" customFormat="false" ht="25" hidden="false" customHeight="true" outlineLevel="0" collapsed="false">
      <c r="A766" s="31"/>
      <c r="B766" s="32"/>
      <c r="C766" s="33"/>
      <c r="D766" s="31"/>
      <c r="E766" s="31"/>
      <c r="F766" s="31"/>
      <c r="G766" s="36" t="str">
        <f aca="false">IF(COUNTA(A766:F766)=0,"",IF(E766="","Falta o código",IF(E766&lt;&gt;TRIM(E766),"Confira o código",IF(COUNTIFS(PagoID,E766)&gt;1,"Código repetido",IF(NOT(ISNUMBER(B766)),"Confira a data",IF(OR(B766&lt;1,B766&gt;73415,INT(B766)&lt;&gt;B766),"Confira a data",IF(NOT(ISNUMBER(C766)),"Confira o valor",IF(C766&lt;=0,"Valor maior que zero",IF(COUNTIFS(Medios,D766)&lt;&gt;1,"Escolha um meio",IF(COUNTIFS(GastoID,A766)&lt;&gt;1,"Confira o ID da despesa",IF(SUMIFS(GastoValido,GastoID,A766)&lt;=0,"Corrija a obrigação",IF(B766&lt;SUMIFS(GastoFecha,GastoID,A766),"Anterior à despesa","OK"))))))))))))</f>
        <v/>
      </c>
      <c r="H766" s="34" t="n">
        <f aca="false">IF(G766="OK",C766,0)</f>
        <v>0</v>
      </c>
    </row>
    <row r="767" customFormat="false" ht="25" hidden="false" customHeight="true" outlineLevel="0" collapsed="false">
      <c r="A767" s="31"/>
      <c r="B767" s="32"/>
      <c r="C767" s="33"/>
      <c r="D767" s="31"/>
      <c r="E767" s="31"/>
      <c r="F767" s="31"/>
      <c r="G767" s="36" t="str">
        <f aca="false">IF(COUNTA(A767:F767)=0,"",IF(E767="","Falta o código",IF(E767&lt;&gt;TRIM(E767),"Confira o código",IF(COUNTIFS(PagoID,E767)&gt;1,"Código repetido",IF(NOT(ISNUMBER(B767)),"Confira a data",IF(OR(B767&lt;1,B767&gt;73415,INT(B767)&lt;&gt;B767),"Confira a data",IF(NOT(ISNUMBER(C767)),"Confira o valor",IF(C767&lt;=0,"Valor maior que zero",IF(COUNTIFS(Medios,D767)&lt;&gt;1,"Escolha um meio",IF(COUNTIFS(GastoID,A767)&lt;&gt;1,"Confira o ID da despesa",IF(SUMIFS(GastoValido,GastoID,A767)&lt;=0,"Corrija a obrigação",IF(B767&lt;SUMIFS(GastoFecha,GastoID,A767),"Anterior à despesa","OK"))))))))))))</f>
        <v/>
      </c>
      <c r="H767" s="34" t="n">
        <f aca="false">IF(G767="OK",C767,0)</f>
        <v>0</v>
      </c>
    </row>
    <row r="768" customFormat="false" ht="25" hidden="false" customHeight="true" outlineLevel="0" collapsed="false">
      <c r="A768" s="31"/>
      <c r="B768" s="32"/>
      <c r="C768" s="33"/>
      <c r="D768" s="31"/>
      <c r="E768" s="31"/>
      <c r="F768" s="31"/>
      <c r="G768" s="36" t="str">
        <f aca="false">IF(COUNTA(A768:F768)=0,"",IF(E768="","Falta o código",IF(E768&lt;&gt;TRIM(E768),"Confira o código",IF(COUNTIFS(PagoID,E768)&gt;1,"Código repetido",IF(NOT(ISNUMBER(B768)),"Confira a data",IF(OR(B768&lt;1,B768&gt;73415,INT(B768)&lt;&gt;B768),"Confira a data",IF(NOT(ISNUMBER(C768)),"Confira o valor",IF(C768&lt;=0,"Valor maior que zero",IF(COUNTIFS(Medios,D768)&lt;&gt;1,"Escolha um meio",IF(COUNTIFS(GastoID,A768)&lt;&gt;1,"Confira o ID da despesa",IF(SUMIFS(GastoValido,GastoID,A768)&lt;=0,"Corrija a obrigação",IF(B768&lt;SUMIFS(GastoFecha,GastoID,A768),"Anterior à despesa","OK"))))))))))))</f>
        <v/>
      </c>
      <c r="H768" s="34" t="n">
        <f aca="false">IF(G768="OK",C768,0)</f>
        <v>0</v>
      </c>
    </row>
    <row r="769" customFormat="false" ht="25" hidden="false" customHeight="true" outlineLevel="0" collapsed="false">
      <c r="A769" s="31"/>
      <c r="B769" s="32"/>
      <c r="C769" s="33"/>
      <c r="D769" s="31"/>
      <c r="E769" s="31"/>
      <c r="F769" s="31"/>
      <c r="G769" s="36" t="str">
        <f aca="false">IF(COUNTA(A769:F769)=0,"",IF(E769="","Falta o código",IF(E769&lt;&gt;TRIM(E769),"Confira o código",IF(COUNTIFS(PagoID,E769)&gt;1,"Código repetido",IF(NOT(ISNUMBER(B769)),"Confira a data",IF(OR(B769&lt;1,B769&gt;73415,INT(B769)&lt;&gt;B769),"Confira a data",IF(NOT(ISNUMBER(C769)),"Confira o valor",IF(C769&lt;=0,"Valor maior que zero",IF(COUNTIFS(Medios,D769)&lt;&gt;1,"Escolha um meio",IF(COUNTIFS(GastoID,A769)&lt;&gt;1,"Confira o ID da despesa",IF(SUMIFS(GastoValido,GastoID,A769)&lt;=0,"Corrija a obrigação",IF(B769&lt;SUMIFS(GastoFecha,GastoID,A769),"Anterior à despesa","OK"))))))))))))</f>
        <v/>
      </c>
      <c r="H769" s="34" t="n">
        <f aca="false">IF(G769="OK",C769,0)</f>
        <v>0</v>
      </c>
    </row>
    <row r="770" customFormat="false" ht="25" hidden="false" customHeight="true" outlineLevel="0" collapsed="false">
      <c r="A770" s="31"/>
      <c r="B770" s="32"/>
      <c r="C770" s="33"/>
      <c r="D770" s="31"/>
      <c r="E770" s="31"/>
      <c r="F770" s="31"/>
      <c r="G770" s="36" t="str">
        <f aca="false">IF(COUNTA(A770:F770)=0,"",IF(E770="","Falta o código",IF(E770&lt;&gt;TRIM(E770),"Confira o código",IF(COUNTIFS(PagoID,E770)&gt;1,"Código repetido",IF(NOT(ISNUMBER(B770)),"Confira a data",IF(OR(B770&lt;1,B770&gt;73415,INT(B770)&lt;&gt;B770),"Confira a data",IF(NOT(ISNUMBER(C770)),"Confira o valor",IF(C770&lt;=0,"Valor maior que zero",IF(COUNTIFS(Medios,D770)&lt;&gt;1,"Escolha um meio",IF(COUNTIFS(GastoID,A770)&lt;&gt;1,"Confira o ID da despesa",IF(SUMIFS(GastoValido,GastoID,A770)&lt;=0,"Corrija a obrigação",IF(B770&lt;SUMIFS(GastoFecha,GastoID,A770),"Anterior à despesa","OK"))))))))))))</f>
        <v/>
      </c>
      <c r="H770" s="34" t="n">
        <f aca="false">IF(G770="OK",C770,0)</f>
        <v>0</v>
      </c>
    </row>
    <row r="771" customFormat="false" ht="25" hidden="false" customHeight="true" outlineLevel="0" collapsed="false">
      <c r="A771" s="31"/>
      <c r="B771" s="32"/>
      <c r="C771" s="33"/>
      <c r="D771" s="31"/>
      <c r="E771" s="31"/>
      <c r="F771" s="31"/>
      <c r="G771" s="36" t="str">
        <f aca="false">IF(COUNTA(A771:F771)=0,"",IF(E771="","Falta o código",IF(E771&lt;&gt;TRIM(E771),"Confira o código",IF(COUNTIFS(PagoID,E771)&gt;1,"Código repetido",IF(NOT(ISNUMBER(B771)),"Confira a data",IF(OR(B771&lt;1,B771&gt;73415,INT(B771)&lt;&gt;B771),"Confira a data",IF(NOT(ISNUMBER(C771)),"Confira o valor",IF(C771&lt;=0,"Valor maior que zero",IF(COUNTIFS(Medios,D771)&lt;&gt;1,"Escolha um meio",IF(COUNTIFS(GastoID,A771)&lt;&gt;1,"Confira o ID da despesa",IF(SUMIFS(GastoValido,GastoID,A771)&lt;=0,"Corrija a obrigação",IF(B771&lt;SUMIFS(GastoFecha,GastoID,A771),"Anterior à despesa","OK"))))))))))))</f>
        <v/>
      </c>
      <c r="H771" s="34" t="n">
        <f aca="false">IF(G771="OK",C771,0)</f>
        <v>0</v>
      </c>
    </row>
    <row r="772" customFormat="false" ht="25" hidden="false" customHeight="true" outlineLevel="0" collapsed="false">
      <c r="A772" s="31"/>
      <c r="B772" s="32"/>
      <c r="C772" s="33"/>
      <c r="D772" s="31"/>
      <c r="E772" s="31"/>
      <c r="F772" s="31"/>
      <c r="G772" s="36" t="str">
        <f aca="false">IF(COUNTA(A772:F772)=0,"",IF(E772="","Falta o código",IF(E772&lt;&gt;TRIM(E772),"Confira o código",IF(COUNTIFS(PagoID,E772)&gt;1,"Código repetido",IF(NOT(ISNUMBER(B772)),"Confira a data",IF(OR(B772&lt;1,B772&gt;73415,INT(B772)&lt;&gt;B772),"Confira a data",IF(NOT(ISNUMBER(C772)),"Confira o valor",IF(C772&lt;=0,"Valor maior que zero",IF(COUNTIFS(Medios,D772)&lt;&gt;1,"Escolha um meio",IF(COUNTIFS(GastoID,A772)&lt;&gt;1,"Confira o ID da despesa",IF(SUMIFS(GastoValido,GastoID,A772)&lt;=0,"Corrija a obrigação",IF(B772&lt;SUMIFS(GastoFecha,GastoID,A772),"Anterior à despesa","OK"))))))))))))</f>
        <v/>
      </c>
      <c r="H772" s="34" t="n">
        <f aca="false">IF(G772="OK",C772,0)</f>
        <v>0</v>
      </c>
    </row>
    <row r="773" customFormat="false" ht="25" hidden="false" customHeight="true" outlineLevel="0" collapsed="false">
      <c r="A773" s="31"/>
      <c r="B773" s="32"/>
      <c r="C773" s="33"/>
      <c r="D773" s="31"/>
      <c r="E773" s="31"/>
      <c r="F773" s="31"/>
      <c r="G773" s="36" t="str">
        <f aca="false">IF(COUNTA(A773:F773)=0,"",IF(E773="","Falta o código",IF(E773&lt;&gt;TRIM(E773),"Confira o código",IF(COUNTIFS(PagoID,E773)&gt;1,"Código repetido",IF(NOT(ISNUMBER(B773)),"Confira a data",IF(OR(B773&lt;1,B773&gt;73415,INT(B773)&lt;&gt;B773),"Confira a data",IF(NOT(ISNUMBER(C773)),"Confira o valor",IF(C773&lt;=0,"Valor maior que zero",IF(COUNTIFS(Medios,D773)&lt;&gt;1,"Escolha um meio",IF(COUNTIFS(GastoID,A773)&lt;&gt;1,"Confira o ID da despesa",IF(SUMIFS(GastoValido,GastoID,A773)&lt;=0,"Corrija a obrigação",IF(B773&lt;SUMIFS(GastoFecha,GastoID,A773),"Anterior à despesa","OK"))))))))))))</f>
        <v/>
      </c>
      <c r="H773" s="34" t="n">
        <f aca="false">IF(G773="OK",C773,0)</f>
        <v>0</v>
      </c>
    </row>
    <row r="774" customFormat="false" ht="25" hidden="false" customHeight="true" outlineLevel="0" collapsed="false">
      <c r="A774" s="31"/>
      <c r="B774" s="32"/>
      <c r="C774" s="33"/>
      <c r="D774" s="31"/>
      <c r="E774" s="31"/>
      <c r="F774" s="31"/>
      <c r="G774" s="36" t="str">
        <f aca="false">IF(COUNTA(A774:F774)=0,"",IF(E774="","Falta o código",IF(E774&lt;&gt;TRIM(E774),"Confira o código",IF(COUNTIFS(PagoID,E774)&gt;1,"Código repetido",IF(NOT(ISNUMBER(B774)),"Confira a data",IF(OR(B774&lt;1,B774&gt;73415,INT(B774)&lt;&gt;B774),"Confira a data",IF(NOT(ISNUMBER(C774)),"Confira o valor",IF(C774&lt;=0,"Valor maior que zero",IF(COUNTIFS(Medios,D774)&lt;&gt;1,"Escolha um meio",IF(COUNTIFS(GastoID,A774)&lt;&gt;1,"Confira o ID da despesa",IF(SUMIFS(GastoValido,GastoID,A774)&lt;=0,"Corrija a obrigação",IF(B774&lt;SUMIFS(GastoFecha,GastoID,A774),"Anterior à despesa","OK"))))))))))))</f>
        <v/>
      </c>
      <c r="H774" s="34" t="n">
        <f aca="false">IF(G774="OK",C774,0)</f>
        <v>0</v>
      </c>
    </row>
    <row r="775" customFormat="false" ht="25" hidden="false" customHeight="true" outlineLevel="0" collapsed="false">
      <c r="A775" s="31"/>
      <c r="B775" s="32"/>
      <c r="C775" s="33"/>
      <c r="D775" s="31"/>
      <c r="E775" s="31"/>
      <c r="F775" s="31"/>
      <c r="G775" s="36" t="str">
        <f aca="false">IF(COUNTA(A775:F775)=0,"",IF(E775="","Falta o código",IF(E775&lt;&gt;TRIM(E775),"Confira o código",IF(COUNTIFS(PagoID,E775)&gt;1,"Código repetido",IF(NOT(ISNUMBER(B775)),"Confira a data",IF(OR(B775&lt;1,B775&gt;73415,INT(B775)&lt;&gt;B775),"Confira a data",IF(NOT(ISNUMBER(C775)),"Confira o valor",IF(C775&lt;=0,"Valor maior que zero",IF(COUNTIFS(Medios,D775)&lt;&gt;1,"Escolha um meio",IF(COUNTIFS(GastoID,A775)&lt;&gt;1,"Confira o ID da despesa",IF(SUMIFS(GastoValido,GastoID,A775)&lt;=0,"Corrija a obrigação",IF(B775&lt;SUMIFS(GastoFecha,GastoID,A775),"Anterior à despesa","OK"))))))))))))</f>
        <v/>
      </c>
      <c r="H775" s="34" t="n">
        <f aca="false">IF(G775="OK",C775,0)</f>
        <v>0</v>
      </c>
    </row>
    <row r="776" customFormat="false" ht="25" hidden="false" customHeight="true" outlineLevel="0" collapsed="false">
      <c r="A776" s="31"/>
      <c r="B776" s="32"/>
      <c r="C776" s="33"/>
      <c r="D776" s="31"/>
      <c r="E776" s="31"/>
      <c r="F776" s="31"/>
      <c r="G776" s="36" t="str">
        <f aca="false">IF(COUNTA(A776:F776)=0,"",IF(E776="","Falta o código",IF(E776&lt;&gt;TRIM(E776),"Confira o código",IF(COUNTIFS(PagoID,E776)&gt;1,"Código repetido",IF(NOT(ISNUMBER(B776)),"Confira a data",IF(OR(B776&lt;1,B776&gt;73415,INT(B776)&lt;&gt;B776),"Confira a data",IF(NOT(ISNUMBER(C776)),"Confira o valor",IF(C776&lt;=0,"Valor maior que zero",IF(COUNTIFS(Medios,D776)&lt;&gt;1,"Escolha um meio",IF(COUNTIFS(GastoID,A776)&lt;&gt;1,"Confira o ID da despesa",IF(SUMIFS(GastoValido,GastoID,A776)&lt;=0,"Corrija a obrigação",IF(B776&lt;SUMIFS(GastoFecha,GastoID,A776),"Anterior à despesa","OK"))))))))))))</f>
        <v/>
      </c>
      <c r="H776" s="34" t="n">
        <f aca="false">IF(G776="OK",C776,0)</f>
        <v>0</v>
      </c>
    </row>
    <row r="777" customFormat="false" ht="25" hidden="false" customHeight="true" outlineLevel="0" collapsed="false">
      <c r="A777" s="31"/>
      <c r="B777" s="32"/>
      <c r="C777" s="33"/>
      <c r="D777" s="31"/>
      <c r="E777" s="31"/>
      <c r="F777" s="31"/>
      <c r="G777" s="36" t="str">
        <f aca="false">IF(COUNTA(A777:F777)=0,"",IF(E777="","Falta o código",IF(E777&lt;&gt;TRIM(E777),"Confira o código",IF(COUNTIFS(PagoID,E777)&gt;1,"Código repetido",IF(NOT(ISNUMBER(B777)),"Confira a data",IF(OR(B777&lt;1,B777&gt;73415,INT(B777)&lt;&gt;B777),"Confira a data",IF(NOT(ISNUMBER(C777)),"Confira o valor",IF(C777&lt;=0,"Valor maior que zero",IF(COUNTIFS(Medios,D777)&lt;&gt;1,"Escolha um meio",IF(COUNTIFS(GastoID,A777)&lt;&gt;1,"Confira o ID da despesa",IF(SUMIFS(GastoValido,GastoID,A777)&lt;=0,"Corrija a obrigação",IF(B777&lt;SUMIFS(GastoFecha,GastoID,A777),"Anterior à despesa","OK"))))))))))))</f>
        <v/>
      </c>
      <c r="H777" s="34" t="n">
        <f aca="false">IF(G777="OK",C777,0)</f>
        <v>0</v>
      </c>
    </row>
    <row r="778" customFormat="false" ht="25" hidden="false" customHeight="true" outlineLevel="0" collapsed="false">
      <c r="A778" s="31"/>
      <c r="B778" s="32"/>
      <c r="C778" s="33"/>
      <c r="D778" s="31"/>
      <c r="E778" s="31"/>
      <c r="F778" s="31"/>
      <c r="G778" s="36" t="str">
        <f aca="false">IF(COUNTA(A778:F778)=0,"",IF(E778="","Falta o código",IF(E778&lt;&gt;TRIM(E778),"Confira o código",IF(COUNTIFS(PagoID,E778)&gt;1,"Código repetido",IF(NOT(ISNUMBER(B778)),"Confira a data",IF(OR(B778&lt;1,B778&gt;73415,INT(B778)&lt;&gt;B778),"Confira a data",IF(NOT(ISNUMBER(C778)),"Confira o valor",IF(C778&lt;=0,"Valor maior que zero",IF(COUNTIFS(Medios,D778)&lt;&gt;1,"Escolha um meio",IF(COUNTIFS(GastoID,A778)&lt;&gt;1,"Confira o ID da despesa",IF(SUMIFS(GastoValido,GastoID,A778)&lt;=0,"Corrija a obrigação",IF(B778&lt;SUMIFS(GastoFecha,GastoID,A778),"Anterior à despesa","OK"))))))))))))</f>
        <v/>
      </c>
      <c r="H778" s="34" t="n">
        <f aca="false">IF(G778="OK",C778,0)</f>
        <v>0</v>
      </c>
    </row>
    <row r="779" customFormat="false" ht="25" hidden="false" customHeight="true" outlineLevel="0" collapsed="false">
      <c r="A779" s="31"/>
      <c r="B779" s="32"/>
      <c r="C779" s="33"/>
      <c r="D779" s="31"/>
      <c r="E779" s="31"/>
      <c r="F779" s="31"/>
      <c r="G779" s="36" t="str">
        <f aca="false">IF(COUNTA(A779:F779)=0,"",IF(E779="","Falta o código",IF(E779&lt;&gt;TRIM(E779),"Confira o código",IF(COUNTIFS(PagoID,E779)&gt;1,"Código repetido",IF(NOT(ISNUMBER(B779)),"Confira a data",IF(OR(B779&lt;1,B779&gt;73415,INT(B779)&lt;&gt;B779),"Confira a data",IF(NOT(ISNUMBER(C779)),"Confira o valor",IF(C779&lt;=0,"Valor maior que zero",IF(COUNTIFS(Medios,D779)&lt;&gt;1,"Escolha um meio",IF(COUNTIFS(GastoID,A779)&lt;&gt;1,"Confira o ID da despesa",IF(SUMIFS(GastoValido,GastoID,A779)&lt;=0,"Corrija a obrigação",IF(B779&lt;SUMIFS(GastoFecha,GastoID,A779),"Anterior à despesa","OK"))))))))))))</f>
        <v/>
      </c>
      <c r="H779" s="34" t="n">
        <f aca="false">IF(G779="OK",C779,0)</f>
        <v>0</v>
      </c>
    </row>
    <row r="780" customFormat="false" ht="25" hidden="false" customHeight="true" outlineLevel="0" collapsed="false">
      <c r="A780" s="31"/>
      <c r="B780" s="32"/>
      <c r="C780" s="33"/>
      <c r="D780" s="31"/>
      <c r="E780" s="31"/>
      <c r="F780" s="31"/>
      <c r="G780" s="36" t="str">
        <f aca="false">IF(COUNTA(A780:F780)=0,"",IF(E780="","Falta o código",IF(E780&lt;&gt;TRIM(E780),"Confira o código",IF(COUNTIFS(PagoID,E780)&gt;1,"Código repetido",IF(NOT(ISNUMBER(B780)),"Confira a data",IF(OR(B780&lt;1,B780&gt;73415,INT(B780)&lt;&gt;B780),"Confira a data",IF(NOT(ISNUMBER(C780)),"Confira o valor",IF(C780&lt;=0,"Valor maior que zero",IF(COUNTIFS(Medios,D780)&lt;&gt;1,"Escolha um meio",IF(COUNTIFS(GastoID,A780)&lt;&gt;1,"Confira o ID da despesa",IF(SUMIFS(GastoValido,GastoID,A780)&lt;=0,"Corrija a obrigação",IF(B780&lt;SUMIFS(GastoFecha,GastoID,A780),"Anterior à despesa","OK"))))))))))))</f>
        <v/>
      </c>
      <c r="H780" s="34" t="n">
        <f aca="false">IF(G780="OK",C780,0)</f>
        <v>0</v>
      </c>
    </row>
    <row r="781" customFormat="false" ht="25" hidden="false" customHeight="true" outlineLevel="0" collapsed="false">
      <c r="A781" s="31"/>
      <c r="B781" s="32"/>
      <c r="C781" s="33"/>
      <c r="D781" s="31"/>
      <c r="E781" s="31"/>
      <c r="F781" s="31"/>
      <c r="G781" s="36" t="str">
        <f aca="false">IF(COUNTA(A781:F781)=0,"",IF(E781="","Falta o código",IF(E781&lt;&gt;TRIM(E781),"Confira o código",IF(COUNTIFS(PagoID,E781)&gt;1,"Código repetido",IF(NOT(ISNUMBER(B781)),"Confira a data",IF(OR(B781&lt;1,B781&gt;73415,INT(B781)&lt;&gt;B781),"Confira a data",IF(NOT(ISNUMBER(C781)),"Confira o valor",IF(C781&lt;=0,"Valor maior que zero",IF(COUNTIFS(Medios,D781)&lt;&gt;1,"Escolha um meio",IF(COUNTIFS(GastoID,A781)&lt;&gt;1,"Confira o ID da despesa",IF(SUMIFS(GastoValido,GastoID,A781)&lt;=0,"Corrija a obrigação",IF(B781&lt;SUMIFS(GastoFecha,GastoID,A781),"Anterior à despesa","OK"))))))))))))</f>
        <v/>
      </c>
      <c r="H781" s="34" t="n">
        <f aca="false">IF(G781="OK",C781,0)</f>
        <v>0</v>
      </c>
    </row>
    <row r="782" customFormat="false" ht="25" hidden="false" customHeight="true" outlineLevel="0" collapsed="false">
      <c r="A782" s="31"/>
      <c r="B782" s="32"/>
      <c r="C782" s="33"/>
      <c r="D782" s="31"/>
      <c r="E782" s="31"/>
      <c r="F782" s="31"/>
      <c r="G782" s="36" t="str">
        <f aca="false">IF(COUNTA(A782:F782)=0,"",IF(E782="","Falta o código",IF(E782&lt;&gt;TRIM(E782),"Confira o código",IF(COUNTIFS(PagoID,E782)&gt;1,"Código repetido",IF(NOT(ISNUMBER(B782)),"Confira a data",IF(OR(B782&lt;1,B782&gt;73415,INT(B782)&lt;&gt;B782),"Confira a data",IF(NOT(ISNUMBER(C782)),"Confira o valor",IF(C782&lt;=0,"Valor maior que zero",IF(COUNTIFS(Medios,D782)&lt;&gt;1,"Escolha um meio",IF(COUNTIFS(GastoID,A782)&lt;&gt;1,"Confira o ID da despesa",IF(SUMIFS(GastoValido,GastoID,A782)&lt;=0,"Corrija a obrigação",IF(B782&lt;SUMIFS(GastoFecha,GastoID,A782),"Anterior à despesa","OK"))))))))))))</f>
        <v/>
      </c>
      <c r="H782" s="34" t="n">
        <f aca="false">IF(G782="OK",C782,0)</f>
        <v>0</v>
      </c>
    </row>
    <row r="783" customFormat="false" ht="25" hidden="false" customHeight="true" outlineLevel="0" collapsed="false">
      <c r="A783" s="31"/>
      <c r="B783" s="32"/>
      <c r="C783" s="33"/>
      <c r="D783" s="31"/>
      <c r="E783" s="31"/>
      <c r="F783" s="31"/>
      <c r="G783" s="36" t="str">
        <f aca="false">IF(COUNTA(A783:F783)=0,"",IF(E783="","Falta o código",IF(E783&lt;&gt;TRIM(E783),"Confira o código",IF(COUNTIFS(PagoID,E783)&gt;1,"Código repetido",IF(NOT(ISNUMBER(B783)),"Confira a data",IF(OR(B783&lt;1,B783&gt;73415,INT(B783)&lt;&gt;B783),"Confira a data",IF(NOT(ISNUMBER(C783)),"Confira o valor",IF(C783&lt;=0,"Valor maior que zero",IF(COUNTIFS(Medios,D783)&lt;&gt;1,"Escolha um meio",IF(COUNTIFS(GastoID,A783)&lt;&gt;1,"Confira o ID da despesa",IF(SUMIFS(GastoValido,GastoID,A783)&lt;=0,"Corrija a obrigação",IF(B783&lt;SUMIFS(GastoFecha,GastoID,A783),"Anterior à despesa","OK"))))))))))))</f>
        <v/>
      </c>
      <c r="H783" s="34" t="n">
        <f aca="false">IF(G783="OK",C783,0)</f>
        <v>0</v>
      </c>
    </row>
    <row r="784" customFormat="false" ht="25" hidden="false" customHeight="true" outlineLevel="0" collapsed="false">
      <c r="A784" s="31"/>
      <c r="B784" s="32"/>
      <c r="C784" s="33"/>
      <c r="D784" s="31"/>
      <c r="E784" s="31"/>
      <c r="F784" s="31"/>
      <c r="G784" s="36" t="str">
        <f aca="false">IF(COUNTA(A784:F784)=0,"",IF(E784="","Falta o código",IF(E784&lt;&gt;TRIM(E784),"Confira o código",IF(COUNTIFS(PagoID,E784)&gt;1,"Código repetido",IF(NOT(ISNUMBER(B784)),"Confira a data",IF(OR(B784&lt;1,B784&gt;73415,INT(B784)&lt;&gt;B784),"Confira a data",IF(NOT(ISNUMBER(C784)),"Confira o valor",IF(C784&lt;=0,"Valor maior que zero",IF(COUNTIFS(Medios,D784)&lt;&gt;1,"Escolha um meio",IF(COUNTIFS(GastoID,A784)&lt;&gt;1,"Confira o ID da despesa",IF(SUMIFS(GastoValido,GastoID,A784)&lt;=0,"Corrija a obrigação",IF(B784&lt;SUMIFS(GastoFecha,GastoID,A784),"Anterior à despesa","OK"))))))))))))</f>
        <v/>
      </c>
      <c r="H784" s="34" t="n">
        <f aca="false">IF(G784="OK",C784,0)</f>
        <v>0</v>
      </c>
    </row>
    <row r="785" customFormat="false" ht="25" hidden="false" customHeight="true" outlineLevel="0" collapsed="false">
      <c r="A785" s="31"/>
      <c r="B785" s="32"/>
      <c r="C785" s="33"/>
      <c r="D785" s="31"/>
      <c r="E785" s="31"/>
      <c r="F785" s="31"/>
      <c r="G785" s="36" t="str">
        <f aca="false">IF(COUNTA(A785:F785)=0,"",IF(E785="","Falta o código",IF(E785&lt;&gt;TRIM(E785),"Confira o código",IF(COUNTIFS(PagoID,E785)&gt;1,"Código repetido",IF(NOT(ISNUMBER(B785)),"Confira a data",IF(OR(B785&lt;1,B785&gt;73415,INT(B785)&lt;&gt;B785),"Confira a data",IF(NOT(ISNUMBER(C785)),"Confira o valor",IF(C785&lt;=0,"Valor maior que zero",IF(COUNTIFS(Medios,D785)&lt;&gt;1,"Escolha um meio",IF(COUNTIFS(GastoID,A785)&lt;&gt;1,"Confira o ID da despesa",IF(SUMIFS(GastoValido,GastoID,A785)&lt;=0,"Corrija a obrigação",IF(B785&lt;SUMIFS(GastoFecha,GastoID,A785),"Anterior à despesa","OK"))))))))))))</f>
        <v/>
      </c>
      <c r="H785" s="34" t="n">
        <f aca="false">IF(G785="OK",C785,0)</f>
        <v>0</v>
      </c>
    </row>
    <row r="786" customFormat="false" ht="25" hidden="false" customHeight="true" outlineLevel="0" collapsed="false">
      <c r="A786" s="31"/>
      <c r="B786" s="32"/>
      <c r="C786" s="33"/>
      <c r="D786" s="31"/>
      <c r="E786" s="31"/>
      <c r="F786" s="31"/>
      <c r="G786" s="36" t="str">
        <f aca="false">IF(COUNTA(A786:F786)=0,"",IF(E786="","Falta o código",IF(E786&lt;&gt;TRIM(E786),"Confira o código",IF(COUNTIFS(PagoID,E786)&gt;1,"Código repetido",IF(NOT(ISNUMBER(B786)),"Confira a data",IF(OR(B786&lt;1,B786&gt;73415,INT(B786)&lt;&gt;B786),"Confira a data",IF(NOT(ISNUMBER(C786)),"Confira o valor",IF(C786&lt;=0,"Valor maior que zero",IF(COUNTIFS(Medios,D786)&lt;&gt;1,"Escolha um meio",IF(COUNTIFS(GastoID,A786)&lt;&gt;1,"Confira o ID da despesa",IF(SUMIFS(GastoValido,GastoID,A786)&lt;=0,"Corrija a obrigação",IF(B786&lt;SUMIFS(GastoFecha,GastoID,A786),"Anterior à despesa","OK"))))))))))))</f>
        <v/>
      </c>
      <c r="H786" s="34" t="n">
        <f aca="false">IF(G786="OK",C786,0)</f>
        <v>0</v>
      </c>
    </row>
    <row r="787" customFormat="false" ht="25" hidden="false" customHeight="true" outlineLevel="0" collapsed="false">
      <c r="A787" s="31"/>
      <c r="B787" s="32"/>
      <c r="C787" s="33"/>
      <c r="D787" s="31"/>
      <c r="E787" s="31"/>
      <c r="F787" s="31"/>
      <c r="G787" s="36" t="str">
        <f aca="false">IF(COUNTA(A787:F787)=0,"",IF(E787="","Falta o código",IF(E787&lt;&gt;TRIM(E787),"Confira o código",IF(COUNTIFS(PagoID,E787)&gt;1,"Código repetido",IF(NOT(ISNUMBER(B787)),"Confira a data",IF(OR(B787&lt;1,B787&gt;73415,INT(B787)&lt;&gt;B787),"Confira a data",IF(NOT(ISNUMBER(C787)),"Confira o valor",IF(C787&lt;=0,"Valor maior que zero",IF(COUNTIFS(Medios,D787)&lt;&gt;1,"Escolha um meio",IF(COUNTIFS(GastoID,A787)&lt;&gt;1,"Confira o ID da despesa",IF(SUMIFS(GastoValido,GastoID,A787)&lt;=0,"Corrija a obrigação",IF(B787&lt;SUMIFS(GastoFecha,GastoID,A787),"Anterior à despesa","OK"))))))))))))</f>
        <v/>
      </c>
      <c r="H787" s="34" t="n">
        <f aca="false">IF(G787="OK",C787,0)</f>
        <v>0</v>
      </c>
    </row>
    <row r="788" customFormat="false" ht="25" hidden="false" customHeight="true" outlineLevel="0" collapsed="false">
      <c r="A788" s="31"/>
      <c r="B788" s="32"/>
      <c r="C788" s="33"/>
      <c r="D788" s="31"/>
      <c r="E788" s="31"/>
      <c r="F788" s="31"/>
      <c r="G788" s="36" t="str">
        <f aca="false">IF(COUNTA(A788:F788)=0,"",IF(E788="","Falta o código",IF(E788&lt;&gt;TRIM(E788),"Confira o código",IF(COUNTIFS(PagoID,E788)&gt;1,"Código repetido",IF(NOT(ISNUMBER(B788)),"Confira a data",IF(OR(B788&lt;1,B788&gt;73415,INT(B788)&lt;&gt;B788),"Confira a data",IF(NOT(ISNUMBER(C788)),"Confira o valor",IF(C788&lt;=0,"Valor maior que zero",IF(COUNTIFS(Medios,D788)&lt;&gt;1,"Escolha um meio",IF(COUNTIFS(GastoID,A788)&lt;&gt;1,"Confira o ID da despesa",IF(SUMIFS(GastoValido,GastoID,A788)&lt;=0,"Corrija a obrigação",IF(B788&lt;SUMIFS(GastoFecha,GastoID,A788),"Anterior à despesa","OK"))))))))))))</f>
        <v/>
      </c>
      <c r="H788" s="34" t="n">
        <f aca="false">IF(G788="OK",C788,0)</f>
        <v>0</v>
      </c>
    </row>
    <row r="789" customFormat="false" ht="25" hidden="false" customHeight="true" outlineLevel="0" collapsed="false">
      <c r="A789" s="31"/>
      <c r="B789" s="32"/>
      <c r="C789" s="33"/>
      <c r="D789" s="31"/>
      <c r="E789" s="31"/>
      <c r="F789" s="31"/>
      <c r="G789" s="36" t="str">
        <f aca="false">IF(COUNTA(A789:F789)=0,"",IF(E789="","Falta o código",IF(E789&lt;&gt;TRIM(E789),"Confira o código",IF(COUNTIFS(PagoID,E789)&gt;1,"Código repetido",IF(NOT(ISNUMBER(B789)),"Confira a data",IF(OR(B789&lt;1,B789&gt;73415,INT(B789)&lt;&gt;B789),"Confira a data",IF(NOT(ISNUMBER(C789)),"Confira o valor",IF(C789&lt;=0,"Valor maior que zero",IF(COUNTIFS(Medios,D789)&lt;&gt;1,"Escolha um meio",IF(COUNTIFS(GastoID,A789)&lt;&gt;1,"Confira o ID da despesa",IF(SUMIFS(GastoValido,GastoID,A789)&lt;=0,"Corrija a obrigação",IF(B789&lt;SUMIFS(GastoFecha,GastoID,A789),"Anterior à despesa","OK"))))))))))))</f>
        <v/>
      </c>
      <c r="H789" s="34" t="n">
        <f aca="false">IF(G789="OK",C789,0)</f>
        <v>0</v>
      </c>
    </row>
    <row r="790" customFormat="false" ht="25" hidden="false" customHeight="true" outlineLevel="0" collapsed="false">
      <c r="A790" s="31"/>
      <c r="B790" s="32"/>
      <c r="C790" s="33"/>
      <c r="D790" s="31"/>
      <c r="E790" s="31"/>
      <c r="F790" s="31"/>
      <c r="G790" s="36" t="str">
        <f aca="false">IF(COUNTA(A790:F790)=0,"",IF(E790="","Falta o código",IF(E790&lt;&gt;TRIM(E790),"Confira o código",IF(COUNTIFS(PagoID,E790)&gt;1,"Código repetido",IF(NOT(ISNUMBER(B790)),"Confira a data",IF(OR(B790&lt;1,B790&gt;73415,INT(B790)&lt;&gt;B790),"Confira a data",IF(NOT(ISNUMBER(C790)),"Confira o valor",IF(C790&lt;=0,"Valor maior que zero",IF(COUNTIFS(Medios,D790)&lt;&gt;1,"Escolha um meio",IF(COUNTIFS(GastoID,A790)&lt;&gt;1,"Confira o ID da despesa",IF(SUMIFS(GastoValido,GastoID,A790)&lt;=0,"Corrija a obrigação",IF(B790&lt;SUMIFS(GastoFecha,GastoID,A790),"Anterior à despesa","OK"))))))))))))</f>
        <v/>
      </c>
      <c r="H790" s="34" t="n">
        <f aca="false">IF(G790="OK",C790,0)</f>
        <v>0</v>
      </c>
    </row>
    <row r="791" customFormat="false" ht="25" hidden="false" customHeight="true" outlineLevel="0" collapsed="false">
      <c r="A791" s="31"/>
      <c r="B791" s="32"/>
      <c r="C791" s="33"/>
      <c r="D791" s="31"/>
      <c r="E791" s="31"/>
      <c r="F791" s="31"/>
      <c r="G791" s="36" t="str">
        <f aca="false">IF(COUNTA(A791:F791)=0,"",IF(E791="","Falta o código",IF(E791&lt;&gt;TRIM(E791),"Confira o código",IF(COUNTIFS(PagoID,E791)&gt;1,"Código repetido",IF(NOT(ISNUMBER(B791)),"Confira a data",IF(OR(B791&lt;1,B791&gt;73415,INT(B791)&lt;&gt;B791),"Confira a data",IF(NOT(ISNUMBER(C791)),"Confira o valor",IF(C791&lt;=0,"Valor maior que zero",IF(COUNTIFS(Medios,D791)&lt;&gt;1,"Escolha um meio",IF(COUNTIFS(GastoID,A791)&lt;&gt;1,"Confira o ID da despesa",IF(SUMIFS(GastoValido,GastoID,A791)&lt;=0,"Corrija a obrigação",IF(B791&lt;SUMIFS(GastoFecha,GastoID,A791),"Anterior à despesa","OK"))))))))))))</f>
        <v/>
      </c>
      <c r="H791" s="34" t="n">
        <f aca="false">IF(G791="OK",C791,0)</f>
        <v>0</v>
      </c>
    </row>
    <row r="792" customFormat="false" ht="25" hidden="false" customHeight="true" outlineLevel="0" collapsed="false">
      <c r="A792" s="31"/>
      <c r="B792" s="32"/>
      <c r="C792" s="33"/>
      <c r="D792" s="31"/>
      <c r="E792" s="31"/>
      <c r="F792" s="31"/>
      <c r="G792" s="36" t="str">
        <f aca="false">IF(COUNTA(A792:F792)=0,"",IF(E792="","Falta o código",IF(E792&lt;&gt;TRIM(E792),"Confira o código",IF(COUNTIFS(PagoID,E792)&gt;1,"Código repetido",IF(NOT(ISNUMBER(B792)),"Confira a data",IF(OR(B792&lt;1,B792&gt;73415,INT(B792)&lt;&gt;B792),"Confira a data",IF(NOT(ISNUMBER(C792)),"Confira o valor",IF(C792&lt;=0,"Valor maior que zero",IF(COUNTIFS(Medios,D792)&lt;&gt;1,"Escolha um meio",IF(COUNTIFS(GastoID,A792)&lt;&gt;1,"Confira o ID da despesa",IF(SUMIFS(GastoValido,GastoID,A792)&lt;=0,"Corrija a obrigação",IF(B792&lt;SUMIFS(GastoFecha,GastoID,A792),"Anterior à despesa","OK"))))))))))))</f>
        <v/>
      </c>
      <c r="H792" s="34" t="n">
        <f aca="false">IF(G792="OK",C792,0)</f>
        <v>0</v>
      </c>
    </row>
    <row r="793" customFormat="false" ht="25" hidden="false" customHeight="true" outlineLevel="0" collapsed="false">
      <c r="A793" s="31"/>
      <c r="B793" s="32"/>
      <c r="C793" s="33"/>
      <c r="D793" s="31"/>
      <c r="E793" s="31"/>
      <c r="F793" s="31"/>
      <c r="G793" s="36" t="str">
        <f aca="false">IF(COUNTA(A793:F793)=0,"",IF(E793="","Falta o código",IF(E793&lt;&gt;TRIM(E793),"Confira o código",IF(COUNTIFS(PagoID,E793)&gt;1,"Código repetido",IF(NOT(ISNUMBER(B793)),"Confira a data",IF(OR(B793&lt;1,B793&gt;73415,INT(B793)&lt;&gt;B793),"Confira a data",IF(NOT(ISNUMBER(C793)),"Confira o valor",IF(C793&lt;=0,"Valor maior que zero",IF(COUNTIFS(Medios,D793)&lt;&gt;1,"Escolha um meio",IF(COUNTIFS(GastoID,A793)&lt;&gt;1,"Confira o ID da despesa",IF(SUMIFS(GastoValido,GastoID,A793)&lt;=0,"Corrija a obrigação",IF(B793&lt;SUMIFS(GastoFecha,GastoID,A793),"Anterior à despesa","OK"))))))))))))</f>
        <v/>
      </c>
      <c r="H793" s="34" t="n">
        <f aca="false">IF(G793="OK",C793,0)</f>
        <v>0</v>
      </c>
    </row>
    <row r="794" customFormat="false" ht="25" hidden="false" customHeight="true" outlineLevel="0" collapsed="false">
      <c r="A794" s="31"/>
      <c r="B794" s="32"/>
      <c r="C794" s="33"/>
      <c r="D794" s="31"/>
      <c r="E794" s="31"/>
      <c r="F794" s="31"/>
      <c r="G794" s="36" t="str">
        <f aca="false">IF(COUNTA(A794:F794)=0,"",IF(E794="","Falta o código",IF(E794&lt;&gt;TRIM(E794),"Confira o código",IF(COUNTIFS(PagoID,E794)&gt;1,"Código repetido",IF(NOT(ISNUMBER(B794)),"Confira a data",IF(OR(B794&lt;1,B794&gt;73415,INT(B794)&lt;&gt;B794),"Confira a data",IF(NOT(ISNUMBER(C794)),"Confira o valor",IF(C794&lt;=0,"Valor maior que zero",IF(COUNTIFS(Medios,D794)&lt;&gt;1,"Escolha um meio",IF(COUNTIFS(GastoID,A794)&lt;&gt;1,"Confira o ID da despesa",IF(SUMIFS(GastoValido,GastoID,A794)&lt;=0,"Corrija a obrigação",IF(B794&lt;SUMIFS(GastoFecha,GastoID,A794),"Anterior à despesa","OK"))))))))))))</f>
        <v/>
      </c>
      <c r="H794" s="34" t="n">
        <f aca="false">IF(G794="OK",C794,0)</f>
        <v>0</v>
      </c>
    </row>
    <row r="795" customFormat="false" ht="25" hidden="false" customHeight="true" outlineLevel="0" collapsed="false">
      <c r="A795" s="31"/>
      <c r="B795" s="32"/>
      <c r="C795" s="33"/>
      <c r="D795" s="31"/>
      <c r="E795" s="31"/>
      <c r="F795" s="31"/>
      <c r="G795" s="36" t="str">
        <f aca="false">IF(COUNTA(A795:F795)=0,"",IF(E795="","Falta o código",IF(E795&lt;&gt;TRIM(E795),"Confira o código",IF(COUNTIFS(PagoID,E795)&gt;1,"Código repetido",IF(NOT(ISNUMBER(B795)),"Confira a data",IF(OR(B795&lt;1,B795&gt;73415,INT(B795)&lt;&gt;B795),"Confira a data",IF(NOT(ISNUMBER(C795)),"Confira o valor",IF(C795&lt;=0,"Valor maior que zero",IF(COUNTIFS(Medios,D795)&lt;&gt;1,"Escolha um meio",IF(COUNTIFS(GastoID,A795)&lt;&gt;1,"Confira o ID da despesa",IF(SUMIFS(GastoValido,GastoID,A795)&lt;=0,"Corrija a obrigação",IF(B795&lt;SUMIFS(GastoFecha,GastoID,A795),"Anterior à despesa","OK"))))))))))))</f>
        <v/>
      </c>
      <c r="H795" s="34" t="n">
        <f aca="false">IF(G795="OK",C795,0)</f>
        <v>0</v>
      </c>
    </row>
    <row r="796" customFormat="false" ht="25" hidden="false" customHeight="true" outlineLevel="0" collapsed="false">
      <c r="A796" s="31"/>
      <c r="B796" s="32"/>
      <c r="C796" s="33"/>
      <c r="D796" s="31"/>
      <c r="E796" s="31"/>
      <c r="F796" s="31"/>
      <c r="G796" s="36" t="str">
        <f aca="false">IF(COUNTA(A796:F796)=0,"",IF(E796="","Falta o código",IF(E796&lt;&gt;TRIM(E796),"Confira o código",IF(COUNTIFS(PagoID,E796)&gt;1,"Código repetido",IF(NOT(ISNUMBER(B796)),"Confira a data",IF(OR(B796&lt;1,B796&gt;73415,INT(B796)&lt;&gt;B796),"Confira a data",IF(NOT(ISNUMBER(C796)),"Confira o valor",IF(C796&lt;=0,"Valor maior que zero",IF(COUNTIFS(Medios,D796)&lt;&gt;1,"Escolha um meio",IF(COUNTIFS(GastoID,A796)&lt;&gt;1,"Confira o ID da despesa",IF(SUMIFS(GastoValido,GastoID,A796)&lt;=0,"Corrija a obrigação",IF(B796&lt;SUMIFS(GastoFecha,GastoID,A796),"Anterior à despesa","OK"))))))))))))</f>
        <v/>
      </c>
      <c r="H796" s="34" t="n">
        <f aca="false">IF(G796="OK",C796,0)</f>
        <v>0</v>
      </c>
    </row>
    <row r="797" customFormat="false" ht="25" hidden="false" customHeight="true" outlineLevel="0" collapsed="false">
      <c r="A797" s="31"/>
      <c r="B797" s="32"/>
      <c r="C797" s="33"/>
      <c r="D797" s="31"/>
      <c r="E797" s="31"/>
      <c r="F797" s="31"/>
      <c r="G797" s="36" t="str">
        <f aca="false">IF(COUNTA(A797:F797)=0,"",IF(E797="","Falta o código",IF(E797&lt;&gt;TRIM(E797),"Confira o código",IF(COUNTIFS(PagoID,E797)&gt;1,"Código repetido",IF(NOT(ISNUMBER(B797)),"Confira a data",IF(OR(B797&lt;1,B797&gt;73415,INT(B797)&lt;&gt;B797),"Confira a data",IF(NOT(ISNUMBER(C797)),"Confira o valor",IF(C797&lt;=0,"Valor maior que zero",IF(COUNTIFS(Medios,D797)&lt;&gt;1,"Escolha um meio",IF(COUNTIFS(GastoID,A797)&lt;&gt;1,"Confira o ID da despesa",IF(SUMIFS(GastoValido,GastoID,A797)&lt;=0,"Corrija a obrigação",IF(B797&lt;SUMIFS(GastoFecha,GastoID,A797),"Anterior à despesa","OK"))))))))))))</f>
        <v/>
      </c>
      <c r="H797" s="34" t="n">
        <f aca="false">IF(G797="OK",C797,0)</f>
        <v>0</v>
      </c>
    </row>
    <row r="798" customFormat="false" ht="25" hidden="false" customHeight="true" outlineLevel="0" collapsed="false">
      <c r="A798" s="31"/>
      <c r="B798" s="32"/>
      <c r="C798" s="33"/>
      <c r="D798" s="31"/>
      <c r="E798" s="31"/>
      <c r="F798" s="31"/>
      <c r="G798" s="36" t="str">
        <f aca="false">IF(COUNTA(A798:F798)=0,"",IF(E798="","Falta o código",IF(E798&lt;&gt;TRIM(E798),"Confira o código",IF(COUNTIFS(PagoID,E798)&gt;1,"Código repetido",IF(NOT(ISNUMBER(B798)),"Confira a data",IF(OR(B798&lt;1,B798&gt;73415,INT(B798)&lt;&gt;B798),"Confira a data",IF(NOT(ISNUMBER(C798)),"Confira o valor",IF(C798&lt;=0,"Valor maior que zero",IF(COUNTIFS(Medios,D798)&lt;&gt;1,"Escolha um meio",IF(COUNTIFS(GastoID,A798)&lt;&gt;1,"Confira o ID da despesa",IF(SUMIFS(GastoValido,GastoID,A798)&lt;=0,"Corrija a obrigação",IF(B798&lt;SUMIFS(GastoFecha,GastoID,A798),"Anterior à despesa","OK"))))))))))))</f>
        <v/>
      </c>
      <c r="H798" s="34" t="n">
        <f aca="false">IF(G798="OK",C798,0)</f>
        <v>0</v>
      </c>
    </row>
    <row r="799" customFormat="false" ht="25" hidden="false" customHeight="true" outlineLevel="0" collapsed="false">
      <c r="A799" s="31"/>
      <c r="B799" s="32"/>
      <c r="C799" s="33"/>
      <c r="D799" s="31"/>
      <c r="E799" s="31"/>
      <c r="F799" s="31"/>
      <c r="G799" s="36" t="str">
        <f aca="false">IF(COUNTA(A799:F799)=0,"",IF(E799="","Falta o código",IF(E799&lt;&gt;TRIM(E799),"Confira o código",IF(COUNTIFS(PagoID,E799)&gt;1,"Código repetido",IF(NOT(ISNUMBER(B799)),"Confira a data",IF(OR(B799&lt;1,B799&gt;73415,INT(B799)&lt;&gt;B799),"Confira a data",IF(NOT(ISNUMBER(C799)),"Confira o valor",IF(C799&lt;=0,"Valor maior que zero",IF(COUNTIFS(Medios,D799)&lt;&gt;1,"Escolha um meio",IF(COUNTIFS(GastoID,A799)&lt;&gt;1,"Confira o ID da despesa",IF(SUMIFS(GastoValido,GastoID,A799)&lt;=0,"Corrija a obrigação",IF(B799&lt;SUMIFS(GastoFecha,GastoID,A799),"Anterior à despesa","OK"))))))))))))</f>
        <v/>
      </c>
      <c r="H799" s="34" t="n">
        <f aca="false">IF(G799="OK",C799,0)</f>
        <v>0</v>
      </c>
    </row>
    <row r="800" customFormat="false" ht="25" hidden="false" customHeight="true" outlineLevel="0" collapsed="false">
      <c r="A800" s="31"/>
      <c r="B800" s="32"/>
      <c r="C800" s="33"/>
      <c r="D800" s="31"/>
      <c r="E800" s="31"/>
      <c r="F800" s="31"/>
      <c r="G800" s="36" t="str">
        <f aca="false">IF(COUNTA(A800:F800)=0,"",IF(E800="","Falta o código",IF(E800&lt;&gt;TRIM(E800),"Confira o código",IF(COUNTIFS(PagoID,E800)&gt;1,"Código repetido",IF(NOT(ISNUMBER(B800)),"Confira a data",IF(OR(B800&lt;1,B800&gt;73415,INT(B800)&lt;&gt;B800),"Confira a data",IF(NOT(ISNUMBER(C800)),"Confira o valor",IF(C800&lt;=0,"Valor maior que zero",IF(COUNTIFS(Medios,D800)&lt;&gt;1,"Escolha um meio",IF(COUNTIFS(GastoID,A800)&lt;&gt;1,"Confira o ID da despesa",IF(SUMIFS(GastoValido,GastoID,A800)&lt;=0,"Corrija a obrigação",IF(B800&lt;SUMIFS(GastoFecha,GastoID,A800),"Anterior à despesa","OK"))))))))))))</f>
        <v/>
      </c>
      <c r="H800" s="34" t="n">
        <f aca="false">IF(G800="OK",C800,0)</f>
        <v>0</v>
      </c>
    </row>
    <row r="801" customFormat="false" ht="25" hidden="false" customHeight="true" outlineLevel="0" collapsed="false">
      <c r="A801" s="31"/>
      <c r="B801" s="32"/>
      <c r="C801" s="33"/>
      <c r="D801" s="31"/>
      <c r="E801" s="31"/>
      <c r="F801" s="31"/>
      <c r="G801" s="36" t="str">
        <f aca="false">IF(COUNTA(A801:F801)=0,"",IF(E801="","Falta o código",IF(E801&lt;&gt;TRIM(E801),"Confira o código",IF(COUNTIFS(PagoID,E801)&gt;1,"Código repetido",IF(NOT(ISNUMBER(B801)),"Confira a data",IF(OR(B801&lt;1,B801&gt;73415,INT(B801)&lt;&gt;B801),"Confira a data",IF(NOT(ISNUMBER(C801)),"Confira o valor",IF(C801&lt;=0,"Valor maior que zero",IF(COUNTIFS(Medios,D801)&lt;&gt;1,"Escolha um meio",IF(COUNTIFS(GastoID,A801)&lt;&gt;1,"Confira o ID da despesa",IF(SUMIFS(GastoValido,GastoID,A801)&lt;=0,"Corrija a obrigação",IF(B801&lt;SUMIFS(GastoFecha,GastoID,A801),"Anterior à despesa","OK"))))))))))))</f>
        <v/>
      </c>
      <c r="H801" s="34" t="n">
        <f aca="false">IF(G801="OK",C801,0)</f>
        <v>0</v>
      </c>
    </row>
    <row r="802" customFormat="false" ht="25" hidden="false" customHeight="true" outlineLevel="0" collapsed="false">
      <c r="A802" s="31"/>
      <c r="B802" s="32"/>
      <c r="C802" s="33"/>
      <c r="D802" s="31"/>
      <c r="E802" s="31"/>
      <c r="F802" s="31"/>
      <c r="G802" s="36" t="str">
        <f aca="false">IF(COUNTA(A802:F802)=0,"",IF(E802="","Falta o código",IF(E802&lt;&gt;TRIM(E802),"Confira o código",IF(COUNTIFS(PagoID,E802)&gt;1,"Código repetido",IF(NOT(ISNUMBER(B802)),"Confira a data",IF(OR(B802&lt;1,B802&gt;73415,INT(B802)&lt;&gt;B802),"Confira a data",IF(NOT(ISNUMBER(C802)),"Confira o valor",IF(C802&lt;=0,"Valor maior que zero",IF(COUNTIFS(Medios,D802)&lt;&gt;1,"Escolha um meio",IF(COUNTIFS(GastoID,A802)&lt;&gt;1,"Confira o ID da despesa",IF(SUMIFS(GastoValido,GastoID,A802)&lt;=0,"Corrija a obrigação",IF(B802&lt;SUMIFS(GastoFecha,GastoID,A802),"Anterior à despesa","OK"))))))))))))</f>
        <v/>
      </c>
      <c r="H802" s="34" t="n">
        <f aca="false">IF(G802="OK",C802,0)</f>
        <v>0</v>
      </c>
    </row>
    <row r="803" customFormat="false" ht="25" hidden="false" customHeight="true" outlineLevel="0" collapsed="false">
      <c r="A803" s="31"/>
      <c r="B803" s="32"/>
      <c r="C803" s="33"/>
      <c r="D803" s="31"/>
      <c r="E803" s="31"/>
      <c r="F803" s="31"/>
      <c r="G803" s="36" t="str">
        <f aca="false">IF(COUNTA(A803:F803)=0,"",IF(E803="","Falta o código",IF(E803&lt;&gt;TRIM(E803),"Confira o código",IF(COUNTIFS(PagoID,E803)&gt;1,"Código repetido",IF(NOT(ISNUMBER(B803)),"Confira a data",IF(OR(B803&lt;1,B803&gt;73415,INT(B803)&lt;&gt;B803),"Confira a data",IF(NOT(ISNUMBER(C803)),"Confira o valor",IF(C803&lt;=0,"Valor maior que zero",IF(COUNTIFS(Medios,D803)&lt;&gt;1,"Escolha um meio",IF(COUNTIFS(GastoID,A803)&lt;&gt;1,"Confira o ID da despesa",IF(SUMIFS(GastoValido,GastoID,A803)&lt;=0,"Corrija a obrigação",IF(B803&lt;SUMIFS(GastoFecha,GastoID,A803),"Anterior à despesa","OK"))))))))))))</f>
        <v/>
      </c>
      <c r="H803" s="34" t="n">
        <f aca="false">IF(G803="OK",C803,0)</f>
        <v>0</v>
      </c>
    </row>
    <row r="804" customFormat="false" ht="25" hidden="false" customHeight="true" outlineLevel="0" collapsed="false">
      <c r="A804" s="31"/>
      <c r="B804" s="32"/>
      <c r="C804" s="33"/>
      <c r="D804" s="31"/>
      <c r="E804" s="31"/>
      <c r="F804" s="31"/>
      <c r="G804" s="36" t="str">
        <f aca="false">IF(COUNTA(A804:F804)=0,"",IF(E804="","Falta o código",IF(E804&lt;&gt;TRIM(E804),"Confira o código",IF(COUNTIFS(PagoID,E804)&gt;1,"Código repetido",IF(NOT(ISNUMBER(B804)),"Confira a data",IF(OR(B804&lt;1,B804&gt;73415,INT(B804)&lt;&gt;B804),"Confira a data",IF(NOT(ISNUMBER(C804)),"Confira o valor",IF(C804&lt;=0,"Valor maior que zero",IF(COUNTIFS(Medios,D804)&lt;&gt;1,"Escolha um meio",IF(COUNTIFS(GastoID,A804)&lt;&gt;1,"Confira o ID da despesa",IF(SUMIFS(GastoValido,GastoID,A804)&lt;=0,"Corrija a obrigação",IF(B804&lt;SUMIFS(GastoFecha,GastoID,A804),"Anterior à despesa","OK"))))))))))))</f>
        <v/>
      </c>
      <c r="H804" s="34" t="n">
        <f aca="false">IF(G804="OK",C804,0)</f>
        <v>0</v>
      </c>
    </row>
    <row r="805" customFormat="false" ht="25" hidden="false" customHeight="true" outlineLevel="0" collapsed="false">
      <c r="A805" s="31"/>
      <c r="B805" s="32"/>
      <c r="C805" s="33"/>
      <c r="D805" s="31"/>
      <c r="E805" s="31"/>
      <c r="F805" s="31"/>
      <c r="G805" s="36" t="str">
        <f aca="false">IF(COUNTA(A805:F805)=0,"",IF(E805="","Falta o código",IF(E805&lt;&gt;TRIM(E805),"Confira o código",IF(COUNTIFS(PagoID,E805)&gt;1,"Código repetido",IF(NOT(ISNUMBER(B805)),"Confira a data",IF(OR(B805&lt;1,B805&gt;73415,INT(B805)&lt;&gt;B805),"Confira a data",IF(NOT(ISNUMBER(C805)),"Confira o valor",IF(C805&lt;=0,"Valor maior que zero",IF(COUNTIFS(Medios,D805)&lt;&gt;1,"Escolha um meio",IF(COUNTIFS(GastoID,A805)&lt;&gt;1,"Confira o ID da despesa",IF(SUMIFS(GastoValido,GastoID,A805)&lt;=0,"Corrija a obrigação",IF(B805&lt;SUMIFS(GastoFecha,GastoID,A805),"Anterior à despesa","OK"))))))))))))</f>
        <v/>
      </c>
      <c r="H805" s="34" t="n">
        <f aca="false">IF(G805="OK",C805,0)</f>
        <v>0</v>
      </c>
    </row>
    <row r="806" customFormat="false" ht="25" hidden="false" customHeight="true" outlineLevel="0" collapsed="false">
      <c r="A806" s="31"/>
      <c r="B806" s="32"/>
      <c r="C806" s="33"/>
      <c r="D806" s="31"/>
      <c r="E806" s="31"/>
      <c r="F806" s="31"/>
      <c r="G806" s="36" t="str">
        <f aca="false">IF(COUNTA(A806:F806)=0,"",IF(E806="","Falta o código",IF(E806&lt;&gt;TRIM(E806),"Confira o código",IF(COUNTIFS(PagoID,E806)&gt;1,"Código repetido",IF(NOT(ISNUMBER(B806)),"Confira a data",IF(OR(B806&lt;1,B806&gt;73415,INT(B806)&lt;&gt;B806),"Confira a data",IF(NOT(ISNUMBER(C806)),"Confira o valor",IF(C806&lt;=0,"Valor maior que zero",IF(COUNTIFS(Medios,D806)&lt;&gt;1,"Escolha um meio",IF(COUNTIFS(GastoID,A806)&lt;&gt;1,"Confira o ID da despesa",IF(SUMIFS(GastoValido,GastoID,A806)&lt;=0,"Corrija a obrigação",IF(B806&lt;SUMIFS(GastoFecha,GastoID,A806),"Anterior à despesa","OK"))))))))))))</f>
        <v/>
      </c>
      <c r="H806" s="34" t="n">
        <f aca="false">IF(G806="OK",C806,0)</f>
        <v>0</v>
      </c>
    </row>
    <row r="807" customFormat="false" ht="25" hidden="false" customHeight="true" outlineLevel="0" collapsed="false">
      <c r="A807" s="31"/>
      <c r="B807" s="32"/>
      <c r="C807" s="33"/>
      <c r="D807" s="31"/>
      <c r="E807" s="31"/>
      <c r="F807" s="31"/>
      <c r="G807" s="36" t="str">
        <f aca="false">IF(COUNTA(A807:F807)=0,"",IF(E807="","Falta o código",IF(E807&lt;&gt;TRIM(E807),"Confira o código",IF(COUNTIFS(PagoID,E807)&gt;1,"Código repetido",IF(NOT(ISNUMBER(B807)),"Confira a data",IF(OR(B807&lt;1,B807&gt;73415,INT(B807)&lt;&gt;B807),"Confira a data",IF(NOT(ISNUMBER(C807)),"Confira o valor",IF(C807&lt;=0,"Valor maior que zero",IF(COUNTIFS(Medios,D807)&lt;&gt;1,"Escolha um meio",IF(COUNTIFS(GastoID,A807)&lt;&gt;1,"Confira o ID da despesa",IF(SUMIFS(GastoValido,GastoID,A807)&lt;=0,"Corrija a obrigação",IF(B807&lt;SUMIFS(GastoFecha,GastoID,A807),"Anterior à despesa","OK"))))))))))))</f>
        <v/>
      </c>
      <c r="H807" s="34" t="n">
        <f aca="false">IF(G807="OK",C807,0)</f>
        <v>0</v>
      </c>
    </row>
    <row r="808" customFormat="false" ht="25" hidden="false" customHeight="true" outlineLevel="0" collapsed="false">
      <c r="A808" s="31"/>
      <c r="B808" s="32"/>
      <c r="C808" s="33"/>
      <c r="D808" s="31"/>
      <c r="E808" s="31"/>
      <c r="F808" s="31"/>
      <c r="G808" s="36" t="str">
        <f aca="false">IF(COUNTA(A808:F808)=0,"",IF(E808="","Falta o código",IF(E808&lt;&gt;TRIM(E808),"Confira o código",IF(COUNTIFS(PagoID,E808)&gt;1,"Código repetido",IF(NOT(ISNUMBER(B808)),"Confira a data",IF(OR(B808&lt;1,B808&gt;73415,INT(B808)&lt;&gt;B808),"Confira a data",IF(NOT(ISNUMBER(C808)),"Confira o valor",IF(C808&lt;=0,"Valor maior que zero",IF(COUNTIFS(Medios,D808)&lt;&gt;1,"Escolha um meio",IF(COUNTIFS(GastoID,A808)&lt;&gt;1,"Confira o ID da despesa",IF(SUMIFS(GastoValido,GastoID,A808)&lt;=0,"Corrija a obrigação",IF(B808&lt;SUMIFS(GastoFecha,GastoID,A808),"Anterior à despesa","OK"))))))))))))</f>
        <v/>
      </c>
      <c r="H808" s="34" t="n">
        <f aca="false">IF(G808="OK",C808,0)</f>
        <v>0</v>
      </c>
    </row>
    <row r="809" customFormat="false" ht="25" hidden="false" customHeight="true" outlineLevel="0" collapsed="false">
      <c r="A809" s="31"/>
      <c r="B809" s="32"/>
      <c r="C809" s="33"/>
      <c r="D809" s="31"/>
      <c r="E809" s="31"/>
      <c r="F809" s="31"/>
      <c r="G809" s="36" t="str">
        <f aca="false">IF(COUNTA(A809:F809)=0,"",IF(E809="","Falta o código",IF(E809&lt;&gt;TRIM(E809),"Confira o código",IF(COUNTIFS(PagoID,E809)&gt;1,"Código repetido",IF(NOT(ISNUMBER(B809)),"Confira a data",IF(OR(B809&lt;1,B809&gt;73415,INT(B809)&lt;&gt;B809),"Confira a data",IF(NOT(ISNUMBER(C809)),"Confira o valor",IF(C809&lt;=0,"Valor maior que zero",IF(COUNTIFS(Medios,D809)&lt;&gt;1,"Escolha um meio",IF(COUNTIFS(GastoID,A809)&lt;&gt;1,"Confira o ID da despesa",IF(SUMIFS(GastoValido,GastoID,A809)&lt;=0,"Corrija a obrigação",IF(B809&lt;SUMIFS(GastoFecha,GastoID,A809),"Anterior à despesa","OK"))))))))))))</f>
        <v/>
      </c>
      <c r="H809" s="34" t="n">
        <f aca="false">IF(G809="OK",C809,0)</f>
        <v>0</v>
      </c>
    </row>
    <row r="810" customFormat="false" ht="25" hidden="false" customHeight="true" outlineLevel="0" collapsed="false">
      <c r="A810" s="31"/>
      <c r="B810" s="32"/>
      <c r="C810" s="33"/>
      <c r="D810" s="31"/>
      <c r="E810" s="31"/>
      <c r="F810" s="31"/>
      <c r="G810" s="36" t="str">
        <f aca="false">IF(COUNTA(A810:F810)=0,"",IF(E810="","Falta o código",IF(E810&lt;&gt;TRIM(E810),"Confira o código",IF(COUNTIFS(PagoID,E810)&gt;1,"Código repetido",IF(NOT(ISNUMBER(B810)),"Confira a data",IF(OR(B810&lt;1,B810&gt;73415,INT(B810)&lt;&gt;B810),"Confira a data",IF(NOT(ISNUMBER(C810)),"Confira o valor",IF(C810&lt;=0,"Valor maior que zero",IF(COUNTIFS(Medios,D810)&lt;&gt;1,"Escolha um meio",IF(COUNTIFS(GastoID,A810)&lt;&gt;1,"Confira o ID da despesa",IF(SUMIFS(GastoValido,GastoID,A810)&lt;=0,"Corrija a obrigação",IF(B810&lt;SUMIFS(GastoFecha,GastoID,A810),"Anterior à despesa","OK"))))))))))))</f>
        <v/>
      </c>
      <c r="H810" s="34" t="n">
        <f aca="false">IF(G810="OK",C810,0)</f>
        <v>0</v>
      </c>
    </row>
    <row r="811" customFormat="false" ht="25" hidden="false" customHeight="true" outlineLevel="0" collapsed="false">
      <c r="A811" s="31"/>
      <c r="B811" s="32"/>
      <c r="C811" s="33"/>
      <c r="D811" s="31"/>
      <c r="E811" s="31"/>
      <c r="F811" s="31"/>
      <c r="G811" s="36" t="str">
        <f aca="false">IF(COUNTA(A811:F811)=0,"",IF(E811="","Falta o código",IF(E811&lt;&gt;TRIM(E811),"Confira o código",IF(COUNTIFS(PagoID,E811)&gt;1,"Código repetido",IF(NOT(ISNUMBER(B811)),"Confira a data",IF(OR(B811&lt;1,B811&gt;73415,INT(B811)&lt;&gt;B811),"Confira a data",IF(NOT(ISNUMBER(C811)),"Confira o valor",IF(C811&lt;=0,"Valor maior que zero",IF(COUNTIFS(Medios,D811)&lt;&gt;1,"Escolha um meio",IF(COUNTIFS(GastoID,A811)&lt;&gt;1,"Confira o ID da despesa",IF(SUMIFS(GastoValido,GastoID,A811)&lt;=0,"Corrija a obrigação",IF(B811&lt;SUMIFS(GastoFecha,GastoID,A811),"Anterior à despesa","OK"))))))))))))</f>
        <v/>
      </c>
      <c r="H811" s="34" t="n">
        <f aca="false">IF(G811="OK",C811,0)</f>
        <v>0</v>
      </c>
    </row>
    <row r="812" customFormat="false" ht="25" hidden="false" customHeight="true" outlineLevel="0" collapsed="false">
      <c r="A812" s="31"/>
      <c r="B812" s="32"/>
      <c r="C812" s="33"/>
      <c r="D812" s="31"/>
      <c r="E812" s="31"/>
      <c r="F812" s="31"/>
      <c r="G812" s="36" t="str">
        <f aca="false">IF(COUNTA(A812:F812)=0,"",IF(E812="","Falta o código",IF(E812&lt;&gt;TRIM(E812),"Confira o código",IF(COUNTIFS(PagoID,E812)&gt;1,"Código repetido",IF(NOT(ISNUMBER(B812)),"Confira a data",IF(OR(B812&lt;1,B812&gt;73415,INT(B812)&lt;&gt;B812),"Confira a data",IF(NOT(ISNUMBER(C812)),"Confira o valor",IF(C812&lt;=0,"Valor maior que zero",IF(COUNTIFS(Medios,D812)&lt;&gt;1,"Escolha um meio",IF(COUNTIFS(GastoID,A812)&lt;&gt;1,"Confira o ID da despesa",IF(SUMIFS(GastoValido,GastoID,A812)&lt;=0,"Corrija a obrigação",IF(B812&lt;SUMIFS(GastoFecha,GastoID,A812),"Anterior à despesa","OK"))))))))))))</f>
        <v/>
      </c>
      <c r="H812" s="34" t="n">
        <f aca="false">IF(G812="OK",C812,0)</f>
        <v>0</v>
      </c>
    </row>
    <row r="813" customFormat="false" ht="25" hidden="false" customHeight="true" outlineLevel="0" collapsed="false">
      <c r="A813" s="31"/>
      <c r="B813" s="32"/>
      <c r="C813" s="33"/>
      <c r="D813" s="31"/>
      <c r="E813" s="31"/>
      <c r="F813" s="31"/>
      <c r="G813" s="36" t="str">
        <f aca="false">IF(COUNTA(A813:F813)=0,"",IF(E813="","Falta o código",IF(E813&lt;&gt;TRIM(E813),"Confira o código",IF(COUNTIFS(PagoID,E813)&gt;1,"Código repetido",IF(NOT(ISNUMBER(B813)),"Confira a data",IF(OR(B813&lt;1,B813&gt;73415,INT(B813)&lt;&gt;B813),"Confira a data",IF(NOT(ISNUMBER(C813)),"Confira o valor",IF(C813&lt;=0,"Valor maior que zero",IF(COUNTIFS(Medios,D813)&lt;&gt;1,"Escolha um meio",IF(COUNTIFS(GastoID,A813)&lt;&gt;1,"Confira o ID da despesa",IF(SUMIFS(GastoValido,GastoID,A813)&lt;=0,"Corrija a obrigação",IF(B813&lt;SUMIFS(GastoFecha,GastoID,A813),"Anterior à despesa","OK"))))))))))))</f>
        <v/>
      </c>
      <c r="H813" s="34" t="n">
        <f aca="false">IF(G813="OK",C813,0)</f>
        <v>0</v>
      </c>
    </row>
    <row r="814" customFormat="false" ht="25" hidden="false" customHeight="true" outlineLevel="0" collapsed="false">
      <c r="A814" s="31"/>
      <c r="B814" s="32"/>
      <c r="C814" s="33"/>
      <c r="D814" s="31"/>
      <c r="E814" s="31"/>
      <c r="F814" s="31"/>
      <c r="G814" s="36" t="str">
        <f aca="false">IF(COUNTA(A814:F814)=0,"",IF(E814="","Falta o código",IF(E814&lt;&gt;TRIM(E814),"Confira o código",IF(COUNTIFS(PagoID,E814)&gt;1,"Código repetido",IF(NOT(ISNUMBER(B814)),"Confira a data",IF(OR(B814&lt;1,B814&gt;73415,INT(B814)&lt;&gt;B814),"Confira a data",IF(NOT(ISNUMBER(C814)),"Confira o valor",IF(C814&lt;=0,"Valor maior que zero",IF(COUNTIFS(Medios,D814)&lt;&gt;1,"Escolha um meio",IF(COUNTIFS(GastoID,A814)&lt;&gt;1,"Confira o ID da despesa",IF(SUMIFS(GastoValido,GastoID,A814)&lt;=0,"Corrija a obrigação",IF(B814&lt;SUMIFS(GastoFecha,GastoID,A814),"Anterior à despesa","OK"))))))))))))</f>
        <v/>
      </c>
      <c r="H814" s="34" t="n">
        <f aca="false">IF(G814="OK",C814,0)</f>
        <v>0</v>
      </c>
    </row>
    <row r="815" customFormat="false" ht="25" hidden="false" customHeight="true" outlineLevel="0" collapsed="false">
      <c r="A815" s="31"/>
      <c r="B815" s="32"/>
      <c r="C815" s="33"/>
      <c r="D815" s="31"/>
      <c r="E815" s="31"/>
      <c r="F815" s="31"/>
      <c r="G815" s="36" t="str">
        <f aca="false">IF(COUNTA(A815:F815)=0,"",IF(E815="","Falta o código",IF(E815&lt;&gt;TRIM(E815),"Confira o código",IF(COUNTIFS(PagoID,E815)&gt;1,"Código repetido",IF(NOT(ISNUMBER(B815)),"Confira a data",IF(OR(B815&lt;1,B815&gt;73415,INT(B815)&lt;&gt;B815),"Confira a data",IF(NOT(ISNUMBER(C815)),"Confira o valor",IF(C815&lt;=0,"Valor maior que zero",IF(COUNTIFS(Medios,D815)&lt;&gt;1,"Escolha um meio",IF(COUNTIFS(GastoID,A815)&lt;&gt;1,"Confira o ID da despesa",IF(SUMIFS(GastoValido,GastoID,A815)&lt;=0,"Corrija a obrigação",IF(B815&lt;SUMIFS(GastoFecha,GastoID,A815),"Anterior à despesa","OK"))))))))))))</f>
        <v/>
      </c>
      <c r="H815" s="34" t="n">
        <f aca="false">IF(G815="OK",C815,0)</f>
        <v>0</v>
      </c>
    </row>
    <row r="816" customFormat="false" ht="25" hidden="false" customHeight="true" outlineLevel="0" collapsed="false">
      <c r="A816" s="31"/>
      <c r="B816" s="32"/>
      <c r="C816" s="33"/>
      <c r="D816" s="31"/>
      <c r="E816" s="31"/>
      <c r="F816" s="31"/>
      <c r="G816" s="36" t="str">
        <f aca="false">IF(COUNTA(A816:F816)=0,"",IF(E816="","Falta o código",IF(E816&lt;&gt;TRIM(E816),"Confira o código",IF(COUNTIFS(PagoID,E816)&gt;1,"Código repetido",IF(NOT(ISNUMBER(B816)),"Confira a data",IF(OR(B816&lt;1,B816&gt;73415,INT(B816)&lt;&gt;B816),"Confira a data",IF(NOT(ISNUMBER(C816)),"Confira o valor",IF(C816&lt;=0,"Valor maior que zero",IF(COUNTIFS(Medios,D816)&lt;&gt;1,"Escolha um meio",IF(COUNTIFS(GastoID,A816)&lt;&gt;1,"Confira o ID da despesa",IF(SUMIFS(GastoValido,GastoID,A816)&lt;=0,"Corrija a obrigação",IF(B816&lt;SUMIFS(GastoFecha,GastoID,A816),"Anterior à despesa","OK"))))))))))))</f>
        <v/>
      </c>
      <c r="H816" s="34" t="n">
        <f aca="false">IF(G816="OK",C816,0)</f>
        <v>0</v>
      </c>
    </row>
    <row r="817" customFormat="false" ht="25" hidden="false" customHeight="true" outlineLevel="0" collapsed="false">
      <c r="A817" s="31"/>
      <c r="B817" s="32"/>
      <c r="C817" s="33"/>
      <c r="D817" s="31"/>
      <c r="E817" s="31"/>
      <c r="F817" s="31"/>
      <c r="G817" s="36" t="str">
        <f aca="false">IF(COUNTA(A817:F817)=0,"",IF(E817="","Falta o código",IF(E817&lt;&gt;TRIM(E817),"Confira o código",IF(COUNTIFS(PagoID,E817)&gt;1,"Código repetido",IF(NOT(ISNUMBER(B817)),"Confira a data",IF(OR(B817&lt;1,B817&gt;73415,INT(B817)&lt;&gt;B817),"Confira a data",IF(NOT(ISNUMBER(C817)),"Confira o valor",IF(C817&lt;=0,"Valor maior que zero",IF(COUNTIFS(Medios,D817)&lt;&gt;1,"Escolha um meio",IF(COUNTIFS(GastoID,A817)&lt;&gt;1,"Confira o ID da despesa",IF(SUMIFS(GastoValido,GastoID,A817)&lt;=0,"Corrija a obrigação",IF(B817&lt;SUMIFS(GastoFecha,GastoID,A817),"Anterior à despesa","OK"))))))))))))</f>
        <v/>
      </c>
      <c r="H817" s="34" t="n">
        <f aca="false">IF(G817="OK",C817,0)</f>
        <v>0</v>
      </c>
    </row>
    <row r="818" customFormat="false" ht="25" hidden="false" customHeight="true" outlineLevel="0" collapsed="false">
      <c r="A818" s="31"/>
      <c r="B818" s="32"/>
      <c r="C818" s="33"/>
      <c r="D818" s="31"/>
      <c r="E818" s="31"/>
      <c r="F818" s="31"/>
      <c r="G818" s="36" t="str">
        <f aca="false">IF(COUNTA(A818:F818)=0,"",IF(E818="","Falta o código",IF(E818&lt;&gt;TRIM(E818),"Confira o código",IF(COUNTIFS(PagoID,E818)&gt;1,"Código repetido",IF(NOT(ISNUMBER(B818)),"Confira a data",IF(OR(B818&lt;1,B818&gt;73415,INT(B818)&lt;&gt;B818),"Confira a data",IF(NOT(ISNUMBER(C818)),"Confira o valor",IF(C818&lt;=0,"Valor maior que zero",IF(COUNTIFS(Medios,D818)&lt;&gt;1,"Escolha um meio",IF(COUNTIFS(GastoID,A818)&lt;&gt;1,"Confira o ID da despesa",IF(SUMIFS(GastoValido,GastoID,A818)&lt;=0,"Corrija a obrigação",IF(B818&lt;SUMIFS(GastoFecha,GastoID,A818),"Anterior à despesa","OK"))))))))))))</f>
        <v/>
      </c>
      <c r="H818" s="34" t="n">
        <f aca="false">IF(G818="OK",C818,0)</f>
        <v>0</v>
      </c>
    </row>
    <row r="819" customFormat="false" ht="25" hidden="false" customHeight="true" outlineLevel="0" collapsed="false">
      <c r="A819" s="31"/>
      <c r="B819" s="32"/>
      <c r="C819" s="33"/>
      <c r="D819" s="31"/>
      <c r="E819" s="31"/>
      <c r="F819" s="31"/>
      <c r="G819" s="36" t="str">
        <f aca="false">IF(COUNTA(A819:F819)=0,"",IF(E819="","Falta o código",IF(E819&lt;&gt;TRIM(E819),"Confira o código",IF(COUNTIFS(PagoID,E819)&gt;1,"Código repetido",IF(NOT(ISNUMBER(B819)),"Confira a data",IF(OR(B819&lt;1,B819&gt;73415,INT(B819)&lt;&gt;B819),"Confira a data",IF(NOT(ISNUMBER(C819)),"Confira o valor",IF(C819&lt;=0,"Valor maior que zero",IF(COUNTIFS(Medios,D819)&lt;&gt;1,"Escolha um meio",IF(COUNTIFS(GastoID,A819)&lt;&gt;1,"Confira o ID da despesa",IF(SUMIFS(GastoValido,GastoID,A819)&lt;=0,"Corrija a obrigação",IF(B819&lt;SUMIFS(GastoFecha,GastoID,A819),"Anterior à despesa","OK"))))))))))))</f>
        <v/>
      </c>
      <c r="H819" s="34" t="n">
        <f aca="false">IF(G819="OK",C819,0)</f>
        <v>0</v>
      </c>
    </row>
    <row r="820" customFormat="false" ht="25" hidden="false" customHeight="true" outlineLevel="0" collapsed="false">
      <c r="A820" s="31"/>
      <c r="B820" s="32"/>
      <c r="C820" s="33"/>
      <c r="D820" s="31"/>
      <c r="E820" s="31"/>
      <c r="F820" s="31"/>
      <c r="G820" s="36" t="str">
        <f aca="false">IF(COUNTA(A820:F820)=0,"",IF(E820="","Falta o código",IF(E820&lt;&gt;TRIM(E820),"Confira o código",IF(COUNTIFS(PagoID,E820)&gt;1,"Código repetido",IF(NOT(ISNUMBER(B820)),"Confira a data",IF(OR(B820&lt;1,B820&gt;73415,INT(B820)&lt;&gt;B820),"Confira a data",IF(NOT(ISNUMBER(C820)),"Confira o valor",IF(C820&lt;=0,"Valor maior que zero",IF(COUNTIFS(Medios,D820)&lt;&gt;1,"Escolha um meio",IF(COUNTIFS(GastoID,A820)&lt;&gt;1,"Confira o ID da despesa",IF(SUMIFS(GastoValido,GastoID,A820)&lt;=0,"Corrija a obrigação",IF(B820&lt;SUMIFS(GastoFecha,GastoID,A820),"Anterior à despesa","OK"))))))))))))</f>
        <v/>
      </c>
      <c r="H820" s="34" t="n">
        <f aca="false">IF(G820="OK",C820,0)</f>
        <v>0</v>
      </c>
    </row>
    <row r="821" customFormat="false" ht="25" hidden="false" customHeight="true" outlineLevel="0" collapsed="false">
      <c r="A821" s="31"/>
      <c r="B821" s="32"/>
      <c r="C821" s="33"/>
      <c r="D821" s="31"/>
      <c r="E821" s="31"/>
      <c r="F821" s="31"/>
      <c r="G821" s="36" t="str">
        <f aca="false">IF(COUNTA(A821:F821)=0,"",IF(E821="","Falta o código",IF(E821&lt;&gt;TRIM(E821),"Confira o código",IF(COUNTIFS(PagoID,E821)&gt;1,"Código repetido",IF(NOT(ISNUMBER(B821)),"Confira a data",IF(OR(B821&lt;1,B821&gt;73415,INT(B821)&lt;&gt;B821),"Confira a data",IF(NOT(ISNUMBER(C821)),"Confira o valor",IF(C821&lt;=0,"Valor maior que zero",IF(COUNTIFS(Medios,D821)&lt;&gt;1,"Escolha um meio",IF(COUNTIFS(GastoID,A821)&lt;&gt;1,"Confira o ID da despesa",IF(SUMIFS(GastoValido,GastoID,A821)&lt;=0,"Corrija a obrigação",IF(B821&lt;SUMIFS(GastoFecha,GastoID,A821),"Anterior à despesa","OK"))))))))))))</f>
        <v/>
      </c>
      <c r="H821" s="34" t="n">
        <f aca="false">IF(G821="OK",C821,0)</f>
        <v>0</v>
      </c>
    </row>
    <row r="822" customFormat="false" ht="25" hidden="false" customHeight="true" outlineLevel="0" collapsed="false">
      <c r="A822" s="31"/>
      <c r="B822" s="32"/>
      <c r="C822" s="33"/>
      <c r="D822" s="31"/>
      <c r="E822" s="31"/>
      <c r="F822" s="31"/>
      <c r="G822" s="36" t="str">
        <f aca="false">IF(COUNTA(A822:F822)=0,"",IF(E822="","Falta o código",IF(E822&lt;&gt;TRIM(E822),"Confira o código",IF(COUNTIFS(PagoID,E822)&gt;1,"Código repetido",IF(NOT(ISNUMBER(B822)),"Confira a data",IF(OR(B822&lt;1,B822&gt;73415,INT(B822)&lt;&gt;B822),"Confira a data",IF(NOT(ISNUMBER(C822)),"Confira o valor",IF(C822&lt;=0,"Valor maior que zero",IF(COUNTIFS(Medios,D822)&lt;&gt;1,"Escolha um meio",IF(COUNTIFS(GastoID,A822)&lt;&gt;1,"Confira o ID da despesa",IF(SUMIFS(GastoValido,GastoID,A822)&lt;=0,"Corrija a obrigação",IF(B822&lt;SUMIFS(GastoFecha,GastoID,A822),"Anterior à despesa","OK"))))))))))))</f>
        <v/>
      </c>
      <c r="H822" s="34" t="n">
        <f aca="false">IF(G822="OK",C822,0)</f>
        <v>0</v>
      </c>
    </row>
    <row r="823" customFormat="false" ht="25" hidden="false" customHeight="true" outlineLevel="0" collapsed="false">
      <c r="A823" s="31"/>
      <c r="B823" s="32"/>
      <c r="C823" s="33"/>
      <c r="D823" s="31"/>
      <c r="E823" s="31"/>
      <c r="F823" s="31"/>
      <c r="G823" s="36" t="str">
        <f aca="false">IF(COUNTA(A823:F823)=0,"",IF(E823="","Falta o código",IF(E823&lt;&gt;TRIM(E823),"Confira o código",IF(COUNTIFS(PagoID,E823)&gt;1,"Código repetido",IF(NOT(ISNUMBER(B823)),"Confira a data",IF(OR(B823&lt;1,B823&gt;73415,INT(B823)&lt;&gt;B823),"Confira a data",IF(NOT(ISNUMBER(C823)),"Confira o valor",IF(C823&lt;=0,"Valor maior que zero",IF(COUNTIFS(Medios,D823)&lt;&gt;1,"Escolha um meio",IF(COUNTIFS(GastoID,A823)&lt;&gt;1,"Confira o ID da despesa",IF(SUMIFS(GastoValido,GastoID,A823)&lt;=0,"Corrija a obrigação",IF(B823&lt;SUMIFS(GastoFecha,GastoID,A823),"Anterior à despesa","OK"))))))))))))</f>
        <v/>
      </c>
      <c r="H823" s="34" t="n">
        <f aca="false">IF(G823="OK",C823,0)</f>
        <v>0</v>
      </c>
    </row>
    <row r="824" customFormat="false" ht="25" hidden="false" customHeight="true" outlineLevel="0" collapsed="false">
      <c r="A824" s="31"/>
      <c r="B824" s="32"/>
      <c r="C824" s="33"/>
      <c r="D824" s="31"/>
      <c r="E824" s="31"/>
      <c r="F824" s="31"/>
      <c r="G824" s="36" t="str">
        <f aca="false">IF(COUNTA(A824:F824)=0,"",IF(E824="","Falta o código",IF(E824&lt;&gt;TRIM(E824),"Confira o código",IF(COUNTIFS(PagoID,E824)&gt;1,"Código repetido",IF(NOT(ISNUMBER(B824)),"Confira a data",IF(OR(B824&lt;1,B824&gt;73415,INT(B824)&lt;&gt;B824),"Confira a data",IF(NOT(ISNUMBER(C824)),"Confira o valor",IF(C824&lt;=0,"Valor maior que zero",IF(COUNTIFS(Medios,D824)&lt;&gt;1,"Escolha um meio",IF(COUNTIFS(GastoID,A824)&lt;&gt;1,"Confira o ID da despesa",IF(SUMIFS(GastoValido,GastoID,A824)&lt;=0,"Corrija a obrigação",IF(B824&lt;SUMIFS(GastoFecha,GastoID,A824),"Anterior à despesa","OK"))))))))))))</f>
        <v/>
      </c>
      <c r="H824" s="34" t="n">
        <f aca="false">IF(G824="OK",C824,0)</f>
        <v>0</v>
      </c>
    </row>
    <row r="825" customFormat="false" ht="25" hidden="false" customHeight="true" outlineLevel="0" collapsed="false">
      <c r="A825" s="31"/>
      <c r="B825" s="32"/>
      <c r="C825" s="33"/>
      <c r="D825" s="31"/>
      <c r="E825" s="31"/>
      <c r="F825" s="31"/>
      <c r="G825" s="36" t="str">
        <f aca="false">IF(COUNTA(A825:F825)=0,"",IF(E825="","Falta o código",IF(E825&lt;&gt;TRIM(E825),"Confira o código",IF(COUNTIFS(PagoID,E825)&gt;1,"Código repetido",IF(NOT(ISNUMBER(B825)),"Confira a data",IF(OR(B825&lt;1,B825&gt;73415,INT(B825)&lt;&gt;B825),"Confira a data",IF(NOT(ISNUMBER(C825)),"Confira o valor",IF(C825&lt;=0,"Valor maior que zero",IF(COUNTIFS(Medios,D825)&lt;&gt;1,"Escolha um meio",IF(COUNTIFS(GastoID,A825)&lt;&gt;1,"Confira o ID da despesa",IF(SUMIFS(GastoValido,GastoID,A825)&lt;=0,"Corrija a obrigação",IF(B825&lt;SUMIFS(GastoFecha,GastoID,A825),"Anterior à despesa","OK"))))))))))))</f>
        <v/>
      </c>
      <c r="H825" s="34" t="n">
        <f aca="false">IF(G825="OK",C825,0)</f>
        <v>0</v>
      </c>
    </row>
    <row r="826" customFormat="false" ht="25" hidden="false" customHeight="true" outlineLevel="0" collapsed="false">
      <c r="A826" s="31"/>
      <c r="B826" s="32"/>
      <c r="C826" s="33"/>
      <c r="D826" s="31"/>
      <c r="E826" s="31"/>
      <c r="F826" s="31"/>
      <c r="G826" s="36" t="str">
        <f aca="false">IF(COUNTA(A826:F826)=0,"",IF(E826="","Falta o código",IF(E826&lt;&gt;TRIM(E826),"Confira o código",IF(COUNTIFS(PagoID,E826)&gt;1,"Código repetido",IF(NOT(ISNUMBER(B826)),"Confira a data",IF(OR(B826&lt;1,B826&gt;73415,INT(B826)&lt;&gt;B826),"Confira a data",IF(NOT(ISNUMBER(C826)),"Confira o valor",IF(C826&lt;=0,"Valor maior que zero",IF(COUNTIFS(Medios,D826)&lt;&gt;1,"Escolha um meio",IF(COUNTIFS(GastoID,A826)&lt;&gt;1,"Confira o ID da despesa",IF(SUMIFS(GastoValido,GastoID,A826)&lt;=0,"Corrija a obrigação",IF(B826&lt;SUMIFS(GastoFecha,GastoID,A826),"Anterior à despesa","OK"))))))))))))</f>
        <v/>
      </c>
      <c r="H826" s="34" t="n">
        <f aca="false">IF(G826="OK",C826,0)</f>
        <v>0</v>
      </c>
    </row>
    <row r="827" customFormat="false" ht="25" hidden="false" customHeight="true" outlineLevel="0" collapsed="false">
      <c r="A827" s="31"/>
      <c r="B827" s="32"/>
      <c r="C827" s="33"/>
      <c r="D827" s="31"/>
      <c r="E827" s="31"/>
      <c r="F827" s="31"/>
      <c r="G827" s="36" t="str">
        <f aca="false">IF(COUNTA(A827:F827)=0,"",IF(E827="","Falta o código",IF(E827&lt;&gt;TRIM(E827),"Confira o código",IF(COUNTIFS(PagoID,E827)&gt;1,"Código repetido",IF(NOT(ISNUMBER(B827)),"Confira a data",IF(OR(B827&lt;1,B827&gt;73415,INT(B827)&lt;&gt;B827),"Confira a data",IF(NOT(ISNUMBER(C827)),"Confira o valor",IF(C827&lt;=0,"Valor maior que zero",IF(COUNTIFS(Medios,D827)&lt;&gt;1,"Escolha um meio",IF(COUNTIFS(GastoID,A827)&lt;&gt;1,"Confira o ID da despesa",IF(SUMIFS(GastoValido,GastoID,A827)&lt;=0,"Corrija a obrigação",IF(B827&lt;SUMIFS(GastoFecha,GastoID,A827),"Anterior à despesa","OK"))))))))))))</f>
        <v/>
      </c>
      <c r="H827" s="34" t="n">
        <f aca="false">IF(G827="OK",C827,0)</f>
        <v>0</v>
      </c>
    </row>
    <row r="828" customFormat="false" ht="25" hidden="false" customHeight="true" outlineLevel="0" collapsed="false">
      <c r="A828" s="31"/>
      <c r="B828" s="32"/>
      <c r="C828" s="33"/>
      <c r="D828" s="31"/>
      <c r="E828" s="31"/>
      <c r="F828" s="31"/>
      <c r="G828" s="36" t="str">
        <f aca="false">IF(COUNTA(A828:F828)=0,"",IF(E828="","Falta o código",IF(E828&lt;&gt;TRIM(E828),"Confira o código",IF(COUNTIFS(PagoID,E828)&gt;1,"Código repetido",IF(NOT(ISNUMBER(B828)),"Confira a data",IF(OR(B828&lt;1,B828&gt;73415,INT(B828)&lt;&gt;B828),"Confira a data",IF(NOT(ISNUMBER(C828)),"Confira o valor",IF(C828&lt;=0,"Valor maior que zero",IF(COUNTIFS(Medios,D828)&lt;&gt;1,"Escolha um meio",IF(COUNTIFS(GastoID,A828)&lt;&gt;1,"Confira o ID da despesa",IF(SUMIFS(GastoValido,GastoID,A828)&lt;=0,"Corrija a obrigação",IF(B828&lt;SUMIFS(GastoFecha,GastoID,A828),"Anterior à despesa","OK"))))))))))))</f>
        <v/>
      </c>
      <c r="H828" s="34" t="n">
        <f aca="false">IF(G828="OK",C828,0)</f>
        <v>0</v>
      </c>
    </row>
    <row r="829" customFormat="false" ht="25" hidden="false" customHeight="true" outlineLevel="0" collapsed="false">
      <c r="A829" s="31"/>
      <c r="B829" s="32"/>
      <c r="C829" s="33"/>
      <c r="D829" s="31"/>
      <c r="E829" s="31"/>
      <c r="F829" s="31"/>
      <c r="G829" s="36" t="str">
        <f aca="false">IF(COUNTA(A829:F829)=0,"",IF(E829="","Falta o código",IF(E829&lt;&gt;TRIM(E829),"Confira o código",IF(COUNTIFS(PagoID,E829)&gt;1,"Código repetido",IF(NOT(ISNUMBER(B829)),"Confira a data",IF(OR(B829&lt;1,B829&gt;73415,INT(B829)&lt;&gt;B829),"Confira a data",IF(NOT(ISNUMBER(C829)),"Confira o valor",IF(C829&lt;=0,"Valor maior que zero",IF(COUNTIFS(Medios,D829)&lt;&gt;1,"Escolha um meio",IF(COUNTIFS(GastoID,A829)&lt;&gt;1,"Confira o ID da despesa",IF(SUMIFS(GastoValido,GastoID,A829)&lt;=0,"Corrija a obrigação",IF(B829&lt;SUMIFS(GastoFecha,GastoID,A829),"Anterior à despesa","OK"))))))))))))</f>
        <v/>
      </c>
      <c r="H829" s="34" t="n">
        <f aca="false">IF(G829="OK",C829,0)</f>
        <v>0</v>
      </c>
    </row>
    <row r="830" customFormat="false" ht="25" hidden="false" customHeight="true" outlineLevel="0" collapsed="false">
      <c r="A830" s="31"/>
      <c r="B830" s="32"/>
      <c r="C830" s="33"/>
      <c r="D830" s="31"/>
      <c r="E830" s="31"/>
      <c r="F830" s="31"/>
      <c r="G830" s="36" t="str">
        <f aca="false">IF(COUNTA(A830:F830)=0,"",IF(E830="","Falta o código",IF(E830&lt;&gt;TRIM(E830),"Confira o código",IF(COUNTIFS(PagoID,E830)&gt;1,"Código repetido",IF(NOT(ISNUMBER(B830)),"Confira a data",IF(OR(B830&lt;1,B830&gt;73415,INT(B830)&lt;&gt;B830),"Confira a data",IF(NOT(ISNUMBER(C830)),"Confira o valor",IF(C830&lt;=0,"Valor maior que zero",IF(COUNTIFS(Medios,D830)&lt;&gt;1,"Escolha um meio",IF(COUNTIFS(GastoID,A830)&lt;&gt;1,"Confira o ID da despesa",IF(SUMIFS(GastoValido,GastoID,A830)&lt;=0,"Corrija a obrigação",IF(B830&lt;SUMIFS(GastoFecha,GastoID,A830),"Anterior à despesa","OK"))))))))))))</f>
        <v/>
      </c>
      <c r="H830" s="34" t="n">
        <f aca="false">IF(G830="OK",C830,0)</f>
        <v>0</v>
      </c>
    </row>
    <row r="831" customFormat="false" ht="25" hidden="false" customHeight="true" outlineLevel="0" collapsed="false">
      <c r="A831" s="31"/>
      <c r="B831" s="32"/>
      <c r="C831" s="33"/>
      <c r="D831" s="31"/>
      <c r="E831" s="31"/>
      <c r="F831" s="31"/>
      <c r="G831" s="36" t="str">
        <f aca="false">IF(COUNTA(A831:F831)=0,"",IF(E831="","Falta o código",IF(E831&lt;&gt;TRIM(E831),"Confira o código",IF(COUNTIFS(PagoID,E831)&gt;1,"Código repetido",IF(NOT(ISNUMBER(B831)),"Confira a data",IF(OR(B831&lt;1,B831&gt;73415,INT(B831)&lt;&gt;B831),"Confira a data",IF(NOT(ISNUMBER(C831)),"Confira o valor",IF(C831&lt;=0,"Valor maior que zero",IF(COUNTIFS(Medios,D831)&lt;&gt;1,"Escolha um meio",IF(COUNTIFS(GastoID,A831)&lt;&gt;1,"Confira o ID da despesa",IF(SUMIFS(GastoValido,GastoID,A831)&lt;=0,"Corrija a obrigação",IF(B831&lt;SUMIFS(GastoFecha,GastoID,A831),"Anterior à despesa","OK"))))))))))))</f>
        <v/>
      </c>
      <c r="H831" s="34" t="n">
        <f aca="false">IF(G831="OK",C831,0)</f>
        <v>0</v>
      </c>
    </row>
    <row r="832" customFormat="false" ht="25" hidden="false" customHeight="true" outlineLevel="0" collapsed="false">
      <c r="A832" s="31"/>
      <c r="B832" s="32"/>
      <c r="C832" s="33"/>
      <c r="D832" s="31"/>
      <c r="E832" s="31"/>
      <c r="F832" s="31"/>
      <c r="G832" s="36" t="str">
        <f aca="false">IF(COUNTA(A832:F832)=0,"",IF(E832="","Falta o código",IF(E832&lt;&gt;TRIM(E832),"Confira o código",IF(COUNTIFS(PagoID,E832)&gt;1,"Código repetido",IF(NOT(ISNUMBER(B832)),"Confira a data",IF(OR(B832&lt;1,B832&gt;73415,INT(B832)&lt;&gt;B832),"Confira a data",IF(NOT(ISNUMBER(C832)),"Confira o valor",IF(C832&lt;=0,"Valor maior que zero",IF(COUNTIFS(Medios,D832)&lt;&gt;1,"Escolha um meio",IF(COUNTIFS(GastoID,A832)&lt;&gt;1,"Confira o ID da despesa",IF(SUMIFS(GastoValido,GastoID,A832)&lt;=0,"Corrija a obrigação",IF(B832&lt;SUMIFS(GastoFecha,GastoID,A832),"Anterior à despesa","OK"))))))))))))</f>
        <v/>
      </c>
      <c r="H832" s="34" t="n">
        <f aca="false">IF(G832="OK",C832,0)</f>
        <v>0</v>
      </c>
    </row>
    <row r="833" customFormat="false" ht="25" hidden="false" customHeight="true" outlineLevel="0" collapsed="false">
      <c r="A833" s="31"/>
      <c r="B833" s="32"/>
      <c r="C833" s="33"/>
      <c r="D833" s="31"/>
      <c r="E833" s="31"/>
      <c r="F833" s="31"/>
      <c r="G833" s="36" t="str">
        <f aca="false">IF(COUNTA(A833:F833)=0,"",IF(E833="","Falta o código",IF(E833&lt;&gt;TRIM(E833),"Confira o código",IF(COUNTIFS(PagoID,E833)&gt;1,"Código repetido",IF(NOT(ISNUMBER(B833)),"Confira a data",IF(OR(B833&lt;1,B833&gt;73415,INT(B833)&lt;&gt;B833),"Confira a data",IF(NOT(ISNUMBER(C833)),"Confira o valor",IF(C833&lt;=0,"Valor maior que zero",IF(COUNTIFS(Medios,D833)&lt;&gt;1,"Escolha um meio",IF(COUNTIFS(GastoID,A833)&lt;&gt;1,"Confira o ID da despesa",IF(SUMIFS(GastoValido,GastoID,A833)&lt;=0,"Corrija a obrigação",IF(B833&lt;SUMIFS(GastoFecha,GastoID,A833),"Anterior à despesa","OK"))))))))))))</f>
        <v/>
      </c>
      <c r="H833" s="34" t="n">
        <f aca="false">IF(G833="OK",C833,0)</f>
        <v>0</v>
      </c>
    </row>
    <row r="834" customFormat="false" ht="25" hidden="false" customHeight="true" outlineLevel="0" collapsed="false">
      <c r="A834" s="31"/>
      <c r="B834" s="32"/>
      <c r="C834" s="33"/>
      <c r="D834" s="31"/>
      <c r="E834" s="31"/>
      <c r="F834" s="31"/>
      <c r="G834" s="36" t="str">
        <f aca="false">IF(COUNTA(A834:F834)=0,"",IF(E834="","Falta o código",IF(E834&lt;&gt;TRIM(E834),"Confira o código",IF(COUNTIFS(PagoID,E834)&gt;1,"Código repetido",IF(NOT(ISNUMBER(B834)),"Confira a data",IF(OR(B834&lt;1,B834&gt;73415,INT(B834)&lt;&gt;B834),"Confira a data",IF(NOT(ISNUMBER(C834)),"Confira o valor",IF(C834&lt;=0,"Valor maior que zero",IF(COUNTIFS(Medios,D834)&lt;&gt;1,"Escolha um meio",IF(COUNTIFS(GastoID,A834)&lt;&gt;1,"Confira o ID da despesa",IF(SUMIFS(GastoValido,GastoID,A834)&lt;=0,"Corrija a obrigação",IF(B834&lt;SUMIFS(GastoFecha,GastoID,A834),"Anterior à despesa","OK"))))))))))))</f>
        <v/>
      </c>
      <c r="H834" s="34" t="n">
        <f aca="false">IF(G834="OK",C834,0)</f>
        <v>0</v>
      </c>
    </row>
    <row r="835" customFormat="false" ht="25" hidden="false" customHeight="true" outlineLevel="0" collapsed="false">
      <c r="A835" s="31"/>
      <c r="B835" s="32"/>
      <c r="C835" s="33"/>
      <c r="D835" s="31"/>
      <c r="E835" s="31"/>
      <c r="F835" s="31"/>
      <c r="G835" s="36" t="str">
        <f aca="false">IF(COUNTA(A835:F835)=0,"",IF(E835="","Falta o código",IF(E835&lt;&gt;TRIM(E835),"Confira o código",IF(COUNTIFS(PagoID,E835)&gt;1,"Código repetido",IF(NOT(ISNUMBER(B835)),"Confira a data",IF(OR(B835&lt;1,B835&gt;73415,INT(B835)&lt;&gt;B835),"Confira a data",IF(NOT(ISNUMBER(C835)),"Confira o valor",IF(C835&lt;=0,"Valor maior que zero",IF(COUNTIFS(Medios,D835)&lt;&gt;1,"Escolha um meio",IF(COUNTIFS(GastoID,A835)&lt;&gt;1,"Confira o ID da despesa",IF(SUMIFS(GastoValido,GastoID,A835)&lt;=0,"Corrija a obrigação",IF(B835&lt;SUMIFS(GastoFecha,GastoID,A835),"Anterior à despesa","OK"))))))))))))</f>
        <v/>
      </c>
      <c r="H835" s="34" t="n">
        <f aca="false">IF(G835="OK",C835,0)</f>
        <v>0</v>
      </c>
    </row>
    <row r="836" customFormat="false" ht="25" hidden="false" customHeight="true" outlineLevel="0" collapsed="false">
      <c r="A836" s="31"/>
      <c r="B836" s="32"/>
      <c r="C836" s="33"/>
      <c r="D836" s="31"/>
      <c r="E836" s="31"/>
      <c r="F836" s="31"/>
      <c r="G836" s="36" t="str">
        <f aca="false">IF(COUNTA(A836:F836)=0,"",IF(E836="","Falta o código",IF(E836&lt;&gt;TRIM(E836),"Confira o código",IF(COUNTIFS(PagoID,E836)&gt;1,"Código repetido",IF(NOT(ISNUMBER(B836)),"Confira a data",IF(OR(B836&lt;1,B836&gt;73415,INT(B836)&lt;&gt;B836),"Confira a data",IF(NOT(ISNUMBER(C836)),"Confira o valor",IF(C836&lt;=0,"Valor maior que zero",IF(COUNTIFS(Medios,D836)&lt;&gt;1,"Escolha um meio",IF(COUNTIFS(GastoID,A836)&lt;&gt;1,"Confira o ID da despesa",IF(SUMIFS(GastoValido,GastoID,A836)&lt;=0,"Corrija a obrigação",IF(B836&lt;SUMIFS(GastoFecha,GastoID,A836),"Anterior à despesa","OK"))))))))))))</f>
        <v/>
      </c>
      <c r="H836" s="34" t="n">
        <f aca="false">IF(G836="OK",C836,0)</f>
        <v>0</v>
      </c>
    </row>
    <row r="837" customFormat="false" ht="25" hidden="false" customHeight="true" outlineLevel="0" collapsed="false">
      <c r="A837" s="31"/>
      <c r="B837" s="32"/>
      <c r="C837" s="33"/>
      <c r="D837" s="31"/>
      <c r="E837" s="31"/>
      <c r="F837" s="31"/>
      <c r="G837" s="36" t="str">
        <f aca="false">IF(COUNTA(A837:F837)=0,"",IF(E837="","Falta o código",IF(E837&lt;&gt;TRIM(E837),"Confira o código",IF(COUNTIFS(PagoID,E837)&gt;1,"Código repetido",IF(NOT(ISNUMBER(B837)),"Confira a data",IF(OR(B837&lt;1,B837&gt;73415,INT(B837)&lt;&gt;B837),"Confira a data",IF(NOT(ISNUMBER(C837)),"Confira o valor",IF(C837&lt;=0,"Valor maior que zero",IF(COUNTIFS(Medios,D837)&lt;&gt;1,"Escolha um meio",IF(COUNTIFS(GastoID,A837)&lt;&gt;1,"Confira o ID da despesa",IF(SUMIFS(GastoValido,GastoID,A837)&lt;=0,"Corrija a obrigação",IF(B837&lt;SUMIFS(GastoFecha,GastoID,A837),"Anterior à despesa","OK"))))))))))))</f>
        <v/>
      </c>
      <c r="H837" s="34" t="n">
        <f aca="false">IF(G837="OK",C837,0)</f>
        <v>0</v>
      </c>
    </row>
    <row r="838" customFormat="false" ht="25" hidden="false" customHeight="true" outlineLevel="0" collapsed="false">
      <c r="A838" s="31"/>
      <c r="B838" s="32"/>
      <c r="C838" s="33"/>
      <c r="D838" s="31"/>
      <c r="E838" s="31"/>
      <c r="F838" s="31"/>
      <c r="G838" s="36" t="str">
        <f aca="false">IF(COUNTA(A838:F838)=0,"",IF(E838="","Falta o código",IF(E838&lt;&gt;TRIM(E838),"Confira o código",IF(COUNTIFS(PagoID,E838)&gt;1,"Código repetido",IF(NOT(ISNUMBER(B838)),"Confira a data",IF(OR(B838&lt;1,B838&gt;73415,INT(B838)&lt;&gt;B838),"Confira a data",IF(NOT(ISNUMBER(C838)),"Confira o valor",IF(C838&lt;=0,"Valor maior que zero",IF(COUNTIFS(Medios,D838)&lt;&gt;1,"Escolha um meio",IF(COUNTIFS(GastoID,A838)&lt;&gt;1,"Confira o ID da despesa",IF(SUMIFS(GastoValido,GastoID,A838)&lt;=0,"Corrija a obrigação",IF(B838&lt;SUMIFS(GastoFecha,GastoID,A838),"Anterior à despesa","OK"))))))))))))</f>
        <v/>
      </c>
      <c r="H838" s="34" t="n">
        <f aca="false">IF(G838="OK",C838,0)</f>
        <v>0</v>
      </c>
    </row>
    <row r="839" customFormat="false" ht="25" hidden="false" customHeight="true" outlineLevel="0" collapsed="false">
      <c r="A839" s="31"/>
      <c r="B839" s="32"/>
      <c r="C839" s="33"/>
      <c r="D839" s="31"/>
      <c r="E839" s="31"/>
      <c r="F839" s="31"/>
      <c r="G839" s="36" t="str">
        <f aca="false">IF(COUNTA(A839:F839)=0,"",IF(E839="","Falta o código",IF(E839&lt;&gt;TRIM(E839),"Confira o código",IF(COUNTIFS(PagoID,E839)&gt;1,"Código repetido",IF(NOT(ISNUMBER(B839)),"Confira a data",IF(OR(B839&lt;1,B839&gt;73415,INT(B839)&lt;&gt;B839),"Confira a data",IF(NOT(ISNUMBER(C839)),"Confira o valor",IF(C839&lt;=0,"Valor maior que zero",IF(COUNTIFS(Medios,D839)&lt;&gt;1,"Escolha um meio",IF(COUNTIFS(GastoID,A839)&lt;&gt;1,"Confira o ID da despesa",IF(SUMIFS(GastoValido,GastoID,A839)&lt;=0,"Corrija a obrigação",IF(B839&lt;SUMIFS(GastoFecha,GastoID,A839),"Anterior à despesa","OK"))))))))))))</f>
        <v/>
      </c>
      <c r="H839" s="34" t="n">
        <f aca="false">IF(G839="OK",C839,0)</f>
        <v>0</v>
      </c>
    </row>
    <row r="840" customFormat="false" ht="25" hidden="false" customHeight="true" outlineLevel="0" collapsed="false">
      <c r="A840" s="31"/>
      <c r="B840" s="32"/>
      <c r="C840" s="33"/>
      <c r="D840" s="31"/>
      <c r="E840" s="31"/>
      <c r="F840" s="31"/>
      <c r="G840" s="36" t="str">
        <f aca="false">IF(COUNTA(A840:F840)=0,"",IF(E840="","Falta o código",IF(E840&lt;&gt;TRIM(E840),"Confira o código",IF(COUNTIFS(PagoID,E840)&gt;1,"Código repetido",IF(NOT(ISNUMBER(B840)),"Confira a data",IF(OR(B840&lt;1,B840&gt;73415,INT(B840)&lt;&gt;B840),"Confira a data",IF(NOT(ISNUMBER(C840)),"Confira o valor",IF(C840&lt;=0,"Valor maior que zero",IF(COUNTIFS(Medios,D840)&lt;&gt;1,"Escolha um meio",IF(COUNTIFS(GastoID,A840)&lt;&gt;1,"Confira o ID da despesa",IF(SUMIFS(GastoValido,GastoID,A840)&lt;=0,"Corrija a obrigação",IF(B840&lt;SUMIFS(GastoFecha,GastoID,A840),"Anterior à despesa","OK"))))))))))))</f>
        <v/>
      </c>
      <c r="H840" s="34" t="n">
        <f aca="false">IF(G840="OK",C840,0)</f>
        <v>0</v>
      </c>
    </row>
    <row r="841" customFormat="false" ht="25" hidden="false" customHeight="true" outlineLevel="0" collapsed="false">
      <c r="A841" s="31"/>
      <c r="B841" s="32"/>
      <c r="C841" s="33"/>
      <c r="D841" s="31"/>
      <c r="E841" s="31"/>
      <c r="F841" s="31"/>
      <c r="G841" s="36" t="str">
        <f aca="false">IF(COUNTA(A841:F841)=0,"",IF(E841="","Falta o código",IF(E841&lt;&gt;TRIM(E841),"Confira o código",IF(COUNTIFS(PagoID,E841)&gt;1,"Código repetido",IF(NOT(ISNUMBER(B841)),"Confira a data",IF(OR(B841&lt;1,B841&gt;73415,INT(B841)&lt;&gt;B841),"Confira a data",IF(NOT(ISNUMBER(C841)),"Confira o valor",IF(C841&lt;=0,"Valor maior que zero",IF(COUNTIFS(Medios,D841)&lt;&gt;1,"Escolha um meio",IF(COUNTIFS(GastoID,A841)&lt;&gt;1,"Confira o ID da despesa",IF(SUMIFS(GastoValido,GastoID,A841)&lt;=0,"Corrija a obrigação",IF(B841&lt;SUMIFS(GastoFecha,GastoID,A841),"Anterior à despesa","OK"))))))))))))</f>
        <v/>
      </c>
      <c r="H841" s="34" t="n">
        <f aca="false">IF(G841="OK",C841,0)</f>
        <v>0</v>
      </c>
    </row>
    <row r="842" customFormat="false" ht="25" hidden="false" customHeight="true" outlineLevel="0" collapsed="false">
      <c r="A842" s="31"/>
      <c r="B842" s="32"/>
      <c r="C842" s="33"/>
      <c r="D842" s="31"/>
      <c r="E842" s="31"/>
      <c r="F842" s="31"/>
      <c r="G842" s="36" t="str">
        <f aca="false">IF(COUNTA(A842:F842)=0,"",IF(E842="","Falta o código",IF(E842&lt;&gt;TRIM(E842),"Confira o código",IF(COUNTIFS(PagoID,E842)&gt;1,"Código repetido",IF(NOT(ISNUMBER(B842)),"Confira a data",IF(OR(B842&lt;1,B842&gt;73415,INT(B842)&lt;&gt;B842),"Confira a data",IF(NOT(ISNUMBER(C842)),"Confira o valor",IF(C842&lt;=0,"Valor maior que zero",IF(COUNTIFS(Medios,D842)&lt;&gt;1,"Escolha um meio",IF(COUNTIFS(GastoID,A842)&lt;&gt;1,"Confira o ID da despesa",IF(SUMIFS(GastoValido,GastoID,A842)&lt;=0,"Corrija a obrigação",IF(B842&lt;SUMIFS(GastoFecha,GastoID,A842),"Anterior à despesa","OK"))))))))))))</f>
        <v/>
      </c>
      <c r="H842" s="34" t="n">
        <f aca="false">IF(G842="OK",C842,0)</f>
        <v>0</v>
      </c>
    </row>
    <row r="843" customFormat="false" ht="25" hidden="false" customHeight="true" outlineLevel="0" collapsed="false">
      <c r="A843" s="31"/>
      <c r="B843" s="32"/>
      <c r="C843" s="33"/>
      <c r="D843" s="31"/>
      <c r="E843" s="31"/>
      <c r="F843" s="31"/>
      <c r="G843" s="36" t="str">
        <f aca="false">IF(COUNTA(A843:F843)=0,"",IF(E843="","Falta o código",IF(E843&lt;&gt;TRIM(E843),"Confira o código",IF(COUNTIFS(PagoID,E843)&gt;1,"Código repetido",IF(NOT(ISNUMBER(B843)),"Confira a data",IF(OR(B843&lt;1,B843&gt;73415,INT(B843)&lt;&gt;B843),"Confira a data",IF(NOT(ISNUMBER(C843)),"Confira o valor",IF(C843&lt;=0,"Valor maior que zero",IF(COUNTIFS(Medios,D843)&lt;&gt;1,"Escolha um meio",IF(COUNTIFS(GastoID,A843)&lt;&gt;1,"Confira o ID da despesa",IF(SUMIFS(GastoValido,GastoID,A843)&lt;=0,"Corrija a obrigação",IF(B843&lt;SUMIFS(GastoFecha,GastoID,A843),"Anterior à despesa","OK"))))))))))))</f>
        <v/>
      </c>
      <c r="H843" s="34" t="n">
        <f aca="false">IF(G843="OK",C843,0)</f>
        <v>0</v>
      </c>
    </row>
    <row r="844" customFormat="false" ht="25" hidden="false" customHeight="true" outlineLevel="0" collapsed="false">
      <c r="A844" s="31"/>
      <c r="B844" s="32"/>
      <c r="C844" s="33"/>
      <c r="D844" s="31"/>
      <c r="E844" s="31"/>
      <c r="F844" s="31"/>
      <c r="G844" s="36" t="str">
        <f aca="false">IF(COUNTA(A844:F844)=0,"",IF(E844="","Falta o código",IF(E844&lt;&gt;TRIM(E844),"Confira o código",IF(COUNTIFS(PagoID,E844)&gt;1,"Código repetido",IF(NOT(ISNUMBER(B844)),"Confira a data",IF(OR(B844&lt;1,B844&gt;73415,INT(B844)&lt;&gt;B844),"Confira a data",IF(NOT(ISNUMBER(C844)),"Confira o valor",IF(C844&lt;=0,"Valor maior que zero",IF(COUNTIFS(Medios,D844)&lt;&gt;1,"Escolha um meio",IF(COUNTIFS(GastoID,A844)&lt;&gt;1,"Confira o ID da despesa",IF(SUMIFS(GastoValido,GastoID,A844)&lt;=0,"Corrija a obrigação",IF(B844&lt;SUMIFS(GastoFecha,GastoID,A844),"Anterior à despesa","OK"))))))))))))</f>
        <v/>
      </c>
      <c r="H844" s="34" t="n">
        <f aca="false">IF(G844="OK",C844,0)</f>
        <v>0</v>
      </c>
    </row>
    <row r="845" customFormat="false" ht="25" hidden="false" customHeight="true" outlineLevel="0" collapsed="false">
      <c r="A845" s="31"/>
      <c r="B845" s="32"/>
      <c r="C845" s="33"/>
      <c r="D845" s="31"/>
      <c r="E845" s="31"/>
      <c r="F845" s="31"/>
      <c r="G845" s="36" t="str">
        <f aca="false">IF(COUNTA(A845:F845)=0,"",IF(E845="","Falta o código",IF(E845&lt;&gt;TRIM(E845),"Confira o código",IF(COUNTIFS(PagoID,E845)&gt;1,"Código repetido",IF(NOT(ISNUMBER(B845)),"Confira a data",IF(OR(B845&lt;1,B845&gt;73415,INT(B845)&lt;&gt;B845),"Confira a data",IF(NOT(ISNUMBER(C845)),"Confira o valor",IF(C845&lt;=0,"Valor maior que zero",IF(COUNTIFS(Medios,D845)&lt;&gt;1,"Escolha um meio",IF(COUNTIFS(GastoID,A845)&lt;&gt;1,"Confira o ID da despesa",IF(SUMIFS(GastoValido,GastoID,A845)&lt;=0,"Corrija a obrigação",IF(B845&lt;SUMIFS(GastoFecha,GastoID,A845),"Anterior à despesa","OK"))))))))))))</f>
        <v/>
      </c>
      <c r="H845" s="34" t="n">
        <f aca="false">IF(G845="OK",C845,0)</f>
        <v>0</v>
      </c>
    </row>
    <row r="846" customFormat="false" ht="25" hidden="false" customHeight="true" outlineLevel="0" collapsed="false">
      <c r="A846" s="31"/>
      <c r="B846" s="32"/>
      <c r="C846" s="33"/>
      <c r="D846" s="31"/>
      <c r="E846" s="31"/>
      <c r="F846" s="31"/>
      <c r="G846" s="36" t="str">
        <f aca="false">IF(COUNTA(A846:F846)=0,"",IF(E846="","Falta o código",IF(E846&lt;&gt;TRIM(E846),"Confira o código",IF(COUNTIFS(PagoID,E846)&gt;1,"Código repetido",IF(NOT(ISNUMBER(B846)),"Confira a data",IF(OR(B846&lt;1,B846&gt;73415,INT(B846)&lt;&gt;B846),"Confira a data",IF(NOT(ISNUMBER(C846)),"Confira o valor",IF(C846&lt;=0,"Valor maior que zero",IF(COUNTIFS(Medios,D846)&lt;&gt;1,"Escolha um meio",IF(COUNTIFS(GastoID,A846)&lt;&gt;1,"Confira o ID da despesa",IF(SUMIFS(GastoValido,GastoID,A846)&lt;=0,"Corrija a obrigação",IF(B846&lt;SUMIFS(GastoFecha,GastoID,A846),"Anterior à despesa","OK"))))))))))))</f>
        <v/>
      </c>
      <c r="H846" s="34" t="n">
        <f aca="false">IF(G846="OK",C846,0)</f>
        <v>0</v>
      </c>
    </row>
    <row r="847" customFormat="false" ht="25" hidden="false" customHeight="true" outlineLevel="0" collapsed="false">
      <c r="A847" s="31"/>
      <c r="B847" s="32"/>
      <c r="C847" s="33"/>
      <c r="D847" s="31"/>
      <c r="E847" s="31"/>
      <c r="F847" s="31"/>
      <c r="G847" s="36" t="str">
        <f aca="false">IF(COUNTA(A847:F847)=0,"",IF(E847="","Falta o código",IF(E847&lt;&gt;TRIM(E847),"Confira o código",IF(COUNTIFS(PagoID,E847)&gt;1,"Código repetido",IF(NOT(ISNUMBER(B847)),"Confira a data",IF(OR(B847&lt;1,B847&gt;73415,INT(B847)&lt;&gt;B847),"Confira a data",IF(NOT(ISNUMBER(C847)),"Confira o valor",IF(C847&lt;=0,"Valor maior que zero",IF(COUNTIFS(Medios,D847)&lt;&gt;1,"Escolha um meio",IF(COUNTIFS(GastoID,A847)&lt;&gt;1,"Confira o ID da despesa",IF(SUMIFS(GastoValido,GastoID,A847)&lt;=0,"Corrija a obrigação",IF(B847&lt;SUMIFS(GastoFecha,GastoID,A847),"Anterior à despesa","OK"))))))))))))</f>
        <v/>
      </c>
      <c r="H847" s="34" t="n">
        <f aca="false">IF(G847="OK",C847,0)</f>
        <v>0</v>
      </c>
    </row>
    <row r="848" customFormat="false" ht="25" hidden="false" customHeight="true" outlineLevel="0" collapsed="false">
      <c r="A848" s="31"/>
      <c r="B848" s="32"/>
      <c r="C848" s="33"/>
      <c r="D848" s="31"/>
      <c r="E848" s="31"/>
      <c r="F848" s="31"/>
      <c r="G848" s="36" t="str">
        <f aca="false">IF(COUNTA(A848:F848)=0,"",IF(E848="","Falta o código",IF(E848&lt;&gt;TRIM(E848),"Confira o código",IF(COUNTIFS(PagoID,E848)&gt;1,"Código repetido",IF(NOT(ISNUMBER(B848)),"Confira a data",IF(OR(B848&lt;1,B848&gt;73415,INT(B848)&lt;&gt;B848),"Confira a data",IF(NOT(ISNUMBER(C848)),"Confira o valor",IF(C848&lt;=0,"Valor maior que zero",IF(COUNTIFS(Medios,D848)&lt;&gt;1,"Escolha um meio",IF(COUNTIFS(GastoID,A848)&lt;&gt;1,"Confira o ID da despesa",IF(SUMIFS(GastoValido,GastoID,A848)&lt;=0,"Corrija a obrigação",IF(B848&lt;SUMIFS(GastoFecha,GastoID,A848),"Anterior à despesa","OK"))))))))))))</f>
        <v/>
      </c>
      <c r="H848" s="34" t="n">
        <f aca="false">IF(G848="OK",C848,0)</f>
        <v>0</v>
      </c>
    </row>
    <row r="849" customFormat="false" ht="25" hidden="false" customHeight="true" outlineLevel="0" collapsed="false">
      <c r="A849" s="31"/>
      <c r="B849" s="32"/>
      <c r="C849" s="33"/>
      <c r="D849" s="31"/>
      <c r="E849" s="31"/>
      <c r="F849" s="31"/>
      <c r="G849" s="36" t="str">
        <f aca="false">IF(COUNTA(A849:F849)=0,"",IF(E849="","Falta o código",IF(E849&lt;&gt;TRIM(E849),"Confira o código",IF(COUNTIFS(PagoID,E849)&gt;1,"Código repetido",IF(NOT(ISNUMBER(B849)),"Confira a data",IF(OR(B849&lt;1,B849&gt;73415,INT(B849)&lt;&gt;B849),"Confira a data",IF(NOT(ISNUMBER(C849)),"Confira o valor",IF(C849&lt;=0,"Valor maior que zero",IF(COUNTIFS(Medios,D849)&lt;&gt;1,"Escolha um meio",IF(COUNTIFS(GastoID,A849)&lt;&gt;1,"Confira o ID da despesa",IF(SUMIFS(GastoValido,GastoID,A849)&lt;=0,"Corrija a obrigação",IF(B849&lt;SUMIFS(GastoFecha,GastoID,A849),"Anterior à despesa","OK"))))))))))))</f>
        <v/>
      </c>
      <c r="H849" s="34" t="n">
        <f aca="false">IF(G849="OK",C849,0)</f>
        <v>0</v>
      </c>
    </row>
    <row r="850" customFormat="false" ht="25" hidden="false" customHeight="true" outlineLevel="0" collapsed="false">
      <c r="A850" s="31"/>
      <c r="B850" s="32"/>
      <c r="C850" s="33"/>
      <c r="D850" s="31"/>
      <c r="E850" s="31"/>
      <c r="F850" s="31"/>
      <c r="G850" s="36" t="str">
        <f aca="false">IF(COUNTA(A850:F850)=0,"",IF(E850="","Falta o código",IF(E850&lt;&gt;TRIM(E850),"Confira o código",IF(COUNTIFS(PagoID,E850)&gt;1,"Código repetido",IF(NOT(ISNUMBER(B850)),"Confira a data",IF(OR(B850&lt;1,B850&gt;73415,INT(B850)&lt;&gt;B850),"Confira a data",IF(NOT(ISNUMBER(C850)),"Confira o valor",IF(C850&lt;=0,"Valor maior que zero",IF(COUNTIFS(Medios,D850)&lt;&gt;1,"Escolha um meio",IF(COUNTIFS(GastoID,A850)&lt;&gt;1,"Confira o ID da despesa",IF(SUMIFS(GastoValido,GastoID,A850)&lt;=0,"Corrija a obrigação",IF(B850&lt;SUMIFS(GastoFecha,GastoID,A850),"Anterior à despesa","OK"))))))))))))</f>
        <v/>
      </c>
      <c r="H850" s="34" t="n">
        <f aca="false">IF(G850="OK",C850,0)</f>
        <v>0</v>
      </c>
    </row>
    <row r="851" customFormat="false" ht="25" hidden="false" customHeight="true" outlineLevel="0" collapsed="false">
      <c r="A851" s="31"/>
      <c r="B851" s="32"/>
      <c r="C851" s="33"/>
      <c r="D851" s="31"/>
      <c r="E851" s="31"/>
      <c r="F851" s="31"/>
      <c r="G851" s="36" t="str">
        <f aca="false">IF(COUNTA(A851:F851)=0,"",IF(E851="","Falta o código",IF(E851&lt;&gt;TRIM(E851),"Confira o código",IF(COUNTIFS(PagoID,E851)&gt;1,"Código repetido",IF(NOT(ISNUMBER(B851)),"Confira a data",IF(OR(B851&lt;1,B851&gt;73415,INT(B851)&lt;&gt;B851),"Confira a data",IF(NOT(ISNUMBER(C851)),"Confira o valor",IF(C851&lt;=0,"Valor maior que zero",IF(COUNTIFS(Medios,D851)&lt;&gt;1,"Escolha um meio",IF(COUNTIFS(GastoID,A851)&lt;&gt;1,"Confira o ID da despesa",IF(SUMIFS(GastoValido,GastoID,A851)&lt;=0,"Corrija a obrigação",IF(B851&lt;SUMIFS(GastoFecha,GastoID,A851),"Anterior à despesa","OK"))))))))))))</f>
        <v/>
      </c>
      <c r="H851" s="34" t="n">
        <f aca="false">IF(G851="OK",C851,0)</f>
        <v>0</v>
      </c>
    </row>
    <row r="852" customFormat="false" ht="25" hidden="false" customHeight="true" outlineLevel="0" collapsed="false">
      <c r="A852" s="31"/>
      <c r="B852" s="32"/>
      <c r="C852" s="33"/>
      <c r="D852" s="31"/>
      <c r="E852" s="31"/>
      <c r="F852" s="31"/>
      <c r="G852" s="36" t="str">
        <f aca="false">IF(COUNTA(A852:F852)=0,"",IF(E852="","Falta o código",IF(E852&lt;&gt;TRIM(E852),"Confira o código",IF(COUNTIFS(PagoID,E852)&gt;1,"Código repetido",IF(NOT(ISNUMBER(B852)),"Confira a data",IF(OR(B852&lt;1,B852&gt;73415,INT(B852)&lt;&gt;B852),"Confira a data",IF(NOT(ISNUMBER(C852)),"Confira o valor",IF(C852&lt;=0,"Valor maior que zero",IF(COUNTIFS(Medios,D852)&lt;&gt;1,"Escolha um meio",IF(COUNTIFS(GastoID,A852)&lt;&gt;1,"Confira o ID da despesa",IF(SUMIFS(GastoValido,GastoID,A852)&lt;=0,"Corrija a obrigação",IF(B852&lt;SUMIFS(GastoFecha,GastoID,A852),"Anterior à despesa","OK"))))))))))))</f>
        <v/>
      </c>
      <c r="H852" s="34" t="n">
        <f aca="false">IF(G852="OK",C852,0)</f>
        <v>0</v>
      </c>
    </row>
    <row r="853" customFormat="false" ht="25" hidden="false" customHeight="true" outlineLevel="0" collapsed="false">
      <c r="A853" s="31"/>
      <c r="B853" s="32"/>
      <c r="C853" s="33"/>
      <c r="D853" s="31"/>
      <c r="E853" s="31"/>
      <c r="F853" s="31"/>
      <c r="G853" s="36" t="str">
        <f aca="false">IF(COUNTA(A853:F853)=0,"",IF(E853="","Falta o código",IF(E853&lt;&gt;TRIM(E853),"Confira o código",IF(COUNTIFS(PagoID,E853)&gt;1,"Código repetido",IF(NOT(ISNUMBER(B853)),"Confira a data",IF(OR(B853&lt;1,B853&gt;73415,INT(B853)&lt;&gt;B853),"Confira a data",IF(NOT(ISNUMBER(C853)),"Confira o valor",IF(C853&lt;=0,"Valor maior que zero",IF(COUNTIFS(Medios,D853)&lt;&gt;1,"Escolha um meio",IF(COUNTIFS(GastoID,A853)&lt;&gt;1,"Confira o ID da despesa",IF(SUMIFS(GastoValido,GastoID,A853)&lt;=0,"Corrija a obrigação",IF(B853&lt;SUMIFS(GastoFecha,GastoID,A853),"Anterior à despesa","OK"))))))))))))</f>
        <v/>
      </c>
      <c r="H853" s="34" t="n">
        <f aca="false">IF(G853="OK",C853,0)</f>
        <v>0</v>
      </c>
    </row>
    <row r="854" customFormat="false" ht="25" hidden="false" customHeight="true" outlineLevel="0" collapsed="false">
      <c r="A854" s="31"/>
      <c r="B854" s="32"/>
      <c r="C854" s="33"/>
      <c r="D854" s="31"/>
      <c r="E854" s="31"/>
      <c r="F854" s="31"/>
      <c r="G854" s="36" t="str">
        <f aca="false">IF(COUNTA(A854:F854)=0,"",IF(E854="","Falta o código",IF(E854&lt;&gt;TRIM(E854),"Confira o código",IF(COUNTIFS(PagoID,E854)&gt;1,"Código repetido",IF(NOT(ISNUMBER(B854)),"Confira a data",IF(OR(B854&lt;1,B854&gt;73415,INT(B854)&lt;&gt;B854),"Confira a data",IF(NOT(ISNUMBER(C854)),"Confira o valor",IF(C854&lt;=0,"Valor maior que zero",IF(COUNTIFS(Medios,D854)&lt;&gt;1,"Escolha um meio",IF(COUNTIFS(GastoID,A854)&lt;&gt;1,"Confira o ID da despesa",IF(SUMIFS(GastoValido,GastoID,A854)&lt;=0,"Corrija a obrigação",IF(B854&lt;SUMIFS(GastoFecha,GastoID,A854),"Anterior à despesa","OK"))))))))))))</f>
        <v/>
      </c>
      <c r="H854" s="34" t="n">
        <f aca="false">IF(G854="OK",C854,0)</f>
        <v>0</v>
      </c>
    </row>
    <row r="855" customFormat="false" ht="25" hidden="false" customHeight="true" outlineLevel="0" collapsed="false">
      <c r="A855" s="31"/>
      <c r="B855" s="32"/>
      <c r="C855" s="33"/>
      <c r="D855" s="31"/>
      <c r="E855" s="31"/>
      <c r="F855" s="31"/>
      <c r="G855" s="36" t="str">
        <f aca="false">IF(COUNTA(A855:F855)=0,"",IF(E855="","Falta o código",IF(E855&lt;&gt;TRIM(E855),"Confira o código",IF(COUNTIFS(PagoID,E855)&gt;1,"Código repetido",IF(NOT(ISNUMBER(B855)),"Confira a data",IF(OR(B855&lt;1,B855&gt;73415,INT(B855)&lt;&gt;B855),"Confira a data",IF(NOT(ISNUMBER(C855)),"Confira o valor",IF(C855&lt;=0,"Valor maior que zero",IF(COUNTIFS(Medios,D855)&lt;&gt;1,"Escolha um meio",IF(COUNTIFS(GastoID,A855)&lt;&gt;1,"Confira o ID da despesa",IF(SUMIFS(GastoValido,GastoID,A855)&lt;=0,"Corrija a obrigação",IF(B855&lt;SUMIFS(GastoFecha,GastoID,A855),"Anterior à despesa","OK"))))))))))))</f>
        <v/>
      </c>
      <c r="H855" s="34" t="n">
        <f aca="false">IF(G855="OK",C855,0)</f>
        <v>0</v>
      </c>
    </row>
    <row r="856" customFormat="false" ht="25" hidden="false" customHeight="true" outlineLevel="0" collapsed="false">
      <c r="A856" s="31"/>
      <c r="B856" s="32"/>
      <c r="C856" s="33"/>
      <c r="D856" s="31"/>
      <c r="E856" s="31"/>
      <c r="F856" s="31"/>
      <c r="G856" s="36" t="str">
        <f aca="false">IF(COUNTA(A856:F856)=0,"",IF(E856="","Falta o código",IF(E856&lt;&gt;TRIM(E856),"Confira o código",IF(COUNTIFS(PagoID,E856)&gt;1,"Código repetido",IF(NOT(ISNUMBER(B856)),"Confira a data",IF(OR(B856&lt;1,B856&gt;73415,INT(B856)&lt;&gt;B856),"Confira a data",IF(NOT(ISNUMBER(C856)),"Confira o valor",IF(C856&lt;=0,"Valor maior que zero",IF(COUNTIFS(Medios,D856)&lt;&gt;1,"Escolha um meio",IF(COUNTIFS(GastoID,A856)&lt;&gt;1,"Confira o ID da despesa",IF(SUMIFS(GastoValido,GastoID,A856)&lt;=0,"Corrija a obrigação",IF(B856&lt;SUMIFS(GastoFecha,GastoID,A856),"Anterior à despesa","OK"))))))))))))</f>
        <v/>
      </c>
      <c r="H856" s="34" t="n">
        <f aca="false">IF(G856="OK",C856,0)</f>
        <v>0</v>
      </c>
    </row>
    <row r="857" customFormat="false" ht="25" hidden="false" customHeight="true" outlineLevel="0" collapsed="false">
      <c r="A857" s="31"/>
      <c r="B857" s="32"/>
      <c r="C857" s="33"/>
      <c r="D857" s="31"/>
      <c r="E857" s="31"/>
      <c r="F857" s="31"/>
      <c r="G857" s="36" t="str">
        <f aca="false">IF(COUNTA(A857:F857)=0,"",IF(E857="","Falta o código",IF(E857&lt;&gt;TRIM(E857),"Confira o código",IF(COUNTIFS(PagoID,E857)&gt;1,"Código repetido",IF(NOT(ISNUMBER(B857)),"Confira a data",IF(OR(B857&lt;1,B857&gt;73415,INT(B857)&lt;&gt;B857),"Confira a data",IF(NOT(ISNUMBER(C857)),"Confira o valor",IF(C857&lt;=0,"Valor maior que zero",IF(COUNTIFS(Medios,D857)&lt;&gt;1,"Escolha um meio",IF(COUNTIFS(GastoID,A857)&lt;&gt;1,"Confira o ID da despesa",IF(SUMIFS(GastoValido,GastoID,A857)&lt;=0,"Corrija a obrigação",IF(B857&lt;SUMIFS(GastoFecha,GastoID,A857),"Anterior à despesa","OK"))))))))))))</f>
        <v/>
      </c>
      <c r="H857" s="34" t="n">
        <f aca="false">IF(G857="OK",C857,0)</f>
        <v>0</v>
      </c>
    </row>
    <row r="858" customFormat="false" ht="25" hidden="false" customHeight="true" outlineLevel="0" collapsed="false">
      <c r="A858" s="31"/>
      <c r="B858" s="32"/>
      <c r="C858" s="33"/>
      <c r="D858" s="31"/>
      <c r="E858" s="31"/>
      <c r="F858" s="31"/>
      <c r="G858" s="36" t="str">
        <f aca="false">IF(COUNTA(A858:F858)=0,"",IF(E858="","Falta o código",IF(E858&lt;&gt;TRIM(E858),"Confira o código",IF(COUNTIFS(PagoID,E858)&gt;1,"Código repetido",IF(NOT(ISNUMBER(B858)),"Confira a data",IF(OR(B858&lt;1,B858&gt;73415,INT(B858)&lt;&gt;B858),"Confira a data",IF(NOT(ISNUMBER(C858)),"Confira o valor",IF(C858&lt;=0,"Valor maior que zero",IF(COUNTIFS(Medios,D858)&lt;&gt;1,"Escolha um meio",IF(COUNTIFS(GastoID,A858)&lt;&gt;1,"Confira o ID da despesa",IF(SUMIFS(GastoValido,GastoID,A858)&lt;=0,"Corrija a obrigação",IF(B858&lt;SUMIFS(GastoFecha,GastoID,A858),"Anterior à despesa","OK"))))))))))))</f>
        <v/>
      </c>
      <c r="H858" s="34" t="n">
        <f aca="false">IF(G858="OK",C858,0)</f>
        <v>0</v>
      </c>
    </row>
    <row r="859" customFormat="false" ht="25" hidden="false" customHeight="true" outlineLevel="0" collapsed="false">
      <c r="A859" s="31"/>
      <c r="B859" s="32"/>
      <c r="C859" s="33"/>
      <c r="D859" s="31"/>
      <c r="E859" s="31"/>
      <c r="F859" s="31"/>
      <c r="G859" s="36" t="str">
        <f aca="false">IF(COUNTA(A859:F859)=0,"",IF(E859="","Falta o código",IF(E859&lt;&gt;TRIM(E859),"Confira o código",IF(COUNTIFS(PagoID,E859)&gt;1,"Código repetido",IF(NOT(ISNUMBER(B859)),"Confira a data",IF(OR(B859&lt;1,B859&gt;73415,INT(B859)&lt;&gt;B859),"Confira a data",IF(NOT(ISNUMBER(C859)),"Confira o valor",IF(C859&lt;=0,"Valor maior que zero",IF(COUNTIFS(Medios,D859)&lt;&gt;1,"Escolha um meio",IF(COUNTIFS(GastoID,A859)&lt;&gt;1,"Confira o ID da despesa",IF(SUMIFS(GastoValido,GastoID,A859)&lt;=0,"Corrija a obrigação",IF(B859&lt;SUMIFS(GastoFecha,GastoID,A859),"Anterior à despesa","OK"))))))))))))</f>
        <v/>
      </c>
      <c r="H859" s="34" t="n">
        <f aca="false">IF(G859="OK",C859,0)</f>
        <v>0</v>
      </c>
    </row>
    <row r="860" customFormat="false" ht="25" hidden="false" customHeight="true" outlineLevel="0" collapsed="false">
      <c r="A860" s="31"/>
      <c r="B860" s="32"/>
      <c r="C860" s="33"/>
      <c r="D860" s="31"/>
      <c r="E860" s="31"/>
      <c r="F860" s="31"/>
      <c r="G860" s="36" t="str">
        <f aca="false">IF(COUNTA(A860:F860)=0,"",IF(E860="","Falta o código",IF(E860&lt;&gt;TRIM(E860),"Confira o código",IF(COUNTIFS(PagoID,E860)&gt;1,"Código repetido",IF(NOT(ISNUMBER(B860)),"Confira a data",IF(OR(B860&lt;1,B860&gt;73415,INT(B860)&lt;&gt;B860),"Confira a data",IF(NOT(ISNUMBER(C860)),"Confira o valor",IF(C860&lt;=0,"Valor maior que zero",IF(COUNTIFS(Medios,D860)&lt;&gt;1,"Escolha um meio",IF(COUNTIFS(GastoID,A860)&lt;&gt;1,"Confira o ID da despesa",IF(SUMIFS(GastoValido,GastoID,A860)&lt;=0,"Corrija a obrigação",IF(B860&lt;SUMIFS(GastoFecha,GastoID,A860),"Anterior à despesa","OK"))))))))))))</f>
        <v/>
      </c>
      <c r="H860" s="34" t="n">
        <f aca="false">IF(G860="OK",C860,0)</f>
        <v>0</v>
      </c>
    </row>
    <row r="861" customFormat="false" ht="25" hidden="false" customHeight="true" outlineLevel="0" collapsed="false">
      <c r="A861" s="31"/>
      <c r="B861" s="32"/>
      <c r="C861" s="33"/>
      <c r="D861" s="31"/>
      <c r="E861" s="31"/>
      <c r="F861" s="31"/>
      <c r="G861" s="36" t="str">
        <f aca="false">IF(COUNTA(A861:F861)=0,"",IF(E861="","Falta o código",IF(E861&lt;&gt;TRIM(E861),"Confira o código",IF(COUNTIFS(PagoID,E861)&gt;1,"Código repetido",IF(NOT(ISNUMBER(B861)),"Confira a data",IF(OR(B861&lt;1,B861&gt;73415,INT(B861)&lt;&gt;B861),"Confira a data",IF(NOT(ISNUMBER(C861)),"Confira o valor",IF(C861&lt;=0,"Valor maior que zero",IF(COUNTIFS(Medios,D861)&lt;&gt;1,"Escolha um meio",IF(COUNTIFS(GastoID,A861)&lt;&gt;1,"Confira o ID da despesa",IF(SUMIFS(GastoValido,GastoID,A861)&lt;=0,"Corrija a obrigação",IF(B861&lt;SUMIFS(GastoFecha,GastoID,A861),"Anterior à despesa","OK"))))))))))))</f>
        <v/>
      </c>
      <c r="H861" s="34" t="n">
        <f aca="false">IF(G861="OK",C861,0)</f>
        <v>0</v>
      </c>
    </row>
    <row r="862" customFormat="false" ht="25" hidden="false" customHeight="true" outlineLevel="0" collapsed="false">
      <c r="A862" s="31"/>
      <c r="B862" s="32"/>
      <c r="C862" s="33"/>
      <c r="D862" s="31"/>
      <c r="E862" s="31"/>
      <c r="F862" s="31"/>
      <c r="G862" s="36" t="str">
        <f aca="false">IF(COUNTA(A862:F862)=0,"",IF(E862="","Falta o código",IF(E862&lt;&gt;TRIM(E862),"Confira o código",IF(COUNTIFS(PagoID,E862)&gt;1,"Código repetido",IF(NOT(ISNUMBER(B862)),"Confira a data",IF(OR(B862&lt;1,B862&gt;73415,INT(B862)&lt;&gt;B862),"Confira a data",IF(NOT(ISNUMBER(C862)),"Confira o valor",IF(C862&lt;=0,"Valor maior que zero",IF(COUNTIFS(Medios,D862)&lt;&gt;1,"Escolha um meio",IF(COUNTIFS(GastoID,A862)&lt;&gt;1,"Confira o ID da despesa",IF(SUMIFS(GastoValido,GastoID,A862)&lt;=0,"Corrija a obrigação",IF(B862&lt;SUMIFS(GastoFecha,GastoID,A862),"Anterior à despesa","OK"))))))))))))</f>
        <v/>
      </c>
      <c r="H862" s="34" t="n">
        <f aca="false">IF(G862="OK",C862,0)</f>
        <v>0</v>
      </c>
    </row>
    <row r="863" customFormat="false" ht="25" hidden="false" customHeight="true" outlineLevel="0" collapsed="false">
      <c r="A863" s="31"/>
      <c r="B863" s="32"/>
      <c r="C863" s="33"/>
      <c r="D863" s="31"/>
      <c r="E863" s="31"/>
      <c r="F863" s="31"/>
      <c r="G863" s="36" t="str">
        <f aca="false">IF(COUNTA(A863:F863)=0,"",IF(E863="","Falta o código",IF(E863&lt;&gt;TRIM(E863),"Confira o código",IF(COUNTIFS(PagoID,E863)&gt;1,"Código repetido",IF(NOT(ISNUMBER(B863)),"Confira a data",IF(OR(B863&lt;1,B863&gt;73415,INT(B863)&lt;&gt;B863),"Confira a data",IF(NOT(ISNUMBER(C863)),"Confira o valor",IF(C863&lt;=0,"Valor maior que zero",IF(COUNTIFS(Medios,D863)&lt;&gt;1,"Escolha um meio",IF(COUNTIFS(GastoID,A863)&lt;&gt;1,"Confira o ID da despesa",IF(SUMIFS(GastoValido,GastoID,A863)&lt;=0,"Corrija a obrigação",IF(B863&lt;SUMIFS(GastoFecha,GastoID,A863),"Anterior à despesa","OK"))))))))))))</f>
        <v/>
      </c>
      <c r="H863" s="34" t="n">
        <f aca="false">IF(G863="OK",C863,0)</f>
        <v>0</v>
      </c>
    </row>
    <row r="864" customFormat="false" ht="25" hidden="false" customHeight="true" outlineLevel="0" collapsed="false">
      <c r="A864" s="31"/>
      <c r="B864" s="32"/>
      <c r="C864" s="33"/>
      <c r="D864" s="31"/>
      <c r="E864" s="31"/>
      <c r="F864" s="31"/>
      <c r="G864" s="36" t="str">
        <f aca="false">IF(COUNTA(A864:F864)=0,"",IF(E864="","Falta o código",IF(E864&lt;&gt;TRIM(E864),"Confira o código",IF(COUNTIFS(PagoID,E864)&gt;1,"Código repetido",IF(NOT(ISNUMBER(B864)),"Confira a data",IF(OR(B864&lt;1,B864&gt;73415,INT(B864)&lt;&gt;B864),"Confira a data",IF(NOT(ISNUMBER(C864)),"Confira o valor",IF(C864&lt;=0,"Valor maior que zero",IF(COUNTIFS(Medios,D864)&lt;&gt;1,"Escolha um meio",IF(COUNTIFS(GastoID,A864)&lt;&gt;1,"Confira o ID da despesa",IF(SUMIFS(GastoValido,GastoID,A864)&lt;=0,"Corrija a obrigação",IF(B864&lt;SUMIFS(GastoFecha,GastoID,A864),"Anterior à despesa","OK"))))))))))))</f>
        <v/>
      </c>
      <c r="H864" s="34" t="n">
        <f aca="false">IF(G864="OK",C864,0)</f>
        <v>0</v>
      </c>
    </row>
    <row r="865" customFormat="false" ht="25" hidden="false" customHeight="true" outlineLevel="0" collapsed="false">
      <c r="A865" s="31"/>
      <c r="B865" s="32"/>
      <c r="C865" s="33"/>
      <c r="D865" s="31"/>
      <c r="E865" s="31"/>
      <c r="F865" s="31"/>
      <c r="G865" s="36" t="str">
        <f aca="false">IF(COUNTA(A865:F865)=0,"",IF(E865="","Falta o código",IF(E865&lt;&gt;TRIM(E865),"Confira o código",IF(COUNTIFS(PagoID,E865)&gt;1,"Código repetido",IF(NOT(ISNUMBER(B865)),"Confira a data",IF(OR(B865&lt;1,B865&gt;73415,INT(B865)&lt;&gt;B865),"Confira a data",IF(NOT(ISNUMBER(C865)),"Confira o valor",IF(C865&lt;=0,"Valor maior que zero",IF(COUNTIFS(Medios,D865)&lt;&gt;1,"Escolha um meio",IF(COUNTIFS(GastoID,A865)&lt;&gt;1,"Confira o ID da despesa",IF(SUMIFS(GastoValido,GastoID,A865)&lt;=0,"Corrija a obrigação",IF(B865&lt;SUMIFS(GastoFecha,GastoID,A865),"Anterior à despesa","OK"))))))))))))</f>
        <v/>
      </c>
      <c r="H865" s="34" t="n">
        <f aca="false">IF(G865="OK",C865,0)</f>
        <v>0</v>
      </c>
    </row>
    <row r="866" customFormat="false" ht="25" hidden="false" customHeight="true" outlineLevel="0" collapsed="false">
      <c r="A866" s="31"/>
      <c r="B866" s="32"/>
      <c r="C866" s="33"/>
      <c r="D866" s="31"/>
      <c r="E866" s="31"/>
      <c r="F866" s="31"/>
      <c r="G866" s="36" t="str">
        <f aca="false">IF(COUNTA(A866:F866)=0,"",IF(E866="","Falta o código",IF(E866&lt;&gt;TRIM(E866),"Confira o código",IF(COUNTIFS(PagoID,E866)&gt;1,"Código repetido",IF(NOT(ISNUMBER(B866)),"Confira a data",IF(OR(B866&lt;1,B866&gt;73415,INT(B866)&lt;&gt;B866),"Confira a data",IF(NOT(ISNUMBER(C866)),"Confira o valor",IF(C866&lt;=0,"Valor maior que zero",IF(COUNTIFS(Medios,D866)&lt;&gt;1,"Escolha um meio",IF(COUNTIFS(GastoID,A866)&lt;&gt;1,"Confira o ID da despesa",IF(SUMIFS(GastoValido,GastoID,A866)&lt;=0,"Corrija a obrigação",IF(B866&lt;SUMIFS(GastoFecha,GastoID,A866),"Anterior à despesa","OK"))))))))))))</f>
        <v/>
      </c>
      <c r="H866" s="34" t="n">
        <f aca="false">IF(G866="OK",C866,0)</f>
        <v>0</v>
      </c>
    </row>
    <row r="867" customFormat="false" ht="25" hidden="false" customHeight="true" outlineLevel="0" collapsed="false">
      <c r="A867" s="31"/>
      <c r="B867" s="32"/>
      <c r="C867" s="33"/>
      <c r="D867" s="31"/>
      <c r="E867" s="31"/>
      <c r="F867" s="31"/>
      <c r="G867" s="36" t="str">
        <f aca="false">IF(COUNTA(A867:F867)=0,"",IF(E867="","Falta o código",IF(E867&lt;&gt;TRIM(E867),"Confira o código",IF(COUNTIFS(PagoID,E867)&gt;1,"Código repetido",IF(NOT(ISNUMBER(B867)),"Confira a data",IF(OR(B867&lt;1,B867&gt;73415,INT(B867)&lt;&gt;B867),"Confira a data",IF(NOT(ISNUMBER(C867)),"Confira o valor",IF(C867&lt;=0,"Valor maior que zero",IF(COUNTIFS(Medios,D867)&lt;&gt;1,"Escolha um meio",IF(COUNTIFS(GastoID,A867)&lt;&gt;1,"Confira o ID da despesa",IF(SUMIFS(GastoValido,GastoID,A867)&lt;=0,"Corrija a obrigação",IF(B867&lt;SUMIFS(GastoFecha,GastoID,A867),"Anterior à despesa","OK"))))))))))))</f>
        <v/>
      </c>
      <c r="H867" s="34" t="n">
        <f aca="false">IF(G867="OK",C867,0)</f>
        <v>0</v>
      </c>
    </row>
    <row r="868" customFormat="false" ht="25" hidden="false" customHeight="true" outlineLevel="0" collapsed="false">
      <c r="A868" s="31"/>
      <c r="B868" s="32"/>
      <c r="C868" s="33"/>
      <c r="D868" s="31"/>
      <c r="E868" s="31"/>
      <c r="F868" s="31"/>
      <c r="G868" s="36" t="str">
        <f aca="false">IF(COUNTA(A868:F868)=0,"",IF(E868="","Falta o código",IF(E868&lt;&gt;TRIM(E868),"Confira o código",IF(COUNTIFS(PagoID,E868)&gt;1,"Código repetido",IF(NOT(ISNUMBER(B868)),"Confira a data",IF(OR(B868&lt;1,B868&gt;73415,INT(B868)&lt;&gt;B868),"Confira a data",IF(NOT(ISNUMBER(C868)),"Confira o valor",IF(C868&lt;=0,"Valor maior que zero",IF(COUNTIFS(Medios,D868)&lt;&gt;1,"Escolha um meio",IF(COUNTIFS(GastoID,A868)&lt;&gt;1,"Confira o ID da despesa",IF(SUMIFS(GastoValido,GastoID,A868)&lt;=0,"Corrija a obrigação",IF(B868&lt;SUMIFS(GastoFecha,GastoID,A868),"Anterior à despesa","OK"))))))))))))</f>
        <v/>
      </c>
      <c r="H868" s="34" t="n">
        <f aca="false">IF(G868="OK",C868,0)</f>
        <v>0</v>
      </c>
    </row>
    <row r="869" customFormat="false" ht="25" hidden="false" customHeight="true" outlineLevel="0" collapsed="false">
      <c r="A869" s="31"/>
      <c r="B869" s="32"/>
      <c r="C869" s="33"/>
      <c r="D869" s="31"/>
      <c r="E869" s="31"/>
      <c r="F869" s="31"/>
      <c r="G869" s="36" t="str">
        <f aca="false">IF(COUNTA(A869:F869)=0,"",IF(E869="","Falta o código",IF(E869&lt;&gt;TRIM(E869),"Confira o código",IF(COUNTIFS(PagoID,E869)&gt;1,"Código repetido",IF(NOT(ISNUMBER(B869)),"Confira a data",IF(OR(B869&lt;1,B869&gt;73415,INT(B869)&lt;&gt;B869),"Confira a data",IF(NOT(ISNUMBER(C869)),"Confira o valor",IF(C869&lt;=0,"Valor maior que zero",IF(COUNTIFS(Medios,D869)&lt;&gt;1,"Escolha um meio",IF(COUNTIFS(GastoID,A869)&lt;&gt;1,"Confira o ID da despesa",IF(SUMIFS(GastoValido,GastoID,A869)&lt;=0,"Corrija a obrigação",IF(B869&lt;SUMIFS(GastoFecha,GastoID,A869),"Anterior à despesa","OK"))))))))))))</f>
        <v/>
      </c>
      <c r="H869" s="34" t="n">
        <f aca="false">IF(G869="OK",C869,0)</f>
        <v>0</v>
      </c>
    </row>
    <row r="870" customFormat="false" ht="25" hidden="false" customHeight="true" outlineLevel="0" collapsed="false">
      <c r="A870" s="31"/>
      <c r="B870" s="32"/>
      <c r="C870" s="33"/>
      <c r="D870" s="31"/>
      <c r="E870" s="31"/>
      <c r="F870" s="31"/>
      <c r="G870" s="36" t="str">
        <f aca="false">IF(COUNTA(A870:F870)=0,"",IF(E870="","Falta o código",IF(E870&lt;&gt;TRIM(E870),"Confira o código",IF(COUNTIFS(PagoID,E870)&gt;1,"Código repetido",IF(NOT(ISNUMBER(B870)),"Confira a data",IF(OR(B870&lt;1,B870&gt;73415,INT(B870)&lt;&gt;B870),"Confira a data",IF(NOT(ISNUMBER(C870)),"Confira o valor",IF(C870&lt;=0,"Valor maior que zero",IF(COUNTIFS(Medios,D870)&lt;&gt;1,"Escolha um meio",IF(COUNTIFS(GastoID,A870)&lt;&gt;1,"Confira o ID da despesa",IF(SUMIFS(GastoValido,GastoID,A870)&lt;=0,"Corrija a obrigação",IF(B870&lt;SUMIFS(GastoFecha,GastoID,A870),"Anterior à despesa","OK"))))))))))))</f>
        <v/>
      </c>
      <c r="H870" s="34" t="n">
        <f aca="false">IF(G870="OK",C870,0)</f>
        <v>0</v>
      </c>
    </row>
    <row r="871" customFormat="false" ht="25" hidden="false" customHeight="true" outlineLevel="0" collapsed="false">
      <c r="A871" s="31"/>
      <c r="B871" s="32"/>
      <c r="C871" s="33"/>
      <c r="D871" s="31"/>
      <c r="E871" s="31"/>
      <c r="F871" s="31"/>
      <c r="G871" s="36" t="str">
        <f aca="false">IF(COUNTA(A871:F871)=0,"",IF(E871="","Falta o código",IF(E871&lt;&gt;TRIM(E871),"Confira o código",IF(COUNTIFS(PagoID,E871)&gt;1,"Código repetido",IF(NOT(ISNUMBER(B871)),"Confira a data",IF(OR(B871&lt;1,B871&gt;73415,INT(B871)&lt;&gt;B871),"Confira a data",IF(NOT(ISNUMBER(C871)),"Confira o valor",IF(C871&lt;=0,"Valor maior que zero",IF(COUNTIFS(Medios,D871)&lt;&gt;1,"Escolha um meio",IF(COUNTIFS(GastoID,A871)&lt;&gt;1,"Confira o ID da despesa",IF(SUMIFS(GastoValido,GastoID,A871)&lt;=0,"Corrija a obrigação",IF(B871&lt;SUMIFS(GastoFecha,GastoID,A871),"Anterior à despesa","OK"))))))))))))</f>
        <v/>
      </c>
      <c r="H871" s="34" t="n">
        <f aca="false">IF(G871="OK",C871,0)</f>
        <v>0</v>
      </c>
    </row>
    <row r="872" customFormat="false" ht="25" hidden="false" customHeight="true" outlineLevel="0" collapsed="false">
      <c r="A872" s="31"/>
      <c r="B872" s="32"/>
      <c r="C872" s="33"/>
      <c r="D872" s="31"/>
      <c r="E872" s="31"/>
      <c r="F872" s="31"/>
      <c r="G872" s="36" t="str">
        <f aca="false">IF(COUNTA(A872:F872)=0,"",IF(E872="","Falta o código",IF(E872&lt;&gt;TRIM(E872),"Confira o código",IF(COUNTIFS(PagoID,E872)&gt;1,"Código repetido",IF(NOT(ISNUMBER(B872)),"Confira a data",IF(OR(B872&lt;1,B872&gt;73415,INT(B872)&lt;&gt;B872),"Confira a data",IF(NOT(ISNUMBER(C872)),"Confira o valor",IF(C872&lt;=0,"Valor maior que zero",IF(COUNTIFS(Medios,D872)&lt;&gt;1,"Escolha um meio",IF(COUNTIFS(GastoID,A872)&lt;&gt;1,"Confira o ID da despesa",IF(SUMIFS(GastoValido,GastoID,A872)&lt;=0,"Corrija a obrigação",IF(B872&lt;SUMIFS(GastoFecha,GastoID,A872),"Anterior à despesa","OK"))))))))))))</f>
        <v/>
      </c>
      <c r="H872" s="34" t="n">
        <f aca="false">IF(G872="OK",C872,0)</f>
        <v>0</v>
      </c>
    </row>
    <row r="873" customFormat="false" ht="25" hidden="false" customHeight="true" outlineLevel="0" collapsed="false">
      <c r="A873" s="31"/>
      <c r="B873" s="32"/>
      <c r="C873" s="33"/>
      <c r="D873" s="31"/>
      <c r="E873" s="31"/>
      <c r="F873" s="31"/>
      <c r="G873" s="36" t="str">
        <f aca="false">IF(COUNTA(A873:F873)=0,"",IF(E873="","Falta o código",IF(E873&lt;&gt;TRIM(E873),"Confira o código",IF(COUNTIFS(PagoID,E873)&gt;1,"Código repetido",IF(NOT(ISNUMBER(B873)),"Confira a data",IF(OR(B873&lt;1,B873&gt;73415,INT(B873)&lt;&gt;B873),"Confira a data",IF(NOT(ISNUMBER(C873)),"Confira o valor",IF(C873&lt;=0,"Valor maior que zero",IF(COUNTIFS(Medios,D873)&lt;&gt;1,"Escolha um meio",IF(COUNTIFS(GastoID,A873)&lt;&gt;1,"Confira o ID da despesa",IF(SUMIFS(GastoValido,GastoID,A873)&lt;=0,"Corrija a obrigação",IF(B873&lt;SUMIFS(GastoFecha,GastoID,A873),"Anterior à despesa","OK"))))))))))))</f>
        <v/>
      </c>
      <c r="H873" s="34" t="n">
        <f aca="false">IF(G873="OK",C873,0)</f>
        <v>0</v>
      </c>
    </row>
    <row r="874" customFormat="false" ht="25" hidden="false" customHeight="true" outlineLevel="0" collapsed="false">
      <c r="A874" s="31"/>
      <c r="B874" s="32"/>
      <c r="C874" s="33"/>
      <c r="D874" s="31"/>
      <c r="E874" s="31"/>
      <c r="F874" s="31"/>
      <c r="G874" s="36" t="str">
        <f aca="false">IF(COUNTA(A874:F874)=0,"",IF(E874="","Falta o código",IF(E874&lt;&gt;TRIM(E874),"Confira o código",IF(COUNTIFS(PagoID,E874)&gt;1,"Código repetido",IF(NOT(ISNUMBER(B874)),"Confira a data",IF(OR(B874&lt;1,B874&gt;73415,INT(B874)&lt;&gt;B874),"Confira a data",IF(NOT(ISNUMBER(C874)),"Confira o valor",IF(C874&lt;=0,"Valor maior que zero",IF(COUNTIFS(Medios,D874)&lt;&gt;1,"Escolha um meio",IF(COUNTIFS(GastoID,A874)&lt;&gt;1,"Confira o ID da despesa",IF(SUMIFS(GastoValido,GastoID,A874)&lt;=0,"Corrija a obrigação",IF(B874&lt;SUMIFS(GastoFecha,GastoID,A874),"Anterior à despesa","OK"))))))))))))</f>
        <v/>
      </c>
      <c r="H874" s="34" t="n">
        <f aca="false">IF(G874="OK",C874,0)</f>
        <v>0</v>
      </c>
    </row>
    <row r="875" customFormat="false" ht="25" hidden="false" customHeight="true" outlineLevel="0" collapsed="false">
      <c r="A875" s="31"/>
      <c r="B875" s="32"/>
      <c r="C875" s="33"/>
      <c r="D875" s="31"/>
      <c r="E875" s="31"/>
      <c r="F875" s="31"/>
      <c r="G875" s="36" t="str">
        <f aca="false">IF(COUNTA(A875:F875)=0,"",IF(E875="","Falta o código",IF(E875&lt;&gt;TRIM(E875),"Confira o código",IF(COUNTIFS(PagoID,E875)&gt;1,"Código repetido",IF(NOT(ISNUMBER(B875)),"Confira a data",IF(OR(B875&lt;1,B875&gt;73415,INT(B875)&lt;&gt;B875),"Confira a data",IF(NOT(ISNUMBER(C875)),"Confira o valor",IF(C875&lt;=0,"Valor maior que zero",IF(COUNTIFS(Medios,D875)&lt;&gt;1,"Escolha um meio",IF(COUNTIFS(GastoID,A875)&lt;&gt;1,"Confira o ID da despesa",IF(SUMIFS(GastoValido,GastoID,A875)&lt;=0,"Corrija a obrigação",IF(B875&lt;SUMIFS(GastoFecha,GastoID,A875),"Anterior à despesa","OK"))))))))))))</f>
        <v/>
      </c>
      <c r="H875" s="34" t="n">
        <f aca="false">IF(G875="OK",C875,0)</f>
        <v>0</v>
      </c>
    </row>
    <row r="876" customFormat="false" ht="25" hidden="false" customHeight="true" outlineLevel="0" collapsed="false">
      <c r="A876" s="31"/>
      <c r="B876" s="32"/>
      <c r="C876" s="33"/>
      <c r="D876" s="31"/>
      <c r="E876" s="31"/>
      <c r="F876" s="31"/>
      <c r="G876" s="36" t="str">
        <f aca="false">IF(COUNTA(A876:F876)=0,"",IF(E876="","Falta o código",IF(E876&lt;&gt;TRIM(E876),"Confira o código",IF(COUNTIFS(PagoID,E876)&gt;1,"Código repetido",IF(NOT(ISNUMBER(B876)),"Confira a data",IF(OR(B876&lt;1,B876&gt;73415,INT(B876)&lt;&gt;B876),"Confira a data",IF(NOT(ISNUMBER(C876)),"Confira o valor",IF(C876&lt;=0,"Valor maior que zero",IF(COUNTIFS(Medios,D876)&lt;&gt;1,"Escolha um meio",IF(COUNTIFS(GastoID,A876)&lt;&gt;1,"Confira o ID da despesa",IF(SUMIFS(GastoValido,GastoID,A876)&lt;=0,"Corrija a obrigação",IF(B876&lt;SUMIFS(GastoFecha,GastoID,A876),"Anterior à despesa","OK"))))))))))))</f>
        <v/>
      </c>
      <c r="H876" s="34" t="n">
        <f aca="false">IF(G876="OK",C876,0)</f>
        <v>0</v>
      </c>
    </row>
    <row r="877" customFormat="false" ht="25" hidden="false" customHeight="true" outlineLevel="0" collapsed="false">
      <c r="A877" s="31"/>
      <c r="B877" s="32"/>
      <c r="C877" s="33"/>
      <c r="D877" s="31"/>
      <c r="E877" s="31"/>
      <c r="F877" s="31"/>
      <c r="G877" s="36" t="str">
        <f aca="false">IF(COUNTA(A877:F877)=0,"",IF(E877="","Falta o código",IF(E877&lt;&gt;TRIM(E877),"Confira o código",IF(COUNTIFS(PagoID,E877)&gt;1,"Código repetido",IF(NOT(ISNUMBER(B877)),"Confira a data",IF(OR(B877&lt;1,B877&gt;73415,INT(B877)&lt;&gt;B877),"Confira a data",IF(NOT(ISNUMBER(C877)),"Confira o valor",IF(C877&lt;=0,"Valor maior que zero",IF(COUNTIFS(Medios,D877)&lt;&gt;1,"Escolha um meio",IF(COUNTIFS(GastoID,A877)&lt;&gt;1,"Confira o ID da despesa",IF(SUMIFS(GastoValido,GastoID,A877)&lt;=0,"Corrija a obrigação",IF(B877&lt;SUMIFS(GastoFecha,GastoID,A877),"Anterior à despesa","OK"))))))))))))</f>
        <v/>
      </c>
      <c r="H877" s="34" t="n">
        <f aca="false">IF(G877="OK",C877,0)</f>
        <v>0</v>
      </c>
    </row>
    <row r="878" customFormat="false" ht="25" hidden="false" customHeight="true" outlineLevel="0" collapsed="false">
      <c r="A878" s="31"/>
      <c r="B878" s="32"/>
      <c r="C878" s="33"/>
      <c r="D878" s="31"/>
      <c r="E878" s="31"/>
      <c r="F878" s="31"/>
      <c r="G878" s="36" t="str">
        <f aca="false">IF(COUNTA(A878:F878)=0,"",IF(E878="","Falta o código",IF(E878&lt;&gt;TRIM(E878),"Confira o código",IF(COUNTIFS(PagoID,E878)&gt;1,"Código repetido",IF(NOT(ISNUMBER(B878)),"Confira a data",IF(OR(B878&lt;1,B878&gt;73415,INT(B878)&lt;&gt;B878),"Confira a data",IF(NOT(ISNUMBER(C878)),"Confira o valor",IF(C878&lt;=0,"Valor maior que zero",IF(COUNTIFS(Medios,D878)&lt;&gt;1,"Escolha um meio",IF(COUNTIFS(GastoID,A878)&lt;&gt;1,"Confira o ID da despesa",IF(SUMIFS(GastoValido,GastoID,A878)&lt;=0,"Corrija a obrigação",IF(B878&lt;SUMIFS(GastoFecha,GastoID,A878),"Anterior à despesa","OK"))))))))))))</f>
        <v/>
      </c>
      <c r="H878" s="34" t="n">
        <f aca="false">IF(G878="OK",C878,0)</f>
        <v>0</v>
      </c>
    </row>
    <row r="879" customFormat="false" ht="25" hidden="false" customHeight="true" outlineLevel="0" collapsed="false">
      <c r="A879" s="31"/>
      <c r="B879" s="32"/>
      <c r="C879" s="33"/>
      <c r="D879" s="31"/>
      <c r="E879" s="31"/>
      <c r="F879" s="31"/>
      <c r="G879" s="36" t="str">
        <f aca="false">IF(COUNTA(A879:F879)=0,"",IF(E879="","Falta o código",IF(E879&lt;&gt;TRIM(E879),"Confira o código",IF(COUNTIFS(PagoID,E879)&gt;1,"Código repetido",IF(NOT(ISNUMBER(B879)),"Confira a data",IF(OR(B879&lt;1,B879&gt;73415,INT(B879)&lt;&gt;B879),"Confira a data",IF(NOT(ISNUMBER(C879)),"Confira o valor",IF(C879&lt;=0,"Valor maior que zero",IF(COUNTIFS(Medios,D879)&lt;&gt;1,"Escolha um meio",IF(COUNTIFS(GastoID,A879)&lt;&gt;1,"Confira o ID da despesa",IF(SUMIFS(GastoValido,GastoID,A879)&lt;=0,"Corrija a obrigação",IF(B879&lt;SUMIFS(GastoFecha,GastoID,A879),"Anterior à despesa","OK"))))))))))))</f>
        <v/>
      </c>
      <c r="H879" s="34" t="n">
        <f aca="false">IF(G879="OK",C879,0)</f>
        <v>0</v>
      </c>
    </row>
    <row r="880" customFormat="false" ht="25" hidden="false" customHeight="true" outlineLevel="0" collapsed="false">
      <c r="A880" s="31"/>
      <c r="B880" s="32"/>
      <c r="C880" s="33"/>
      <c r="D880" s="31"/>
      <c r="E880" s="31"/>
      <c r="F880" s="31"/>
      <c r="G880" s="36" t="str">
        <f aca="false">IF(COUNTA(A880:F880)=0,"",IF(E880="","Falta o código",IF(E880&lt;&gt;TRIM(E880),"Confira o código",IF(COUNTIFS(PagoID,E880)&gt;1,"Código repetido",IF(NOT(ISNUMBER(B880)),"Confira a data",IF(OR(B880&lt;1,B880&gt;73415,INT(B880)&lt;&gt;B880),"Confira a data",IF(NOT(ISNUMBER(C880)),"Confira o valor",IF(C880&lt;=0,"Valor maior que zero",IF(COUNTIFS(Medios,D880)&lt;&gt;1,"Escolha um meio",IF(COUNTIFS(GastoID,A880)&lt;&gt;1,"Confira o ID da despesa",IF(SUMIFS(GastoValido,GastoID,A880)&lt;=0,"Corrija a obrigação",IF(B880&lt;SUMIFS(GastoFecha,GastoID,A880),"Anterior à despesa","OK"))))))))))))</f>
        <v/>
      </c>
      <c r="H880" s="34" t="n">
        <f aca="false">IF(G880="OK",C880,0)</f>
        <v>0</v>
      </c>
    </row>
    <row r="881" customFormat="false" ht="25" hidden="false" customHeight="true" outlineLevel="0" collapsed="false">
      <c r="A881" s="31"/>
      <c r="B881" s="32"/>
      <c r="C881" s="33"/>
      <c r="D881" s="31"/>
      <c r="E881" s="31"/>
      <c r="F881" s="31"/>
      <c r="G881" s="36" t="str">
        <f aca="false">IF(COUNTA(A881:F881)=0,"",IF(E881="","Falta o código",IF(E881&lt;&gt;TRIM(E881),"Confira o código",IF(COUNTIFS(PagoID,E881)&gt;1,"Código repetido",IF(NOT(ISNUMBER(B881)),"Confira a data",IF(OR(B881&lt;1,B881&gt;73415,INT(B881)&lt;&gt;B881),"Confira a data",IF(NOT(ISNUMBER(C881)),"Confira o valor",IF(C881&lt;=0,"Valor maior que zero",IF(COUNTIFS(Medios,D881)&lt;&gt;1,"Escolha um meio",IF(COUNTIFS(GastoID,A881)&lt;&gt;1,"Confira o ID da despesa",IF(SUMIFS(GastoValido,GastoID,A881)&lt;=0,"Corrija a obrigação",IF(B881&lt;SUMIFS(GastoFecha,GastoID,A881),"Anterior à despesa","OK"))))))))))))</f>
        <v/>
      </c>
      <c r="H881" s="34" t="n">
        <f aca="false">IF(G881="OK",C881,0)</f>
        <v>0</v>
      </c>
    </row>
    <row r="882" customFormat="false" ht="25" hidden="false" customHeight="true" outlineLevel="0" collapsed="false">
      <c r="A882" s="31"/>
      <c r="B882" s="32"/>
      <c r="C882" s="33"/>
      <c r="D882" s="31"/>
      <c r="E882" s="31"/>
      <c r="F882" s="31"/>
      <c r="G882" s="36" t="str">
        <f aca="false">IF(COUNTA(A882:F882)=0,"",IF(E882="","Falta o código",IF(E882&lt;&gt;TRIM(E882),"Confira o código",IF(COUNTIFS(PagoID,E882)&gt;1,"Código repetido",IF(NOT(ISNUMBER(B882)),"Confira a data",IF(OR(B882&lt;1,B882&gt;73415,INT(B882)&lt;&gt;B882),"Confira a data",IF(NOT(ISNUMBER(C882)),"Confira o valor",IF(C882&lt;=0,"Valor maior que zero",IF(COUNTIFS(Medios,D882)&lt;&gt;1,"Escolha um meio",IF(COUNTIFS(GastoID,A882)&lt;&gt;1,"Confira o ID da despesa",IF(SUMIFS(GastoValido,GastoID,A882)&lt;=0,"Corrija a obrigação",IF(B882&lt;SUMIFS(GastoFecha,GastoID,A882),"Anterior à despesa","OK"))))))))))))</f>
        <v/>
      </c>
      <c r="H882" s="34" t="n">
        <f aca="false">IF(G882="OK",C882,0)</f>
        <v>0</v>
      </c>
    </row>
    <row r="883" customFormat="false" ht="25" hidden="false" customHeight="true" outlineLevel="0" collapsed="false">
      <c r="A883" s="31"/>
      <c r="B883" s="32"/>
      <c r="C883" s="33"/>
      <c r="D883" s="31"/>
      <c r="E883" s="31"/>
      <c r="F883" s="31"/>
      <c r="G883" s="36" t="str">
        <f aca="false">IF(COUNTA(A883:F883)=0,"",IF(E883="","Falta o código",IF(E883&lt;&gt;TRIM(E883),"Confira o código",IF(COUNTIFS(PagoID,E883)&gt;1,"Código repetido",IF(NOT(ISNUMBER(B883)),"Confira a data",IF(OR(B883&lt;1,B883&gt;73415,INT(B883)&lt;&gt;B883),"Confira a data",IF(NOT(ISNUMBER(C883)),"Confira o valor",IF(C883&lt;=0,"Valor maior que zero",IF(COUNTIFS(Medios,D883)&lt;&gt;1,"Escolha um meio",IF(COUNTIFS(GastoID,A883)&lt;&gt;1,"Confira o ID da despesa",IF(SUMIFS(GastoValido,GastoID,A883)&lt;=0,"Corrija a obrigação",IF(B883&lt;SUMIFS(GastoFecha,GastoID,A883),"Anterior à despesa","OK"))))))))))))</f>
        <v/>
      </c>
      <c r="H883" s="34" t="n">
        <f aca="false">IF(G883="OK",C883,0)</f>
        <v>0</v>
      </c>
    </row>
    <row r="884" customFormat="false" ht="25" hidden="false" customHeight="true" outlineLevel="0" collapsed="false">
      <c r="A884" s="31"/>
      <c r="B884" s="32"/>
      <c r="C884" s="33"/>
      <c r="D884" s="31"/>
      <c r="E884" s="31"/>
      <c r="F884" s="31"/>
      <c r="G884" s="36" t="str">
        <f aca="false">IF(COUNTA(A884:F884)=0,"",IF(E884="","Falta o código",IF(E884&lt;&gt;TRIM(E884),"Confira o código",IF(COUNTIFS(PagoID,E884)&gt;1,"Código repetido",IF(NOT(ISNUMBER(B884)),"Confira a data",IF(OR(B884&lt;1,B884&gt;73415,INT(B884)&lt;&gt;B884),"Confira a data",IF(NOT(ISNUMBER(C884)),"Confira o valor",IF(C884&lt;=0,"Valor maior que zero",IF(COUNTIFS(Medios,D884)&lt;&gt;1,"Escolha um meio",IF(COUNTIFS(GastoID,A884)&lt;&gt;1,"Confira o ID da despesa",IF(SUMIFS(GastoValido,GastoID,A884)&lt;=0,"Corrija a obrigação",IF(B884&lt;SUMIFS(GastoFecha,GastoID,A884),"Anterior à despesa","OK"))))))))))))</f>
        <v/>
      </c>
      <c r="H884" s="34" t="n">
        <f aca="false">IF(G884="OK",C884,0)</f>
        <v>0</v>
      </c>
    </row>
    <row r="885" customFormat="false" ht="25" hidden="false" customHeight="true" outlineLevel="0" collapsed="false">
      <c r="A885" s="31"/>
      <c r="B885" s="32"/>
      <c r="C885" s="33"/>
      <c r="D885" s="31"/>
      <c r="E885" s="31"/>
      <c r="F885" s="31"/>
      <c r="G885" s="36" t="str">
        <f aca="false">IF(COUNTA(A885:F885)=0,"",IF(E885="","Falta o código",IF(E885&lt;&gt;TRIM(E885),"Confira o código",IF(COUNTIFS(PagoID,E885)&gt;1,"Código repetido",IF(NOT(ISNUMBER(B885)),"Confira a data",IF(OR(B885&lt;1,B885&gt;73415,INT(B885)&lt;&gt;B885),"Confira a data",IF(NOT(ISNUMBER(C885)),"Confira o valor",IF(C885&lt;=0,"Valor maior que zero",IF(COUNTIFS(Medios,D885)&lt;&gt;1,"Escolha um meio",IF(COUNTIFS(GastoID,A885)&lt;&gt;1,"Confira o ID da despesa",IF(SUMIFS(GastoValido,GastoID,A885)&lt;=0,"Corrija a obrigação",IF(B885&lt;SUMIFS(GastoFecha,GastoID,A885),"Anterior à despesa","OK"))))))))))))</f>
        <v/>
      </c>
      <c r="H885" s="34" t="n">
        <f aca="false">IF(G885="OK",C885,0)</f>
        <v>0</v>
      </c>
    </row>
    <row r="886" customFormat="false" ht="25" hidden="false" customHeight="true" outlineLevel="0" collapsed="false">
      <c r="A886" s="31"/>
      <c r="B886" s="32"/>
      <c r="C886" s="33"/>
      <c r="D886" s="31"/>
      <c r="E886" s="31"/>
      <c r="F886" s="31"/>
      <c r="G886" s="36" t="str">
        <f aca="false">IF(COUNTA(A886:F886)=0,"",IF(E886="","Falta o código",IF(E886&lt;&gt;TRIM(E886),"Confira o código",IF(COUNTIFS(PagoID,E886)&gt;1,"Código repetido",IF(NOT(ISNUMBER(B886)),"Confira a data",IF(OR(B886&lt;1,B886&gt;73415,INT(B886)&lt;&gt;B886),"Confira a data",IF(NOT(ISNUMBER(C886)),"Confira o valor",IF(C886&lt;=0,"Valor maior que zero",IF(COUNTIFS(Medios,D886)&lt;&gt;1,"Escolha um meio",IF(COUNTIFS(GastoID,A886)&lt;&gt;1,"Confira o ID da despesa",IF(SUMIFS(GastoValido,GastoID,A886)&lt;=0,"Corrija a obrigação",IF(B886&lt;SUMIFS(GastoFecha,GastoID,A886),"Anterior à despesa","OK"))))))))))))</f>
        <v/>
      </c>
      <c r="H886" s="34" t="n">
        <f aca="false">IF(G886="OK",C886,0)</f>
        <v>0</v>
      </c>
    </row>
    <row r="887" customFormat="false" ht="25" hidden="false" customHeight="true" outlineLevel="0" collapsed="false">
      <c r="A887" s="31"/>
      <c r="B887" s="32"/>
      <c r="C887" s="33"/>
      <c r="D887" s="31"/>
      <c r="E887" s="31"/>
      <c r="F887" s="31"/>
      <c r="G887" s="36" t="str">
        <f aca="false">IF(COUNTA(A887:F887)=0,"",IF(E887="","Falta o código",IF(E887&lt;&gt;TRIM(E887),"Confira o código",IF(COUNTIFS(PagoID,E887)&gt;1,"Código repetido",IF(NOT(ISNUMBER(B887)),"Confira a data",IF(OR(B887&lt;1,B887&gt;73415,INT(B887)&lt;&gt;B887),"Confira a data",IF(NOT(ISNUMBER(C887)),"Confira o valor",IF(C887&lt;=0,"Valor maior que zero",IF(COUNTIFS(Medios,D887)&lt;&gt;1,"Escolha um meio",IF(COUNTIFS(GastoID,A887)&lt;&gt;1,"Confira o ID da despesa",IF(SUMIFS(GastoValido,GastoID,A887)&lt;=0,"Corrija a obrigação",IF(B887&lt;SUMIFS(GastoFecha,GastoID,A887),"Anterior à despesa","OK"))))))))))))</f>
        <v/>
      </c>
      <c r="H887" s="34" t="n">
        <f aca="false">IF(G887="OK",C887,0)</f>
        <v>0</v>
      </c>
    </row>
    <row r="888" customFormat="false" ht="25" hidden="false" customHeight="true" outlineLevel="0" collapsed="false">
      <c r="A888" s="31"/>
      <c r="B888" s="32"/>
      <c r="C888" s="33"/>
      <c r="D888" s="31"/>
      <c r="E888" s="31"/>
      <c r="F888" s="31"/>
      <c r="G888" s="36" t="str">
        <f aca="false">IF(COUNTA(A888:F888)=0,"",IF(E888="","Falta o código",IF(E888&lt;&gt;TRIM(E888),"Confira o código",IF(COUNTIFS(PagoID,E888)&gt;1,"Código repetido",IF(NOT(ISNUMBER(B888)),"Confira a data",IF(OR(B888&lt;1,B888&gt;73415,INT(B888)&lt;&gt;B888),"Confira a data",IF(NOT(ISNUMBER(C888)),"Confira o valor",IF(C888&lt;=0,"Valor maior que zero",IF(COUNTIFS(Medios,D888)&lt;&gt;1,"Escolha um meio",IF(COUNTIFS(GastoID,A888)&lt;&gt;1,"Confira o ID da despesa",IF(SUMIFS(GastoValido,GastoID,A888)&lt;=0,"Corrija a obrigação",IF(B888&lt;SUMIFS(GastoFecha,GastoID,A888),"Anterior à despesa","OK"))))))))))))</f>
        <v/>
      </c>
      <c r="H888" s="34" t="n">
        <f aca="false">IF(G888="OK",C888,0)</f>
        <v>0</v>
      </c>
    </row>
    <row r="889" customFormat="false" ht="25" hidden="false" customHeight="true" outlineLevel="0" collapsed="false">
      <c r="A889" s="31"/>
      <c r="B889" s="32"/>
      <c r="C889" s="33"/>
      <c r="D889" s="31"/>
      <c r="E889" s="31"/>
      <c r="F889" s="31"/>
      <c r="G889" s="36" t="str">
        <f aca="false">IF(COUNTA(A889:F889)=0,"",IF(E889="","Falta o código",IF(E889&lt;&gt;TRIM(E889),"Confira o código",IF(COUNTIFS(PagoID,E889)&gt;1,"Código repetido",IF(NOT(ISNUMBER(B889)),"Confira a data",IF(OR(B889&lt;1,B889&gt;73415,INT(B889)&lt;&gt;B889),"Confira a data",IF(NOT(ISNUMBER(C889)),"Confira o valor",IF(C889&lt;=0,"Valor maior que zero",IF(COUNTIFS(Medios,D889)&lt;&gt;1,"Escolha um meio",IF(COUNTIFS(GastoID,A889)&lt;&gt;1,"Confira o ID da despesa",IF(SUMIFS(GastoValido,GastoID,A889)&lt;=0,"Corrija a obrigação",IF(B889&lt;SUMIFS(GastoFecha,GastoID,A889),"Anterior à despesa","OK"))))))))))))</f>
        <v/>
      </c>
      <c r="H889" s="34" t="n">
        <f aca="false">IF(G889="OK",C889,0)</f>
        <v>0</v>
      </c>
    </row>
    <row r="890" customFormat="false" ht="25" hidden="false" customHeight="true" outlineLevel="0" collapsed="false">
      <c r="A890" s="31"/>
      <c r="B890" s="32"/>
      <c r="C890" s="33"/>
      <c r="D890" s="31"/>
      <c r="E890" s="31"/>
      <c r="F890" s="31"/>
      <c r="G890" s="36" t="str">
        <f aca="false">IF(COUNTA(A890:F890)=0,"",IF(E890="","Falta o código",IF(E890&lt;&gt;TRIM(E890),"Confira o código",IF(COUNTIFS(PagoID,E890)&gt;1,"Código repetido",IF(NOT(ISNUMBER(B890)),"Confira a data",IF(OR(B890&lt;1,B890&gt;73415,INT(B890)&lt;&gt;B890),"Confira a data",IF(NOT(ISNUMBER(C890)),"Confira o valor",IF(C890&lt;=0,"Valor maior que zero",IF(COUNTIFS(Medios,D890)&lt;&gt;1,"Escolha um meio",IF(COUNTIFS(GastoID,A890)&lt;&gt;1,"Confira o ID da despesa",IF(SUMIFS(GastoValido,GastoID,A890)&lt;=0,"Corrija a obrigação",IF(B890&lt;SUMIFS(GastoFecha,GastoID,A890),"Anterior à despesa","OK"))))))))))))</f>
        <v/>
      </c>
      <c r="H890" s="34" t="n">
        <f aca="false">IF(G890="OK",C890,0)</f>
        <v>0</v>
      </c>
    </row>
    <row r="891" customFormat="false" ht="25" hidden="false" customHeight="true" outlineLevel="0" collapsed="false">
      <c r="A891" s="31"/>
      <c r="B891" s="32"/>
      <c r="C891" s="33"/>
      <c r="D891" s="31"/>
      <c r="E891" s="31"/>
      <c r="F891" s="31"/>
      <c r="G891" s="36" t="str">
        <f aca="false">IF(COUNTA(A891:F891)=0,"",IF(E891="","Falta o código",IF(E891&lt;&gt;TRIM(E891),"Confira o código",IF(COUNTIFS(PagoID,E891)&gt;1,"Código repetido",IF(NOT(ISNUMBER(B891)),"Confira a data",IF(OR(B891&lt;1,B891&gt;73415,INT(B891)&lt;&gt;B891),"Confira a data",IF(NOT(ISNUMBER(C891)),"Confira o valor",IF(C891&lt;=0,"Valor maior que zero",IF(COUNTIFS(Medios,D891)&lt;&gt;1,"Escolha um meio",IF(COUNTIFS(GastoID,A891)&lt;&gt;1,"Confira o ID da despesa",IF(SUMIFS(GastoValido,GastoID,A891)&lt;=0,"Corrija a obrigação",IF(B891&lt;SUMIFS(GastoFecha,GastoID,A891),"Anterior à despesa","OK"))))))))))))</f>
        <v/>
      </c>
      <c r="H891" s="34" t="n">
        <f aca="false">IF(G891="OK",C891,0)</f>
        <v>0</v>
      </c>
    </row>
    <row r="892" customFormat="false" ht="25" hidden="false" customHeight="true" outlineLevel="0" collapsed="false">
      <c r="A892" s="31"/>
      <c r="B892" s="32"/>
      <c r="C892" s="33"/>
      <c r="D892" s="31"/>
      <c r="E892" s="31"/>
      <c r="F892" s="31"/>
      <c r="G892" s="36" t="str">
        <f aca="false">IF(COUNTA(A892:F892)=0,"",IF(E892="","Falta o código",IF(E892&lt;&gt;TRIM(E892),"Confira o código",IF(COUNTIFS(PagoID,E892)&gt;1,"Código repetido",IF(NOT(ISNUMBER(B892)),"Confira a data",IF(OR(B892&lt;1,B892&gt;73415,INT(B892)&lt;&gt;B892),"Confira a data",IF(NOT(ISNUMBER(C892)),"Confira o valor",IF(C892&lt;=0,"Valor maior que zero",IF(COUNTIFS(Medios,D892)&lt;&gt;1,"Escolha um meio",IF(COUNTIFS(GastoID,A892)&lt;&gt;1,"Confira o ID da despesa",IF(SUMIFS(GastoValido,GastoID,A892)&lt;=0,"Corrija a obrigação",IF(B892&lt;SUMIFS(GastoFecha,GastoID,A892),"Anterior à despesa","OK"))))))))))))</f>
        <v/>
      </c>
      <c r="H892" s="34" t="n">
        <f aca="false">IF(G892="OK",C892,0)</f>
        <v>0</v>
      </c>
    </row>
    <row r="893" customFormat="false" ht="25" hidden="false" customHeight="true" outlineLevel="0" collapsed="false">
      <c r="A893" s="31"/>
      <c r="B893" s="32"/>
      <c r="C893" s="33"/>
      <c r="D893" s="31"/>
      <c r="E893" s="31"/>
      <c r="F893" s="31"/>
      <c r="G893" s="36" t="str">
        <f aca="false">IF(COUNTA(A893:F893)=0,"",IF(E893="","Falta o código",IF(E893&lt;&gt;TRIM(E893),"Confira o código",IF(COUNTIFS(PagoID,E893)&gt;1,"Código repetido",IF(NOT(ISNUMBER(B893)),"Confira a data",IF(OR(B893&lt;1,B893&gt;73415,INT(B893)&lt;&gt;B893),"Confira a data",IF(NOT(ISNUMBER(C893)),"Confira o valor",IF(C893&lt;=0,"Valor maior que zero",IF(COUNTIFS(Medios,D893)&lt;&gt;1,"Escolha um meio",IF(COUNTIFS(GastoID,A893)&lt;&gt;1,"Confira o ID da despesa",IF(SUMIFS(GastoValido,GastoID,A893)&lt;=0,"Corrija a obrigação",IF(B893&lt;SUMIFS(GastoFecha,GastoID,A893),"Anterior à despesa","OK"))))))))))))</f>
        <v/>
      </c>
      <c r="H893" s="34" t="n">
        <f aca="false">IF(G893="OK",C893,0)</f>
        <v>0</v>
      </c>
    </row>
    <row r="894" customFormat="false" ht="25" hidden="false" customHeight="true" outlineLevel="0" collapsed="false">
      <c r="A894" s="31"/>
      <c r="B894" s="32"/>
      <c r="C894" s="33"/>
      <c r="D894" s="31"/>
      <c r="E894" s="31"/>
      <c r="F894" s="31"/>
      <c r="G894" s="36" t="str">
        <f aca="false">IF(COUNTA(A894:F894)=0,"",IF(E894="","Falta o código",IF(E894&lt;&gt;TRIM(E894),"Confira o código",IF(COUNTIFS(PagoID,E894)&gt;1,"Código repetido",IF(NOT(ISNUMBER(B894)),"Confira a data",IF(OR(B894&lt;1,B894&gt;73415,INT(B894)&lt;&gt;B894),"Confira a data",IF(NOT(ISNUMBER(C894)),"Confira o valor",IF(C894&lt;=0,"Valor maior que zero",IF(COUNTIFS(Medios,D894)&lt;&gt;1,"Escolha um meio",IF(COUNTIFS(GastoID,A894)&lt;&gt;1,"Confira o ID da despesa",IF(SUMIFS(GastoValido,GastoID,A894)&lt;=0,"Corrija a obrigação",IF(B894&lt;SUMIFS(GastoFecha,GastoID,A894),"Anterior à despesa","OK"))))))))))))</f>
        <v/>
      </c>
      <c r="H894" s="34" t="n">
        <f aca="false">IF(G894="OK",C894,0)</f>
        <v>0</v>
      </c>
    </row>
    <row r="895" customFormat="false" ht="25" hidden="false" customHeight="true" outlineLevel="0" collapsed="false">
      <c r="A895" s="31"/>
      <c r="B895" s="32"/>
      <c r="C895" s="33"/>
      <c r="D895" s="31"/>
      <c r="E895" s="31"/>
      <c r="F895" s="31"/>
      <c r="G895" s="36" t="str">
        <f aca="false">IF(COUNTA(A895:F895)=0,"",IF(E895="","Falta o código",IF(E895&lt;&gt;TRIM(E895),"Confira o código",IF(COUNTIFS(PagoID,E895)&gt;1,"Código repetido",IF(NOT(ISNUMBER(B895)),"Confira a data",IF(OR(B895&lt;1,B895&gt;73415,INT(B895)&lt;&gt;B895),"Confira a data",IF(NOT(ISNUMBER(C895)),"Confira o valor",IF(C895&lt;=0,"Valor maior que zero",IF(COUNTIFS(Medios,D895)&lt;&gt;1,"Escolha um meio",IF(COUNTIFS(GastoID,A895)&lt;&gt;1,"Confira o ID da despesa",IF(SUMIFS(GastoValido,GastoID,A895)&lt;=0,"Corrija a obrigação",IF(B895&lt;SUMIFS(GastoFecha,GastoID,A895),"Anterior à despesa","OK"))))))))))))</f>
        <v/>
      </c>
      <c r="H895" s="34" t="n">
        <f aca="false">IF(G895="OK",C895,0)</f>
        <v>0</v>
      </c>
    </row>
    <row r="896" customFormat="false" ht="25" hidden="false" customHeight="true" outlineLevel="0" collapsed="false">
      <c r="A896" s="31"/>
      <c r="B896" s="32"/>
      <c r="C896" s="33"/>
      <c r="D896" s="31"/>
      <c r="E896" s="31"/>
      <c r="F896" s="31"/>
      <c r="G896" s="36" t="str">
        <f aca="false">IF(COUNTA(A896:F896)=0,"",IF(E896="","Falta o código",IF(E896&lt;&gt;TRIM(E896),"Confira o código",IF(COUNTIFS(PagoID,E896)&gt;1,"Código repetido",IF(NOT(ISNUMBER(B896)),"Confira a data",IF(OR(B896&lt;1,B896&gt;73415,INT(B896)&lt;&gt;B896),"Confira a data",IF(NOT(ISNUMBER(C896)),"Confira o valor",IF(C896&lt;=0,"Valor maior que zero",IF(COUNTIFS(Medios,D896)&lt;&gt;1,"Escolha um meio",IF(COUNTIFS(GastoID,A896)&lt;&gt;1,"Confira o ID da despesa",IF(SUMIFS(GastoValido,GastoID,A896)&lt;=0,"Corrija a obrigação",IF(B896&lt;SUMIFS(GastoFecha,GastoID,A896),"Anterior à despesa","OK"))))))))))))</f>
        <v/>
      </c>
      <c r="H896" s="34" t="n">
        <f aca="false">IF(G896="OK",C896,0)</f>
        <v>0</v>
      </c>
    </row>
    <row r="897" customFormat="false" ht="25" hidden="false" customHeight="true" outlineLevel="0" collapsed="false">
      <c r="A897" s="31"/>
      <c r="B897" s="32"/>
      <c r="C897" s="33"/>
      <c r="D897" s="31"/>
      <c r="E897" s="31"/>
      <c r="F897" s="31"/>
      <c r="G897" s="36" t="str">
        <f aca="false">IF(COUNTA(A897:F897)=0,"",IF(E897="","Falta o código",IF(E897&lt;&gt;TRIM(E897),"Confira o código",IF(COUNTIFS(PagoID,E897)&gt;1,"Código repetido",IF(NOT(ISNUMBER(B897)),"Confira a data",IF(OR(B897&lt;1,B897&gt;73415,INT(B897)&lt;&gt;B897),"Confira a data",IF(NOT(ISNUMBER(C897)),"Confira o valor",IF(C897&lt;=0,"Valor maior que zero",IF(COUNTIFS(Medios,D897)&lt;&gt;1,"Escolha um meio",IF(COUNTIFS(GastoID,A897)&lt;&gt;1,"Confira o ID da despesa",IF(SUMIFS(GastoValido,GastoID,A897)&lt;=0,"Corrija a obrigação",IF(B897&lt;SUMIFS(GastoFecha,GastoID,A897),"Anterior à despesa","OK"))))))))))))</f>
        <v/>
      </c>
      <c r="H897" s="34" t="n">
        <f aca="false">IF(G897="OK",C897,0)</f>
        <v>0</v>
      </c>
    </row>
    <row r="898" customFormat="false" ht="25" hidden="false" customHeight="true" outlineLevel="0" collapsed="false">
      <c r="A898" s="31"/>
      <c r="B898" s="32"/>
      <c r="C898" s="33"/>
      <c r="D898" s="31"/>
      <c r="E898" s="31"/>
      <c r="F898" s="31"/>
      <c r="G898" s="36" t="str">
        <f aca="false">IF(COUNTA(A898:F898)=0,"",IF(E898="","Falta o código",IF(E898&lt;&gt;TRIM(E898),"Confira o código",IF(COUNTIFS(PagoID,E898)&gt;1,"Código repetido",IF(NOT(ISNUMBER(B898)),"Confira a data",IF(OR(B898&lt;1,B898&gt;73415,INT(B898)&lt;&gt;B898),"Confira a data",IF(NOT(ISNUMBER(C898)),"Confira o valor",IF(C898&lt;=0,"Valor maior que zero",IF(COUNTIFS(Medios,D898)&lt;&gt;1,"Escolha um meio",IF(COUNTIFS(GastoID,A898)&lt;&gt;1,"Confira o ID da despesa",IF(SUMIFS(GastoValido,GastoID,A898)&lt;=0,"Corrija a obrigação",IF(B898&lt;SUMIFS(GastoFecha,GastoID,A898),"Anterior à despesa","OK"))))))))))))</f>
        <v/>
      </c>
      <c r="H898" s="34" t="n">
        <f aca="false">IF(G898="OK",C898,0)</f>
        <v>0</v>
      </c>
    </row>
    <row r="899" customFormat="false" ht="25" hidden="false" customHeight="true" outlineLevel="0" collapsed="false">
      <c r="A899" s="31"/>
      <c r="B899" s="32"/>
      <c r="C899" s="33"/>
      <c r="D899" s="31"/>
      <c r="E899" s="31"/>
      <c r="F899" s="31"/>
      <c r="G899" s="36" t="str">
        <f aca="false">IF(COUNTA(A899:F899)=0,"",IF(E899="","Falta o código",IF(E899&lt;&gt;TRIM(E899),"Confira o código",IF(COUNTIFS(PagoID,E899)&gt;1,"Código repetido",IF(NOT(ISNUMBER(B899)),"Confira a data",IF(OR(B899&lt;1,B899&gt;73415,INT(B899)&lt;&gt;B899),"Confira a data",IF(NOT(ISNUMBER(C899)),"Confira o valor",IF(C899&lt;=0,"Valor maior que zero",IF(COUNTIFS(Medios,D899)&lt;&gt;1,"Escolha um meio",IF(COUNTIFS(GastoID,A899)&lt;&gt;1,"Confira o ID da despesa",IF(SUMIFS(GastoValido,GastoID,A899)&lt;=0,"Corrija a obrigação",IF(B899&lt;SUMIFS(GastoFecha,GastoID,A899),"Anterior à despesa","OK"))))))))))))</f>
        <v/>
      </c>
      <c r="H899" s="34" t="n">
        <f aca="false">IF(G899="OK",C899,0)</f>
        <v>0</v>
      </c>
    </row>
    <row r="900" customFormat="false" ht="25" hidden="false" customHeight="true" outlineLevel="0" collapsed="false">
      <c r="A900" s="31"/>
      <c r="B900" s="32"/>
      <c r="C900" s="33"/>
      <c r="D900" s="31"/>
      <c r="E900" s="31"/>
      <c r="F900" s="31"/>
      <c r="G900" s="36" t="str">
        <f aca="false">IF(COUNTA(A900:F900)=0,"",IF(E900="","Falta o código",IF(E900&lt;&gt;TRIM(E900),"Confira o código",IF(COUNTIFS(PagoID,E900)&gt;1,"Código repetido",IF(NOT(ISNUMBER(B900)),"Confira a data",IF(OR(B900&lt;1,B900&gt;73415,INT(B900)&lt;&gt;B900),"Confira a data",IF(NOT(ISNUMBER(C900)),"Confira o valor",IF(C900&lt;=0,"Valor maior que zero",IF(COUNTIFS(Medios,D900)&lt;&gt;1,"Escolha um meio",IF(COUNTIFS(GastoID,A900)&lt;&gt;1,"Confira o ID da despesa",IF(SUMIFS(GastoValido,GastoID,A900)&lt;=0,"Corrija a obrigação",IF(B900&lt;SUMIFS(GastoFecha,GastoID,A900),"Anterior à despesa","OK"))))))))))))</f>
        <v/>
      </c>
      <c r="H900" s="34" t="n">
        <f aca="false">IF(G900="OK",C900,0)</f>
        <v>0</v>
      </c>
    </row>
    <row r="901" customFormat="false" ht="25" hidden="false" customHeight="true" outlineLevel="0" collapsed="false">
      <c r="A901" s="31"/>
      <c r="B901" s="32"/>
      <c r="C901" s="33"/>
      <c r="D901" s="31"/>
      <c r="E901" s="31"/>
      <c r="F901" s="31"/>
      <c r="G901" s="36" t="str">
        <f aca="false">IF(COUNTA(A901:F901)=0,"",IF(E901="","Falta o código",IF(E901&lt;&gt;TRIM(E901),"Confira o código",IF(COUNTIFS(PagoID,E901)&gt;1,"Código repetido",IF(NOT(ISNUMBER(B901)),"Confira a data",IF(OR(B901&lt;1,B901&gt;73415,INT(B901)&lt;&gt;B901),"Confira a data",IF(NOT(ISNUMBER(C901)),"Confira o valor",IF(C901&lt;=0,"Valor maior que zero",IF(COUNTIFS(Medios,D901)&lt;&gt;1,"Escolha um meio",IF(COUNTIFS(GastoID,A901)&lt;&gt;1,"Confira o ID da despesa",IF(SUMIFS(GastoValido,GastoID,A901)&lt;=0,"Corrija a obrigação",IF(B901&lt;SUMIFS(GastoFecha,GastoID,A901),"Anterior à despesa","OK"))))))))))))</f>
        <v/>
      </c>
      <c r="H901" s="34" t="n">
        <f aca="false">IF(G901="OK",C901,0)</f>
        <v>0</v>
      </c>
    </row>
    <row r="902" customFormat="false" ht="25" hidden="false" customHeight="true" outlineLevel="0" collapsed="false">
      <c r="A902" s="31"/>
      <c r="B902" s="32"/>
      <c r="C902" s="33"/>
      <c r="D902" s="31"/>
      <c r="E902" s="31"/>
      <c r="F902" s="31"/>
      <c r="G902" s="36" t="str">
        <f aca="false">IF(COUNTA(A902:F902)=0,"",IF(E902="","Falta o código",IF(E902&lt;&gt;TRIM(E902),"Confira o código",IF(COUNTIFS(PagoID,E902)&gt;1,"Código repetido",IF(NOT(ISNUMBER(B902)),"Confira a data",IF(OR(B902&lt;1,B902&gt;73415,INT(B902)&lt;&gt;B902),"Confira a data",IF(NOT(ISNUMBER(C902)),"Confira o valor",IF(C902&lt;=0,"Valor maior que zero",IF(COUNTIFS(Medios,D902)&lt;&gt;1,"Escolha um meio",IF(COUNTIFS(GastoID,A902)&lt;&gt;1,"Confira o ID da despesa",IF(SUMIFS(GastoValido,GastoID,A902)&lt;=0,"Corrija a obrigação",IF(B902&lt;SUMIFS(GastoFecha,GastoID,A902),"Anterior à despesa","OK"))))))))))))</f>
        <v/>
      </c>
      <c r="H902" s="34" t="n">
        <f aca="false">IF(G902="OK",C902,0)</f>
        <v>0</v>
      </c>
    </row>
    <row r="903" customFormat="false" ht="25" hidden="false" customHeight="true" outlineLevel="0" collapsed="false">
      <c r="A903" s="31"/>
      <c r="B903" s="32"/>
      <c r="C903" s="33"/>
      <c r="D903" s="31"/>
      <c r="E903" s="31"/>
      <c r="F903" s="31"/>
      <c r="G903" s="36" t="str">
        <f aca="false">IF(COUNTA(A903:F903)=0,"",IF(E903="","Falta o código",IF(E903&lt;&gt;TRIM(E903),"Confira o código",IF(COUNTIFS(PagoID,E903)&gt;1,"Código repetido",IF(NOT(ISNUMBER(B903)),"Confira a data",IF(OR(B903&lt;1,B903&gt;73415,INT(B903)&lt;&gt;B903),"Confira a data",IF(NOT(ISNUMBER(C903)),"Confira o valor",IF(C903&lt;=0,"Valor maior que zero",IF(COUNTIFS(Medios,D903)&lt;&gt;1,"Escolha um meio",IF(COUNTIFS(GastoID,A903)&lt;&gt;1,"Confira o ID da despesa",IF(SUMIFS(GastoValido,GastoID,A903)&lt;=0,"Corrija a obrigação",IF(B903&lt;SUMIFS(GastoFecha,GastoID,A903),"Anterior à despesa","OK"))))))))))))</f>
        <v/>
      </c>
      <c r="H903" s="34" t="n">
        <f aca="false">IF(G903="OK",C903,0)</f>
        <v>0</v>
      </c>
    </row>
    <row r="904" customFormat="false" ht="25" hidden="false" customHeight="true" outlineLevel="0" collapsed="false">
      <c r="A904" s="31"/>
      <c r="B904" s="32"/>
      <c r="C904" s="33"/>
      <c r="D904" s="31"/>
      <c r="E904" s="31"/>
      <c r="F904" s="31"/>
      <c r="G904" s="36" t="str">
        <f aca="false">IF(COUNTA(A904:F904)=0,"",IF(E904="","Falta o código",IF(E904&lt;&gt;TRIM(E904),"Confira o código",IF(COUNTIFS(PagoID,E904)&gt;1,"Código repetido",IF(NOT(ISNUMBER(B904)),"Confira a data",IF(OR(B904&lt;1,B904&gt;73415,INT(B904)&lt;&gt;B904),"Confira a data",IF(NOT(ISNUMBER(C904)),"Confira o valor",IF(C904&lt;=0,"Valor maior que zero",IF(COUNTIFS(Medios,D904)&lt;&gt;1,"Escolha um meio",IF(COUNTIFS(GastoID,A904)&lt;&gt;1,"Confira o ID da despesa",IF(SUMIFS(GastoValido,GastoID,A904)&lt;=0,"Corrija a obrigação",IF(B904&lt;SUMIFS(GastoFecha,GastoID,A904),"Anterior à despesa","OK"))))))))))))</f>
        <v/>
      </c>
      <c r="H904" s="34" t="n">
        <f aca="false">IF(G904="OK",C904,0)</f>
        <v>0</v>
      </c>
    </row>
    <row r="905" customFormat="false" ht="25" hidden="false" customHeight="true" outlineLevel="0" collapsed="false">
      <c r="A905" s="31"/>
      <c r="B905" s="32"/>
      <c r="C905" s="33"/>
      <c r="D905" s="31"/>
      <c r="E905" s="31"/>
      <c r="F905" s="31"/>
      <c r="G905" s="36" t="str">
        <f aca="false">IF(COUNTA(A905:F905)=0,"",IF(E905="","Falta o código",IF(E905&lt;&gt;TRIM(E905),"Confira o código",IF(COUNTIFS(PagoID,E905)&gt;1,"Código repetido",IF(NOT(ISNUMBER(B905)),"Confira a data",IF(OR(B905&lt;1,B905&gt;73415,INT(B905)&lt;&gt;B905),"Confira a data",IF(NOT(ISNUMBER(C905)),"Confira o valor",IF(C905&lt;=0,"Valor maior que zero",IF(COUNTIFS(Medios,D905)&lt;&gt;1,"Escolha um meio",IF(COUNTIFS(GastoID,A905)&lt;&gt;1,"Confira o ID da despesa",IF(SUMIFS(GastoValido,GastoID,A905)&lt;=0,"Corrija a obrigação",IF(B905&lt;SUMIFS(GastoFecha,GastoID,A905),"Anterior à despesa","OK"))))))))))))</f>
        <v/>
      </c>
      <c r="H905" s="34" t="n">
        <f aca="false">IF(G905="OK",C905,0)</f>
        <v>0</v>
      </c>
    </row>
    <row r="906" customFormat="false" ht="25" hidden="false" customHeight="true" outlineLevel="0" collapsed="false">
      <c r="A906" s="31"/>
      <c r="B906" s="32"/>
      <c r="C906" s="33"/>
      <c r="D906" s="31"/>
      <c r="E906" s="31"/>
      <c r="F906" s="31"/>
      <c r="G906" s="36" t="str">
        <f aca="false">IF(COUNTA(A906:F906)=0,"",IF(E906="","Falta o código",IF(E906&lt;&gt;TRIM(E906),"Confira o código",IF(COUNTIFS(PagoID,E906)&gt;1,"Código repetido",IF(NOT(ISNUMBER(B906)),"Confira a data",IF(OR(B906&lt;1,B906&gt;73415,INT(B906)&lt;&gt;B906),"Confira a data",IF(NOT(ISNUMBER(C906)),"Confira o valor",IF(C906&lt;=0,"Valor maior que zero",IF(COUNTIFS(Medios,D906)&lt;&gt;1,"Escolha um meio",IF(COUNTIFS(GastoID,A906)&lt;&gt;1,"Confira o ID da despesa",IF(SUMIFS(GastoValido,GastoID,A906)&lt;=0,"Corrija a obrigação",IF(B906&lt;SUMIFS(GastoFecha,GastoID,A906),"Anterior à despesa","OK"))))))))))))</f>
        <v/>
      </c>
      <c r="H906" s="34" t="n">
        <f aca="false">IF(G906="OK",C906,0)</f>
        <v>0</v>
      </c>
    </row>
    <row r="907" customFormat="false" ht="25" hidden="false" customHeight="true" outlineLevel="0" collapsed="false">
      <c r="A907" s="31"/>
      <c r="B907" s="32"/>
      <c r="C907" s="33"/>
      <c r="D907" s="31"/>
      <c r="E907" s="31"/>
      <c r="F907" s="31"/>
      <c r="G907" s="36" t="str">
        <f aca="false">IF(COUNTA(A907:F907)=0,"",IF(E907="","Falta o código",IF(E907&lt;&gt;TRIM(E907),"Confira o código",IF(COUNTIFS(PagoID,E907)&gt;1,"Código repetido",IF(NOT(ISNUMBER(B907)),"Confira a data",IF(OR(B907&lt;1,B907&gt;73415,INT(B907)&lt;&gt;B907),"Confira a data",IF(NOT(ISNUMBER(C907)),"Confira o valor",IF(C907&lt;=0,"Valor maior que zero",IF(COUNTIFS(Medios,D907)&lt;&gt;1,"Escolha um meio",IF(COUNTIFS(GastoID,A907)&lt;&gt;1,"Confira o ID da despesa",IF(SUMIFS(GastoValido,GastoID,A907)&lt;=0,"Corrija a obrigação",IF(B907&lt;SUMIFS(GastoFecha,GastoID,A907),"Anterior à despesa","OK"))))))))))))</f>
        <v/>
      </c>
      <c r="H907" s="34" t="n">
        <f aca="false">IF(G907="OK",C907,0)</f>
        <v>0</v>
      </c>
    </row>
    <row r="908" customFormat="false" ht="25" hidden="false" customHeight="true" outlineLevel="0" collapsed="false">
      <c r="A908" s="31"/>
      <c r="B908" s="32"/>
      <c r="C908" s="33"/>
      <c r="D908" s="31"/>
      <c r="E908" s="31"/>
      <c r="F908" s="31"/>
      <c r="G908" s="36" t="str">
        <f aca="false">IF(COUNTA(A908:F908)=0,"",IF(E908="","Falta o código",IF(E908&lt;&gt;TRIM(E908),"Confira o código",IF(COUNTIFS(PagoID,E908)&gt;1,"Código repetido",IF(NOT(ISNUMBER(B908)),"Confira a data",IF(OR(B908&lt;1,B908&gt;73415,INT(B908)&lt;&gt;B908),"Confira a data",IF(NOT(ISNUMBER(C908)),"Confira o valor",IF(C908&lt;=0,"Valor maior que zero",IF(COUNTIFS(Medios,D908)&lt;&gt;1,"Escolha um meio",IF(COUNTIFS(GastoID,A908)&lt;&gt;1,"Confira o ID da despesa",IF(SUMIFS(GastoValido,GastoID,A908)&lt;=0,"Corrija a obrigação",IF(B908&lt;SUMIFS(GastoFecha,GastoID,A908),"Anterior à despesa","OK"))))))))))))</f>
        <v/>
      </c>
      <c r="H908" s="34" t="n">
        <f aca="false">IF(G908="OK",C908,0)</f>
        <v>0</v>
      </c>
    </row>
    <row r="909" customFormat="false" ht="25" hidden="false" customHeight="true" outlineLevel="0" collapsed="false">
      <c r="A909" s="31"/>
      <c r="B909" s="32"/>
      <c r="C909" s="33"/>
      <c r="D909" s="31"/>
      <c r="E909" s="31"/>
      <c r="F909" s="31"/>
      <c r="G909" s="36" t="str">
        <f aca="false">IF(COUNTA(A909:F909)=0,"",IF(E909="","Falta o código",IF(E909&lt;&gt;TRIM(E909),"Confira o código",IF(COUNTIFS(PagoID,E909)&gt;1,"Código repetido",IF(NOT(ISNUMBER(B909)),"Confira a data",IF(OR(B909&lt;1,B909&gt;73415,INT(B909)&lt;&gt;B909),"Confira a data",IF(NOT(ISNUMBER(C909)),"Confira o valor",IF(C909&lt;=0,"Valor maior que zero",IF(COUNTIFS(Medios,D909)&lt;&gt;1,"Escolha um meio",IF(COUNTIFS(GastoID,A909)&lt;&gt;1,"Confira o ID da despesa",IF(SUMIFS(GastoValido,GastoID,A909)&lt;=0,"Corrija a obrigação",IF(B909&lt;SUMIFS(GastoFecha,GastoID,A909),"Anterior à despesa","OK"))))))))))))</f>
        <v/>
      </c>
      <c r="H909" s="34" t="n">
        <f aca="false">IF(G909="OK",C909,0)</f>
        <v>0</v>
      </c>
    </row>
    <row r="910" customFormat="false" ht="25" hidden="false" customHeight="true" outlineLevel="0" collapsed="false">
      <c r="A910" s="31"/>
      <c r="B910" s="32"/>
      <c r="C910" s="33"/>
      <c r="D910" s="31"/>
      <c r="E910" s="31"/>
      <c r="F910" s="31"/>
      <c r="G910" s="36" t="str">
        <f aca="false">IF(COUNTA(A910:F910)=0,"",IF(E910="","Falta o código",IF(E910&lt;&gt;TRIM(E910),"Confira o código",IF(COUNTIFS(PagoID,E910)&gt;1,"Código repetido",IF(NOT(ISNUMBER(B910)),"Confira a data",IF(OR(B910&lt;1,B910&gt;73415,INT(B910)&lt;&gt;B910),"Confira a data",IF(NOT(ISNUMBER(C910)),"Confira o valor",IF(C910&lt;=0,"Valor maior que zero",IF(COUNTIFS(Medios,D910)&lt;&gt;1,"Escolha um meio",IF(COUNTIFS(GastoID,A910)&lt;&gt;1,"Confira o ID da despesa",IF(SUMIFS(GastoValido,GastoID,A910)&lt;=0,"Corrija a obrigação",IF(B910&lt;SUMIFS(GastoFecha,GastoID,A910),"Anterior à despesa","OK"))))))))))))</f>
        <v/>
      </c>
      <c r="H910" s="34" t="n">
        <f aca="false">IF(G910="OK",C910,0)</f>
        <v>0</v>
      </c>
    </row>
    <row r="911" customFormat="false" ht="25" hidden="false" customHeight="true" outlineLevel="0" collapsed="false">
      <c r="A911" s="31"/>
      <c r="B911" s="32"/>
      <c r="C911" s="33"/>
      <c r="D911" s="31"/>
      <c r="E911" s="31"/>
      <c r="F911" s="31"/>
      <c r="G911" s="36" t="str">
        <f aca="false">IF(COUNTA(A911:F911)=0,"",IF(E911="","Falta o código",IF(E911&lt;&gt;TRIM(E911),"Confira o código",IF(COUNTIFS(PagoID,E911)&gt;1,"Código repetido",IF(NOT(ISNUMBER(B911)),"Confira a data",IF(OR(B911&lt;1,B911&gt;73415,INT(B911)&lt;&gt;B911),"Confira a data",IF(NOT(ISNUMBER(C911)),"Confira o valor",IF(C911&lt;=0,"Valor maior que zero",IF(COUNTIFS(Medios,D911)&lt;&gt;1,"Escolha um meio",IF(COUNTIFS(GastoID,A911)&lt;&gt;1,"Confira o ID da despesa",IF(SUMIFS(GastoValido,GastoID,A911)&lt;=0,"Corrija a obrigação",IF(B911&lt;SUMIFS(GastoFecha,GastoID,A911),"Anterior à despesa","OK"))))))))))))</f>
        <v/>
      </c>
      <c r="H911" s="34" t="n">
        <f aca="false">IF(G911="OK",C911,0)</f>
        <v>0</v>
      </c>
    </row>
    <row r="912" customFormat="false" ht="25" hidden="false" customHeight="true" outlineLevel="0" collapsed="false">
      <c r="A912" s="31"/>
      <c r="B912" s="32"/>
      <c r="C912" s="33"/>
      <c r="D912" s="31"/>
      <c r="E912" s="31"/>
      <c r="F912" s="31"/>
      <c r="G912" s="36" t="str">
        <f aca="false">IF(COUNTA(A912:F912)=0,"",IF(E912="","Falta o código",IF(E912&lt;&gt;TRIM(E912),"Confira o código",IF(COUNTIFS(PagoID,E912)&gt;1,"Código repetido",IF(NOT(ISNUMBER(B912)),"Confira a data",IF(OR(B912&lt;1,B912&gt;73415,INT(B912)&lt;&gt;B912),"Confira a data",IF(NOT(ISNUMBER(C912)),"Confira o valor",IF(C912&lt;=0,"Valor maior que zero",IF(COUNTIFS(Medios,D912)&lt;&gt;1,"Escolha um meio",IF(COUNTIFS(GastoID,A912)&lt;&gt;1,"Confira o ID da despesa",IF(SUMIFS(GastoValido,GastoID,A912)&lt;=0,"Corrija a obrigação",IF(B912&lt;SUMIFS(GastoFecha,GastoID,A912),"Anterior à despesa","OK"))))))))))))</f>
        <v/>
      </c>
      <c r="H912" s="34" t="n">
        <f aca="false">IF(G912="OK",C912,0)</f>
        <v>0</v>
      </c>
    </row>
    <row r="913" customFormat="false" ht="25" hidden="false" customHeight="true" outlineLevel="0" collapsed="false">
      <c r="A913" s="31"/>
      <c r="B913" s="32"/>
      <c r="C913" s="33"/>
      <c r="D913" s="31"/>
      <c r="E913" s="31"/>
      <c r="F913" s="31"/>
      <c r="G913" s="36" t="str">
        <f aca="false">IF(COUNTA(A913:F913)=0,"",IF(E913="","Falta o código",IF(E913&lt;&gt;TRIM(E913),"Confira o código",IF(COUNTIFS(PagoID,E913)&gt;1,"Código repetido",IF(NOT(ISNUMBER(B913)),"Confira a data",IF(OR(B913&lt;1,B913&gt;73415,INT(B913)&lt;&gt;B913),"Confira a data",IF(NOT(ISNUMBER(C913)),"Confira o valor",IF(C913&lt;=0,"Valor maior que zero",IF(COUNTIFS(Medios,D913)&lt;&gt;1,"Escolha um meio",IF(COUNTIFS(GastoID,A913)&lt;&gt;1,"Confira o ID da despesa",IF(SUMIFS(GastoValido,GastoID,A913)&lt;=0,"Corrija a obrigação",IF(B913&lt;SUMIFS(GastoFecha,GastoID,A913),"Anterior à despesa","OK"))))))))))))</f>
        <v/>
      </c>
      <c r="H913" s="34" t="n">
        <f aca="false">IF(G913="OK",C913,0)</f>
        <v>0</v>
      </c>
    </row>
    <row r="914" customFormat="false" ht="25" hidden="false" customHeight="true" outlineLevel="0" collapsed="false">
      <c r="A914" s="31"/>
      <c r="B914" s="32"/>
      <c r="C914" s="33"/>
      <c r="D914" s="31"/>
      <c r="E914" s="31"/>
      <c r="F914" s="31"/>
      <c r="G914" s="36" t="str">
        <f aca="false">IF(COUNTA(A914:F914)=0,"",IF(E914="","Falta o código",IF(E914&lt;&gt;TRIM(E914),"Confira o código",IF(COUNTIFS(PagoID,E914)&gt;1,"Código repetido",IF(NOT(ISNUMBER(B914)),"Confira a data",IF(OR(B914&lt;1,B914&gt;73415,INT(B914)&lt;&gt;B914),"Confira a data",IF(NOT(ISNUMBER(C914)),"Confira o valor",IF(C914&lt;=0,"Valor maior que zero",IF(COUNTIFS(Medios,D914)&lt;&gt;1,"Escolha um meio",IF(COUNTIFS(GastoID,A914)&lt;&gt;1,"Confira o ID da despesa",IF(SUMIFS(GastoValido,GastoID,A914)&lt;=0,"Corrija a obrigação",IF(B914&lt;SUMIFS(GastoFecha,GastoID,A914),"Anterior à despesa","OK"))))))))))))</f>
        <v/>
      </c>
      <c r="H914" s="34" t="n">
        <f aca="false">IF(G914="OK",C914,0)</f>
        <v>0</v>
      </c>
    </row>
    <row r="915" customFormat="false" ht="25" hidden="false" customHeight="true" outlineLevel="0" collapsed="false">
      <c r="A915" s="31"/>
      <c r="B915" s="32"/>
      <c r="C915" s="33"/>
      <c r="D915" s="31"/>
      <c r="E915" s="31"/>
      <c r="F915" s="31"/>
      <c r="G915" s="36" t="str">
        <f aca="false">IF(COUNTA(A915:F915)=0,"",IF(E915="","Falta o código",IF(E915&lt;&gt;TRIM(E915),"Confira o código",IF(COUNTIFS(PagoID,E915)&gt;1,"Código repetido",IF(NOT(ISNUMBER(B915)),"Confira a data",IF(OR(B915&lt;1,B915&gt;73415,INT(B915)&lt;&gt;B915),"Confira a data",IF(NOT(ISNUMBER(C915)),"Confira o valor",IF(C915&lt;=0,"Valor maior que zero",IF(COUNTIFS(Medios,D915)&lt;&gt;1,"Escolha um meio",IF(COUNTIFS(GastoID,A915)&lt;&gt;1,"Confira o ID da despesa",IF(SUMIFS(GastoValido,GastoID,A915)&lt;=0,"Corrija a obrigação",IF(B915&lt;SUMIFS(GastoFecha,GastoID,A915),"Anterior à despesa","OK"))))))))))))</f>
        <v/>
      </c>
      <c r="H915" s="34" t="n">
        <f aca="false">IF(G915="OK",C915,0)</f>
        <v>0</v>
      </c>
    </row>
    <row r="916" customFormat="false" ht="25" hidden="false" customHeight="true" outlineLevel="0" collapsed="false">
      <c r="A916" s="31"/>
      <c r="B916" s="32"/>
      <c r="C916" s="33"/>
      <c r="D916" s="31"/>
      <c r="E916" s="31"/>
      <c r="F916" s="31"/>
      <c r="G916" s="36" t="str">
        <f aca="false">IF(COUNTA(A916:F916)=0,"",IF(E916="","Falta o código",IF(E916&lt;&gt;TRIM(E916),"Confira o código",IF(COUNTIFS(PagoID,E916)&gt;1,"Código repetido",IF(NOT(ISNUMBER(B916)),"Confira a data",IF(OR(B916&lt;1,B916&gt;73415,INT(B916)&lt;&gt;B916),"Confira a data",IF(NOT(ISNUMBER(C916)),"Confira o valor",IF(C916&lt;=0,"Valor maior que zero",IF(COUNTIFS(Medios,D916)&lt;&gt;1,"Escolha um meio",IF(COUNTIFS(GastoID,A916)&lt;&gt;1,"Confira o ID da despesa",IF(SUMIFS(GastoValido,GastoID,A916)&lt;=0,"Corrija a obrigação",IF(B916&lt;SUMIFS(GastoFecha,GastoID,A916),"Anterior à despesa","OK"))))))))))))</f>
        <v/>
      </c>
      <c r="H916" s="34" t="n">
        <f aca="false">IF(G916="OK",C916,0)</f>
        <v>0</v>
      </c>
    </row>
    <row r="917" customFormat="false" ht="25" hidden="false" customHeight="true" outlineLevel="0" collapsed="false">
      <c r="A917" s="31"/>
      <c r="B917" s="32"/>
      <c r="C917" s="33"/>
      <c r="D917" s="31"/>
      <c r="E917" s="31"/>
      <c r="F917" s="31"/>
      <c r="G917" s="36" t="str">
        <f aca="false">IF(COUNTA(A917:F917)=0,"",IF(E917="","Falta o código",IF(E917&lt;&gt;TRIM(E917),"Confira o código",IF(COUNTIFS(PagoID,E917)&gt;1,"Código repetido",IF(NOT(ISNUMBER(B917)),"Confira a data",IF(OR(B917&lt;1,B917&gt;73415,INT(B917)&lt;&gt;B917),"Confira a data",IF(NOT(ISNUMBER(C917)),"Confira o valor",IF(C917&lt;=0,"Valor maior que zero",IF(COUNTIFS(Medios,D917)&lt;&gt;1,"Escolha um meio",IF(COUNTIFS(GastoID,A917)&lt;&gt;1,"Confira o ID da despesa",IF(SUMIFS(GastoValido,GastoID,A917)&lt;=0,"Corrija a obrigação",IF(B917&lt;SUMIFS(GastoFecha,GastoID,A917),"Anterior à despesa","OK"))))))))))))</f>
        <v/>
      </c>
      <c r="H917" s="34" t="n">
        <f aca="false">IF(G917="OK",C917,0)</f>
        <v>0</v>
      </c>
    </row>
    <row r="918" customFormat="false" ht="25" hidden="false" customHeight="true" outlineLevel="0" collapsed="false">
      <c r="A918" s="31"/>
      <c r="B918" s="32"/>
      <c r="C918" s="33"/>
      <c r="D918" s="31"/>
      <c r="E918" s="31"/>
      <c r="F918" s="31"/>
      <c r="G918" s="36" t="str">
        <f aca="false">IF(COUNTA(A918:F918)=0,"",IF(E918="","Falta o código",IF(E918&lt;&gt;TRIM(E918),"Confira o código",IF(COUNTIFS(PagoID,E918)&gt;1,"Código repetido",IF(NOT(ISNUMBER(B918)),"Confira a data",IF(OR(B918&lt;1,B918&gt;73415,INT(B918)&lt;&gt;B918),"Confira a data",IF(NOT(ISNUMBER(C918)),"Confira o valor",IF(C918&lt;=0,"Valor maior que zero",IF(COUNTIFS(Medios,D918)&lt;&gt;1,"Escolha um meio",IF(COUNTIFS(GastoID,A918)&lt;&gt;1,"Confira o ID da despesa",IF(SUMIFS(GastoValido,GastoID,A918)&lt;=0,"Corrija a obrigação",IF(B918&lt;SUMIFS(GastoFecha,GastoID,A918),"Anterior à despesa","OK"))))))))))))</f>
        <v/>
      </c>
      <c r="H918" s="34" t="n">
        <f aca="false">IF(G918="OK",C918,0)</f>
        <v>0</v>
      </c>
    </row>
    <row r="919" customFormat="false" ht="25" hidden="false" customHeight="true" outlineLevel="0" collapsed="false">
      <c r="A919" s="31"/>
      <c r="B919" s="32"/>
      <c r="C919" s="33"/>
      <c r="D919" s="31"/>
      <c r="E919" s="31"/>
      <c r="F919" s="31"/>
      <c r="G919" s="36" t="str">
        <f aca="false">IF(COUNTA(A919:F919)=0,"",IF(E919="","Falta o código",IF(E919&lt;&gt;TRIM(E919),"Confira o código",IF(COUNTIFS(PagoID,E919)&gt;1,"Código repetido",IF(NOT(ISNUMBER(B919)),"Confira a data",IF(OR(B919&lt;1,B919&gt;73415,INT(B919)&lt;&gt;B919),"Confira a data",IF(NOT(ISNUMBER(C919)),"Confira o valor",IF(C919&lt;=0,"Valor maior que zero",IF(COUNTIFS(Medios,D919)&lt;&gt;1,"Escolha um meio",IF(COUNTIFS(GastoID,A919)&lt;&gt;1,"Confira o ID da despesa",IF(SUMIFS(GastoValido,GastoID,A919)&lt;=0,"Corrija a obrigação",IF(B919&lt;SUMIFS(GastoFecha,GastoID,A919),"Anterior à despesa","OK"))))))))))))</f>
        <v/>
      </c>
      <c r="H919" s="34" t="n">
        <f aca="false">IF(G919="OK",C919,0)</f>
        <v>0</v>
      </c>
    </row>
    <row r="920" customFormat="false" ht="25" hidden="false" customHeight="true" outlineLevel="0" collapsed="false">
      <c r="A920" s="31"/>
      <c r="B920" s="32"/>
      <c r="C920" s="33"/>
      <c r="D920" s="31"/>
      <c r="E920" s="31"/>
      <c r="F920" s="31"/>
      <c r="G920" s="36" t="str">
        <f aca="false">IF(COUNTA(A920:F920)=0,"",IF(E920="","Falta o código",IF(E920&lt;&gt;TRIM(E920),"Confira o código",IF(COUNTIFS(PagoID,E920)&gt;1,"Código repetido",IF(NOT(ISNUMBER(B920)),"Confira a data",IF(OR(B920&lt;1,B920&gt;73415,INT(B920)&lt;&gt;B920),"Confira a data",IF(NOT(ISNUMBER(C920)),"Confira o valor",IF(C920&lt;=0,"Valor maior que zero",IF(COUNTIFS(Medios,D920)&lt;&gt;1,"Escolha um meio",IF(COUNTIFS(GastoID,A920)&lt;&gt;1,"Confira o ID da despesa",IF(SUMIFS(GastoValido,GastoID,A920)&lt;=0,"Corrija a obrigação",IF(B920&lt;SUMIFS(GastoFecha,GastoID,A920),"Anterior à despesa","OK"))))))))))))</f>
        <v/>
      </c>
      <c r="H920" s="34" t="n">
        <f aca="false">IF(G920="OK",C920,0)</f>
        <v>0</v>
      </c>
    </row>
    <row r="921" customFormat="false" ht="25" hidden="false" customHeight="true" outlineLevel="0" collapsed="false">
      <c r="A921" s="31"/>
      <c r="B921" s="32"/>
      <c r="C921" s="33"/>
      <c r="D921" s="31"/>
      <c r="E921" s="31"/>
      <c r="F921" s="31"/>
      <c r="G921" s="36" t="str">
        <f aca="false">IF(COUNTA(A921:F921)=0,"",IF(E921="","Falta o código",IF(E921&lt;&gt;TRIM(E921),"Confira o código",IF(COUNTIFS(PagoID,E921)&gt;1,"Código repetido",IF(NOT(ISNUMBER(B921)),"Confira a data",IF(OR(B921&lt;1,B921&gt;73415,INT(B921)&lt;&gt;B921),"Confira a data",IF(NOT(ISNUMBER(C921)),"Confira o valor",IF(C921&lt;=0,"Valor maior que zero",IF(COUNTIFS(Medios,D921)&lt;&gt;1,"Escolha um meio",IF(COUNTIFS(GastoID,A921)&lt;&gt;1,"Confira o ID da despesa",IF(SUMIFS(GastoValido,GastoID,A921)&lt;=0,"Corrija a obrigação",IF(B921&lt;SUMIFS(GastoFecha,GastoID,A921),"Anterior à despesa","OK"))))))))))))</f>
        <v/>
      </c>
      <c r="H921" s="34" t="n">
        <f aca="false">IF(G921="OK",C921,0)</f>
        <v>0</v>
      </c>
    </row>
    <row r="922" customFormat="false" ht="25" hidden="false" customHeight="true" outlineLevel="0" collapsed="false">
      <c r="A922" s="31"/>
      <c r="B922" s="32"/>
      <c r="C922" s="33"/>
      <c r="D922" s="31"/>
      <c r="E922" s="31"/>
      <c r="F922" s="31"/>
      <c r="G922" s="36" t="str">
        <f aca="false">IF(COUNTA(A922:F922)=0,"",IF(E922="","Falta o código",IF(E922&lt;&gt;TRIM(E922),"Confira o código",IF(COUNTIFS(PagoID,E922)&gt;1,"Código repetido",IF(NOT(ISNUMBER(B922)),"Confira a data",IF(OR(B922&lt;1,B922&gt;73415,INT(B922)&lt;&gt;B922),"Confira a data",IF(NOT(ISNUMBER(C922)),"Confira o valor",IF(C922&lt;=0,"Valor maior que zero",IF(COUNTIFS(Medios,D922)&lt;&gt;1,"Escolha um meio",IF(COUNTIFS(GastoID,A922)&lt;&gt;1,"Confira o ID da despesa",IF(SUMIFS(GastoValido,GastoID,A922)&lt;=0,"Corrija a obrigação",IF(B922&lt;SUMIFS(GastoFecha,GastoID,A922),"Anterior à despesa","OK"))))))))))))</f>
        <v/>
      </c>
      <c r="H922" s="34" t="n">
        <f aca="false">IF(G922="OK",C922,0)</f>
        <v>0</v>
      </c>
    </row>
    <row r="923" customFormat="false" ht="25" hidden="false" customHeight="true" outlineLevel="0" collapsed="false">
      <c r="A923" s="31"/>
      <c r="B923" s="32"/>
      <c r="C923" s="33"/>
      <c r="D923" s="31"/>
      <c r="E923" s="31"/>
      <c r="F923" s="31"/>
      <c r="G923" s="36" t="str">
        <f aca="false">IF(COUNTA(A923:F923)=0,"",IF(E923="","Falta o código",IF(E923&lt;&gt;TRIM(E923),"Confira o código",IF(COUNTIFS(PagoID,E923)&gt;1,"Código repetido",IF(NOT(ISNUMBER(B923)),"Confira a data",IF(OR(B923&lt;1,B923&gt;73415,INT(B923)&lt;&gt;B923),"Confira a data",IF(NOT(ISNUMBER(C923)),"Confira o valor",IF(C923&lt;=0,"Valor maior que zero",IF(COUNTIFS(Medios,D923)&lt;&gt;1,"Escolha um meio",IF(COUNTIFS(GastoID,A923)&lt;&gt;1,"Confira o ID da despesa",IF(SUMIFS(GastoValido,GastoID,A923)&lt;=0,"Corrija a obrigação",IF(B923&lt;SUMIFS(GastoFecha,GastoID,A923),"Anterior à despesa","OK"))))))))))))</f>
        <v/>
      </c>
      <c r="H923" s="34" t="n">
        <f aca="false">IF(G923="OK",C923,0)</f>
        <v>0</v>
      </c>
    </row>
    <row r="924" customFormat="false" ht="25" hidden="false" customHeight="true" outlineLevel="0" collapsed="false">
      <c r="A924" s="31"/>
      <c r="B924" s="32"/>
      <c r="C924" s="33"/>
      <c r="D924" s="31"/>
      <c r="E924" s="31"/>
      <c r="F924" s="31"/>
      <c r="G924" s="36" t="str">
        <f aca="false">IF(COUNTA(A924:F924)=0,"",IF(E924="","Falta o código",IF(E924&lt;&gt;TRIM(E924),"Confira o código",IF(COUNTIFS(PagoID,E924)&gt;1,"Código repetido",IF(NOT(ISNUMBER(B924)),"Confira a data",IF(OR(B924&lt;1,B924&gt;73415,INT(B924)&lt;&gt;B924),"Confira a data",IF(NOT(ISNUMBER(C924)),"Confira o valor",IF(C924&lt;=0,"Valor maior que zero",IF(COUNTIFS(Medios,D924)&lt;&gt;1,"Escolha um meio",IF(COUNTIFS(GastoID,A924)&lt;&gt;1,"Confira o ID da despesa",IF(SUMIFS(GastoValido,GastoID,A924)&lt;=0,"Corrija a obrigação",IF(B924&lt;SUMIFS(GastoFecha,GastoID,A924),"Anterior à despesa","OK"))))))))))))</f>
        <v/>
      </c>
      <c r="H924" s="34" t="n">
        <f aca="false">IF(G924="OK",C924,0)</f>
        <v>0</v>
      </c>
    </row>
    <row r="925" customFormat="false" ht="25" hidden="false" customHeight="true" outlineLevel="0" collapsed="false">
      <c r="A925" s="31"/>
      <c r="B925" s="32"/>
      <c r="C925" s="33"/>
      <c r="D925" s="31"/>
      <c r="E925" s="31"/>
      <c r="F925" s="31"/>
      <c r="G925" s="36" t="str">
        <f aca="false">IF(COUNTA(A925:F925)=0,"",IF(E925="","Falta o código",IF(E925&lt;&gt;TRIM(E925),"Confira o código",IF(COUNTIFS(PagoID,E925)&gt;1,"Código repetido",IF(NOT(ISNUMBER(B925)),"Confira a data",IF(OR(B925&lt;1,B925&gt;73415,INT(B925)&lt;&gt;B925),"Confira a data",IF(NOT(ISNUMBER(C925)),"Confira o valor",IF(C925&lt;=0,"Valor maior que zero",IF(COUNTIFS(Medios,D925)&lt;&gt;1,"Escolha um meio",IF(COUNTIFS(GastoID,A925)&lt;&gt;1,"Confira o ID da despesa",IF(SUMIFS(GastoValido,GastoID,A925)&lt;=0,"Corrija a obrigação",IF(B925&lt;SUMIFS(GastoFecha,GastoID,A925),"Anterior à despesa","OK"))))))))))))</f>
        <v/>
      </c>
      <c r="H925" s="34" t="n">
        <f aca="false">IF(G925="OK",C925,0)</f>
        <v>0</v>
      </c>
    </row>
    <row r="926" customFormat="false" ht="25" hidden="false" customHeight="true" outlineLevel="0" collapsed="false">
      <c r="A926" s="31"/>
      <c r="B926" s="32"/>
      <c r="C926" s="33"/>
      <c r="D926" s="31"/>
      <c r="E926" s="31"/>
      <c r="F926" s="31"/>
      <c r="G926" s="36" t="str">
        <f aca="false">IF(COUNTA(A926:F926)=0,"",IF(E926="","Falta o código",IF(E926&lt;&gt;TRIM(E926),"Confira o código",IF(COUNTIFS(PagoID,E926)&gt;1,"Código repetido",IF(NOT(ISNUMBER(B926)),"Confira a data",IF(OR(B926&lt;1,B926&gt;73415,INT(B926)&lt;&gt;B926),"Confira a data",IF(NOT(ISNUMBER(C926)),"Confira o valor",IF(C926&lt;=0,"Valor maior que zero",IF(COUNTIFS(Medios,D926)&lt;&gt;1,"Escolha um meio",IF(COUNTIFS(GastoID,A926)&lt;&gt;1,"Confira o ID da despesa",IF(SUMIFS(GastoValido,GastoID,A926)&lt;=0,"Corrija a obrigação",IF(B926&lt;SUMIFS(GastoFecha,GastoID,A926),"Anterior à despesa","OK"))))))))))))</f>
        <v/>
      </c>
      <c r="H926" s="34" t="n">
        <f aca="false">IF(G926="OK",C926,0)</f>
        <v>0</v>
      </c>
    </row>
    <row r="927" customFormat="false" ht="25" hidden="false" customHeight="true" outlineLevel="0" collapsed="false">
      <c r="A927" s="31"/>
      <c r="B927" s="32"/>
      <c r="C927" s="33"/>
      <c r="D927" s="31"/>
      <c r="E927" s="31"/>
      <c r="F927" s="31"/>
      <c r="G927" s="36" t="str">
        <f aca="false">IF(COUNTA(A927:F927)=0,"",IF(E927="","Falta o código",IF(E927&lt;&gt;TRIM(E927),"Confira o código",IF(COUNTIFS(PagoID,E927)&gt;1,"Código repetido",IF(NOT(ISNUMBER(B927)),"Confira a data",IF(OR(B927&lt;1,B927&gt;73415,INT(B927)&lt;&gt;B927),"Confira a data",IF(NOT(ISNUMBER(C927)),"Confira o valor",IF(C927&lt;=0,"Valor maior que zero",IF(COUNTIFS(Medios,D927)&lt;&gt;1,"Escolha um meio",IF(COUNTIFS(GastoID,A927)&lt;&gt;1,"Confira o ID da despesa",IF(SUMIFS(GastoValido,GastoID,A927)&lt;=0,"Corrija a obrigação",IF(B927&lt;SUMIFS(GastoFecha,GastoID,A927),"Anterior à despesa","OK"))))))))))))</f>
        <v/>
      </c>
      <c r="H927" s="34" t="n">
        <f aca="false">IF(G927="OK",C927,0)</f>
        <v>0</v>
      </c>
    </row>
    <row r="928" customFormat="false" ht="25" hidden="false" customHeight="true" outlineLevel="0" collapsed="false">
      <c r="A928" s="31"/>
      <c r="B928" s="32"/>
      <c r="C928" s="33"/>
      <c r="D928" s="31"/>
      <c r="E928" s="31"/>
      <c r="F928" s="31"/>
      <c r="G928" s="36" t="str">
        <f aca="false">IF(COUNTA(A928:F928)=0,"",IF(E928="","Falta o código",IF(E928&lt;&gt;TRIM(E928),"Confira o código",IF(COUNTIFS(PagoID,E928)&gt;1,"Código repetido",IF(NOT(ISNUMBER(B928)),"Confira a data",IF(OR(B928&lt;1,B928&gt;73415,INT(B928)&lt;&gt;B928),"Confira a data",IF(NOT(ISNUMBER(C928)),"Confira o valor",IF(C928&lt;=0,"Valor maior que zero",IF(COUNTIFS(Medios,D928)&lt;&gt;1,"Escolha um meio",IF(COUNTIFS(GastoID,A928)&lt;&gt;1,"Confira o ID da despesa",IF(SUMIFS(GastoValido,GastoID,A928)&lt;=0,"Corrija a obrigação",IF(B928&lt;SUMIFS(GastoFecha,GastoID,A928),"Anterior à despesa","OK"))))))))))))</f>
        <v/>
      </c>
      <c r="H928" s="34" t="n">
        <f aca="false">IF(G928="OK",C928,0)</f>
        <v>0</v>
      </c>
    </row>
    <row r="929" customFormat="false" ht="25" hidden="false" customHeight="true" outlineLevel="0" collapsed="false">
      <c r="A929" s="31"/>
      <c r="B929" s="32"/>
      <c r="C929" s="33"/>
      <c r="D929" s="31"/>
      <c r="E929" s="31"/>
      <c r="F929" s="31"/>
      <c r="G929" s="36" t="str">
        <f aca="false">IF(COUNTA(A929:F929)=0,"",IF(E929="","Falta o código",IF(E929&lt;&gt;TRIM(E929),"Confira o código",IF(COUNTIFS(PagoID,E929)&gt;1,"Código repetido",IF(NOT(ISNUMBER(B929)),"Confira a data",IF(OR(B929&lt;1,B929&gt;73415,INT(B929)&lt;&gt;B929),"Confira a data",IF(NOT(ISNUMBER(C929)),"Confira o valor",IF(C929&lt;=0,"Valor maior que zero",IF(COUNTIFS(Medios,D929)&lt;&gt;1,"Escolha um meio",IF(COUNTIFS(GastoID,A929)&lt;&gt;1,"Confira o ID da despesa",IF(SUMIFS(GastoValido,GastoID,A929)&lt;=0,"Corrija a obrigação",IF(B929&lt;SUMIFS(GastoFecha,GastoID,A929),"Anterior à despesa","OK"))))))))))))</f>
        <v/>
      </c>
      <c r="H929" s="34" t="n">
        <f aca="false">IF(G929="OK",C929,0)</f>
        <v>0</v>
      </c>
    </row>
    <row r="930" customFormat="false" ht="25" hidden="false" customHeight="true" outlineLevel="0" collapsed="false">
      <c r="A930" s="31"/>
      <c r="B930" s="32"/>
      <c r="C930" s="33"/>
      <c r="D930" s="31"/>
      <c r="E930" s="31"/>
      <c r="F930" s="31"/>
      <c r="G930" s="36" t="str">
        <f aca="false">IF(COUNTA(A930:F930)=0,"",IF(E930="","Falta o código",IF(E930&lt;&gt;TRIM(E930),"Confira o código",IF(COUNTIFS(PagoID,E930)&gt;1,"Código repetido",IF(NOT(ISNUMBER(B930)),"Confira a data",IF(OR(B930&lt;1,B930&gt;73415,INT(B930)&lt;&gt;B930),"Confira a data",IF(NOT(ISNUMBER(C930)),"Confira o valor",IF(C930&lt;=0,"Valor maior que zero",IF(COUNTIFS(Medios,D930)&lt;&gt;1,"Escolha um meio",IF(COUNTIFS(GastoID,A930)&lt;&gt;1,"Confira o ID da despesa",IF(SUMIFS(GastoValido,GastoID,A930)&lt;=0,"Corrija a obrigação",IF(B930&lt;SUMIFS(GastoFecha,GastoID,A930),"Anterior à despesa","OK"))))))))))))</f>
        <v/>
      </c>
      <c r="H930" s="34" t="n">
        <f aca="false">IF(G930="OK",C930,0)</f>
        <v>0</v>
      </c>
    </row>
    <row r="931" customFormat="false" ht="25" hidden="false" customHeight="true" outlineLevel="0" collapsed="false">
      <c r="A931" s="31"/>
      <c r="B931" s="32"/>
      <c r="C931" s="33"/>
      <c r="D931" s="31"/>
      <c r="E931" s="31"/>
      <c r="F931" s="31"/>
      <c r="G931" s="36" t="str">
        <f aca="false">IF(COUNTA(A931:F931)=0,"",IF(E931="","Falta o código",IF(E931&lt;&gt;TRIM(E931),"Confira o código",IF(COUNTIFS(PagoID,E931)&gt;1,"Código repetido",IF(NOT(ISNUMBER(B931)),"Confira a data",IF(OR(B931&lt;1,B931&gt;73415,INT(B931)&lt;&gt;B931),"Confira a data",IF(NOT(ISNUMBER(C931)),"Confira o valor",IF(C931&lt;=0,"Valor maior que zero",IF(COUNTIFS(Medios,D931)&lt;&gt;1,"Escolha um meio",IF(COUNTIFS(GastoID,A931)&lt;&gt;1,"Confira o ID da despesa",IF(SUMIFS(GastoValido,GastoID,A931)&lt;=0,"Corrija a obrigação",IF(B931&lt;SUMIFS(GastoFecha,GastoID,A931),"Anterior à despesa","OK"))))))))))))</f>
        <v/>
      </c>
      <c r="H931" s="34" t="n">
        <f aca="false">IF(G931="OK",C931,0)</f>
        <v>0</v>
      </c>
    </row>
    <row r="932" customFormat="false" ht="25" hidden="false" customHeight="true" outlineLevel="0" collapsed="false">
      <c r="A932" s="31"/>
      <c r="B932" s="32"/>
      <c r="C932" s="33"/>
      <c r="D932" s="31"/>
      <c r="E932" s="31"/>
      <c r="F932" s="31"/>
      <c r="G932" s="36" t="str">
        <f aca="false">IF(COUNTA(A932:F932)=0,"",IF(E932="","Falta o código",IF(E932&lt;&gt;TRIM(E932),"Confira o código",IF(COUNTIFS(PagoID,E932)&gt;1,"Código repetido",IF(NOT(ISNUMBER(B932)),"Confira a data",IF(OR(B932&lt;1,B932&gt;73415,INT(B932)&lt;&gt;B932),"Confira a data",IF(NOT(ISNUMBER(C932)),"Confira o valor",IF(C932&lt;=0,"Valor maior que zero",IF(COUNTIFS(Medios,D932)&lt;&gt;1,"Escolha um meio",IF(COUNTIFS(GastoID,A932)&lt;&gt;1,"Confira o ID da despesa",IF(SUMIFS(GastoValido,GastoID,A932)&lt;=0,"Corrija a obrigação",IF(B932&lt;SUMIFS(GastoFecha,GastoID,A932),"Anterior à despesa","OK"))))))))))))</f>
        <v/>
      </c>
      <c r="H932" s="34" t="n">
        <f aca="false">IF(G932="OK",C932,0)</f>
        <v>0</v>
      </c>
    </row>
    <row r="933" customFormat="false" ht="25" hidden="false" customHeight="true" outlineLevel="0" collapsed="false">
      <c r="A933" s="31"/>
      <c r="B933" s="32"/>
      <c r="C933" s="33"/>
      <c r="D933" s="31"/>
      <c r="E933" s="31"/>
      <c r="F933" s="31"/>
      <c r="G933" s="36" t="str">
        <f aca="false">IF(COUNTA(A933:F933)=0,"",IF(E933="","Falta o código",IF(E933&lt;&gt;TRIM(E933),"Confira o código",IF(COUNTIFS(PagoID,E933)&gt;1,"Código repetido",IF(NOT(ISNUMBER(B933)),"Confira a data",IF(OR(B933&lt;1,B933&gt;73415,INT(B933)&lt;&gt;B933),"Confira a data",IF(NOT(ISNUMBER(C933)),"Confira o valor",IF(C933&lt;=0,"Valor maior que zero",IF(COUNTIFS(Medios,D933)&lt;&gt;1,"Escolha um meio",IF(COUNTIFS(GastoID,A933)&lt;&gt;1,"Confira o ID da despesa",IF(SUMIFS(GastoValido,GastoID,A933)&lt;=0,"Corrija a obrigação",IF(B933&lt;SUMIFS(GastoFecha,GastoID,A933),"Anterior à despesa","OK"))))))))))))</f>
        <v/>
      </c>
      <c r="H933" s="34" t="n">
        <f aca="false">IF(G933="OK",C933,0)</f>
        <v>0</v>
      </c>
    </row>
    <row r="934" customFormat="false" ht="25" hidden="false" customHeight="true" outlineLevel="0" collapsed="false">
      <c r="A934" s="31"/>
      <c r="B934" s="32"/>
      <c r="C934" s="33"/>
      <c r="D934" s="31"/>
      <c r="E934" s="31"/>
      <c r="F934" s="31"/>
      <c r="G934" s="36" t="str">
        <f aca="false">IF(COUNTA(A934:F934)=0,"",IF(E934="","Falta o código",IF(E934&lt;&gt;TRIM(E934),"Confira o código",IF(COUNTIFS(PagoID,E934)&gt;1,"Código repetido",IF(NOT(ISNUMBER(B934)),"Confira a data",IF(OR(B934&lt;1,B934&gt;73415,INT(B934)&lt;&gt;B934),"Confira a data",IF(NOT(ISNUMBER(C934)),"Confira o valor",IF(C934&lt;=0,"Valor maior que zero",IF(COUNTIFS(Medios,D934)&lt;&gt;1,"Escolha um meio",IF(COUNTIFS(GastoID,A934)&lt;&gt;1,"Confira o ID da despesa",IF(SUMIFS(GastoValido,GastoID,A934)&lt;=0,"Corrija a obrigação",IF(B934&lt;SUMIFS(GastoFecha,GastoID,A934),"Anterior à despesa","OK"))))))))))))</f>
        <v/>
      </c>
      <c r="H934" s="34" t="n">
        <f aca="false">IF(G934="OK",C934,0)</f>
        <v>0</v>
      </c>
    </row>
    <row r="935" customFormat="false" ht="25" hidden="false" customHeight="true" outlineLevel="0" collapsed="false">
      <c r="A935" s="31"/>
      <c r="B935" s="32"/>
      <c r="C935" s="33"/>
      <c r="D935" s="31"/>
      <c r="E935" s="31"/>
      <c r="F935" s="31"/>
      <c r="G935" s="36" t="str">
        <f aca="false">IF(COUNTA(A935:F935)=0,"",IF(E935="","Falta o código",IF(E935&lt;&gt;TRIM(E935),"Confira o código",IF(COUNTIFS(PagoID,E935)&gt;1,"Código repetido",IF(NOT(ISNUMBER(B935)),"Confira a data",IF(OR(B935&lt;1,B935&gt;73415,INT(B935)&lt;&gt;B935),"Confira a data",IF(NOT(ISNUMBER(C935)),"Confira o valor",IF(C935&lt;=0,"Valor maior que zero",IF(COUNTIFS(Medios,D935)&lt;&gt;1,"Escolha um meio",IF(COUNTIFS(GastoID,A935)&lt;&gt;1,"Confira o ID da despesa",IF(SUMIFS(GastoValido,GastoID,A935)&lt;=0,"Corrija a obrigação",IF(B935&lt;SUMIFS(GastoFecha,GastoID,A935),"Anterior à despesa","OK"))))))))))))</f>
        <v/>
      </c>
      <c r="H935" s="34" t="n">
        <f aca="false">IF(G935="OK",C935,0)</f>
        <v>0</v>
      </c>
    </row>
    <row r="936" customFormat="false" ht="25" hidden="false" customHeight="true" outlineLevel="0" collapsed="false">
      <c r="A936" s="31"/>
      <c r="B936" s="32"/>
      <c r="C936" s="33"/>
      <c r="D936" s="31"/>
      <c r="E936" s="31"/>
      <c r="F936" s="31"/>
      <c r="G936" s="36" t="str">
        <f aca="false">IF(COUNTA(A936:F936)=0,"",IF(E936="","Falta o código",IF(E936&lt;&gt;TRIM(E936),"Confira o código",IF(COUNTIFS(PagoID,E936)&gt;1,"Código repetido",IF(NOT(ISNUMBER(B936)),"Confira a data",IF(OR(B936&lt;1,B936&gt;73415,INT(B936)&lt;&gt;B936),"Confira a data",IF(NOT(ISNUMBER(C936)),"Confira o valor",IF(C936&lt;=0,"Valor maior que zero",IF(COUNTIFS(Medios,D936)&lt;&gt;1,"Escolha um meio",IF(COUNTIFS(GastoID,A936)&lt;&gt;1,"Confira o ID da despesa",IF(SUMIFS(GastoValido,GastoID,A936)&lt;=0,"Corrija a obrigação",IF(B936&lt;SUMIFS(GastoFecha,GastoID,A936),"Anterior à despesa","OK"))))))))))))</f>
        <v/>
      </c>
      <c r="H936" s="34" t="n">
        <f aca="false">IF(G936="OK",C936,0)</f>
        <v>0</v>
      </c>
    </row>
    <row r="937" customFormat="false" ht="25" hidden="false" customHeight="true" outlineLevel="0" collapsed="false">
      <c r="A937" s="31"/>
      <c r="B937" s="32"/>
      <c r="C937" s="33"/>
      <c r="D937" s="31"/>
      <c r="E937" s="31"/>
      <c r="F937" s="31"/>
      <c r="G937" s="36" t="str">
        <f aca="false">IF(COUNTA(A937:F937)=0,"",IF(E937="","Falta o código",IF(E937&lt;&gt;TRIM(E937),"Confira o código",IF(COUNTIFS(PagoID,E937)&gt;1,"Código repetido",IF(NOT(ISNUMBER(B937)),"Confira a data",IF(OR(B937&lt;1,B937&gt;73415,INT(B937)&lt;&gt;B937),"Confira a data",IF(NOT(ISNUMBER(C937)),"Confira o valor",IF(C937&lt;=0,"Valor maior que zero",IF(COUNTIFS(Medios,D937)&lt;&gt;1,"Escolha um meio",IF(COUNTIFS(GastoID,A937)&lt;&gt;1,"Confira o ID da despesa",IF(SUMIFS(GastoValido,GastoID,A937)&lt;=0,"Corrija a obrigação",IF(B937&lt;SUMIFS(GastoFecha,GastoID,A937),"Anterior à despesa","OK"))))))))))))</f>
        <v/>
      </c>
      <c r="H937" s="34" t="n">
        <f aca="false">IF(G937="OK",C937,0)</f>
        <v>0</v>
      </c>
    </row>
    <row r="938" customFormat="false" ht="25" hidden="false" customHeight="true" outlineLevel="0" collapsed="false">
      <c r="A938" s="31"/>
      <c r="B938" s="32"/>
      <c r="C938" s="33"/>
      <c r="D938" s="31"/>
      <c r="E938" s="31"/>
      <c r="F938" s="31"/>
      <c r="G938" s="36" t="str">
        <f aca="false">IF(COUNTA(A938:F938)=0,"",IF(E938="","Falta o código",IF(E938&lt;&gt;TRIM(E938),"Confira o código",IF(COUNTIFS(PagoID,E938)&gt;1,"Código repetido",IF(NOT(ISNUMBER(B938)),"Confira a data",IF(OR(B938&lt;1,B938&gt;73415,INT(B938)&lt;&gt;B938),"Confira a data",IF(NOT(ISNUMBER(C938)),"Confira o valor",IF(C938&lt;=0,"Valor maior que zero",IF(COUNTIFS(Medios,D938)&lt;&gt;1,"Escolha um meio",IF(COUNTIFS(GastoID,A938)&lt;&gt;1,"Confira o ID da despesa",IF(SUMIFS(GastoValido,GastoID,A938)&lt;=0,"Corrija a obrigação",IF(B938&lt;SUMIFS(GastoFecha,GastoID,A938),"Anterior à despesa","OK"))))))))))))</f>
        <v/>
      </c>
      <c r="H938" s="34" t="n">
        <f aca="false">IF(G938="OK",C938,0)</f>
        <v>0</v>
      </c>
    </row>
    <row r="939" customFormat="false" ht="25" hidden="false" customHeight="true" outlineLevel="0" collapsed="false">
      <c r="A939" s="31"/>
      <c r="B939" s="32"/>
      <c r="C939" s="33"/>
      <c r="D939" s="31"/>
      <c r="E939" s="31"/>
      <c r="F939" s="31"/>
      <c r="G939" s="36" t="str">
        <f aca="false">IF(COUNTA(A939:F939)=0,"",IF(E939="","Falta o código",IF(E939&lt;&gt;TRIM(E939),"Confira o código",IF(COUNTIFS(PagoID,E939)&gt;1,"Código repetido",IF(NOT(ISNUMBER(B939)),"Confira a data",IF(OR(B939&lt;1,B939&gt;73415,INT(B939)&lt;&gt;B939),"Confira a data",IF(NOT(ISNUMBER(C939)),"Confira o valor",IF(C939&lt;=0,"Valor maior que zero",IF(COUNTIFS(Medios,D939)&lt;&gt;1,"Escolha um meio",IF(COUNTIFS(GastoID,A939)&lt;&gt;1,"Confira o ID da despesa",IF(SUMIFS(GastoValido,GastoID,A939)&lt;=0,"Corrija a obrigação",IF(B939&lt;SUMIFS(GastoFecha,GastoID,A939),"Anterior à despesa","OK"))))))))))))</f>
        <v/>
      </c>
      <c r="H939" s="34" t="n">
        <f aca="false">IF(G939="OK",C939,0)</f>
        <v>0</v>
      </c>
    </row>
    <row r="940" customFormat="false" ht="25" hidden="false" customHeight="true" outlineLevel="0" collapsed="false">
      <c r="A940" s="31"/>
      <c r="B940" s="32"/>
      <c r="C940" s="33"/>
      <c r="D940" s="31"/>
      <c r="E940" s="31"/>
      <c r="F940" s="31"/>
      <c r="G940" s="36" t="str">
        <f aca="false">IF(COUNTA(A940:F940)=0,"",IF(E940="","Falta o código",IF(E940&lt;&gt;TRIM(E940),"Confira o código",IF(COUNTIFS(PagoID,E940)&gt;1,"Código repetido",IF(NOT(ISNUMBER(B940)),"Confira a data",IF(OR(B940&lt;1,B940&gt;73415,INT(B940)&lt;&gt;B940),"Confira a data",IF(NOT(ISNUMBER(C940)),"Confira o valor",IF(C940&lt;=0,"Valor maior que zero",IF(COUNTIFS(Medios,D940)&lt;&gt;1,"Escolha um meio",IF(COUNTIFS(GastoID,A940)&lt;&gt;1,"Confira o ID da despesa",IF(SUMIFS(GastoValido,GastoID,A940)&lt;=0,"Corrija a obrigação",IF(B940&lt;SUMIFS(GastoFecha,GastoID,A940),"Anterior à despesa","OK"))))))))))))</f>
        <v/>
      </c>
      <c r="H940" s="34" t="n">
        <f aca="false">IF(G940="OK",C940,0)</f>
        <v>0</v>
      </c>
    </row>
    <row r="941" customFormat="false" ht="25" hidden="false" customHeight="true" outlineLevel="0" collapsed="false">
      <c r="A941" s="31"/>
      <c r="B941" s="32"/>
      <c r="C941" s="33"/>
      <c r="D941" s="31"/>
      <c r="E941" s="31"/>
      <c r="F941" s="31"/>
      <c r="G941" s="36" t="str">
        <f aca="false">IF(COUNTA(A941:F941)=0,"",IF(E941="","Falta o código",IF(E941&lt;&gt;TRIM(E941),"Confira o código",IF(COUNTIFS(PagoID,E941)&gt;1,"Código repetido",IF(NOT(ISNUMBER(B941)),"Confira a data",IF(OR(B941&lt;1,B941&gt;73415,INT(B941)&lt;&gt;B941),"Confira a data",IF(NOT(ISNUMBER(C941)),"Confira o valor",IF(C941&lt;=0,"Valor maior que zero",IF(COUNTIFS(Medios,D941)&lt;&gt;1,"Escolha um meio",IF(COUNTIFS(GastoID,A941)&lt;&gt;1,"Confira o ID da despesa",IF(SUMIFS(GastoValido,GastoID,A941)&lt;=0,"Corrija a obrigação",IF(B941&lt;SUMIFS(GastoFecha,GastoID,A941),"Anterior à despesa","OK"))))))))))))</f>
        <v/>
      </c>
      <c r="H941" s="34" t="n">
        <f aca="false">IF(G941="OK",C941,0)</f>
        <v>0</v>
      </c>
    </row>
    <row r="942" customFormat="false" ht="25" hidden="false" customHeight="true" outlineLevel="0" collapsed="false">
      <c r="A942" s="31"/>
      <c r="B942" s="32"/>
      <c r="C942" s="33"/>
      <c r="D942" s="31"/>
      <c r="E942" s="31"/>
      <c r="F942" s="31"/>
      <c r="G942" s="36" t="str">
        <f aca="false">IF(COUNTA(A942:F942)=0,"",IF(E942="","Falta o código",IF(E942&lt;&gt;TRIM(E942),"Confira o código",IF(COUNTIFS(PagoID,E942)&gt;1,"Código repetido",IF(NOT(ISNUMBER(B942)),"Confira a data",IF(OR(B942&lt;1,B942&gt;73415,INT(B942)&lt;&gt;B942),"Confira a data",IF(NOT(ISNUMBER(C942)),"Confira o valor",IF(C942&lt;=0,"Valor maior que zero",IF(COUNTIFS(Medios,D942)&lt;&gt;1,"Escolha um meio",IF(COUNTIFS(GastoID,A942)&lt;&gt;1,"Confira o ID da despesa",IF(SUMIFS(GastoValido,GastoID,A942)&lt;=0,"Corrija a obrigação",IF(B942&lt;SUMIFS(GastoFecha,GastoID,A942),"Anterior à despesa","OK"))))))))))))</f>
        <v/>
      </c>
      <c r="H942" s="34" t="n">
        <f aca="false">IF(G942="OK",C942,0)</f>
        <v>0</v>
      </c>
    </row>
    <row r="943" customFormat="false" ht="25" hidden="false" customHeight="true" outlineLevel="0" collapsed="false">
      <c r="A943" s="31"/>
      <c r="B943" s="32"/>
      <c r="C943" s="33"/>
      <c r="D943" s="31"/>
      <c r="E943" s="31"/>
      <c r="F943" s="31"/>
      <c r="G943" s="36" t="str">
        <f aca="false">IF(COUNTA(A943:F943)=0,"",IF(E943="","Falta o código",IF(E943&lt;&gt;TRIM(E943),"Confira o código",IF(COUNTIFS(PagoID,E943)&gt;1,"Código repetido",IF(NOT(ISNUMBER(B943)),"Confira a data",IF(OR(B943&lt;1,B943&gt;73415,INT(B943)&lt;&gt;B943),"Confira a data",IF(NOT(ISNUMBER(C943)),"Confira o valor",IF(C943&lt;=0,"Valor maior que zero",IF(COUNTIFS(Medios,D943)&lt;&gt;1,"Escolha um meio",IF(COUNTIFS(GastoID,A943)&lt;&gt;1,"Confira o ID da despesa",IF(SUMIFS(GastoValido,GastoID,A943)&lt;=0,"Corrija a obrigação",IF(B943&lt;SUMIFS(GastoFecha,GastoID,A943),"Anterior à despesa","OK"))))))))))))</f>
        <v/>
      </c>
      <c r="H943" s="34" t="n">
        <f aca="false">IF(G943="OK",C943,0)</f>
        <v>0</v>
      </c>
    </row>
    <row r="944" customFormat="false" ht="25" hidden="false" customHeight="true" outlineLevel="0" collapsed="false">
      <c r="A944" s="31"/>
      <c r="B944" s="32"/>
      <c r="C944" s="33"/>
      <c r="D944" s="31"/>
      <c r="E944" s="31"/>
      <c r="F944" s="31"/>
      <c r="G944" s="36" t="str">
        <f aca="false">IF(COUNTA(A944:F944)=0,"",IF(E944="","Falta o código",IF(E944&lt;&gt;TRIM(E944),"Confira o código",IF(COUNTIFS(PagoID,E944)&gt;1,"Código repetido",IF(NOT(ISNUMBER(B944)),"Confira a data",IF(OR(B944&lt;1,B944&gt;73415,INT(B944)&lt;&gt;B944),"Confira a data",IF(NOT(ISNUMBER(C944)),"Confira o valor",IF(C944&lt;=0,"Valor maior que zero",IF(COUNTIFS(Medios,D944)&lt;&gt;1,"Escolha um meio",IF(COUNTIFS(GastoID,A944)&lt;&gt;1,"Confira o ID da despesa",IF(SUMIFS(GastoValido,GastoID,A944)&lt;=0,"Corrija a obrigação",IF(B944&lt;SUMIFS(GastoFecha,GastoID,A944),"Anterior à despesa","OK"))))))))))))</f>
        <v/>
      </c>
      <c r="H944" s="34" t="n">
        <f aca="false">IF(G944="OK",C944,0)</f>
        <v>0</v>
      </c>
    </row>
    <row r="945" customFormat="false" ht="25" hidden="false" customHeight="true" outlineLevel="0" collapsed="false">
      <c r="A945" s="31"/>
      <c r="B945" s="32"/>
      <c r="C945" s="33"/>
      <c r="D945" s="31"/>
      <c r="E945" s="31"/>
      <c r="F945" s="31"/>
      <c r="G945" s="36" t="str">
        <f aca="false">IF(COUNTA(A945:F945)=0,"",IF(E945="","Falta o código",IF(E945&lt;&gt;TRIM(E945),"Confira o código",IF(COUNTIFS(PagoID,E945)&gt;1,"Código repetido",IF(NOT(ISNUMBER(B945)),"Confira a data",IF(OR(B945&lt;1,B945&gt;73415,INT(B945)&lt;&gt;B945),"Confira a data",IF(NOT(ISNUMBER(C945)),"Confira o valor",IF(C945&lt;=0,"Valor maior que zero",IF(COUNTIFS(Medios,D945)&lt;&gt;1,"Escolha um meio",IF(COUNTIFS(GastoID,A945)&lt;&gt;1,"Confira o ID da despesa",IF(SUMIFS(GastoValido,GastoID,A945)&lt;=0,"Corrija a obrigação",IF(B945&lt;SUMIFS(GastoFecha,GastoID,A945),"Anterior à despesa","OK"))))))))))))</f>
        <v/>
      </c>
      <c r="H945" s="34" t="n">
        <f aca="false">IF(G945="OK",C945,0)</f>
        <v>0</v>
      </c>
    </row>
    <row r="946" customFormat="false" ht="25" hidden="false" customHeight="true" outlineLevel="0" collapsed="false">
      <c r="A946" s="31"/>
      <c r="B946" s="32"/>
      <c r="C946" s="33"/>
      <c r="D946" s="31"/>
      <c r="E946" s="31"/>
      <c r="F946" s="31"/>
      <c r="G946" s="36" t="str">
        <f aca="false">IF(COUNTA(A946:F946)=0,"",IF(E946="","Falta o código",IF(E946&lt;&gt;TRIM(E946),"Confira o código",IF(COUNTIFS(PagoID,E946)&gt;1,"Código repetido",IF(NOT(ISNUMBER(B946)),"Confira a data",IF(OR(B946&lt;1,B946&gt;73415,INT(B946)&lt;&gt;B946),"Confira a data",IF(NOT(ISNUMBER(C946)),"Confira o valor",IF(C946&lt;=0,"Valor maior que zero",IF(COUNTIFS(Medios,D946)&lt;&gt;1,"Escolha um meio",IF(COUNTIFS(GastoID,A946)&lt;&gt;1,"Confira o ID da despesa",IF(SUMIFS(GastoValido,GastoID,A946)&lt;=0,"Corrija a obrigação",IF(B946&lt;SUMIFS(GastoFecha,GastoID,A946),"Anterior à despesa","OK"))))))))))))</f>
        <v/>
      </c>
      <c r="H946" s="34" t="n">
        <f aca="false">IF(G946="OK",C946,0)</f>
        <v>0</v>
      </c>
    </row>
    <row r="947" customFormat="false" ht="25" hidden="false" customHeight="true" outlineLevel="0" collapsed="false">
      <c r="A947" s="31"/>
      <c r="B947" s="32"/>
      <c r="C947" s="33"/>
      <c r="D947" s="31"/>
      <c r="E947" s="31"/>
      <c r="F947" s="31"/>
      <c r="G947" s="36" t="str">
        <f aca="false">IF(COUNTA(A947:F947)=0,"",IF(E947="","Falta o código",IF(E947&lt;&gt;TRIM(E947),"Confira o código",IF(COUNTIFS(PagoID,E947)&gt;1,"Código repetido",IF(NOT(ISNUMBER(B947)),"Confira a data",IF(OR(B947&lt;1,B947&gt;73415,INT(B947)&lt;&gt;B947),"Confira a data",IF(NOT(ISNUMBER(C947)),"Confira o valor",IF(C947&lt;=0,"Valor maior que zero",IF(COUNTIFS(Medios,D947)&lt;&gt;1,"Escolha um meio",IF(COUNTIFS(GastoID,A947)&lt;&gt;1,"Confira o ID da despesa",IF(SUMIFS(GastoValido,GastoID,A947)&lt;=0,"Corrija a obrigação",IF(B947&lt;SUMIFS(GastoFecha,GastoID,A947),"Anterior à despesa","OK"))))))))))))</f>
        <v/>
      </c>
      <c r="H947" s="34" t="n">
        <f aca="false">IF(G947="OK",C947,0)</f>
        <v>0</v>
      </c>
    </row>
    <row r="948" customFormat="false" ht="25" hidden="false" customHeight="true" outlineLevel="0" collapsed="false">
      <c r="A948" s="31"/>
      <c r="B948" s="32"/>
      <c r="C948" s="33"/>
      <c r="D948" s="31"/>
      <c r="E948" s="31"/>
      <c r="F948" s="31"/>
      <c r="G948" s="36" t="str">
        <f aca="false">IF(COUNTA(A948:F948)=0,"",IF(E948="","Falta o código",IF(E948&lt;&gt;TRIM(E948),"Confira o código",IF(COUNTIFS(PagoID,E948)&gt;1,"Código repetido",IF(NOT(ISNUMBER(B948)),"Confira a data",IF(OR(B948&lt;1,B948&gt;73415,INT(B948)&lt;&gt;B948),"Confira a data",IF(NOT(ISNUMBER(C948)),"Confira o valor",IF(C948&lt;=0,"Valor maior que zero",IF(COUNTIFS(Medios,D948)&lt;&gt;1,"Escolha um meio",IF(COUNTIFS(GastoID,A948)&lt;&gt;1,"Confira o ID da despesa",IF(SUMIFS(GastoValido,GastoID,A948)&lt;=0,"Corrija a obrigação",IF(B948&lt;SUMIFS(GastoFecha,GastoID,A948),"Anterior à despesa","OK"))))))))))))</f>
        <v/>
      </c>
      <c r="H948" s="34" t="n">
        <f aca="false">IF(G948="OK",C948,0)</f>
        <v>0</v>
      </c>
    </row>
    <row r="949" customFormat="false" ht="25" hidden="false" customHeight="true" outlineLevel="0" collapsed="false">
      <c r="A949" s="31"/>
      <c r="B949" s="32"/>
      <c r="C949" s="33"/>
      <c r="D949" s="31"/>
      <c r="E949" s="31"/>
      <c r="F949" s="31"/>
      <c r="G949" s="36" t="str">
        <f aca="false">IF(COUNTA(A949:F949)=0,"",IF(E949="","Falta o código",IF(E949&lt;&gt;TRIM(E949),"Confira o código",IF(COUNTIFS(PagoID,E949)&gt;1,"Código repetido",IF(NOT(ISNUMBER(B949)),"Confira a data",IF(OR(B949&lt;1,B949&gt;73415,INT(B949)&lt;&gt;B949),"Confira a data",IF(NOT(ISNUMBER(C949)),"Confira o valor",IF(C949&lt;=0,"Valor maior que zero",IF(COUNTIFS(Medios,D949)&lt;&gt;1,"Escolha um meio",IF(COUNTIFS(GastoID,A949)&lt;&gt;1,"Confira o ID da despesa",IF(SUMIFS(GastoValido,GastoID,A949)&lt;=0,"Corrija a obrigação",IF(B949&lt;SUMIFS(GastoFecha,GastoID,A949),"Anterior à despesa","OK"))))))))))))</f>
        <v/>
      </c>
      <c r="H949" s="34" t="n">
        <f aca="false">IF(G949="OK",C949,0)</f>
        <v>0</v>
      </c>
    </row>
    <row r="950" customFormat="false" ht="25" hidden="false" customHeight="true" outlineLevel="0" collapsed="false">
      <c r="A950" s="31"/>
      <c r="B950" s="32"/>
      <c r="C950" s="33"/>
      <c r="D950" s="31"/>
      <c r="E950" s="31"/>
      <c r="F950" s="31"/>
      <c r="G950" s="36" t="str">
        <f aca="false">IF(COUNTA(A950:F950)=0,"",IF(E950="","Falta o código",IF(E950&lt;&gt;TRIM(E950),"Confira o código",IF(COUNTIFS(PagoID,E950)&gt;1,"Código repetido",IF(NOT(ISNUMBER(B950)),"Confira a data",IF(OR(B950&lt;1,B950&gt;73415,INT(B950)&lt;&gt;B950),"Confira a data",IF(NOT(ISNUMBER(C950)),"Confira o valor",IF(C950&lt;=0,"Valor maior que zero",IF(COUNTIFS(Medios,D950)&lt;&gt;1,"Escolha um meio",IF(COUNTIFS(GastoID,A950)&lt;&gt;1,"Confira o ID da despesa",IF(SUMIFS(GastoValido,GastoID,A950)&lt;=0,"Corrija a obrigação",IF(B950&lt;SUMIFS(GastoFecha,GastoID,A950),"Anterior à despesa","OK"))))))))))))</f>
        <v/>
      </c>
      <c r="H950" s="34" t="n">
        <f aca="false">IF(G950="OK",C950,0)</f>
        <v>0</v>
      </c>
    </row>
    <row r="951" customFormat="false" ht="25" hidden="false" customHeight="true" outlineLevel="0" collapsed="false">
      <c r="A951" s="31"/>
      <c r="B951" s="32"/>
      <c r="C951" s="33"/>
      <c r="D951" s="31"/>
      <c r="E951" s="31"/>
      <c r="F951" s="31"/>
      <c r="G951" s="36" t="str">
        <f aca="false">IF(COUNTA(A951:F951)=0,"",IF(E951="","Falta o código",IF(E951&lt;&gt;TRIM(E951),"Confira o código",IF(COUNTIFS(PagoID,E951)&gt;1,"Código repetido",IF(NOT(ISNUMBER(B951)),"Confira a data",IF(OR(B951&lt;1,B951&gt;73415,INT(B951)&lt;&gt;B951),"Confira a data",IF(NOT(ISNUMBER(C951)),"Confira o valor",IF(C951&lt;=0,"Valor maior que zero",IF(COUNTIFS(Medios,D951)&lt;&gt;1,"Escolha um meio",IF(COUNTIFS(GastoID,A951)&lt;&gt;1,"Confira o ID da despesa",IF(SUMIFS(GastoValido,GastoID,A951)&lt;=0,"Corrija a obrigação",IF(B951&lt;SUMIFS(GastoFecha,GastoID,A951),"Anterior à despesa","OK"))))))))))))</f>
        <v/>
      </c>
      <c r="H951" s="34" t="n">
        <f aca="false">IF(G951="OK",C951,0)</f>
        <v>0</v>
      </c>
    </row>
    <row r="952" customFormat="false" ht="25" hidden="false" customHeight="true" outlineLevel="0" collapsed="false">
      <c r="A952" s="31"/>
      <c r="B952" s="32"/>
      <c r="C952" s="33"/>
      <c r="D952" s="31"/>
      <c r="E952" s="31"/>
      <c r="F952" s="31"/>
      <c r="G952" s="36" t="str">
        <f aca="false">IF(COUNTA(A952:F952)=0,"",IF(E952="","Falta o código",IF(E952&lt;&gt;TRIM(E952),"Confira o código",IF(COUNTIFS(PagoID,E952)&gt;1,"Código repetido",IF(NOT(ISNUMBER(B952)),"Confira a data",IF(OR(B952&lt;1,B952&gt;73415,INT(B952)&lt;&gt;B952),"Confira a data",IF(NOT(ISNUMBER(C952)),"Confira o valor",IF(C952&lt;=0,"Valor maior que zero",IF(COUNTIFS(Medios,D952)&lt;&gt;1,"Escolha um meio",IF(COUNTIFS(GastoID,A952)&lt;&gt;1,"Confira o ID da despesa",IF(SUMIFS(GastoValido,GastoID,A952)&lt;=0,"Corrija a obrigação",IF(B952&lt;SUMIFS(GastoFecha,GastoID,A952),"Anterior à despesa","OK"))))))))))))</f>
        <v/>
      </c>
      <c r="H952" s="34" t="n">
        <f aca="false">IF(G952="OK",C952,0)</f>
        <v>0</v>
      </c>
    </row>
    <row r="953" customFormat="false" ht="25" hidden="false" customHeight="true" outlineLevel="0" collapsed="false">
      <c r="A953" s="31"/>
      <c r="B953" s="32"/>
      <c r="C953" s="33"/>
      <c r="D953" s="31"/>
      <c r="E953" s="31"/>
      <c r="F953" s="31"/>
      <c r="G953" s="36" t="str">
        <f aca="false">IF(COUNTA(A953:F953)=0,"",IF(E953="","Falta o código",IF(E953&lt;&gt;TRIM(E953),"Confira o código",IF(COUNTIFS(PagoID,E953)&gt;1,"Código repetido",IF(NOT(ISNUMBER(B953)),"Confira a data",IF(OR(B953&lt;1,B953&gt;73415,INT(B953)&lt;&gt;B953),"Confira a data",IF(NOT(ISNUMBER(C953)),"Confira o valor",IF(C953&lt;=0,"Valor maior que zero",IF(COUNTIFS(Medios,D953)&lt;&gt;1,"Escolha um meio",IF(COUNTIFS(GastoID,A953)&lt;&gt;1,"Confira o ID da despesa",IF(SUMIFS(GastoValido,GastoID,A953)&lt;=0,"Corrija a obrigação",IF(B953&lt;SUMIFS(GastoFecha,GastoID,A953),"Anterior à despesa","OK"))))))))))))</f>
        <v/>
      </c>
      <c r="H953" s="34" t="n">
        <f aca="false">IF(G953="OK",C953,0)</f>
        <v>0</v>
      </c>
    </row>
    <row r="954" customFormat="false" ht="25" hidden="false" customHeight="true" outlineLevel="0" collapsed="false">
      <c r="A954" s="31"/>
      <c r="B954" s="32"/>
      <c r="C954" s="33"/>
      <c r="D954" s="31"/>
      <c r="E954" s="31"/>
      <c r="F954" s="31"/>
      <c r="G954" s="36" t="str">
        <f aca="false">IF(COUNTA(A954:F954)=0,"",IF(E954="","Falta o código",IF(E954&lt;&gt;TRIM(E954),"Confira o código",IF(COUNTIFS(PagoID,E954)&gt;1,"Código repetido",IF(NOT(ISNUMBER(B954)),"Confira a data",IF(OR(B954&lt;1,B954&gt;73415,INT(B954)&lt;&gt;B954),"Confira a data",IF(NOT(ISNUMBER(C954)),"Confira o valor",IF(C954&lt;=0,"Valor maior que zero",IF(COUNTIFS(Medios,D954)&lt;&gt;1,"Escolha um meio",IF(COUNTIFS(GastoID,A954)&lt;&gt;1,"Confira o ID da despesa",IF(SUMIFS(GastoValido,GastoID,A954)&lt;=0,"Corrija a obrigação",IF(B954&lt;SUMIFS(GastoFecha,GastoID,A954),"Anterior à despesa","OK"))))))))))))</f>
        <v/>
      </c>
      <c r="H954" s="34" t="n">
        <f aca="false">IF(G954="OK",C954,0)</f>
        <v>0</v>
      </c>
    </row>
    <row r="955" customFormat="false" ht="25" hidden="false" customHeight="true" outlineLevel="0" collapsed="false">
      <c r="A955" s="31"/>
      <c r="B955" s="32"/>
      <c r="C955" s="33"/>
      <c r="D955" s="31"/>
      <c r="E955" s="31"/>
      <c r="F955" s="31"/>
      <c r="G955" s="36" t="str">
        <f aca="false">IF(COUNTA(A955:F955)=0,"",IF(E955="","Falta o código",IF(E955&lt;&gt;TRIM(E955),"Confira o código",IF(COUNTIFS(PagoID,E955)&gt;1,"Código repetido",IF(NOT(ISNUMBER(B955)),"Confira a data",IF(OR(B955&lt;1,B955&gt;73415,INT(B955)&lt;&gt;B955),"Confira a data",IF(NOT(ISNUMBER(C955)),"Confira o valor",IF(C955&lt;=0,"Valor maior que zero",IF(COUNTIFS(Medios,D955)&lt;&gt;1,"Escolha um meio",IF(COUNTIFS(GastoID,A955)&lt;&gt;1,"Confira o ID da despesa",IF(SUMIFS(GastoValido,GastoID,A955)&lt;=0,"Corrija a obrigação",IF(B955&lt;SUMIFS(GastoFecha,GastoID,A955),"Anterior à despesa","OK"))))))))))))</f>
        <v/>
      </c>
      <c r="H955" s="34" t="n">
        <f aca="false">IF(G955="OK",C955,0)</f>
        <v>0</v>
      </c>
    </row>
    <row r="956" customFormat="false" ht="25" hidden="false" customHeight="true" outlineLevel="0" collapsed="false">
      <c r="A956" s="31"/>
      <c r="B956" s="32"/>
      <c r="C956" s="33"/>
      <c r="D956" s="31"/>
      <c r="E956" s="31"/>
      <c r="F956" s="31"/>
      <c r="G956" s="36" t="str">
        <f aca="false">IF(COUNTA(A956:F956)=0,"",IF(E956="","Falta o código",IF(E956&lt;&gt;TRIM(E956),"Confira o código",IF(COUNTIFS(PagoID,E956)&gt;1,"Código repetido",IF(NOT(ISNUMBER(B956)),"Confira a data",IF(OR(B956&lt;1,B956&gt;73415,INT(B956)&lt;&gt;B956),"Confira a data",IF(NOT(ISNUMBER(C956)),"Confira o valor",IF(C956&lt;=0,"Valor maior que zero",IF(COUNTIFS(Medios,D956)&lt;&gt;1,"Escolha um meio",IF(COUNTIFS(GastoID,A956)&lt;&gt;1,"Confira o ID da despesa",IF(SUMIFS(GastoValido,GastoID,A956)&lt;=0,"Corrija a obrigação",IF(B956&lt;SUMIFS(GastoFecha,GastoID,A956),"Anterior à despesa","OK"))))))))))))</f>
        <v/>
      </c>
      <c r="H956" s="34" t="n">
        <f aca="false">IF(G956="OK",C956,0)</f>
        <v>0</v>
      </c>
    </row>
    <row r="957" customFormat="false" ht="25" hidden="false" customHeight="true" outlineLevel="0" collapsed="false">
      <c r="A957" s="31"/>
      <c r="B957" s="32"/>
      <c r="C957" s="33"/>
      <c r="D957" s="31"/>
      <c r="E957" s="31"/>
      <c r="F957" s="31"/>
      <c r="G957" s="36" t="str">
        <f aca="false">IF(COUNTA(A957:F957)=0,"",IF(E957="","Falta o código",IF(E957&lt;&gt;TRIM(E957),"Confira o código",IF(COUNTIFS(PagoID,E957)&gt;1,"Código repetido",IF(NOT(ISNUMBER(B957)),"Confira a data",IF(OR(B957&lt;1,B957&gt;73415,INT(B957)&lt;&gt;B957),"Confira a data",IF(NOT(ISNUMBER(C957)),"Confira o valor",IF(C957&lt;=0,"Valor maior que zero",IF(COUNTIFS(Medios,D957)&lt;&gt;1,"Escolha um meio",IF(COUNTIFS(GastoID,A957)&lt;&gt;1,"Confira o ID da despesa",IF(SUMIFS(GastoValido,GastoID,A957)&lt;=0,"Corrija a obrigação",IF(B957&lt;SUMIFS(GastoFecha,GastoID,A957),"Anterior à despesa","OK"))))))))))))</f>
        <v/>
      </c>
      <c r="H957" s="34" t="n">
        <f aca="false">IF(G957="OK",C957,0)</f>
        <v>0</v>
      </c>
    </row>
    <row r="958" customFormat="false" ht="25" hidden="false" customHeight="true" outlineLevel="0" collapsed="false">
      <c r="A958" s="31"/>
      <c r="B958" s="32"/>
      <c r="C958" s="33"/>
      <c r="D958" s="31"/>
      <c r="E958" s="31"/>
      <c r="F958" s="31"/>
      <c r="G958" s="36" t="str">
        <f aca="false">IF(COUNTA(A958:F958)=0,"",IF(E958="","Falta o código",IF(E958&lt;&gt;TRIM(E958),"Confira o código",IF(COUNTIFS(PagoID,E958)&gt;1,"Código repetido",IF(NOT(ISNUMBER(B958)),"Confira a data",IF(OR(B958&lt;1,B958&gt;73415,INT(B958)&lt;&gt;B958),"Confira a data",IF(NOT(ISNUMBER(C958)),"Confira o valor",IF(C958&lt;=0,"Valor maior que zero",IF(COUNTIFS(Medios,D958)&lt;&gt;1,"Escolha um meio",IF(COUNTIFS(GastoID,A958)&lt;&gt;1,"Confira o ID da despesa",IF(SUMIFS(GastoValido,GastoID,A958)&lt;=0,"Corrija a obrigação",IF(B958&lt;SUMIFS(GastoFecha,GastoID,A958),"Anterior à despesa","OK"))))))))))))</f>
        <v/>
      </c>
      <c r="H958" s="34" t="n">
        <f aca="false">IF(G958="OK",C958,0)</f>
        <v>0</v>
      </c>
    </row>
    <row r="959" customFormat="false" ht="25" hidden="false" customHeight="true" outlineLevel="0" collapsed="false">
      <c r="A959" s="31"/>
      <c r="B959" s="32"/>
      <c r="C959" s="33"/>
      <c r="D959" s="31"/>
      <c r="E959" s="31"/>
      <c r="F959" s="31"/>
      <c r="G959" s="36" t="str">
        <f aca="false">IF(COUNTA(A959:F959)=0,"",IF(E959="","Falta o código",IF(E959&lt;&gt;TRIM(E959),"Confira o código",IF(COUNTIFS(PagoID,E959)&gt;1,"Código repetido",IF(NOT(ISNUMBER(B959)),"Confira a data",IF(OR(B959&lt;1,B959&gt;73415,INT(B959)&lt;&gt;B959),"Confira a data",IF(NOT(ISNUMBER(C959)),"Confira o valor",IF(C959&lt;=0,"Valor maior que zero",IF(COUNTIFS(Medios,D959)&lt;&gt;1,"Escolha um meio",IF(COUNTIFS(GastoID,A959)&lt;&gt;1,"Confira o ID da despesa",IF(SUMIFS(GastoValido,GastoID,A959)&lt;=0,"Corrija a obrigação",IF(B959&lt;SUMIFS(GastoFecha,GastoID,A959),"Anterior à despesa","OK"))))))))))))</f>
        <v/>
      </c>
      <c r="H959" s="34" t="n">
        <f aca="false">IF(G959="OK",C959,0)</f>
        <v>0</v>
      </c>
    </row>
    <row r="960" customFormat="false" ht="25" hidden="false" customHeight="true" outlineLevel="0" collapsed="false">
      <c r="A960" s="31"/>
      <c r="B960" s="32"/>
      <c r="C960" s="33"/>
      <c r="D960" s="31"/>
      <c r="E960" s="31"/>
      <c r="F960" s="31"/>
      <c r="G960" s="36" t="str">
        <f aca="false">IF(COUNTA(A960:F960)=0,"",IF(E960="","Falta o código",IF(E960&lt;&gt;TRIM(E960),"Confira o código",IF(COUNTIFS(PagoID,E960)&gt;1,"Código repetido",IF(NOT(ISNUMBER(B960)),"Confira a data",IF(OR(B960&lt;1,B960&gt;73415,INT(B960)&lt;&gt;B960),"Confira a data",IF(NOT(ISNUMBER(C960)),"Confira o valor",IF(C960&lt;=0,"Valor maior que zero",IF(COUNTIFS(Medios,D960)&lt;&gt;1,"Escolha um meio",IF(COUNTIFS(GastoID,A960)&lt;&gt;1,"Confira o ID da despesa",IF(SUMIFS(GastoValido,GastoID,A960)&lt;=0,"Corrija a obrigação",IF(B960&lt;SUMIFS(GastoFecha,GastoID,A960),"Anterior à despesa","OK"))))))))))))</f>
        <v/>
      </c>
      <c r="H960" s="34" t="n">
        <f aca="false">IF(G960="OK",C960,0)</f>
        <v>0</v>
      </c>
    </row>
    <row r="961" customFormat="false" ht="25" hidden="false" customHeight="true" outlineLevel="0" collapsed="false">
      <c r="A961" s="31"/>
      <c r="B961" s="32"/>
      <c r="C961" s="33"/>
      <c r="D961" s="31"/>
      <c r="E961" s="31"/>
      <c r="F961" s="31"/>
      <c r="G961" s="36" t="str">
        <f aca="false">IF(COUNTA(A961:F961)=0,"",IF(E961="","Falta o código",IF(E961&lt;&gt;TRIM(E961),"Confira o código",IF(COUNTIFS(PagoID,E961)&gt;1,"Código repetido",IF(NOT(ISNUMBER(B961)),"Confira a data",IF(OR(B961&lt;1,B961&gt;73415,INT(B961)&lt;&gt;B961),"Confira a data",IF(NOT(ISNUMBER(C961)),"Confira o valor",IF(C961&lt;=0,"Valor maior que zero",IF(COUNTIFS(Medios,D961)&lt;&gt;1,"Escolha um meio",IF(COUNTIFS(GastoID,A961)&lt;&gt;1,"Confira o ID da despesa",IF(SUMIFS(GastoValido,GastoID,A961)&lt;=0,"Corrija a obrigação",IF(B961&lt;SUMIFS(GastoFecha,GastoID,A961),"Anterior à despesa","OK"))))))))))))</f>
        <v/>
      </c>
      <c r="H961" s="34" t="n">
        <f aca="false">IF(G961="OK",C961,0)</f>
        <v>0</v>
      </c>
    </row>
    <row r="962" customFormat="false" ht="25" hidden="false" customHeight="true" outlineLevel="0" collapsed="false">
      <c r="A962" s="31"/>
      <c r="B962" s="32"/>
      <c r="C962" s="33"/>
      <c r="D962" s="31"/>
      <c r="E962" s="31"/>
      <c r="F962" s="31"/>
      <c r="G962" s="36" t="str">
        <f aca="false">IF(COUNTA(A962:F962)=0,"",IF(E962="","Falta o código",IF(E962&lt;&gt;TRIM(E962),"Confira o código",IF(COUNTIFS(PagoID,E962)&gt;1,"Código repetido",IF(NOT(ISNUMBER(B962)),"Confira a data",IF(OR(B962&lt;1,B962&gt;73415,INT(B962)&lt;&gt;B962),"Confira a data",IF(NOT(ISNUMBER(C962)),"Confira o valor",IF(C962&lt;=0,"Valor maior que zero",IF(COUNTIFS(Medios,D962)&lt;&gt;1,"Escolha um meio",IF(COUNTIFS(GastoID,A962)&lt;&gt;1,"Confira o ID da despesa",IF(SUMIFS(GastoValido,GastoID,A962)&lt;=0,"Corrija a obrigação",IF(B962&lt;SUMIFS(GastoFecha,GastoID,A962),"Anterior à despesa","OK"))))))))))))</f>
        <v/>
      </c>
      <c r="H962" s="34" t="n">
        <f aca="false">IF(G962="OK",C962,0)</f>
        <v>0</v>
      </c>
    </row>
    <row r="963" customFormat="false" ht="25" hidden="false" customHeight="true" outlineLevel="0" collapsed="false">
      <c r="A963" s="31"/>
      <c r="B963" s="32"/>
      <c r="C963" s="33"/>
      <c r="D963" s="31"/>
      <c r="E963" s="31"/>
      <c r="F963" s="31"/>
      <c r="G963" s="36" t="str">
        <f aca="false">IF(COUNTA(A963:F963)=0,"",IF(E963="","Falta o código",IF(E963&lt;&gt;TRIM(E963),"Confira o código",IF(COUNTIFS(PagoID,E963)&gt;1,"Código repetido",IF(NOT(ISNUMBER(B963)),"Confira a data",IF(OR(B963&lt;1,B963&gt;73415,INT(B963)&lt;&gt;B963),"Confira a data",IF(NOT(ISNUMBER(C963)),"Confira o valor",IF(C963&lt;=0,"Valor maior que zero",IF(COUNTIFS(Medios,D963)&lt;&gt;1,"Escolha um meio",IF(COUNTIFS(GastoID,A963)&lt;&gt;1,"Confira o ID da despesa",IF(SUMIFS(GastoValido,GastoID,A963)&lt;=0,"Corrija a obrigação",IF(B963&lt;SUMIFS(GastoFecha,GastoID,A963),"Anterior à despesa","OK"))))))))))))</f>
        <v/>
      </c>
      <c r="H963" s="34" t="n">
        <f aca="false">IF(G963="OK",C963,0)</f>
        <v>0</v>
      </c>
    </row>
    <row r="964" customFormat="false" ht="25" hidden="false" customHeight="true" outlineLevel="0" collapsed="false">
      <c r="A964" s="31"/>
      <c r="B964" s="32"/>
      <c r="C964" s="33"/>
      <c r="D964" s="31"/>
      <c r="E964" s="31"/>
      <c r="F964" s="31"/>
      <c r="G964" s="36" t="str">
        <f aca="false">IF(COUNTA(A964:F964)=0,"",IF(E964="","Falta o código",IF(E964&lt;&gt;TRIM(E964),"Confira o código",IF(COUNTIFS(PagoID,E964)&gt;1,"Código repetido",IF(NOT(ISNUMBER(B964)),"Confira a data",IF(OR(B964&lt;1,B964&gt;73415,INT(B964)&lt;&gt;B964),"Confira a data",IF(NOT(ISNUMBER(C964)),"Confira o valor",IF(C964&lt;=0,"Valor maior que zero",IF(COUNTIFS(Medios,D964)&lt;&gt;1,"Escolha um meio",IF(COUNTIFS(GastoID,A964)&lt;&gt;1,"Confira o ID da despesa",IF(SUMIFS(GastoValido,GastoID,A964)&lt;=0,"Corrija a obrigação",IF(B964&lt;SUMIFS(GastoFecha,GastoID,A964),"Anterior à despesa","OK"))))))))))))</f>
        <v/>
      </c>
      <c r="H964" s="34" t="n">
        <f aca="false">IF(G964="OK",C964,0)</f>
        <v>0</v>
      </c>
    </row>
    <row r="965" customFormat="false" ht="25" hidden="false" customHeight="true" outlineLevel="0" collapsed="false">
      <c r="A965" s="31"/>
      <c r="B965" s="32"/>
      <c r="C965" s="33"/>
      <c r="D965" s="31"/>
      <c r="E965" s="31"/>
      <c r="F965" s="31"/>
      <c r="G965" s="36" t="str">
        <f aca="false">IF(COUNTA(A965:F965)=0,"",IF(E965="","Falta o código",IF(E965&lt;&gt;TRIM(E965),"Confira o código",IF(COUNTIFS(PagoID,E965)&gt;1,"Código repetido",IF(NOT(ISNUMBER(B965)),"Confira a data",IF(OR(B965&lt;1,B965&gt;73415,INT(B965)&lt;&gt;B965),"Confira a data",IF(NOT(ISNUMBER(C965)),"Confira o valor",IF(C965&lt;=0,"Valor maior que zero",IF(COUNTIFS(Medios,D965)&lt;&gt;1,"Escolha um meio",IF(COUNTIFS(GastoID,A965)&lt;&gt;1,"Confira o ID da despesa",IF(SUMIFS(GastoValido,GastoID,A965)&lt;=0,"Corrija a obrigação",IF(B965&lt;SUMIFS(GastoFecha,GastoID,A965),"Anterior à despesa","OK"))))))))))))</f>
        <v/>
      </c>
      <c r="H965" s="34" t="n">
        <f aca="false">IF(G965="OK",C965,0)</f>
        <v>0</v>
      </c>
    </row>
    <row r="966" customFormat="false" ht="25" hidden="false" customHeight="true" outlineLevel="0" collapsed="false">
      <c r="A966" s="31"/>
      <c r="B966" s="32"/>
      <c r="C966" s="33"/>
      <c r="D966" s="31"/>
      <c r="E966" s="31"/>
      <c r="F966" s="31"/>
      <c r="G966" s="36" t="str">
        <f aca="false">IF(COUNTA(A966:F966)=0,"",IF(E966="","Falta o código",IF(E966&lt;&gt;TRIM(E966),"Confira o código",IF(COUNTIFS(PagoID,E966)&gt;1,"Código repetido",IF(NOT(ISNUMBER(B966)),"Confira a data",IF(OR(B966&lt;1,B966&gt;73415,INT(B966)&lt;&gt;B966),"Confira a data",IF(NOT(ISNUMBER(C966)),"Confira o valor",IF(C966&lt;=0,"Valor maior que zero",IF(COUNTIFS(Medios,D966)&lt;&gt;1,"Escolha um meio",IF(COUNTIFS(GastoID,A966)&lt;&gt;1,"Confira o ID da despesa",IF(SUMIFS(GastoValido,GastoID,A966)&lt;=0,"Corrija a obrigação",IF(B966&lt;SUMIFS(GastoFecha,GastoID,A966),"Anterior à despesa","OK"))))))))))))</f>
        <v/>
      </c>
      <c r="H966" s="34" t="n">
        <f aca="false">IF(G966="OK",C966,0)</f>
        <v>0</v>
      </c>
    </row>
    <row r="967" customFormat="false" ht="25" hidden="false" customHeight="true" outlineLevel="0" collapsed="false">
      <c r="A967" s="31"/>
      <c r="B967" s="32"/>
      <c r="C967" s="33"/>
      <c r="D967" s="31"/>
      <c r="E967" s="31"/>
      <c r="F967" s="31"/>
      <c r="G967" s="36" t="str">
        <f aca="false">IF(COUNTA(A967:F967)=0,"",IF(E967="","Falta o código",IF(E967&lt;&gt;TRIM(E967),"Confira o código",IF(COUNTIFS(PagoID,E967)&gt;1,"Código repetido",IF(NOT(ISNUMBER(B967)),"Confira a data",IF(OR(B967&lt;1,B967&gt;73415,INT(B967)&lt;&gt;B967),"Confira a data",IF(NOT(ISNUMBER(C967)),"Confira o valor",IF(C967&lt;=0,"Valor maior que zero",IF(COUNTIFS(Medios,D967)&lt;&gt;1,"Escolha um meio",IF(COUNTIFS(GastoID,A967)&lt;&gt;1,"Confira o ID da despesa",IF(SUMIFS(GastoValido,GastoID,A967)&lt;=0,"Corrija a obrigação",IF(B967&lt;SUMIFS(GastoFecha,GastoID,A967),"Anterior à despesa","OK"))))))))))))</f>
        <v/>
      </c>
      <c r="H967" s="34" t="n">
        <f aca="false">IF(G967="OK",C967,0)</f>
        <v>0</v>
      </c>
    </row>
    <row r="968" customFormat="false" ht="25" hidden="false" customHeight="true" outlineLevel="0" collapsed="false">
      <c r="A968" s="31"/>
      <c r="B968" s="32"/>
      <c r="C968" s="33"/>
      <c r="D968" s="31"/>
      <c r="E968" s="31"/>
      <c r="F968" s="31"/>
      <c r="G968" s="36" t="str">
        <f aca="false">IF(COUNTA(A968:F968)=0,"",IF(E968="","Falta o código",IF(E968&lt;&gt;TRIM(E968),"Confira o código",IF(COUNTIFS(PagoID,E968)&gt;1,"Código repetido",IF(NOT(ISNUMBER(B968)),"Confira a data",IF(OR(B968&lt;1,B968&gt;73415,INT(B968)&lt;&gt;B968),"Confira a data",IF(NOT(ISNUMBER(C968)),"Confira o valor",IF(C968&lt;=0,"Valor maior que zero",IF(COUNTIFS(Medios,D968)&lt;&gt;1,"Escolha um meio",IF(COUNTIFS(GastoID,A968)&lt;&gt;1,"Confira o ID da despesa",IF(SUMIFS(GastoValido,GastoID,A968)&lt;=0,"Corrija a obrigação",IF(B968&lt;SUMIFS(GastoFecha,GastoID,A968),"Anterior à despesa","OK"))))))))))))</f>
        <v/>
      </c>
      <c r="H968" s="34" t="n">
        <f aca="false">IF(G968="OK",C968,0)</f>
        <v>0</v>
      </c>
    </row>
    <row r="969" customFormat="false" ht="25" hidden="false" customHeight="true" outlineLevel="0" collapsed="false">
      <c r="A969" s="31"/>
      <c r="B969" s="32"/>
      <c r="C969" s="33"/>
      <c r="D969" s="31"/>
      <c r="E969" s="31"/>
      <c r="F969" s="31"/>
      <c r="G969" s="36" t="str">
        <f aca="false">IF(COUNTA(A969:F969)=0,"",IF(E969="","Falta o código",IF(E969&lt;&gt;TRIM(E969),"Confira o código",IF(COUNTIFS(PagoID,E969)&gt;1,"Código repetido",IF(NOT(ISNUMBER(B969)),"Confira a data",IF(OR(B969&lt;1,B969&gt;73415,INT(B969)&lt;&gt;B969),"Confira a data",IF(NOT(ISNUMBER(C969)),"Confira o valor",IF(C969&lt;=0,"Valor maior que zero",IF(COUNTIFS(Medios,D969)&lt;&gt;1,"Escolha um meio",IF(COUNTIFS(GastoID,A969)&lt;&gt;1,"Confira o ID da despesa",IF(SUMIFS(GastoValido,GastoID,A969)&lt;=0,"Corrija a obrigação",IF(B969&lt;SUMIFS(GastoFecha,GastoID,A969),"Anterior à despesa","OK"))))))))))))</f>
        <v/>
      </c>
      <c r="H969" s="34" t="n">
        <f aca="false">IF(G969="OK",C969,0)</f>
        <v>0</v>
      </c>
    </row>
    <row r="970" customFormat="false" ht="25" hidden="false" customHeight="true" outlineLevel="0" collapsed="false">
      <c r="A970" s="31"/>
      <c r="B970" s="32"/>
      <c r="C970" s="33"/>
      <c r="D970" s="31"/>
      <c r="E970" s="31"/>
      <c r="F970" s="31"/>
      <c r="G970" s="36" t="str">
        <f aca="false">IF(COUNTA(A970:F970)=0,"",IF(E970="","Falta o código",IF(E970&lt;&gt;TRIM(E970),"Confira o código",IF(COUNTIFS(PagoID,E970)&gt;1,"Código repetido",IF(NOT(ISNUMBER(B970)),"Confira a data",IF(OR(B970&lt;1,B970&gt;73415,INT(B970)&lt;&gt;B970),"Confira a data",IF(NOT(ISNUMBER(C970)),"Confira o valor",IF(C970&lt;=0,"Valor maior que zero",IF(COUNTIFS(Medios,D970)&lt;&gt;1,"Escolha um meio",IF(COUNTIFS(GastoID,A970)&lt;&gt;1,"Confira o ID da despesa",IF(SUMIFS(GastoValido,GastoID,A970)&lt;=0,"Corrija a obrigação",IF(B970&lt;SUMIFS(GastoFecha,GastoID,A970),"Anterior à despesa","OK"))))))))))))</f>
        <v/>
      </c>
      <c r="H970" s="34" t="n">
        <f aca="false">IF(G970="OK",C970,0)</f>
        <v>0</v>
      </c>
    </row>
    <row r="971" customFormat="false" ht="25" hidden="false" customHeight="true" outlineLevel="0" collapsed="false">
      <c r="A971" s="31"/>
      <c r="B971" s="32"/>
      <c r="C971" s="33"/>
      <c r="D971" s="31"/>
      <c r="E971" s="31"/>
      <c r="F971" s="31"/>
      <c r="G971" s="36" t="str">
        <f aca="false">IF(COUNTA(A971:F971)=0,"",IF(E971="","Falta o código",IF(E971&lt;&gt;TRIM(E971),"Confira o código",IF(COUNTIFS(PagoID,E971)&gt;1,"Código repetido",IF(NOT(ISNUMBER(B971)),"Confira a data",IF(OR(B971&lt;1,B971&gt;73415,INT(B971)&lt;&gt;B971),"Confira a data",IF(NOT(ISNUMBER(C971)),"Confira o valor",IF(C971&lt;=0,"Valor maior que zero",IF(COUNTIFS(Medios,D971)&lt;&gt;1,"Escolha um meio",IF(COUNTIFS(GastoID,A971)&lt;&gt;1,"Confira o ID da despesa",IF(SUMIFS(GastoValido,GastoID,A971)&lt;=0,"Corrija a obrigação",IF(B971&lt;SUMIFS(GastoFecha,GastoID,A971),"Anterior à despesa","OK"))))))))))))</f>
        <v/>
      </c>
      <c r="H971" s="34" t="n">
        <f aca="false">IF(G971="OK",C971,0)</f>
        <v>0</v>
      </c>
    </row>
    <row r="972" customFormat="false" ht="25" hidden="false" customHeight="true" outlineLevel="0" collapsed="false">
      <c r="A972" s="31"/>
      <c r="B972" s="32"/>
      <c r="C972" s="33"/>
      <c r="D972" s="31"/>
      <c r="E972" s="31"/>
      <c r="F972" s="31"/>
      <c r="G972" s="36" t="str">
        <f aca="false">IF(COUNTA(A972:F972)=0,"",IF(E972="","Falta o código",IF(E972&lt;&gt;TRIM(E972),"Confira o código",IF(COUNTIFS(PagoID,E972)&gt;1,"Código repetido",IF(NOT(ISNUMBER(B972)),"Confira a data",IF(OR(B972&lt;1,B972&gt;73415,INT(B972)&lt;&gt;B972),"Confira a data",IF(NOT(ISNUMBER(C972)),"Confira o valor",IF(C972&lt;=0,"Valor maior que zero",IF(COUNTIFS(Medios,D972)&lt;&gt;1,"Escolha um meio",IF(COUNTIFS(GastoID,A972)&lt;&gt;1,"Confira o ID da despesa",IF(SUMIFS(GastoValido,GastoID,A972)&lt;=0,"Corrija a obrigação",IF(B972&lt;SUMIFS(GastoFecha,GastoID,A972),"Anterior à despesa","OK"))))))))))))</f>
        <v/>
      </c>
      <c r="H972" s="34" t="n">
        <f aca="false">IF(G972="OK",C972,0)</f>
        <v>0</v>
      </c>
    </row>
    <row r="973" customFormat="false" ht="25" hidden="false" customHeight="true" outlineLevel="0" collapsed="false">
      <c r="A973" s="31"/>
      <c r="B973" s="32"/>
      <c r="C973" s="33"/>
      <c r="D973" s="31"/>
      <c r="E973" s="31"/>
      <c r="F973" s="31"/>
      <c r="G973" s="36" t="str">
        <f aca="false">IF(COUNTA(A973:F973)=0,"",IF(E973="","Falta o código",IF(E973&lt;&gt;TRIM(E973),"Confira o código",IF(COUNTIFS(PagoID,E973)&gt;1,"Código repetido",IF(NOT(ISNUMBER(B973)),"Confira a data",IF(OR(B973&lt;1,B973&gt;73415,INT(B973)&lt;&gt;B973),"Confira a data",IF(NOT(ISNUMBER(C973)),"Confira o valor",IF(C973&lt;=0,"Valor maior que zero",IF(COUNTIFS(Medios,D973)&lt;&gt;1,"Escolha um meio",IF(COUNTIFS(GastoID,A973)&lt;&gt;1,"Confira o ID da despesa",IF(SUMIFS(GastoValido,GastoID,A973)&lt;=0,"Corrija a obrigação",IF(B973&lt;SUMIFS(GastoFecha,GastoID,A973),"Anterior à despesa","OK"))))))))))))</f>
        <v/>
      </c>
      <c r="H973" s="34" t="n">
        <f aca="false">IF(G973="OK",C973,0)</f>
        <v>0</v>
      </c>
    </row>
    <row r="974" customFormat="false" ht="25" hidden="false" customHeight="true" outlineLevel="0" collapsed="false">
      <c r="A974" s="31"/>
      <c r="B974" s="32"/>
      <c r="C974" s="33"/>
      <c r="D974" s="31"/>
      <c r="E974" s="31"/>
      <c r="F974" s="31"/>
      <c r="G974" s="36" t="str">
        <f aca="false">IF(COUNTA(A974:F974)=0,"",IF(E974="","Falta o código",IF(E974&lt;&gt;TRIM(E974),"Confira o código",IF(COUNTIFS(PagoID,E974)&gt;1,"Código repetido",IF(NOT(ISNUMBER(B974)),"Confira a data",IF(OR(B974&lt;1,B974&gt;73415,INT(B974)&lt;&gt;B974),"Confira a data",IF(NOT(ISNUMBER(C974)),"Confira o valor",IF(C974&lt;=0,"Valor maior que zero",IF(COUNTIFS(Medios,D974)&lt;&gt;1,"Escolha um meio",IF(COUNTIFS(GastoID,A974)&lt;&gt;1,"Confira o ID da despesa",IF(SUMIFS(GastoValido,GastoID,A974)&lt;=0,"Corrija a obrigação",IF(B974&lt;SUMIFS(GastoFecha,GastoID,A974),"Anterior à despesa","OK"))))))))))))</f>
        <v/>
      </c>
      <c r="H974" s="34" t="n">
        <f aca="false">IF(G974="OK",C974,0)</f>
        <v>0</v>
      </c>
    </row>
    <row r="975" customFormat="false" ht="25" hidden="false" customHeight="true" outlineLevel="0" collapsed="false">
      <c r="A975" s="31"/>
      <c r="B975" s="32"/>
      <c r="C975" s="33"/>
      <c r="D975" s="31"/>
      <c r="E975" s="31"/>
      <c r="F975" s="31"/>
      <c r="G975" s="36" t="str">
        <f aca="false">IF(COUNTA(A975:F975)=0,"",IF(E975="","Falta o código",IF(E975&lt;&gt;TRIM(E975),"Confira o código",IF(COUNTIFS(PagoID,E975)&gt;1,"Código repetido",IF(NOT(ISNUMBER(B975)),"Confira a data",IF(OR(B975&lt;1,B975&gt;73415,INT(B975)&lt;&gt;B975),"Confira a data",IF(NOT(ISNUMBER(C975)),"Confira o valor",IF(C975&lt;=0,"Valor maior que zero",IF(COUNTIFS(Medios,D975)&lt;&gt;1,"Escolha um meio",IF(COUNTIFS(GastoID,A975)&lt;&gt;1,"Confira o ID da despesa",IF(SUMIFS(GastoValido,GastoID,A975)&lt;=0,"Corrija a obrigação",IF(B975&lt;SUMIFS(GastoFecha,GastoID,A975),"Anterior à despesa","OK"))))))))))))</f>
        <v/>
      </c>
      <c r="H975" s="34" t="n">
        <f aca="false">IF(G975="OK",C975,0)</f>
        <v>0</v>
      </c>
    </row>
    <row r="976" customFormat="false" ht="25" hidden="false" customHeight="true" outlineLevel="0" collapsed="false">
      <c r="A976" s="31"/>
      <c r="B976" s="32"/>
      <c r="C976" s="33"/>
      <c r="D976" s="31"/>
      <c r="E976" s="31"/>
      <c r="F976" s="31"/>
      <c r="G976" s="36" t="str">
        <f aca="false">IF(COUNTA(A976:F976)=0,"",IF(E976="","Falta o código",IF(E976&lt;&gt;TRIM(E976),"Confira o código",IF(COUNTIFS(PagoID,E976)&gt;1,"Código repetido",IF(NOT(ISNUMBER(B976)),"Confira a data",IF(OR(B976&lt;1,B976&gt;73415,INT(B976)&lt;&gt;B976),"Confira a data",IF(NOT(ISNUMBER(C976)),"Confira o valor",IF(C976&lt;=0,"Valor maior que zero",IF(COUNTIFS(Medios,D976)&lt;&gt;1,"Escolha um meio",IF(COUNTIFS(GastoID,A976)&lt;&gt;1,"Confira o ID da despesa",IF(SUMIFS(GastoValido,GastoID,A976)&lt;=0,"Corrija a obrigação",IF(B976&lt;SUMIFS(GastoFecha,GastoID,A976),"Anterior à despesa","OK"))))))))))))</f>
        <v/>
      </c>
      <c r="H976" s="34" t="n">
        <f aca="false">IF(G976="OK",C976,0)</f>
        <v>0</v>
      </c>
    </row>
    <row r="977" customFormat="false" ht="25" hidden="false" customHeight="true" outlineLevel="0" collapsed="false">
      <c r="A977" s="31"/>
      <c r="B977" s="32"/>
      <c r="C977" s="33"/>
      <c r="D977" s="31"/>
      <c r="E977" s="31"/>
      <c r="F977" s="31"/>
      <c r="G977" s="36" t="str">
        <f aca="false">IF(COUNTA(A977:F977)=0,"",IF(E977="","Falta o código",IF(E977&lt;&gt;TRIM(E977),"Confira o código",IF(COUNTIFS(PagoID,E977)&gt;1,"Código repetido",IF(NOT(ISNUMBER(B977)),"Confira a data",IF(OR(B977&lt;1,B977&gt;73415,INT(B977)&lt;&gt;B977),"Confira a data",IF(NOT(ISNUMBER(C977)),"Confira o valor",IF(C977&lt;=0,"Valor maior que zero",IF(COUNTIFS(Medios,D977)&lt;&gt;1,"Escolha um meio",IF(COUNTIFS(GastoID,A977)&lt;&gt;1,"Confira o ID da despesa",IF(SUMIFS(GastoValido,GastoID,A977)&lt;=0,"Corrija a obrigação",IF(B977&lt;SUMIFS(GastoFecha,GastoID,A977),"Anterior à despesa","OK"))))))))))))</f>
        <v/>
      </c>
      <c r="H977" s="34" t="n">
        <f aca="false">IF(G977="OK",C977,0)</f>
        <v>0</v>
      </c>
    </row>
    <row r="978" customFormat="false" ht="25" hidden="false" customHeight="true" outlineLevel="0" collapsed="false">
      <c r="A978" s="31"/>
      <c r="B978" s="32"/>
      <c r="C978" s="33"/>
      <c r="D978" s="31"/>
      <c r="E978" s="31"/>
      <c r="F978" s="31"/>
      <c r="G978" s="36" t="str">
        <f aca="false">IF(COUNTA(A978:F978)=0,"",IF(E978="","Falta o código",IF(E978&lt;&gt;TRIM(E978),"Confira o código",IF(COUNTIFS(PagoID,E978)&gt;1,"Código repetido",IF(NOT(ISNUMBER(B978)),"Confira a data",IF(OR(B978&lt;1,B978&gt;73415,INT(B978)&lt;&gt;B978),"Confira a data",IF(NOT(ISNUMBER(C978)),"Confira o valor",IF(C978&lt;=0,"Valor maior que zero",IF(COUNTIFS(Medios,D978)&lt;&gt;1,"Escolha um meio",IF(COUNTIFS(GastoID,A978)&lt;&gt;1,"Confira o ID da despesa",IF(SUMIFS(GastoValido,GastoID,A978)&lt;=0,"Corrija a obrigação",IF(B978&lt;SUMIFS(GastoFecha,GastoID,A978),"Anterior à despesa","OK"))))))))))))</f>
        <v/>
      </c>
      <c r="H978" s="34" t="n">
        <f aca="false">IF(G978="OK",C978,0)</f>
        <v>0</v>
      </c>
    </row>
    <row r="979" customFormat="false" ht="25" hidden="false" customHeight="true" outlineLevel="0" collapsed="false">
      <c r="A979" s="31"/>
      <c r="B979" s="32"/>
      <c r="C979" s="33"/>
      <c r="D979" s="31"/>
      <c r="E979" s="31"/>
      <c r="F979" s="31"/>
      <c r="G979" s="36" t="str">
        <f aca="false">IF(COUNTA(A979:F979)=0,"",IF(E979="","Falta o código",IF(E979&lt;&gt;TRIM(E979),"Confira o código",IF(COUNTIFS(PagoID,E979)&gt;1,"Código repetido",IF(NOT(ISNUMBER(B979)),"Confira a data",IF(OR(B979&lt;1,B979&gt;73415,INT(B979)&lt;&gt;B979),"Confira a data",IF(NOT(ISNUMBER(C979)),"Confira o valor",IF(C979&lt;=0,"Valor maior que zero",IF(COUNTIFS(Medios,D979)&lt;&gt;1,"Escolha um meio",IF(COUNTIFS(GastoID,A979)&lt;&gt;1,"Confira o ID da despesa",IF(SUMIFS(GastoValido,GastoID,A979)&lt;=0,"Corrija a obrigação",IF(B979&lt;SUMIFS(GastoFecha,GastoID,A979),"Anterior à despesa","OK"))))))))))))</f>
        <v/>
      </c>
      <c r="H979" s="34" t="n">
        <f aca="false">IF(G979="OK",C979,0)</f>
        <v>0</v>
      </c>
    </row>
    <row r="980" customFormat="false" ht="25" hidden="false" customHeight="true" outlineLevel="0" collapsed="false">
      <c r="A980" s="31"/>
      <c r="B980" s="32"/>
      <c r="C980" s="33"/>
      <c r="D980" s="31"/>
      <c r="E980" s="31"/>
      <c r="F980" s="31"/>
      <c r="G980" s="36" t="str">
        <f aca="false">IF(COUNTA(A980:F980)=0,"",IF(E980="","Falta o código",IF(E980&lt;&gt;TRIM(E980),"Confira o código",IF(COUNTIFS(PagoID,E980)&gt;1,"Código repetido",IF(NOT(ISNUMBER(B980)),"Confira a data",IF(OR(B980&lt;1,B980&gt;73415,INT(B980)&lt;&gt;B980),"Confira a data",IF(NOT(ISNUMBER(C980)),"Confira o valor",IF(C980&lt;=0,"Valor maior que zero",IF(COUNTIFS(Medios,D980)&lt;&gt;1,"Escolha um meio",IF(COUNTIFS(GastoID,A980)&lt;&gt;1,"Confira o ID da despesa",IF(SUMIFS(GastoValido,GastoID,A980)&lt;=0,"Corrija a obrigação",IF(B980&lt;SUMIFS(GastoFecha,GastoID,A980),"Anterior à despesa","OK"))))))))))))</f>
        <v/>
      </c>
      <c r="H980" s="34" t="n">
        <f aca="false">IF(G980="OK",C980,0)</f>
        <v>0</v>
      </c>
    </row>
    <row r="981" customFormat="false" ht="25" hidden="false" customHeight="true" outlineLevel="0" collapsed="false">
      <c r="A981" s="31"/>
      <c r="B981" s="32"/>
      <c r="C981" s="33"/>
      <c r="D981" s="31"/>
      <c r="E981" s="31"/>
      <c r="F981" s="31"/>
      <c r="G981" s="36" t="str">
        <f aca="false">IF(COUNTA(A981:F981)=0,"",IF(E981="","Falta o código",IF(E981&lt;&gt;TRIM(E981),"Confira o código",IF(COUNTIFS(PagoID,E981)&gt;1,"Código repetido",IF(NOT(ISNUMBER(B981)),"Confira a data",IF(OR(B981&lt;1,B981&gt;73415,INT(B981)&lt;&gt;B981),"Confira a data",IF(NOT(ISNUMBER(C981)),"Confira o valor",IF(C981&lt;=0,"Valor maior que zero",IF(COUNTIFS(Medios,D981)&lt;&gt;1,"Escolha um meio",IF(COUNTIFS(GastoID,A981)&lt;&gt;1,"Confira o ID da despesa",IF(SUMIFS(GastoValido,GastoID,A981)&lt;=0,"Corrija a obrigação",IF(B981&lt;SUMIFS(GastoFecha,GastoID,A981),"Anterior à despesa","OK"))))))))))))</f>
        <v/>
      </c>
      <c r="H981" s="34" t="n">
        <f aca="false">IF(G981="OK",C981,0)</f>
        <v>0</v>
      </c>
    </row>
    <row r="982" customFormat="false" ht="25" hidden="false" customHeight="true" outlineLevel="0" collapsed="false">
      <c r="A982" s="31"/>
      <c r="B982" s="32"/>
      <c r="C982" s="33"/>
      <c r="D982" s="31"/>
      <c r="E982" s="31"/>
      <c r="F982" s="31"/>
      <c r="G982" s="36" t="str">
        <f aca="false">IF(COUNTA(A982:F982)=0,"",IF(E982="","Falta o código",IF(E982&lt;&gt;TRIM(E982),"Confira o código",IF(COUNTIFS(PagoID,E982)&gt;1,"Código repetido",IF(NOT(ISNUMBER(B982)),"Confira a data",IF(OR(B982&lt;1,B982&gt;73415,INT(B982)&lt;&gt;B982),"Confira a data",IF(NOT(ISNUMBER(C982)),"Confira o valor",IF(C982&lt;=0,"Valor maior que zero",IF(COUNTIFS(Medios,D982)&lt;&gt;1,"Escolha um meio",IF(COUNTIFS(GastoID,A982)&lt;&gt;1,"Confira o ID da despesa",IF(SUMIFS(GastoValido,GastoID,A982)&lt;=0,"Corrija a obrigação",IF(B982&lt;SUMIFS(GastoFecha,GastoID,A982),"Anterior à despesa","OK"))))))))))))</f>
        <v/>
      </c>
      <c r="H982" s="34" t="n">
        <f aca="false">IF(G982="OK",C982,0)</f>
        <v>0</v>
      </c>
    </row>
    <row r="983" customFormat="false" ht="25" hidden="false" customHeight="true" outlineLevel="0" collapsed="false">
      <c r="A983" s="31"/>
      <c r="B983" s="32"/>
      <c r="C983" s="33"/>
      <c r="D983" s="31"/>
      <c r="E983" s="31"/>
      <c r="F983" s="31"/>
      <c r="G983" s="36" t="str">
        <f aca="false">IF(COUNTA(A983:F983)=0,"",IF(E983="","Falta o código",IF(E983&lt;&gt;TRIM(E983),"Confira o código",IF(COUNTIFS(PagoID,E983)&gt;1,"Código repetido",IF(NOT(ISNUMBER(B983)),"Confira a data",IF(OR(B983&lt;1,B983&gt;73415,INT(B983)&lt;&gt;B983),"Confira a data",IF(NOT(ISNUMBER(C983)),"Confira o valor",IF(C983&lt;=0,"Valor maior que zero",IF(COUNTIFS(Medios,D983)&lt;&gt;1,"Escolha um meio",IF(COUNTIFS(GastoID,A983)&lt;&gt;1,"Confira o ID da despesa",IF(SUMIFS(GastoValido,GastoID,A983)&lt;=0,"Corrija a obrigação",IF(B983&lt;SUMIFS(GastoFecha,GastoID,A983),"Anterior à despesa","OK"))))))))))))</f>
        <v/>
      </c>
      <c r="H983" s="34" t="n">
        <f aca="false">IF(G983="OK",C983,0)</f>
        <v>0</v>
      </c>
    </row>
    <row r="984" customFormat="false" ht="25" hidden="false" customHeight="true" outlineLevel="0" collapsed="false">
      <c r="A984" s="31"/>
      <c r="B984" s="32"/>
      <c r="C984" s="33"/>
      <c r="D984" s="31"/>
      <c r="E984" s="31"/>
      <c r="F984" s="31"/>
      <c r="G984" s="36" t="str">
        <f aca="false">IF(COUNTA(A984:F984)=0,"",IF(E984="","Falta o código",IF(E984&lt;&gt;TRIM(E984),"Confira o código",IF(COUNTIFS(PagoID,E984)&gt;1,"Código repetido",IF(NOT(ISNUMBER(B984)),"Confira a data",IF(OR(B984&lt;1,B984&gt;73415,INT(B984)&lt;&gt;B984),"Confira a data",IF(NOT(ISNUMBER(C984)),"Confira o valor",IF(C984&lt;=0,"Valor maior que zero",IF(COUNTIFS(Medios,D984)&lt;&gt;1,"Escolha um meio",IF(COUNTIFS(GastoID,A984)&lt;&gt;1,"Confira o ID da despesa",IF(SUMIFS(GastoValido,GastoID,A984)&lt;=0,"Corrija a obrigação",IF(B984&lt;SUMIFS(GastoFecha,GastoID,A984),"Anterior à despesa","OK"))))))))))))</f>
        <v/>
      </c>
      <c r="H984" s="34" t="n">
        <f aca="false">IF(G984="OK",C984,0)</f>
        <v>0</v>
      </c>
    </row>
    <row r="985" customFormat="false" ht="25" hidden="false" customHeight="true" outlineLevel="0" collapsed="false">
      <c r="A985" s="31"/>
      <c r="B985" s="32"/>
      <c r="C985" s="33"/>
      <c r="D985" s="31"/>
      <c r="E985" s="31"/>
      <c r="F985" s="31"/>
      <c r="G985" s="36" t="str">
        <f aca="false">IF(COUNTA(A985:F985)=0,"",IF(E985="","Falta o código",IF(E985&lt;&gt;TRIM(E985),"Confira o código",IF(COUNTIFS(PagoID,E985)&gt;1,"Código repetido",IF(NOT(ISNUMBER(B985)),"Confira a data",IF(OR(B985&lt;1,B985&gt;73415,INT(B985)&lt;&gt;B985),"Confira a data",IF(NOT(ISNUMBER(C985)),"Confira o valor",IF(C985&lt;=0,"Valor maior que zero",IF(COUNTIFS(Medios,D985)&lt;&gt;1,"Escolha um meio",IF(COUNTIFS(GastoID,A985)&lt;&gt;1,"Confira o ID da despesa",IF(SUMIFS(GastoValido,GastoID,A985)&lt;=0,"Corrija a obrigação",IF(B985&lt;SUMIFS(GastoFecha,GastoID,A985),"Anterior à despesa","OK"))))))))))))</f>
        <v/>
      </c>
      <c r="H985" s="34" t="n">
        <f aca="false">IF(G985="OK",C985,0)</f>
        <v>0</v>
      </c>
    </row>
    <row r="986" customFormat="false" ht="25" hidden="false" customHeight="true" outlineLevel="0" collapsed="false">
      <c r="A986" s="31"/>
      <c r="B986" s="32"/>
      <c r="C986" s="33"/>
      <c r="D986" s="31"/>
      <c r="E986" s="31"/>
      <c r="F986" s="31"/>
      <c r="G986" s="36" t="str">
        <f aca="false">IF(COUNTA(A986:F986)=0,"",IF(E986="","Falta o código",IF(E986&lt;&gt;TRIM(E986),"Confira o código",IF(COUNTIFS(PagoID,E986)&gt;1,"Código repetido",IF(NOT(ISNUMBER(B986)),"Confira a data",IF(OR(B986&lt;1,B986&gt;73415,INT(B986)&lt;&gt;B986),"Confira a data",IF(NOT(ISNUMBER(C986)),"Confira o valor",IF(C986&lt;=0,"Valor maior que zero",IF(COUNTIFS(Medios,D986)&lt;&gt;1,"Escolha um meio",IF(COUNTIFS(GastoID,A986)&lt;&gt;1,"Confira o ID da despesa",IF(SUMIFS(GastoValido,GastoID,A986)&lt;=0,"Corrija a obrigação",IF(B986&lt;SUMIFS(GastoFecha,GastoID,A986),"Anterior à despesa","OK"))))))))))))</f>
        <v/>
      </c>
      <c r="H986" s="34" t="n">
        <f aca="false">IF(G986="OK",C986,0)</f>
        <v>0</v>
      </c>
    </row>
    <row r="987" customFormat="false" ht="25" hidden="false" customHeight="true" outlineLevel="0" collapsed="false">
      <c r="A987" s="31"/>
      <c r="B987" s="32"/>
      <c r="C987" s="33"/>
      <c r="D987" s="31"/>
      <c r="E987" s="31"/>
      <c r="F987" s="31"/>
      <c r="G987" s="36" t="str">
        <f aca="false">IF(COUNTA(A987:F987)=0,"",IF(E987="","Falta o código",IF(E987&lt;&gt;TRIM(E987),"Confira o código",IF(COUNTIFS(PagoID,E987)&gt;1,"Código repetido",IF(NOT(ISNUMBER(B987)),"Confira a data",IF(OR(B987&lt;1,B987&gt;73415,INT(B987)&lt;&gt;B987),"Confira a data",IF(NOT(ISNUMBER(C987)),"Confira o valor",IF(C987&lt;=0,"Valor maior que zero",IF(COUNTIFS(Medios,D987)&lt;&gt;1,"Escolha um meio",IF(COUNTIFS(GastoID,A987)&lt;&gt;1,"Confira o ID da despesa",IF(SUMIFS(GastoValido,GastoID,A987)&lt;=0,"Corrija a obrigação",IF(B987&lt;SUMIFS(GastoFecha,GastoID,A987),"Anterior à despesa","OK"))))))))))))</f>
        <v/>
      </c>
      <c r="H987" s="34" t="n">
        <f aca="false">IF(G987="OK",C987,0)</f>
        <v>0</v>
      </c>
    </row>
    <row r="988" customFormat="false" ht="25" hidden="false" customHeight="true" outlineLevel="0" collapsed="false">
      <c r="A988" s="31"/>
      <c r="B988" s="32"/>
      <c r="C988" s="33"/>
      <c r="D988" s="31"/>
      <c r="E988" s="31"/>
      <c r="F988" s="31"/>
      <c r="G988" s="36" t="str">
        <f aca="false">IF(COUNTA(A988:F988)=0,"",IF(E988="","Falta o código",IF(E988&lt;&gt;TRIM(E988),"Confira o código",IF(COUNTIFS(PagoID,E988)&gt;1,"Código repetido",IF(NOT(ISNUMBER(B988)),"Confira a data",IF(OR(B988&lt;1,B988&gt;73415,INT(B988)&lt;&gt;B988),"Confira a data",IF(NOT(ISNUMBER(C988)),"Confira o valor",IF(C988&lt;=0,"Valor maior que zero",IF(COUNTIFS(Medios,D988)&lt;&gt;1,"Escolha um meio",IF(COUNTIFS(GastoID,A988)&lt;&gt;1,"Confira o ID da despesa",IF(SUMIFS(GastoValido,GastoID,A988)&lt;=0,"Corrija a obrigação",IF(B988&lt;SUMIFS(GastoFecha,GastoID,A988),"Anterior à despesa","OK"))))))))))))</f>
        <v/>
      </c>
      <c r="H988" s="34" t="n">
        <f aca="false">IF(G988="OK",C988,0)</f>
        <v>0</v>
      </c>
    </row>
    <row r="989" customFormat="false" ht="25" hidden="false" customHeight="true" outlineLevel="0" collapsed="false">
      <c r="A989" s="31"/>
      <c r="B989" s="32"/>
      <c r="C989" s="33"/>
      <c r="D989" s="31"/>
      <c r="E989" s="31"/>
      <c r="F989" s="31"/>
      <c r="G989" s="36" t="str">
        <f aca="false">IF(COUNTA(A989:F989)=0,"",IF(E989="","Falta o código",IF(E989&lt;&gt;TRIM(E989),"Confira o código",IF(COUNTIFS(PagoID,E989)&gt;1,"Código repetido",IF(NOT(ISNUMBER(B989)),"Confira a data",IF(OR(B989&lt;1,B989&gt;73415,INT(B989)&lt;&gt;B989),"Confira a data",IF(NOT(ISNUMBER(C989)),"Confira o valor",IF(C989&lt;=0,"Valor maior que zero",IF(COUNTIFS(Medios,D989)&lt;&gt;1,"Escolha um meio",IF(COUNTIFS(GastoID,A989)&lt;&gt;1,"Confira o ID da despesa",IF(SUMIFS(GastoValido,GastoID,A989)&lt;=0,"Corrija a obrigação",IF(B989&lt;SUMIFS(GastoFecha,GastoID,A989),"Anterior à despesa","OK"))))))))))))</f>
        <v/>
      </c>
      <c r="H989" s="34" t="n">
        <f aca="false">IF(G989="OK",C989,0)</f>
        <v>0</v>
      </c>
    </row>
    <row r="990" customFormat="false" ht="25" hidden="false" customHeight="true" outlineLevel="0" collapsed="false">
      <c r="A990" s="31"/>
      <c r="B990" s="32"/>
      <c r="C990" s="33"/>
      <c r="D990" s="31"/>
      <c r="E990" s="31"/>
      <c r="F990" s="31"/>
      <c r="G990" s="36" t="str">
        <f aca="false">IF(COUNTA(A990:F990)=0,"",IF(E990="","Falta o código",IF(E990&lt;&gt;TRIM(E990),"Confira o código",IF(COUNTIFS(PagoID,E990)&gt;1,"Código repetido",IF(NOT(ISNUMBER(B990)),"Confira a data",IF(OR(B990&lt;1,B990&gt;73415,INT(B990)&lt;&gt;B990),"Confira a data",IF(NOT(ISNUMBER(C990)),"Confira o valor",IF(C990&lt;=0,"Valor maior que zero",IF(COUNTIFS(Medios,D990)&lt;&gt;1,"Escolha um meio",IF(COUNTIFS(GastoID,A990)&lt;&gt;1,"Confira o ID da despesa",IF(SUMIFS(GastoValido,GastoID,A990)&lt;=0,"Corrija a obrigação",IF(B990&lt;SUMIFS(GastoFecha,GastoID,A990),"Anterior à despesa","OK"))))))))))))</f>
        <v/>
      </c>
      <c r="H990" s="34" t="n">
        <f aca="false">IF(G990="OK",C990,0)</f>
        <v>0</v>
      </c>
    </row>
    <row r="991" customFormat="false" ht="25" hidden="false" customHeight="true" outlineLevel="0" collapsed="false">
      <c r="A991" s="31"/>
      <c r="B991" s="32"/>
      <c r="C991" s="33"/>
      <c r="D991" s="31"/>
      <c r="E991" s="31"/>
      <c r="F991" s="31"/>
      <c r="G991" s="36" t="str">
        <f aca="false">IF(COUNTA(A991:F991)=0,"",IF(E991="","Falta o código",IF(E991&lt;&gt;TRIM(E991),"Confira o código",IF(COUNTIFS(PagoID,E991)&gt;1,"Código repetido",IF(NOT(ISNUMBER(B991)),"Confira a data",IF(OR(B991&lt;1,B991&gt;73415,INT(B991)&lt;&gt;B991),"Confira a data",IF(NOT(ISNUMBER(C991)),"Confira o valor",IF(C991&lt;=0,"Valor maior que zero",IF(COUNTIFS(Medios,D991)&lt;&gt;1,"Escolha um meio",IF(COUNTIFS(GastoID,A991)&lt;&gt;1,"Confira o ID da despesa",IF(SUMIFS(GastoValido,GastoID,A991)&lt;=0,"Corrija a obrigação",IF(B991&lt;SUMIFS(GastoFecha,GastoID,A991),"Anterior à despesa","OK"))))))))))))</f>
        <v/>
      </c>
      <c r="H991" s="34" t="n">
        <f aca="false">IF(G991="OK",C991,0)</f>
        <v>0</v>
      </c>
    </row>
    <row r="992" customFormat="false" ht="25" hidden="false" customHeight="true" outlineLevel="0" collapsed="false">
      <c r="A992" s="31"/>
      <c r="B992" s="32"/>
      <c r="C992" s="33"/>
      <c r="D992" s="31"/>
      <c r="E992" s="31"/>
      <c r="F992" s="31"/>
      <c r="G992" s="36" t="str">
        <f aca="false">IF(COUNTA(A992:F992)=0,"",IF(E992="","Falta o código",IF(E992&lt;&gt;TRIM(E992),"Confira o código",IF(COUNTIFS(PagoID,E992)&gt;1,"Código repetido",IF(NOT(ISNUMBER(B992)),"Confira a data",IF(OR(B992&lt;1,B992&gt;73415,INT(B992)&lt;&gt;B992),"Confira a data",IF(NOT(ISNUMBER(C992)),"Confira o valor",IF(C992&lt;=0,"Valor maior que zero",IF(COUNTIFS(Medios,D992)&lt;&gt;1,"Escolha um meio",IF(COUNTIFS(GastoID,A992)&lt;&gt;1,"Confira o ID da despesa",IF(SUMIFS(GastoValido,GastoID,A992)&lt;=0,"Corrija a obrigação",IF(B992&lt;SUMIFS(GastoFecha,GastoID,A992),"Anterior à despesa","OK"))))))))))))</f>
        <v/>
      </c>
      <c r="H992" s="34" t="n">
        <f aca="false">IF(G992="OK",C992,0)</f>
        <v>0</v>
      </c>
    </row>
    <row r="993" customFormat="false" ht="25" hidden="false" customHeight="true" outlineLevel="0" collapsed="false">
      <c r="A993" s="31"/>
      <c r="B993" s="32"/>
      <c r="C993" s="33"/>
      <c r="D993" s="31"/>
      <c r="E993" s="31"/>
      <c r="F993" s="31"/>
      <c r="G993" s="36" t="str">
        <f aca="false">IF(COUNTA(A993:F993)=0,"",IF(E993="","Falta o código",IF(E993&lt;&gt;TRIM(E993),"Confira o código",IF(COUNTIFS(PagoID,E993)&gt;1,"Código repetido",IF(NOT(ISNUMBER(B993)),"Confira a data",IF(OR(B993&lt;1,B993&gt;73415,INT(B993)&lt;&gt;B993),"Confira a data",IF(NOT(ISNUMBER(C993)),"Confira o valor",IF(C993&lt;=0,"Valor maior que zero",IF(COUNTIFS(Medios,D993)&lt;&gt;1,"Escolha um meio",IF(COUNTIFS(GastoID,A993)&lt;&gt;1,"Confira o ID da despesa",IF(SUMIFS(GastoValido,GastoID,A993)&lt;=0,"Corrija a obrigação",IF(B993&lt;SUMIFS(GastoFecha,GastoID,A993),"Anterior à despesa","OK"))))))))))))</f>
        <v/>
      </c>
      <c r="H993" s="34" t="n">
        <f aca="false">IF(G993="OK",C993,0)</f>
        <v>0</v>
      </c>
    </row>
    <row r="994" customFormat="false" ht="25" hidden="false" customHeight="true" outlineLevel="0" collapsed="false">
      <c r="A994" s="31"/>
      <c r="B994" s="32"/>
      <c r="C994" s="33"/>
      <c r="D994" s="31"/>
      <c r="E994" s="31"/>
      <c r="F994" s="31"/>
      <c r="G994" s="36" t="str">
        <f aca="false">IF(COUNTA(A994:F994)=0,"",IF(E994="","Falta o código",IF(E994&lt;&gt;TRIM(E994),"Confira o código",IF(COUNTIFS(PagoID,E994)&gt;1,"Código repetido",IF(NOT(ISNUMBER(B994)),"Confira a data",IF(OR(B994&lt;1,B994&gt;73415,INT(B994)&lt;&gt;B994),"Confira a data",IF(NOT(ISNUMBER(C994)),"Confira o valor",IF(C994&lt;=0,"Valor maior que zero",IF(COUNTIFS(Medios,D994)&lt;&gt;1,"Escolha um meio",IF(COUNTIFS(GastoID,A994)&lt;&gt;1,"Confira o ID da despesa",IF(SUMIFS(GastoValido,GastoID,A994)&lt;=0,"Corrija a obrigação",IF(B994&lt;SUMIFS(GastoFecha,GastoID,A994),"Anterior à despesa","OK"))))))))))))</f>
        <v/>
      </c>
      <c r="H994" s="34" t="n">
        <f aca="false">IF(G994="OK",C994,0)</f>
        <v>0</v>
      </c>
    </row>
    <row r="995" customFormat="false" ht="25" hidden="false" customHeight="true" outlineLevel="0" collapsed="false">
      <c r="A995" s="31"/>
      <c r="B995" s="32"/>
      <c r="C995" s="33"/>
      <c r="D995" s="31"/>
      <c r="E995" s="31"/>
      <c r="F995" s="31"/>
      <c r="G995" s="36" t="str">
        <f aca="false">IF(COUNTA(A995:F995)=0,"",IF(E995="","Falta o código",IF(E995&lt;&gt;TRIM(E995),"Confira o código",IF(COUNTIFS(PagoID,E995)&gt;1,"Código repetido",IF(NOT(ISNUMBER(B995)),"Confira a data",IF(OR(B995&lt;1,B995&gt;73415,INT(B995)&lt;&gt;B995),"Confira a data",IF(NOT(ISNUMBER(C995)),"Confira o valor",IF(C995&lt;=0,"Valor maior que zero",IF(COUNTIFS(Medios,D995)&lt;&gt;1,"Escolha um meio",IF(COUNTIFS(GastoID,A995)&lt;&gt;1,"Confira o ID da despesa",IF(SUMIFS(GastoValido,GastoID,A995)&lt;=0,"Corrija a obrigação",IF(B995&lt;SUMIFS(GastoFecha,GastoID,A995),"Anterior à despesa","OK"))))))))))))</f>
        <v/>
      </c>
      <c r="H995" s="34" t="n">
        <f aca="false">IF(G995="OK",C995,0)</f>
        <v>0</v>
      </c>
    </row>
    <row r="996" customFormat="false" ht="25" hidden="false" customHeight="true" outlineLevel="0" collapsed="false">
      <c r="A996" s="31"/>
      <c r="B996" s="32"/>
      <c r="C996" s="33"/>
      <c r="D996" s="31"/>
      <c r="E996" s="31"/>
      <c r="F996" s="31"/>
      <c r="G996" s="36" t="str">
        <f aca="false">IF(COUNTA(A996:F996)=0,"",IF(E996="","Falta o código",IF(E996&lt;&gt;TRIM(E996),"Confira o código",IF(COUNTIFS(PagoID,E996)&gt;1,"Código repetido",IF(NOT(ISNUMBER(B996)),"Confira a data",IF(OR(B996&lt;1,B996&gt;73415,INT(B996)&lt;&gt;B996),"Confira a data",IF(NOT(ISNUMBER(C996)),"Confira o valor",IF(C996&lt;=0,"Valor maior que zero",IF(COUNTIFS(Medios,D996)&lt;&gt;1,"Escolha um meio",IF(COUNTIFS(GastoID,A996)&lt;&gt;1,"Confira o ID da despesa",IF(SUMIFS(GastoValido,GastoID,A996)&lt;=0,"Corrija a obrigação",IF(B996&lt;SUMIFS(GastoFecha,GastoID,A996),"Anterior à despesa","OK"))))))))))))</f>
        <v/>
      </c>
      <c r="H996" s="34" t="n">
        <f aca="false">IF(G996="OK",C996,0)</f>
        <v>0</v>
      </c>
    </row>
    <row r="997" customFormat="false" ht="25" hidden="false" customHeight="true" outlineLevel="0" collapsed="false">
      <c r="A997" s="31"/>
      <c r="B997" s="32"/>
      <c r="C997" s="33"/>
      <c r="D997" s="31"/>
      <c r="E997" s="31"/>
      <c r="F997" s="31"/>
      <c r="G997" s="36" t="str">
        <f aca="false">IF(COUNTA(A997:F997)=0,"",IF(E997="","Falta o código",IF(E997&lt;&gt;TRIM(E997),"Confira o código",IF(COUNTIFS(PagoID,E997)&gt;1,"Código repetido",IF(NOT(ISNUMBER(B997)),"Confira a data",IF(OR(B997&lt;1,B997&gt;73415,INT(B997)&lt;&gt;B997),"Confira a data",IF(NOT(ISNUMBER(C997)),"Confira o valor",IF(C997&lt;=0,"Valor maior que zero",IF(COUNTIFS(Medios,D997)&lt;&gt;1,"Escolha um meio",IF(COUNTIFS(GastoID,A997)&lt;&gt;1,"Confira o ID da despesa",IF(SUMIFS(GastoValido,GastoID,A997)&lt;=0,"Corrija a obrigação",IF(B997&lt;SUMIFS(GastoFecha,GastoID,A997),"Anterior à despesa","OK"))))))))))))</f>
        <v/>
      </c>
      <c r="H997" s="34" t="n">
        <f aca="false">IF(G997="OK",C997,0)</f>
        <v>0</v>
      </c>
    </row>
    <row r="998" customFormat="false" ht="25" hidden="false" customHeight="true" outlineLevel="0" collapsed="false">
      <c r="A998" s="31"/>
      <c r="B998" s="32"/>
      <c r="C998" s="33"/>
      <c r="D998" s="31"/>
      <c r="E998" s="31"/>
      <c r="F998" s="31"/>
      <c r="G998" s="36" t="str">
        <f aca="false">IF(COUNTA(A998:F998)=0,"",IF(E998="","Falta o código",IF(E998&lt;&gt;TRIM(E998),"Confira o código",IF(COUNTIFS(PagoID,E998)&gt;1,"Código repetido",IF(NOT(ISNUMBER(B998)),"Confira a data",IF(OR(B998&lt;1,B998&gt;73415,INT(B998)&lt;&gt;B998),"Confira a data",IF(NOT(ISNUMBER(C998)),"Confira o valor",IF(C998&lt;=0,"Valor maior que zero",IF(COUNTIFS(Medios,D998)&lt;&gt;1,"Escolha um meio",IF(COUNTIFS(GastoID,A998)&lt;&gt;1,"Confira o ID da despesa",IF(SUMIFS(GastoValido,GastoID,A998)&lt;=0,"Corrija a obrigação",IF(B998&lt;SUMIFS(GastoFecha,GastoID,A998),"Anterior à despesa","OK"))))))))))))</f>
        <v/>
      </c>
      <c r="H998" s="34" t="n">
        <f aca="false">IF(G998="OK",C998,0)</f>
        <v>0</v>
      </c>
    </row>
    <row r="999" customFormat="false" ht="25" hidden="false" customHeight="true" outlineLevel="0" collapsed="false">
      <c r="A999" s="31"/>
      <c r="B999" s="32"/>
      <c r="C999" s="33"/>
      <c r="D999" s="31"/>
      <c r="E999" s="31"/>
      <c r="F999" s="31"/>
      <c r="G999" s="36" t="str">
        <f aca="false">IF(COUNTA(A999:F999)=0,"",IF(E999="","Falta o código",IF(E999&lt;&gt;TRIM(E999),"Confira o código",IF(COUNTIFS(PagoID,E999)&gt;1,"Código repetido",IF(NOT(ISNUMBER(B999)),"Confira a data",IF(OR(B999&lt;1,B999&gt;73415,INT(B999)&lt;&gt;B999),"Confira a data",IF(NOT(ISNUMBER(C999)),"Confira o valor",IF(C999&lt;=0,"Valor maior que zero",IF(COUNTIFS(Medios,D999)&lt;&gt;1,"Escolha um meio",IF(COUNTIFS(GastoID,A999)&lt;&gt;1,"Confira o ID da despesa",IF(SUMIFS(GastoValido,GastoID,A999)&lt;=0,"Corrija a obrigação",IF(B999&lt;SUMIFS(GastoFecha,GastoID,A999),"Anterior à despesa","OK"))))))))))))</f>
        <v/>
      </c>
      <c r="H999" s="34" t="n">
        <f aca="false">IF(G999="OK",C999,0)</f>
        <v>0</v>
      </c>
    </row>
    <row r="1000" customFormat="false" ht="25" hidden="false" customHeight="true" outlineLevel="0" collapsed="false">
      <c r="A1000" s="31"/>
      <c r="B1000" s="32"/>
      <c r="C1000" s="33"/>
      <c r="D1000" s="31"/>
      <c r="E1000" s="31"/>
      <c r="F1000" s="31"/>
      <c r="G1000" s="36" t="str">
        <f aca="false">IF(COUNTA(A1000:F1000)=0,"",IF(E1000="","Falta o código",IF(E1000&lt;&gt;TRIM(E1000),"Confira o código",IF(COUNTIFS(PagoID,E1000)&gt;1,"Código repetido",IF(NOT(ISNUMBER(B1000)),"Confira a data",IF(OR(B1000&lt;1,B1000&gt;73415,INT(B1000)&lt;&gt;B1000),"Confira a data",IF(NOT(ISNUMBER(C1000)),"Confira o valor",IF(C1000&lt;=0,"Valor maior que zero",IF(COUNTIFS(Medios,D1000)&lt;&gt;1,"Escolha um meio",IF(COUNTIFS(GastoID,A1000)&lt;&gt;1,"Confira o ID da despesa",IF(SUMIFS(GastoValido,GastoID,A1000)&lt;=0,"Corrija a obrigação",IF(B1000&lt;SUMIFS(GastoFecha,GastoID,A1000),"Anterior à despesa","OK"))))))))))))</f>
        <v/>
      </c>
      <c r="H1000" s="34" t="n">
        <f aca="false">IF(G1000="OK",C1000,0)</f>
        <v>0</v>
      </c>
    </row>
    <row r="1001" customFormat="false" ht="25" hidden="false" customHeight="true" outlineLevel="0" collapsed="false">
      <c r="A1001" s="31"/>
      <c r="B1001" s="32"/>
      <c r="C1001" s="33"/>
      <c r="D1001" s="31"/>
      <c r="E1001" s="31"/>
      <c r="F1001" s="31"/>
      <c r="G1001" s="36" t="str">
        <f aca="false">IF(COUNTA(A1001:F1001)=0,"",IF(E1001="","Falta o código",IF(E1001&lt;&gt;TRIM(E1001),"Confira o código",IF(COUNTIFS(PagoID,E1001)&gt;1,"Código repetido",IF(NOT(ISNUMBER(B1001)),"Confira a data",IF(OR(B1001&lt;1,B1001&gt;73415,INT(B1001)&lt;&gt;B1001),"Confira a data",IF(NOT(ISNUMBER(C1001)),"Confira o valor",IF(C1001&lt;=0,"Valor maior que zero",IF(COUNTIFS(Medios,D1001)&lt;&gt;1,"Escolha um meio",IF(COUNTIFS(GastoID,A1001)&lt;&gt;1,"Confira o ID da despesa",IF(SUMIFS(GastoValido,GastoID,A1001)&lt;=0,"Corrija a obrigação",IF(B1001&lt;SUMIFS(GastoFecha,GastoID,A1001),"Anterior à despesa","OK"))))))))))))</f>
        <v/>
      </c>
      <c r="H1001" s="34" t="n">
        <f aca="false">IF(G1001="OK",C1001,0)</f>
        <v>0</v>
      </c>
    </row>
    <row r="1002" customFormat="false" ht="25" hidden="false" customHeight="true" outlineLevel="0" collapsed="false">
      <c r="A1002" s="31"/>
      <c r="B1002" s="32"/>
      <c r="C1002" s="33"/>
      <c r="D1002" s="31"/>
      <c r="E1002" s="31"/>
      <c r="F1002" s="31"/>
      <c r="G1002" s="36" t="str">
        <f aca="false">IF(COUNTA(A1002:F1002)=0,"",IF(E1002="","Falta o código",IF(E1002&lt;&gt;TRIM(E1002),"Confira o código",IF(COUNTIFS(PagoID,E1002)&gt;1,"Código repetido",IF(NOT(ISNUMBER(B1002)),"Confira a data",IF(OR(B1002&lt;1,B1002&gt;73415,INT(B1002)&lt;&gt;B1002),"Confira a data",IF(NOT(ISNUMBER(C1002)),"Confira o valor",IF(C1002&lt;=0,"Valor maior que zero",IF(COUNTIFS(Medios,D1002)&lt;&gt;1,"Escolha um meio",IF(COUNTIFS(GastoID,A1002)&lt;&gt;1,"Confira o ID da despesa",IF(SUMIFS(GastoValido,GastoID,A1002)&lt;=0,"Corrija a obrigação",IF(B1002&lt;SUMIFS(GastoFecha,GastoID,A1002),"Anterior à despesa","OK"))))))))))))</f>
        <v/>
      </c>
      <c r="H1002" s="34" t="n">
        <f aca="false">IF(G1002="OK",C1002,0)</f>
        <v>0</v>
      </c>
    </row>
    <row r="1003" customFormat="false" ht="25" hidden="false" customHeight="true" outlineLevel="0" collapsed="false">
      <c r="A1003" s="31"/>
      <c r="B1003" s="32"/>
      <c r="C1003" s="33"/>
      <c r="D1003" s="31"/>
      <c r="E1003" s="31"/>
      <c r="F1003" s="31"/>
      <c r="G1003" s="36" t="str">
        <f aca="false">IF(COUNTA(A1003:F1003)=0,"",IF(E1003="","Falta o código",IF(E1003&lt;&gt;TRIM(E1003),"Confira o código",IF(COUNTIFS(PagoID,E1003)&gt;1,"Código repetido",IF(NOT(ISNUMBER(B1003)),"Confira a data",IF(OR(B1003&lt;1,B1003&gt;73415,INT(B1003)&lt;&gt;B1003),"Confira a data",IF(NOT(ISNUMBER(C1003)),"Confira o valor",IF(C1003&lt;=0,"Valor maior que zero",IF(COUNTIFS(Medios,D1003)&lt;&gt;1,"Escolha um meio",IF(COUNTIFS(GastoID,A1003)&lt;&gt;1,"Confira o ID da despesa",IF(SUMIFS(GastoValido,GastoID,A1003)&lt;=0,"Corrija a obrigação",IF(B1003&lt;SUMIFS(GastoFecha,GastoID,A1003),"Anterior à despesa","OK"))))))))))))</f>
        <v/>
      </c>
      <c r="H1003" s="34" t="n">
        <f aca="false">IF(G1003="OK",C1003,0)</f>
        <v>0</v>
      </c>
    </row>
    <row r="1004" customFormat="false" ht="25" hidden="false" customHeight="true" outlineLevel="0" collapsed="false">
      <c r="A1004" s="31"/>
      <c r="B1004" s="32"/>
      <c r="C1004" s="33"/>
      <c r="D1004" s="31"/>
      <c r="E1004" s="31"/>
      <c r="F1004" s="31"/>
      <c r="G1004" s="36" t="str">
        <f aca="false">IF(COUNTA(A1004:F1004)=0,"",IF(E1004="","Falta o código",IF(E1004&lt;&gt;TRIM(E1004),"Confira o código",IF(COUNTIFS(PagoID,E1004)&gt;1,"Código repetido",IF(NOT(ISNUMBER(B1004)),"Confira a data",IF(OR(B1004&lt;1,B1004&gt;73415,INT(B1004)&lt;&gt;B1004),"Confira a data",IF(NOT(ISNUMBER(C1004)),"Confira o valor",IF(C1004&lt;=0,"Valor maior que zero",IF(COUNTIFS(Medios,D1004)&lt;&gt;1,"Escolha um meio",IF(COUNTIFS(GastoID,A1004)&lt;&gt;1,"Confira o ID da despesa",IF(SUMIFS(GastoValido,GastoID,A1004)&lt;=0,"Corrija a obrigação",IF(B1004&lt;SUMIFS(GastoFecha,GastoID,A1004),"Anterior à despesa","OK"))))))))))))</f>
        <v/>
      </c>
      <c r="H1004" s="34" t="n">
        <f aca="false">IF(G1004="OK",C1004,0)</f>
        <v>0</v>
      </c>
    </row>
    <row r="1005" customFormat="false" ht="25" hidden="false" customHeight="true" outlineLevel="0" collapsed="false">
      <c r="A1005" s="31"/>
      <c r="B1005" s="32"/>
      <c r="C1005" s="33"/>
      <c r="D1005" s="31"/>
      <c r="E1005" s="31"/>
      <c r="F1005" s="31"/>
      <c r="G1005" s="36" t="str">
        <f aca="false">IF(COUNTA(A1005:F1005)=0,"",IF(E1005="","Falta o código",IF(E1005&lt;&gt;TRIM(E1005),"Confira o código",IF(COUNTIFS(PagoID,E1005)&gt;1,"Código repetido",IF(NOT(ISNUMBER(B1005)),"Confira a data",IF(OR(B1005&lt;1,B1005&gt;73415,INT(B1005)&lt;&gt;B1005),"Confira a data",IF(NOT(ISNUMBER(C1005)),"Confira o valor",IF(C1005&lt;=0,"Valor maior que zero",IF(COUNTIFS(Medios,D1005)&lt;&gt;1,"Escolha um meio",IF(COUNTIFS(GastoID,A1005)&lt;&gt;1,"Confira o ID da despesa",IF(SUMIFS(GastoValido,GastoID,A1005)&lt;=0,"Corrija a obrigação",IF(B1005&lt;SUMIFS(GastoFecha,GastoID,A1005),"Anterior à despesa","OK"))))))))))))</f>
        <v/>
      </c>
      <c r="H1005" s="34" t="n">
        <f aca="false">IF(G1005="OK",C1005,0)</f>
        <v>0</v>
      </c>
    </row>
    <row r="1006" customFormat="false" ht="25" hidden="false" customHeight="true" outlineLevel="0" collapsed="false">
      <c r="A1006" s="31"/>
      <c r="B1006" s="32"/>
      <c r="C1006" s="33"/>
      <c r="D1006" s="31"/>
      <c r="E1006" s="31"/>
      <c r="F1006" s="31"/>
      <c r="G1006" s="36" t="str">
        <f aca="false">IF(COUNTA(A1006:F1006)=0,"",IF(E1006="","Falta o código",IF(E1006&lt;&gt;TRIM(E1006),"Confira o código",IF(COUNTIFS(PagoID,E1006)&gt;1,"Código repetido",IF(NOT(ISNUMBER(B1006)),"Confira a data",IF(OR(B1006&lt;1,B1006&gt;73415,INT(B1006)&lt;&gt;B1006),"Confira a data",IF(NOT(ISNUMBER(C1006)),"Confira o valor",IF(C1006&lt;=0,"Valor maior que zero",IF(COUNTIFS(Medios,D1006)&lt;&gt;1,"Escolha um meio",IF(COUNTIFS(GastoID,A1006)&lt;&gt;1,"Confira o ID da despesa",IF(SUMIFS(GastoValido,GastoID,A1006)&lt;=0,"Corrija a obrigação",IF(B1006&lt;SUMIFS(GastoFecha,GastoID,A1006),"Anterior à despesa","OK"))))))))))))</f>
        <v/>
      </c>
      <c r="H1006" s="34" t="n">
        <f aca="false">IF(G1006="OK",C1006,0)</f>
        <v>0</v>
      </c>
    </row>
    <row r="1007" customFormat="false" ht="25" hidden="false" customHeight="true" outlineLevel="0" collapsed="false">
      <c r="A1007" s="31"/>
      <c r="B1007" s="32"/>
      <c r="C1007" s="33"/>
      <c r="D1007" s="31"/>
      <c r="E1007" s="31"/>
      <c r="F1007" s="31"/>
      <c r="G1007" s="36" t="str">
        <f aca="false">IF(COUNTA(A1007:F1007)=0,"",IF(E1007="","Falta o código",IF(E1007&lt;&gt;TRIM(E1007),"Confira o código",IF(COUNTIFS(PagoID,E1007)&gt;1,"Código repetido",IF(NOT(ISNUMBER(B1007)),"Confira a data",IF(OR(B1007&lt;1,B1007&gt;73415,INT(B1007)&lt;&gt;B1007),"Confira a data",IF(NOT(ISNUMBER(C1007)),"Confira o valor",IF(C1007&lt;=0,"Valor maior que zero",IF(COUNTIFS(Medios,D1007)&lt;&gt;1,"Escolha um meio",IF(COUNTIFS(GastoID,A1007)&lt;&gt;1,"Confira o ID da despesa",IF(SUMIFS(GastoValido,GastoID,A1007)&lt;=0,"Corrija a obrigação",IF(B1007&lt;SUMIFS(GastoFecha,GastoID,A1007),"Anterior à despesa","OK"))))))))))))</f>
        <v/>
      </c>
      <c r="H1007" s="34" t="n">
        <f aca="false">IF(G1007="OK",C1007,0)</f>
        <v>0</v>
      </c>
    </row>
    <row r="1008" customFormat="false" ht="25" hidden="false" customHeight="true" outlineLevel="0" collapsed="false">
      <c r="A1008" s="31"/>
      <c r="B1008" s="32"/>
      <c r="C1008" s="33"/>
      <c r="D1008" s="31"/>
      <c r="E1008" s="31"/>
      <c r="F1008" s="31"/>
      <c r="G1008" s="36" t="str">
        <f aca="false">IF(COUNTA(A1008:F1008)=0,"",IF(E1008="","Falta o código",IF(E1008&lt;&gt;TRIM(E1008),"Confira o código",IF(COUNTIFS(PagoID,E1008)&gt;1,"Código repetido",IF(NOT(ISNUMBER(B1008)),"Confira a data",IF(OR(B1008&lt;1,B1008&gt;73415,INT(B1008)&lt;&gt;B1008),"Confira a data",IF(NOT(ISNUMBER(C1008)),"Confira o valor",IF(C1008&lt;=0,"Valor maior que zero",IF(COUNTIFS(Medios,D1008)&lt;&gt;1,"Escolha um meio",IF(COUNTIFS(GastoID,A1008)&lt;&gt;1,"Confira o ID da despesa",IF(SUMIFS(GastoValido,GastoID,A1008)&lt;=0,"Corrija a obrigação",IF(B1008&lt;SUMIFS(GastoFecha,GastoID,A1008),"Anterior à despesa","OK"))))))))))))</f>
        <v/>
      </c>
      <c r="H1008" s="34" t="n">
        <f aca="false">IF(G1008="OK",C1008,0)</f>
        <v>0</v>
      </c>
    </row>
    <row r="1009" customFormat="false" ht="25" hidden="false" customHeight="true" outlineLevel="0" collapsed="false">
      <c r="A1009" s="31"/>
      <c r="B1009" s="32"/>
      <c r="C1009" s="33"/>
      <c r="D1009" s="31"/>
      <c r="E1009" s="31"/>
      <c r="F1009" s="31"/>
      <c r="G1009" s="36" t="str">
        <f aca="false">IF(COUNTA(A1009:F1009)=0,"",IF(E1009="","Falta o código",IF(E1009&lt;&gt;TRIM(E1009),"Confira o código",IF(COUNTIFS(PagoID,E1009)&gt;1,"Código repetido",IF(NOT(ISNUMBER(B1009)),"Confira a data",IF(OR(B1009&lt;1,B1009&gt;73415,INT(B1009)&lt;&gt;B1009),"Confira a data",IF(NOT(ISNUMBER(C1009)),"Confira o valor",IF(C1009&lt;=0,"Valor maior que zero",IF(COUNTIFS(Medios,D1009)&lt;&gt;1,"Escolha um meio",IF(COUNTIFS(GastoID,A1009)&lt;&gt;1,"Confira o ID da despesa",IF(SUMIFS(GastoValido,GastoID,A1009)&lt;=0,"Corrija a obrigação",IF(B1009&lt;SUMIFS(GastoFecha,GastoID,A1009),"Anterior à despesa","OK"))))))))))))</f>
        <v/>
      </c>
      <c r="H1009" s="34" t="n">
        <f aca="false">IF(G1009="OK",C1009,0)</f>
        <v>0</v>
      </c>
    </row>
    <row r="1010" customFormat="false" ht="25" hidden="false" customHeight="true" outlineLevel="0" collapsed="false">
      <c r="A1010" s="31"/>
      <c r="B1010" s="32"/>
      <c r="C1010" s="33"/>
      <c r="D1010" s="31"/>
      <c r="E1010" s="31"/>
      <c r="F1010" s="31"/>
      <c r="G1010" s="36" t="str">
        <f aca="false">IF(COUNTA(A1010:F1010)=0,"",IF(E1010="","Falta o código",IF(E1010&lt;&gt;TRIM(E1010),"Confira o código",IF(COUNTIFS(PagoID,E1010)&gt;1,"Código repetido",IF(NOT(ISNUMBER(B1010)),"Confira a data",IF(OR(B1010&lt;1,B1010&gt;73415,INT(B1010)&lt;&gt;B1010),"Confira a data",IF(NOT(ISNUMBER(C1010)),"Confira o valor",IF(C1010&lt;=0,"Valor maior que zero",IF(COUNTIFS(Medios,D1010)&lt;&gt;1,"Escolha um meio",IF(COUNTIFS(GastoID,A1010)&lt;&gt;1,"Confira o ID da despesa",IF(SUMIFS(GastoValido,GastoID,A1010)&lt;=0,"Corrija a obrigação",IF(B1010&lt;SUMIFS(GastoFecha,GastoID,A1010),"Anterior à despesa","OK"))))))))))))</f>
        <v/>
      </c>
      <c r="H1010" s="34" t="n">
        <f aca="false">IF(G1010="OK",C1010,0)</f>
        <v>0</v>
      </c>
    </row>
    <row r="1011" customFormat="false" ht="25" hidden="false" customHeight="true" outlineLevel="0" collapsed="false">
      <c r="A1011" s="31"/>
      <c r="B1011" s="32"/>
      <c r="C1011" s="33"/>
      <c r="D1011" s="31"/>
      <c r="E1011" s="31"/>
      <c r="F1011" s="31"/>
      <c r="G1011" s="36" t="str">
        <f aca="false">IF(COUNTA(A1011:F1011)=0,"",IF(E1011="","Falta o código",IF(E1011&lt;&gt;TRIM(E1011),"Confira o código",IF(COUNTIFS(PagoID,E1011)&gt;1,"Código repetido",IF(NOT(ISNUMBER(B1011)),"Confira a data",IF(OR(B1011&lt;1,B1011&gt;73415,INT(B1011)&lt;&gt;B1011),"Confira a data",IF(NOT(ISNUMBER(C1011)),"Confira o valor",IF(C1011&lt;=0,"Valor maior que zero",IF(COUNTIFS(Medios,D1011)&lt;&gt;1,"Escolha um meio",IF(COUNTIFS(GastoID,A1011)&lt;&gt;1,"Confira o ID da despesa",IF(SUMIFS(GastoValido,GastoID,A1011)&lt;=0,"Corrija a obrigação",IF(B1011&lt;SUMIFS(GastoFecha,GastoID,A1011),"Anterior à despesa","OK"))))))))))))</f>
        <v/>
      </c>
      <c r="H1011" s="34" t="n">
        <f aca="false">IF(G1011="OK",C1011,0)</f>
        <v>0</v>
      </c>
    </row>
    <row r="1012" customFormat="false" ht="25" hidden="false" customHeight="true" outlineLevel="0" collapsed="false">
      <c r="A1012" s="31"/>
      <c r="B1012" s="32"/>
      <c r="C1012" s="33"/>
      <c r="D1012" s="31"/>
      <c r="E1012" s="31"/>
      <c r="F1012" s="31"/>
      <c r="G1012" s="36" t="str">
        <f aca="false">IF(COUNTA(A1012:F1012)=0,"",IF(E1012="","Falta o código",IF(E1012&lt;&gt;TRIM(E1012),"Confira o código",IF(COUNTIFS(PagoID,E1012)&gt;1,"Código repetido",IF(NOT(ISNUMBER(B1012)),"Confira a data",IF(OR(B1012&lt;1,B1012&gt;73415,INT(B1012)&lt;&gt;B1012),"Confira a data",IF(NOT(ISNUMBER(C1012)),"Confira o valor",IF(C1012&lt;=0,"Valor maior que zero",IF(COUNTIFS(Medios,D1012)&lt;&gt;1,"Escolha um meio",IF(COUNTIFS(GastoID,A1012)&lt;&gt;1,"Confira o ID da despesa",IF(SUMIFS(GastoValido,GastoID,A1012)&lt;=0,"Corrija a obrigação",IF(B1012&lt;SUMIFS(GastoFecha,GastoID,A1012),"Anterior à despesa","OK"))))))))))))</f>
        <v/>
      </c>
      <c r="H1012" s="34" t="n">
        <f aca="false">IF(G1012="OK",C1012,0)</f>
        <v>0</v>
      </c>
    </row>
    <row r="1013" customFormat="false" ht="25" hidden="false" customHeight="true" outlineLevel="0" collapsed="false">
      <c r="A1013" s="31"/>
      <c r="B1013" s="32"/>
      <c r="C1013" s="33"/>
      <c r="D1013" s="31"/>
      <c r="E1013" s="31"/>
      <c r="F1013" s="31"/>
      <c r="G1013" s="36" t="str">
        <f aca="false">IF(COUNTA(A1013:F1013)=0,"",IF(E1013="","Falta o código",IF(E1013&lt;&gt;TRIM(E1013),"Confira o código",IF(COUNTIFS(PagoID,E1013)&gt;1,"Código repetido",IF(NOT(ISNUMBER(B1013)),"Confira a data",IF(OR(B1013&lt;1,B1013&gt;73415,INT(B1013)&lt;&gt;B1013),"Confira a data",IF(NOT(ISNUMBER(C1013)),"Confira o valor",IF(C1013&lt;=0,"Valor maior que zero",IF(COUNTIFS(Medios,D1013)&lt;&gt;1,"Escolha um meio",IF(COUNTIFS(GastoID,A1013)&lt;&gt;1,"Confira o ID da despesa",IF(SUMIFS(GastoValido,GastoID,A1013)&lt;=0,"Corrija a obrigação",IF(B1013&lt;SUMIFS(GastoFecha,GastoID,A1013),"Anterior à despesa","OK"))))))))))))</f>
        <v/>
      </c>
      <c r="H1013" s="34" t="n">
        <f aca="false">IF(G1013="OK",C1013,0)</f>
        <v>0</v>
      </c>
    </row>
    <row r="1014" customFormat="false" ht="25" hidden="false" customHeight="true" outlineLevel="0" collapsed="false">
      <c r="A1014" s="31"/>
      <c r="B1014" s="32"/>
      <c r="C1014" s="33"/>
      <c r="D1014" s="31"/>
      <c r="E1014" s="31"/>
      <c r="F1014" s="31"/>
      <c r="G1014" s="36" t="str">
        <f aca="false">IF(COUNTA(A1014:F1014)=0,"",IF(E1014="","Falta o código",IF(E1014&lt;&gt;TRIM(E1014),"Confira o código",IF(COUNTIFS(PagoID,E1014)&gt;1,"Código repetido",IF(NOT(ISNUMBER(B1014)),"Confira a data",IF(OR(B1014&lt;1,B1014&gt;73415,INT(B1014)&lt;&gt;B1014),"Confira a data",IF(NOT(ISNUMBER(C1014)),"Confira o valor",IF(C1014&lt;=0,"Valor maior que zero",IF(COUNTIFS(Medios,D1014)&lt;&gt;1,"Escolha um meio",IF(COUNTIFS(GastoID,A1014)&lt;&gt;1,"Confira o ID da despesa",IF(SUMIFS(GastoValido,GastoID,A1014)&lt;=0,"Corrija a obrigação",IF(B1014&lt;SUMIFS(GastoFecha,GastoID,A1014),"Anterior à despesa","OK"))))))))))))</f>
        <v/>
      </c>
      <c r="H1014" s="34" t="n">
        <f aca="false">IF(G1014="OK",C1014,0)</f>
        <v>0</v>
      </c>
    </row>
    <row r="1015" customFormat="false" ht="25" hidden="false" customHeight="true" outlineLevel="0" collapsed="false">
      <c r="A1015" s="31"/>
      <c r="B1015" s="32"/>
      <c r="C1015" s="33"/>
      <c r="D1015" s="31"/>
      <c r="E1015" s="31"/>
      <c r="F1015" s="31"/>
      <c r="G1015" s="36" t="str">
        <f aca="false">IF(COUNTA(A1015:F1015)=0,"",IF(E1015="","Falta o código",IF(E1015&lt;&gt;TRIM(E1015),"Confira o código",IF(COUNTIFS(PagoID,E1015)&gt;1,"Código repetido",IF(NOT(ISNUMBER(B1015)),"Confira a data",IF(OR(B1015&lt;1,B1015&gt;73415,INT(B1015)&lt;&gt;B1015),"Confira a data",IF(NOT(ISNUMBER(C1015)),"Confira o valor",IF(C1015&lt;=0,"Valor maior que zero",IF(COUNTIFS(Medios,D1015)&lt;&gt;1,"Escolha um meio",IF(COUNTIFS(GastoID,A1015)&lt;&gt;1,"Confira o ID da despesa",IF(SUMIFS(GastoValido,GastoID,A1015)&lt;=0,"Corrija a obrigação",IF(B1015&lt;SUMIFS(GastoFecha,GastoID,A1015),"Anterior à despesa","OK"))))))))))))</f>
        <v/>
      </c>
      <c r="H1015" s="34" t="n">
        <f aca="false">IF(G1015="OK",C1015,0)</f>
        <v>0</v>
      </c>
    </row>
    <row r="1016" customFormat="false" ht="25" hidden="false" customHeight="true" outlineLevel="0" collapsed="false">
      <c r="A1016" s="31"/>
      <c r="B1016" s="32"/>
      <c r="C1016" s="33"/>
      <c r="D1016" s="31"/>
      <c r="E1016" s="31"/>
      <c r="F1016" s="31"/>
      <c r="G1016" s="36" t="str">
        <f aca="false">IF(COUNTA(A1016:F1016)=0,"",IF(E1016="","Falta o código",IF(E1016&lt;&gt;TRIM(E1016),"Confira o código",IF(COUNTIFS(PagoID,E1016)&gt;1,"Código repetido",IF(NOT(ISNUMBER(B1016)),"Confira a data",IF(OR(B1016&lt;1,B1016&gt;73415,INT(B1016)&lt;&gt;B1016),"Confira a data",IF(NOT(ISNUMBER(C1016)),"Confira o valor",IF(C1016&lt;=0,"Valor maior que zero",IF(COUNTIFS(Medios,D1016)&lt;&gt;1,"Escolha um meio",IF(COUNTIFS(GastoID,A1016)&lt;&gt;1,"Confira o ID da despesa",IF(SUMIFS(GastoValido,GastoID,A1016)&lt;=0,"Corrija a obrigação",IF(B1016&lt;SUMIFS(GastoFecha,GastoID,A1016),"Anterior à despesa","OK"))))))))))))</f>
        <v/>
      </c>
      <c r="H1016" s="34" t="n">
        <f aca="false">IF(G1016="OK",C1016,0)</f>
        <v>0</v>
      </c>
    </row>
    <row r="1017" customFormat="false" ht="25" hidden="false" customHeight="true" outlineLevel="0" collapsed="false">
      <c r="A1017" s="31"/>
      <c r="B1017" s="32"/>
      <c r="C1017" s="33"/>
      <c r="D1017" s="31"/>
      <c r="E1017" s="31"/>
      <c r="F1017" s="31"/>
      <c r="G1017" s="36" t="str">
        <f aca="false">IF(COUNTA(A1017:F1017)=0,"",IF(E1017="","Falta o código",IF(E1017&lt;&gt;TRIM(E1017),"Confira o código",IF(COUNTIFS(PagoID,E1017)&gt;1,"Código repetido",IF(NOT(ISNUMBER(B1017)),"Confira a data",IF(OR(B1017&lt;1,B1017&gt;73415,INT(B1017)&lt;&gt;B1017),"Confira a data",IF(NOT(ISNUMBER(C1017)),"Confira o valor",IF(C1017&lt;=0,"Valor maior que zero",IF(COUNTIFS(Medios,D1017)&lt;&gt;1,"Escolha um meio",IF(COUNTIFS(GastoID,A1017)&lt;&gt;1,"Confira o ID da despesa",IF(SUMIFS(GastoValido,GastoID,A1017)&lt;=0,"Corrija a obrigação",IF(B1017&lt;SUMIFS(GastoFecha,GastoID,A1017),"Anterior à despesa","OK"))))))))))))</f>
        <v/>
      </c>
      <c r="H1017" s="34" t="n">
        <f aca="false">IF(G1017="OK",C1017,0)</f>
        <v>0</v>
      </c>
    </row>
    <row r="1018" customFormat="false" ht="25" hidden="false" customHeight="true" outlineLevel="0" collapsed="false">
      <c r="A1018" s="31"/>
      <c r="B1018" s="32"/>
      <c r="C1018" s="33"/>
      <c r="D1018" s="31"/>
      <c r="E1018" s="31"/>
      <c r="F1018" s="31"/>
      <c r="G1018" s="36" t="str">
        <f aca="false">IF(COUNTA(A1018:F1018)=0,"",IF(E1018="","Falta o código",IF(E1018&lt;&gt;TRIM(E1018),"Confira o código",IF(COUNTIFS(PagoID,E1018)&gt;1,"Código repetido",IF(NOT(ISNUMBER(B1018)),"Confira a data",IF(OR(B1018&lt;1,B1018&gt;73415,INT(B1018)&lt;&gt;B1018),"Confira a data",IF(NOT(ISNUMBER(C1018)),"Confira o valor",IF(C1018&lt;=0,"Valor maior que zero",IF(COUNTIFS(Medios,D1018)&lt;&gt;1,"Escolha um meio",IF(COUNTIFS(GastoID,A1018)&lt;&gt;1,"Confira o ID da despesa",IF(SUMIFS(GastoValido,GastoID,A1018)&lt;=0,"Corrija a obrigação",IF(B1018&lt;SUMIFS(GastoFecha,GastoID,A1018),"Anterior à despesa","OK"))))))))))))</f>
        <v/>
      </c>
      <c r="H1018" s="34" t="n">
        <f aca="false">IF(G1018="OK",C1018,0)</f>
        <v>0</v>
      </c>
    </row>
    <row r="1019" customFormat="false" ht="25" hidden="false" customHeight="true" outlineLevel="0" collapsed="false">
      <c r="A1019" s="31"/>
      <c r="B1019" s="32"/>
      <c r="C1019" s="33"/>
      <c r="D1019" s="31"/>
      <c r="E1019" s="31"/>
      <c r="F1019" s="31"/>
      <c r="G1019" s="36" t="str">
        <f aca="false">IF(COUNTA(A1019:F1019)=0,"",IF(E1019="","Falta o código",IF(E1019&lt;&gt;TRIM(E1019),"Confira o código",IF(COUNTIFS(PagoID,E1019)&gt;1,"Código repetido",IF(NOT(ISNUMBER(B1019)),"Confira a data",IF(OR(B1019&lt;1,B1019&gt;73415,INT(B1019)&lt;&gt;B1019),"Confira a data",IF(NOT(ISNUMBER(C1019)),"Confira o valor",IF(C1019&lt;=0,"Valor maior que zero",IF(COUNTIFS(Medios,D1019)&lt;&gt;1,"Escolha um meio",IF(COUNTIFS(GastoID,A1019)&lt;&gt;1,"Confira o ID da despesa",IF(SUMIFS(GastoValido,GastoID,A1019)&lt;=0,"Corrija a obrigação",IF(B1019&lt;SUMIFS(GastoFecha,GastoID,A1019),"Anterior à despesa","OK"))))))))))))</f>
        <v/>
      </c>
      <c r="H1019" s="34" t="n">
        <f aca="false">IF(G1019="OK",C1019,0)</f>
        <v>0</v>
      </c>
    </row>
    <row r="1020" customFormat="false" ht="25" hidden="false" customHeight="true" outlineLevel="0" collapsed="false">
      <c r="A1020" s="31"/>
      <c r="B1020" s="32"/>
      <c r="C1020" s="33"/>
      <c r="D1020" s="31"/>
      <c r="E1020" s="31"/>
      <c r="F1020" s="31"/>
      <c r="G1020" s="36" t="str">
        <f aca="false">IF(COUNTA(A1020:F1020)=0,"",IF(E1020="","Falta o código",IF(E1020&lt;&gt;TRIM(E1020),"Confira o código",IF(COUNTIFS(PagoID,E1020)&gt;1,"Código repetido",IF(NOT(ISNUMBER(B1020)),"Confira a data",IF(OR(B1020&lt;1,B1020&gt;73415,INT(B1020)&lt;&gt;B1020),"Confira a data",IF(NOT(ISNUMBER(C1020)),"Confira o valor",IF(C1020&lt;=0,"Valor maior que zero",IF(COUNTIFS(Medios,D1020)&lt;&gt;1,"Escolha um meio",IF(COUNTIFS(GastoID,A1020)&lt;&gt;1,"Confira o ID da despesa",IF(SUMIFS(GastoValido,GastoID,A1020)&lt;=0,"Corrija a obrigação",IF(B1020&lt;SUMIFS(GastoFecha,GastoID,A1020),"Anterior à despesa","OK"))))))))))))</f>
        <v/>
      </c>
      <c r="H1020" s="34" t="n">
        <f aca="false">IF(G1020="OK",C1020,0)</f>
        <v>0</v>
      </c>
    </row>
    <row r="1021" customFormat="false" ht="25" hidden="false" customHeight="true" outlineLevel="0" collapsed="false">
      <c r="A1021" s="31"/>
      <c r="B1021" s="32"/>
      <c r="C1021" s="33"/>
      <c r="D1021" s="31"/>
      <c r="E1021" s="31"/>
      <c r="F1021" s="31"/>
      <c r="G1021" s="36" t="str">
        <f aca="false">IF(COUNTA(A1021:F1021)=0,"",IF(E1021="","Falta o código",IF(E1021&lt;&gt;TRIM(E1021),"Confira o código",IF(COUNTIFS(PagoID,E1021)&gt;1,"Código repetido",IF(NOT(ISNUMBER(B1021)),"Confira a data",IF(OR(B1021&lt;1,B1021&gt;73415,INT(B1021)&lt;&gt;B1021),"Confira a data",IF(NOT(ISNUMBER(C1021)),"Confira o valor",IF(C1021&lt;=0,"Valor maior que zero",IF(COUNTIFS(Medios,D1021)&lt;&gt;1,"Escolha um meio",IF(COUNTIFS(GastoID,A1021)&lt;&gt;1,"Confira o ID da despesa",IF(SUMIFS(GastoValido,GastoID,A1021)&lt;=0,"Corrija a obrigação",IF(B1021&lt;SUMIFS(GastoFecha,GastoID,A1021),"Anterior à despesa","OK"))))))))))))</f>
        <v/>
      </c>
      <c r="H1021" s="34" t="n">
        <f aca="false">IF(G1021="OK",C1021,0)</f>
        <v>0</v>
      </c>
    </row>
    <row r="1022" customFormat="false" ht="25" hidden="false" customHeight="true" outlineLevel="0" collapsed="false">
      <c r="A1022" s="31"/>
      <c r="B1022" s="32"/>
      <c r="C1022" s="33"/>
      <c r="D1022" s="31"/>
      <c r="E1022" s="31"/>
      <c r="F1022" s="31"/>
      <c r="G1022" s="36" t="str">
        <f aca="false">IF(COUNTA(A1022:F1022)=0,"",IF(E1022="","Falta o código",IF(E1022&lt;&gt;TRIM(E1022),"Confira o código",IF(COUNTIFS(PagoID,E1022)&gt;1,"Código repetido",IF(NOT(ISNUMBER(B1022)),"Confira a data",IF(OR(B1022&lt;1,B1022&gt;73415,INT(B1022)&lt;&gt;B1022),"Confira a data",IF(NOT(ISNUMBER(C1022)),"Confira o valor",IF(C1022&lt;=0,"Valor maior que zero",IF(COUNTIFS(Medios,D1022)&lt;&gt;1,"Escolha um meio",IF(COUNTIFS(GastoID,A1022)&lt;&gt;1,"Confira o ID da despesa",IF(SUMIFS(GastoValido,GastoID,A1022)&lt;=0,"Corrija a obrigação",IF(B1022&lt;SUMIFS(GastoFecha,GastoID,A1022),"Anterior à despesa","OK"))))))))))))</f>
        <v/>
      </c>
      <c r="H1022" s="34" t="n">
        <f aca="false">IF(G1022="OK",C1022,0)</f>
        <v>0</v>
      </c>
    </row>
    <row r="1023" customFormat="false" ht="25" hidden="false" customHeight="true" outlineLevel="0" collapsed="false">
      <c r="A1023" s="31"/>
      <c r="B1023" s="32"/>
      <c r="C1023" s="33"/>
      <c r="D1023" s="31"/>
      <c r="E1023" s="31"/>
      <c r="F1023" s="31"/>
      <c r="G1023" s="36" t="str">
        <f aca="false">IF(COUNTA(A1023:F1023)=0,"",IF(E1023="","Falta o código",IF(E1023&lt;&gt;TRIM(E1023),"Confira o código",IF(COUNTIFS(PagoID,E1023)&gt;1,"Código repetido",IF(NOT(ISNUMBER(B1023)),"Confira a data",IF(OR(B1023&lt;1,B1023&gt;73415,INT(B1023)&lt;&gt;B1023),"Confira a data",IF(NOT(ISNUMBER(C1023)),"Confira o valor",IF(C1023&lt;=0,"Valor maior que zero",IF(COUNTIFS(Medios,D1023)&lt;&gt;1,"Escolha um meio",IF(COUNTIFS(GastoID,A1023)&lt;&gt;1,"Confira o ID da despesa",IF(SUMIFS(GastoValido,GastoID,A1023)&lt;=0,"Corrija a obrigação",IF(B1023&lt;SUMIFS(GastoFecha,GastoID,A1023),"Anterior à despesa","OK"))))))))))))</f>
        <v/>
      </c>
      <c r="H1023" s="34" t="n">
        <f aca="false">IF(G1023="OK",C1023,0)</f>
        <v>0</v>
      </c>
    </row>
    <row r="1024" customFormat="false" ht="25" hidden="false" customHeight="true" outlineLevel="0" collapsed="false">
      <c r="A1024" s="31"/>
      <c r="B1024" s="32"/>
      <c r="C1024" s="33"/>
      <c r="D1024" s="31"/>
      <c r="E1024" s="31"/>
      <c r="F1024" s="31"/>
      <c r="G1024" s="36" t="str">
        <f aca="false">IF(COUNTA(A1024:F1024)=0,"",IF(E1024="","Falta o código",IF(E1024&lt;&gt;TRIM(E1024),"Confira o código",IF(COUNTIFS(PagoID,E1024)&gt;1,"Código repetido",IF(NOT(ISNUMBER(B1024)),"Confira a data",IF(OR(B1024&lt;1,B1024&gt;73415,INT(B1024)&lt;&gt;B1024),"Confira a data",IF(NOT(ISNUMBER(C1024)),"Confira o valor",IF(C1024&lt;=0,"Valor maior que zero",IF(COUNTIFS(Medios,D1024)&lt;&gt;1,"Escolha um meio",IF(COUNTIFS(GastoID,A1024)&lt;&gt;1,"Confira o ID da despesa",IF(SUMIFS(GastoValido,GastoID,A1024)&lt;=0,"Corrija a obrigação",IF(B1024&lt;SUMIFS(GastoFecha,GastoID,A1024),"Anterior à despesa","OK"))))))))))))</f>
        <v/>
      </c>
      <c r="H1024" s="34" t="n">
        <f aca="false">IF(G1024="OK",C1024,0)</f>
        <v>0</v>
      </c>
    </row>
    <row r="1025" customFormat="false" ht="25" hidden="false" customHeight="true" outlineLevel="0" collapsed="false">
      <c r="A1025" s="31"/>
      <c r="B1025" s="32"/>
      <c r="C1025" s="33"/>
      <c r="D1025" s="31"/>
      <c r="E1025" s="31"/>
      <c r="F1025" s="31"/>
      <c r="G1025" s="36" t="str">
        <f aca="false">IF(COUNTA(A1025:F1025)=0,"",IF(E1025="","Falta o código",IF(E1025&lt;&gt;TRIM(E1025),"Confira o código",IF(COUNTIFS(PagoID,E1025)&gt;1,"Código repetido",IF(NOT(ISNUMBER(B1025)),"Confira a data",IF(OR(B1025&lt;1,B1025&gt;73415,INT(B1025)&lt;&gt;B1025),"Confira a data",IF(NOT(ISNUMBER(C1025)),"Confira o valor",IF(C1025&lt;=0,"Valor maior que zero",IF(COUNTIFS(Medios,D1025)&lt;&gt;1,"Escolha um meio",IF(COUNTIFS(GastoID,A1025)&lt;&gt;1,"Confira o ID da despesa",IF(SUMIFS(GastoValido,GastoID,A1025)&lt;=0,"Corrija a obrigação",IF(B1025&lt;SUMIFS(GastoFecha,GastoID,A1025),"Anterior à despesa","OK"))))))))))))</f>
        <v/>
      </c>
      <c r="H1025" s="34" t="n">
        <f aca="false">IF(G1025="OK",C1025,0)</f>
        <v>0</v>
      </c>
    </row>
    <row r="1026" customFormat="false" ht="25" hidden="false" customHeight="true" outlineLevel="0" collapsed="false">
      <c r="A1026" s="31"/>
      <c r="B1026" s="32"/>
      <c r="C1026" s="33"/>
      <c r="D1026" s="31"/>
      <c r="E1026" s="31"/>
      <c r="F1026" s="31"/>
      <c r="G1026" s="36" t="str">
        <f aca="false">IF(COUNTA(A1026:F1026)=0,"",IF(E1026="","Falta o código",IF(E1026&lt;&gt;TRIM(E1026),"Confira o código",IF(COUNTIFS(PagoID,E1026)&gt;1,"Código repetido",IF(NOT(ISNUMBER(B1026)),"Confira a data",IF(OR(B1026&lt;1,B1026&gt;73415,INT(B1026)&lt;&gt;B1026),"Confira a data",IF(NOT(ISNUMBER(C1026)),"Confira o valor",IF(C1026&lt;=0,"Valor maior que zero",IF(COUNTIFS(Medios,D1026)&lt;&gt;1,"Escolha um meio",IF(COUNTIFS(GastoID,A1026)&lt;&gt;1,"Confira o ID da despesa",IF(SUMIFS(GastoValido,GastoID,A1026)&lt;=0,"Corrija a obrigação",IF(B1026&lt;SUMIFS(GastoFecha,GastoID,A1026),"Anterior à despesa","OK"))))))))))))</f>
        <v/>
      </c>
      <c r="H1026" s="34" t="n">
        <f aca="false">IF(G1026="OK",C1026,0)</f>
        <v>0</v>
      </c>
    </row>
    <row r="1027" customFormat="false" ht="25" hidden="false" customHeight="true" outlineLevel="0" collapsed="false">
      <c r="A1027" s="31"/>
      <c r="B1027" s="32"/>
      <c r="C1027" s="33"/>
      <c r="D1027" s="31"/>
      <c r="E1027" s="31"/>
      <c r="F1027" s="31"/>
      <c r="G1027" s="36" t="str">
        <f aca="false">IF(COUNTA(A1027:F1027)=0,"",IF(E1027="","Falta o código",IF(E1027&lt;&gt;TRIM(E1027),"Confira o código",IF(COUNTIFS(PagoID,E1027)&gt;1,"Código repetido",IF(NOT(ISNUMBER(B1027)),"Confira a data",IF(OR(B1027&lt;1,B1027&gt;73415,INT(B1027)&lt;&gt;B1027),"Confira a data",IF(NOT(ISNUMBER(C1027)),"Confira o valor",IF(C1027&lt;=0,"Valor maior que zero",IF(COUNTIFS(Medios,D1027)&lt;&gt;1,"Escolha um meio",IF(COUNTIFS(GastoID,A1027)&lt;&gt;1,"Confira o ID da despesa",IF(SUMIFS(GastoValido,GastoID,A1027)&lt;=0,"Corrija a obrigação",IF(B1027&lt;SUMIFS(GastoFecha,GastoID,A1027),"Anterior à despesa","OK"))))))))))))</f>
        <v/>
      </c>
      <c r="H1027" s="34" t="n">
        <f aca="false">IF(G1027="OK",C1027,0)</f>
        <v>0</v>
      </c>
    </row>
    <row r="1028" customFormat="false" ht="25" hidden="false" customHeight="true" outlineLevel="0" collapsed="false">
      <c r="A1028" s="31"/>
      <c r="B1028" s="32"/>
      <c r="C1028" s="33"/>
      <c r="D1028" s="31"/>
      <c r="E1028" s="31"/>
      <c r="F1028" s="31"/>
      <c r="G1028" s="36" t="str">
        <f aca="false">IF(COUNTA(A1028:F1028)=0,"",IF(E1028="","Falta o código",IF(E1028&lt;&gt;TRIM(E1028),"Confira o código",IF(COUNTIFS(PagoID,E1028)&gt;1,"Código repetido",IF(NOT(ISNUMBER(B1028)),"Confira a data",IF(OR(B1028&lt;1,B1028&gt;73415,INT(B1028)&lt;&gt;B1028),"Confira a data",IF(NOT(ISNUMBER(C1028)),"Confira o valor",IF(C1028&lt;=0,"Valor maior que zero",IF(COUNTIFS(Medios,D1028)&lt;&gt;1,"Escolha um meio",IF(COUNTIFS(GastoID,A1028)&lt;&gt;1,"Confira o ID da despesa",IF(SUMIFS(GastoValido,GastoID,A1028)&lt;=0,"Corrija a obrigação",IF(B1028&lt;SUMIFS(GastoFecha,GastoID,A1028),"Anterior à despesa","OK"))))))))))))</f>
        <v/>
      </c>
      <c r="H1028" s="34" t="n">
        <f aca="false">IF(G1028="OK",C1028,0)</f>
        <v>0</v>
      </c>
    </row>
    <row r="1029" customFormat="false" ht="25" hidden="false" customHeight="true" outlineLevel="0" collapsed="false">
      <c r="A1029" s="31"/>
      <c r="B1029" s="32"/>
      <c r="C1029" s="33"/>
      <c r="D1029" s="31"/>
      <c r="E1029" s="31"/>
      <c r="F1029" s="31"/>
      <c r="G1029" s="36" t="str">
        <f aca="false">IF(COUNTA(A1029:F1029)=0,"",IF(E1029="","Falta o código",IF(E1029&lt;&gt;TRIM(E1029),"Confira o código",IF(COUNTIFS(PagoID,E1029)&gt;1,"Código repetido",IF(NOT(ISNUMBER(B1029)),"Confira a data",IF(OR(B1029&lt;1,B1029&gt;73415,INT(B1029)&lt;&gt;B1029),"Confira a data",IF(NOT(ISNUMBER(C1029)),"Confira o valor",IF(C1029&lt;=0,"Valor maior que zero",IF(COUNTIFS(Medios,D1029)&lt;&gt;1,"Escolha um meio",IF(COUNTIFS(GastoID,A1029)&lt;&gt;1,"Confira o ID da despesa",IF(SUMIFS(GastoValido,GastoID,A1029)&lt;=0,"Corrija a obrigação",IF(B1029&lt;SUMIFS(GastoFecha,GastoID,A1029),"Anterior à despesa","OK"))))))))))))</f>
        <v/>
      </c>
      <c r="H1029" s="34" t="n">
        <f aca="false">IF(G1029="OK",C1029,0)</f>
        <v>0</v>
      </c>
    </row>
    <row r="1030" customFormat="false" ht="25" hidden="false" customHeight="true" outlineLevel="0" collapsed="false">
      <c r="A1030" s="31"/>
      <c r="B1030" s="32"/>
      <c r="C1030" s="33"/>
      <c r="D1030" s="31"/>
      <c r="E1030" s="31"/>
      <c r="F1030" s="31"/>
      <c r="G1030" s="36" t="str">
        <f aca="false">IF(COUNTA(A1030:F1030)=0,"",IF(E1030="","Falta o código",IF(E1030&lt;&gt;TRIM(E1030),"Confira o código",IF(COUNTIFS(PagoID,E1030)&gt;1,"Código repetido",IF(NOT(ISNUMBER(B1030)),"Confira a data",IF(OR(B1030&lt;1,B1030&gt;73415,INT(B1030)&lt;&gt;B1030),"Confira a data",IF(NOT(ISNUMBER(C1030)),"Confira o valor",IF(C1030&lt;=0,"Valor maior que zero",IF(COUNTIFS(Medios,D1030)&lt;&gt;1,"Escolha um meio",IF(COUNTIFS(GastoID,A1030)&lt;&gt;1,"Confira o ID da despesa",IF(SUMIFS(GastoValido,GastoID,A1030)&lt;=0,"Corrija a obrigação",IF(B1030&lt;SUMIFS(GastoFecha,GastoID,A1030),"Anterior à despesa","OK"))))))))))))</f>
        <v/>
      </c>
      <c r="H1030" s="34" t="n">
        <f aca="false">IF(G1030="OK",C1030,0)</f>
        <v>0</v>
      </c>
    </row>
    <row r="1031" customFormat="false" ht="25" hidden="false" customHeight="true" outlineLevel="0" collapsed="false">
      <c r="A1031" s="31"/>
      <c r="B1031" s="32"/>
      <c r="C1031" s="33"/>
      <c r="D1031" s="31"/>
      <c r="E1031" s="31"/>
      <c r="F1031" s="31"/>
      <c r="G1031" s="36" t="str">
        <f aca="false">IF(COUNTA(A1031:F1031)=0,"",IF(E1031="","Falta o código",IF(E1031&lt;&gt;TRIM(E1031),"Confira o código",IF(COUNTIFS(PagoID,E1031)&gt;1,"Código repetido",IF(NOT(ISNUMBER(B1031)),"Confira a data",IF(OR(B1031&lt;1,B1031&gt;73415,INT(B1031)&lt;&gt;B1031),"Confira a data",IF(NOT(ISNUMBER(C1031)),"Confira o valor",IF(C1031&lt;=0,"Valor maior que zero",IF(COUNTIFS(Medios,D1031)&lt;&gt;1,"Escolha um meio",IF(COUNTIFS(GastoID,A1031)&lt;&gt;1,"Confira o ID da despesa",IF(SUMIFS(GastoValido,GastoID,A1031)&lt;=0,"Corrija a obrigação",IF(B1031&lt;SUMIFS(GastoFecha,GastoID,A1031),"Anterior à despesa","OK"))))))))))))</f>
        <v/>
      </c>
      <c r="H1031" s="34" t="n">
        <f aca="false">IF(G1031="OK",C1031,0)</f>
        <v>0</v>
      </c>
    </row>
    <row r="1032" customFormat="false" ht="25" hidden="false" customHeight="true" outlineLevel="0" collapsed="false">
      <c r="A1032" s="31"/>
      <c r="B1032" s="32"/>
      <c r="C1032" s="33"/>
      <c r="D1032" s="31"/>
      <c r="E1032" s="31"/>
      <c r="F1032" s="31"/>
      <c r="G1032" s="36" t="str">
        <f aca="false">IF(COUNTA(A1032:F1032)=0,"",IF(E1032="","Falta o código",IF(E1032&lt;&gt;TRIM(E1032),"Confira o código",IF(COUNTIFS(PagoID,E1032)&gt;1,"Código repetido",IF(NOT(ISNUMBER(B1032)),"Confira a data",IF(OR(B1032&lt;1,B1032&gt;73415,INT(B1032)&lt;&gt;B1032),"Confira a data",IF(NOT(ISNUMBER(C1032)),"Confira o valor",IF(C1032&lt;=0,"Valor maior que zero",IF(COUNTIFS(Medios,D1032)&lt;&gt;1,"Escolha um meio",IF(COUNTIFS(GastoID,A1032)&lt;&gt;1,"Confira o ID da despesa",IF(SUMIFS(GastoValido,GastoID,A1032)&lt;=0,"Corrija a obrigação",IF(B1032&lt;SUMIFS(GastoFecha,GastoID,A1032),"Anterior à despesa","OK"))))))))))))</f>
        <v/>
      </c>
      <c r="H1032" s="34" t="n">
        <f aca="false">IF(G1032="OK",C1032,0)</f>
        <v>0</v>
      </c>
    </row>
    <row r="1033" customFormat="false" ht="25" hidden="false" customHeight="true" outlineLevel="0" collapsed="false">
      <c r="A1033" s="31"/>
      <c r="B1033" s="32"/>
      <c r="C1033" s="33"/>
      <c r="D1033" s="31"/>
      <c r="E1033" s="31"/>
      <c r="F1033" s="31"/>
      <c r="G1033" s="36" t="str">
        <f aca="false">IF(COUNTA(A1033:F1033)=0,"",IF(E1033="","Falta o código",IF(E1033&lt;&gt;TRIM(E1033),"Confira o código",IF(COUNTIFS(PagoID,E1033)&gt;1,"Código repetido",IF(NOT(ISNUMBER(B1033)),"Confira a data",IF(OR(B1033&lt;1,B1033&gt;73415,INT(B1033)&lt;&gt;B1033),"Confira a data",IF(NOT(ISNUMBER(C1033)),"Confira o valor",IF(C1033&lt;=0,"Valor maior que zero",IF(COUNTIFS(Medios,D1033)&lt;&gt;1,"Escolha um meio",IF(COUNTIFS(GastoID,A1033)&lt;&gt;1,"Confira o ID da despesa",IF(SUMIFS(GastoValido,GastoID,A1033)&lt;=0,"Corrija a obrigação",IF(B1033&lt;SUMIFS(GastoFecha,GastoID,A1033),"Anterior à despesa","OK"))))))))))))</f>
        <v/>
      </c>
      <c r="H1033" s="34" t="n">
        <f aca="false">IF(G1033="OK",C1033,0)</f>
        <v>0</v>
      </c>
    </row>
    <row r="1034" customFormat="false" ht="25" hidden="false" customHeight="true" outlineLevel="0" collapsed="false">
      <c r="A1034" s="31"/>
      <c r="B1034" s="32"/>
      <c r="C1034" s="33"/>
      <c r="D1034" s="31"/>
      <c r="E1034" s="31"/>
      <c r="F1034" s="31"/>
      <c r="G1034" s="36" t="str">
        <f aca="false">IF(COUNTA(A1034:F1034)=0,"",IF(E1034="","Falta o código",IF(E1034&lt;&gt;TRIM(E1034),"Confira o código",IF(COUNTIFS(PagoID,E1034)&gt;1,"Código repetido",IF(NOT(ISNUMBER(B1034)),"Confira a data",IF(OR(B1034&lt;1,B1034&gt;73415,INT(B1034)&lt;&gt;B1034),"Confira a data",IF(NOT(ISNUMBER(C1034)),"Confira o valor",IF(C1034&lt;=0,"Valor maior que zero",IF(COUNTIFS(Medios,D1034)&lt;&gt;1,"Escolha um meio",IF(COUNTIFS(GastoID,A1034)&lt;&gt;1,"Confira o ID da despesa",IF(SUMIFS(GastoValido,GastoID,A1034)&lt;=0,"Corrija a obrigação",IF(B1034&lt;SUMIFS(GastoFecha,GastoID,A1034),"Anterior à despesa","OK"))))))))))))</f>
        <v/>
      </c>
      <c r="H1034" s="34" t="n">
        <f aca="false">IF(G1034="OK",C1034,0)</f>
        <v>0</v>
      </c>
    </row>
    <row r="1035" customFormat="false" ht="25" hidden="false" customHeight="true" outlineLevel="0" collapsed="false">
      <c r="A1035" s="31"/>
      <c r="B1035" s="32"/>
      <c r="C1035" s="33"/>
      <c r="D1035" s="31"/>
      <c r="E1035" s="31"/>
      <c r="F1035" s="31"/>
      <c r="G1035" s="36" t="str">
        <f aca="false">IF(COUNTA(A1035:F1035)=0,"",IF(E1035="","Falta o código",IF(E1035&lt;&gt;TRIM(E1035),"Confira o código",IF(COUNTIFS(PagoID,E1035)&gt;1,"Código repetido",IF(NOT(ISNUMBER(B1035)),"Confira a data",IF(OR(B1035&lt;1,B1035&gt;73415,INT(B1035)&lt;&gt;B1035),"Confira a data",IF(NOT(ISNUMBER(C1035)),"Confira o valor",IF(C1035&lt;=0,"Valor maior que zero",IF(COUNTIFS(Medios,D1035)&lt;&gt;1,"Escolha um meio",IF(COUNTIFS(GastoID,A1035)&lt;&gt;1,"Confira o ID da despesa",IF(SUMIFS(GastoValido,GastoID,A1035)&lt;=0,"Corrija a obrigação",IF(B1035&lt;SUMIFS(GastoFecha,GastoID,A1035),"Anterior à despesa","OK"))))))))))))</f>
        <v/>
      </c>
      <c r="H1035" s="34" t="n">
        <f aca="false">IF(G1035="OK",C1035,0)</f>
        <v>0</v>
      </c>
    </row>
    <row r="1036" customFormat="false" ht="25" hidden="false" customHeight="true" outlineLevel="0" collapsed="false">
      <c r="A1036" s="31"/>
      <c r="B1036" s="32"/>
      <c r="C1036" s="33"/>
      <c r="D1036" s="31"/>
      <c r="E1036" s="31"/>
      <c r="F1036" s="31"/>
      <c r="G1036" s="36" t="str">
        <f aca="false">IF(COUNTA(A1036:F1036)=0,"",IF(E1036="","Falta o código",IF(E1036&lt;&gt;TRIM(E1036),"Confira o código",IF(COUNTIFS(PagoID,E1036)&gt;1,"Código repetido",IF(NOT(ISNUMBER(B1036)),"Confira a data",IF(OR(B1036&lt;1,B1036&gt;73415,INT(B1036)&lt;&gt;B1036),"Confira a data",IF(NOT(ISNUMBER(C1036)),"Confira o valor",IF(C1036&lt;=0,"Valor maior que zero",IF(COUNTIFS(Medios,D1036)&lt;&gt;1,"Escolha um meio",IF(COUNTIFS(GastoID,A1036)&lt;&gt;1,"Confira o ID da despesa",IF(SUMIFS(GastoValido,GastoID,A1036)&lt;=0,"Corrija a obrigação",IF(B1036&lt;SUMIFS(GastoFecha,GastoID,A1036),"Anterior à despesa","OK"))))))))))))</f>
        <v/>
      </c>
      <c r="H1036" s="34" t="n">
        <f aca="false">IF(G1036="OK",C1036,0)</f>
        <v>0</v>
      </c>
    </row>
    <row r="1037" customFormat="false" ht="25" hidden="false" customHeight="true" outlineLevel="0" collapsed="false">
      <c r="A1037" s="31"/>
      <c r="B1037" s="32"/>
      <c r="C1037" s="33"/>
      <c r="D1037" s="31"/>
      <c r="E1037" s="31"/>
      <c r="F1037" s="31"/>
      <c r="G1037" s="36" t="str">
        <f aca="false">IF(COUNTA(A1037:F1037)=0,"",IF(E1037="","Falta o código",IF(E1037&lt;&gt;TRIM(E1037),"Confira o código",IF(COUNTIFS(PagoID,E1037)&gt;1,"Código repetido",IF(NOT(ISNUMBER(B1037)),"Confira a data",IF(OR(B1037&lt;1,B1037&gt;73415,INT(B1037)&lt;&gt;B1037),"Confira a data",IF(NOT(ISNUMBER(C1037)),"Confira o valor",IF(C1037&lt;=0,"Valor maior que zero",IF(COUNTIFS(Medios,D1037)&lt;&gt;1,"Escolha um meio",IF(COUNTIFS(GastoID,A1037)&lt;&gt;1,"Confira o ID da despesa",IF(SUMIFS(GastoValido,GastoID,A1037)&lt;=0,"Corrija a obrigação",IF(B1037&lt;SUMIFS(GastoFecha,GastoID,A1037),"Anterior à despesa","OK"))))))))))))</f>
        <v/>
      </c>
      <c r="H1037" s="34" t="n">
        <f aca="false">IF(G1037="OK",C1037,0)</f>
        <v>0</v>
      </c>
    </row>
    <row r="1038" customFormat="false" ht="25" hidden="false" customHeight="true" outlineLevel="0" collapsed="false">
      <c r="A1038" s="31"/>
      <c r="B1038" s="32"/>
      <c r="C1038" s="33"/>
      <c r="D1038" s="31"/>
      <c r="E1038" s="31"/>
      <c r="F1038" s="31"/>
      <c r="G1038" s="36" t="str">
        <f aca="false">IF(COUNTA(A1038:F1038)=0,"",IF(E1038="","Falta o código",IF(E1038&lt;&gt;TRIM(E1038),"Confira o código",IF(COUNTIFS(PagoID,E1038)&gt;1,"Código repetido",IF(NOT(ISNUMBER(B1038)),"Confira a data",IF(OR(B1038&lt;1,B1038&gt;73415,INT(B1038)&lt;&gt;B1038),"Confira a data",IF(NOT(ISNUMBER(C1038)),"Confira o valor",IF(C1038&lt;=0,"Valor maior que zero",IF(COUNTIFS(Medios,D1038)&lt;&gt;1,"Escolha um meio",IF(COUNTIFS(GastoID,A1038)&lt;&gt;1,"Confira o ID da despesa",IF(SUMIFS(GastoValido,GastoID,A1038)&lt;=0,"Corrija a obrigação",IF(B1038&lt;SUMIFS(GastoFecha,GastoID,A1038),"Anterior à despesa","OK"))))))))))))</f>
        <v/>
      </c>
      <c r="H1038" s="34" t="n">
        <f aca="false">IF(G1038="OK",C1038,0)</f>
        <v>0</v>
      </c>
    </row>
    <row r="1039" customFormat="false" ht="25" hidden="false" customHeight="true" outlineLevel="0" collapsed="false">
      <c r="A1039" s="31"/>
      <c r="B1039" s="32"/>
      <c r="C1039" s="33"/>
      <c r="D1039" s="31"/>
      <c r="E1039" s="31"/>
      <c r="F1039" s="31"/>
      <c r="G1039" s="36" t="str">
        <f aca="false">IF(COUNTA(A1039:F1039)=0,"",IF(E1039="","Falta o código",IF(E1039&lt;&gt;TRIM(E1039),"Confira o código",IF(COUNTIFS(PagoID,E1039)&gt;1,"Código repetido",IF(NOT(ISNUMBER(B1039)),"Confira a data",IF(OR(B1039&lt;1,B1039&gt;73415,INT(B1039)&lt;&gt;B1039),"Confira a data",IF(NOT(ISNUMBER(C1039)),"Confira o valor",IF(C1039&lt;=0,"Valor maior que zero",IF(COUNTIFS(Medios,D1039)&lt;&gt;1,"Escolha um meio",IF(COUNTIFS(GastoID,A1039)&lt;&gt;1,"Confira o ID da despesa",IF(SUMIFS(GastoValido,GastoID,A1039)&lt;=0,"Corrija a obrigação",IF(B1039&lt;SUMIFS(GastoFecha,GastoID,A1039),"Anterior à despesa","OK"))))))))))))</f>
        <v/>
      </c>
      <c r="H1039" s="34" t="n">
        <f aca="false">IF(G1039="OK",C1039,0)</f>
        <v>0</v>
      </c>
    </row>
    <row r="1040" customFormat="false" ht="25" hidden="false" customHeight="true" outlineLevel="0" collapsed="false">
      <c r="A1040" s="31"/>
      <c r="B1040" s="32"/>
      <c r="C1040" s="33"/>
      <c r="D1040" s="31"/>
      <c r="E1040" s="31"/>
      <c r="F1040" s="31"/>
      <c r="G1040" s="36" t="str">
        <f aca="false">IF(COUNTA(A1040:F1040)=0,"",IF(E1040="","Falta o código",IF(E1040&lt;&gt;TRIM(E1040),"Confira o código",IF(COUNTIFS(PagoID,E1040)&gt;1,"Código repetido",IF(NOT(ISNUMBER(B1040)),"Confira a data",IF(OR(B1040&lt;1,B1040&gt;73415,INT(B1040)&lt;&gt;B1040),"Confira a data",IF(NOT(ISNUMBER(C1040)),"Confira o valor",IF(C1040&lt;=0,"Valor maior que zero",IF(COUNTIFS(Medios,D1040)&lt;&gt;1,"Escolha um meio",IF(COUNTIFS(GastoID,A1040)&lt;&gt;1,"Confira o ID da despesa",IF(SUMIFS(GastoValido,GastoID,A1040)&lt;=0,"Corrija a obrigação",IF(B1040&lt;SUMIFS(GastoFecha,GastoID,A1040),"Anterior à despesa","OK"))))))))))))</f>
        <v/>
      </c>
      <c r="H1040" s="34" t="n">
        <f aca="false">IF(G1040="OK",C1040,0)</f>
        <v>0</v>
      </c>
    </row>
    <row r="1041" customFormat="false" ht="25" hidden="false" customHeight="true" outlineLevel="0" collapsed="false">
      <c r="A1041" s="31"/>
      <c r="B1041" s="32"/>
      <c r="C1041" s="33"/>
      <c r="D1041" s="31"/>
      <c r="E1041" s="31"/>
      <c r="F1041" s="31"/>
      <c r="G1041" s="36" t="str">
        <f aca="false">IF(COUNTA(A1041:F1041)=0,"",IF(E1041="","Falta o código",IF(E1041&lt;&gt;TRIM(E1041),"Confira o código",IF(COUNTIFS(PagoID,E1041)&gt;1,"Código repetido",IF(NOT(ISNUMBER(B1041)),"Confira a data",IF(OR(B1041&lt;1,B1041&gt;73415,INT(B1041)&lt;&gt;B1041),"Confira a data",IF(NOT(ISNUMBER(C1041)),"Confira o valor",IF(C1041&lt;=0,"Valor maior que zero",IF(COUNTIFS(Medios,D1041)&lt;&gt;1,"Escolha um meio",IF(COUNTIFS(GastoID,A1041)&lt;&gt;1,"Confira o ID da despesa",IF(SUMIFS(GastoValido,GastoID,A1041)&lt;=0,"Corrija a obrigação",IF(B1041&lt;SUMIFS(GastoFecha,GastoID,A1041),"Anterior à despesa","OK"))))))))))))</f>
        <v/>
      </c>
      <c r="H1041" s="34" t="n">
        <f aca="false">IF(G1041="OK",C1041,0)</f>
        <v>0</v>
      </c>
    </row>
    <row r="1042" customFormat="false" ht="25" hidden="false" customHeight="true" outlineLevel="0" collapsed="false">
      <c r="A1042" s="31"/>
      <c r="B1042" s="32"/>
      <c r="C1042" s="33"/>
      <c r="D1042" s="31"/>
      <c r="E1042" s="31"/>
      <c r="F1042" s="31"/>
      <c r="G1042" s="36" t="str">
        <f aca="false">IF(COUNTA(A1042:F1042)=0,"",IF(E1042="","Falta o código",IF(E1042&lt;&gt;TRIM(E1042),"Confira o código",IF(COUNTIFS(PagoID,E1042)&gt;1,"Código repetido",IF(NOT(ISNUMBER(B1042)),"Confira a data",IF(OR(B1042&lt;1,B1042&gt;73415,INT(B1042)&lt;&gt;B1042),"Confira a data",IF(NOT(ISNUMBER(C1042)),"Confira o valor",IF(C1042&lt;=0,"Valor maior que zero",IF(COUNTIFS(Medios,D1042)&lt;&gt;1,"Escolha um meio",IF(COUNTIFS(GastoID,A1042)&lt;&gt;1,"Confira o ID da despesa",IF(SUMIFS(GastoValido,GastoID,A1042)&lt;=0,"Corrija a obrigação",IF(B1042&lt;SUMIFS(GastoFecha,GastoID,A1042),"Anterior à despesa","OK"))))))))))))</f>
        <v/>
      </c>
      <c r="H1042" s="34" t="n">
        <f aca="false">IF(G1042="OK",C1042,0)</f>
        <v>0</v>
      </c>
    </row>
    <row r="1043" customFormat="false" ht="25" hidden="false" customHeight="true" outlineLevel="0" collapsed="false">
      <c r="A1043" s="31"/>
      <c r="B1043" s="32"/>
      <c r="C1043" s="33"/>
      <c r="D1043" s="31"/>
      <c r="E1043" s="31"/>
      <c r="F1043" s="31"/>
      <c r="G1043" s="36" t="str">
        <f aca="false">IF(COUNTA(A1043:F1043)=0,"",IF(E1043="","Falta o código",IF(E1043&lt;&gt;TRIM(E1043),"Confira o código",IF(COUNTIFS(PagoID,E1043)&gt;1,"Código repetido",IF(NOT(ISNUMBER(B1043)),"Confira a data",IF(OR(B1043&lt;1,B1043&gt;73415,INT(B1043)&lt;&gt;B1043),"Confira a data",IF(NOT(ISNUMBER(C1043)),"Confira o valor",IF(C1043&lt;=0,"Valor maior que zero",IF(COUNTIFS(Medios,D1043)&lt;&gt;1,"Escolha um meio",IF(COUNTIFS(GastoID,A1043)&lt;&gt;1,"Confira o ID da despesa",IF(SUMIFS(GastoValido,GastoID,A1043)&lt;=0,"Corrija a obrigação",IF(B1043&lt;SUMIFS(GastoFecha,GastoID,A1043),"Anterior à despesa","OK"))))))))))))</f>
        <v/>
      </c>
      <c r="H1043" s="34" t="n">
        <f aca="false">IF(G1043="OK",C1043,0)</f>
        <v>0</v>
      </c>
    </row>
    <row r="1044" customFormat="false" ht="25" hidden="false" customHeight="true" outlineLevel="0" collapsed="false">
      <c r="A1044" s="31"/>
      <c r="B1044" s="32"/>
      <c r="C1044" s="33"/>
      <c r="D1044" s="31"/>
      <c r="E1044" s="31"/>
      <c r="F1044" s="31"/>
      <c r="G1044" s="36" t="str">
        <f aca="false">IF(COUNTA(A1044:F1044)=0,"",IF(E1044="","Falta o código",IF(E1044&lt;&gt;TRIM(E1044),"Confira o código",IF(COUNTIFS(PagoID,E1044)&gt;1,"Código repetido",IF(NOT(ISNUMBER(B1044)),"Confira a data",IF(OR(B1044&lt;1,B1044&gt;73415,INT(B1044)&lt;&gt;B1044),"Confira a data",IF(NOT(ISNUMBER(C1044)),"Confira o valor",IF(C1044&lt;=0,"Valor maior que zero",IF(COUNTIFS(Medios,D1044)&lt;&gt;1,"Escolha um meio",IF(COUNTIFS(GastoID,A1044)&lt;&gt;1,"Confira o ID da despesa",IF(SUMIFS(GastoValido,GastoID,A1044)&lt;=0,"Corrija a obrigação",IF(B1044&lt;SUMIFS(GastoFecha,GastoID,A1044),"Anterior à despesa","OK"))))))))))))</f>
        <v/>
      </c>
      <c r="H1044" s="34" t="n">
        <f aca="false">IF(G1044="OK",C1044,0)</f>
        <v>0</v>
      </c>
    </row>
    <row r="1045" customFormat="false" ht="25" hidden="false" customHeight="true" outlineLevel="0" collapsed="false">
      <c r="A1045" s="31"/>
      <c r="B1045" s="32"/>
      <c r="C1045" s="33"/>
      <c r="D1045" s="31"/>
      <c r="E1045" s="31"/>
      <c r="F1045" s="31"/>
      <c r="G1045" s="36" t="str">
        <f aca="false">IF(COUNTA(A1045:F1045)=0,"",IF(E1045="","Falta o código",IF(E1045&lt;&gt;TRIM(E1045),"Confira o código",IF(COUNTIFS(PagoID,E1045)&gt;1,"Código repetido",IF(NOT(ISNUMBER(B1045)),"Confira a data",IF(OR(B1045&lt;1,B1045&gt;73415,INT(B1045)&lt;&gt;B1045),"Confira a data",IF(NOT(ISNUMBER(C1045)),"Confira o valor",IF(C1045&lt;=0,"Valor maior que zero",IF(COUNTIFS(Medios,D1045)&lt;&gt;1,"Escolha um meio",IF(COUNTIFS(GastoID,A1045)&lt;&gt;1,"Confira o ID da despesa",IF(SUMIFS(GastoValido,GastoID,A1045)&lt;=0,"Corrija a obrigação",IF(B1045&lt;SUMIFS(GastoFecha,GastoID,A1045),"Anterior à despesa","OK"))))))))))))</f>
        <v/>
      </c>
      <c r="H1045" s="34" t="n">
        <f aca="false">IF(G1045="OK",C1045,0)</f>
        <v>0</v>
      </c>
    </row>
    <row r="1046" customFormat="false" ht="25" hidden="false" customHeight="true" outlineLevel="0" collapsed="false">
      <c r="A1046" s="31"/>
      <c r="B1046" s="32"/>
      <c r="C1046" s="33"/>
      <c r="D1046" s="31"/>
      <c r="E1046" s="31"/>
      <c r="F1046" s="31"/>
      <c r="G1046" s="36" t="str">
        <f aca="false">IF(COUNTA(A1046:F1046)=0,"",IF(E1046="","Falta o código",IF(E1046&lt;&gt;TRIM(E1046),"Confira o código",IF(COUNTIFS(PagoID,E1046)&gt;1,"Código repetido",IF(NOT(ISNUMBER(B1046)),"Confira a data",IF(OR(B1046&lt;1,B1046&gt;73415,INT(B1046)&lt;&gt;B1046),"Confira a data",IF(NOT(ISNUMBER(C1046)),"Confira o valor",IF(C1046&lt;=0,"Valor maior que zero",IF(COUNTIFS(Medios,D1046)&lt;&gt;1,"Escolha um meio",IF(COUNTIFS(GastoID,A1046)&lt;&gt;1,"Confira o ID da despesa",IF(SUMIFS(GastoValido,GastoID,A1046)&lt;=0,"Corrija a obrigação",IF(B1046&lt;SUMIFS(GastoFecha,GastoID,A1046),"Anterior à despesa","OK"))))))))))))</f>
        <v/>
      </c>
      <c r="H1046" s="34" t="n">
        <f aca="false">IF(G1046="OK",C1046,0)</f>
        <v>0</v>
      </c>
    </row>
    <row r="1047" customFormat="false" ht="25" hidden="false" customHeight="true" outlineLevel="0" collapsed="false">
      <c r="A1047" s="31"/>
      <c r="B1047" s="32"/>
      <c r="C1047" s="33"/>
      <c r="D1047" s="31"/>
      <c r="E1047" s="31"/>
      <c r="F1047" s="31"/>
      <c r="G1047" s="36" t="str">
        <f aca="false">IF(COUNTA(A1047:F1047)=0,"",IF(E1047="","Falta o código",IF(E1047&lt;&gt;TRIM(E1047),"Confira o código",IF(COUNTIFS(PagoID,E1047)&gt;1,"Código repetido",IF(NOT(ISNUMBER(B1047)),"Confira a data",IF(OR(B1047&lt;1,B1047&gt;73415,INT(B1047)&lt;&gt;B1047),"Confira a data",IF(NOT(ISNUMBER(C1047)),"Confira o valor",IF(C1047&lt;=0,"Valor maior que zero",IF(COUNTIFS(Medios,D1047)&lt;&gt;1,"Escolha um meio",IF(COUNTIFS(GastoID,A1047)&lt;&gt;1,"Confira o ID da despesa",IF(SUMIFS(GastoValido,GastoID,A1047)&lt;=0,"Corrija a obrigação",IF(B1047&lt;SUMIFS(GastoFecha,GastoID,A1047),"Anterior à despesa","OK"))))))))))))</f>
        <v/>
      </c>
      <c r="H1047" s="34" t="n">
        <f aca="false">IF(G1047="OK",C1047,0)</f>
        <v>0</v>
      </c>
    </row>
    <row r="1048" customFormat="false" ht="25" hidden="false" customHeight="true" outlineLevel="0" collapsed="false">
      <c r="A1048" s="31"/>
      <c r="B1048" s="32"/>
      <c r="C1048" s="33"/>
      <c r="D1048" s="31"/>
      <c r="E1048" s="31"/>
      <c r="F1048" s="31"/>
      <c r="G1048" s="36" t="str">
        <f aca="false">IF(COUNTA(A1048:F1048)=0,"",IF(E1048="","Falta o código",IF(E1048&lt;&gt;TRIM(E1048),"Confira o código",IF(COUNTIFS(PagoID,E1048)&gt;1,"Código repetido",IF(NOT(ISNUMBER(B1048)),"Confira a data",IF(OR(B1048&lt;1,B1048&gt;73415,INT(B1048)&lt;&gt;B1048),"Confira a data",IF(NOT(ISNUMBER(C1048)),"Confira o valor",IF(C1048&lt;=0,"Valor maior que zero",IF(COUNTIFS(Medios,D1048)&lt;&gt;1,"Escolha um meio",IF(COUNTIFS(GastoID,A1048)&lt;&gt;1,"Confira o ID da despesa",IF(SUMIFS(GastoValido,GastoID,A1048)&lt;=0,"Corrija a obrigação",IF(B1048&lt;SUMIFS(GastoFecha,GastoID,A1048),"Anterior à despesa","OK"))))))))))))</f>
        <v/>
      </c>
      <c r="H1048" s="34" t="n">
        <f aca="false">IF(G1048="OK",C1048,0)</f>
        <v>0</v>
      </c>
    </row>
    <row r="1049" customFormat="false" ht="25" hidden="false" customHeight="true" outlineLevel="0" collapsed="false">
      <c r="A1049" s="31"/>
      <c r="B1049" s="32"/>
      <c r="C1049" s="33"/>
      <c r="D1049" s="31"/>
      <c r="E1049" s="31"/>
      <c r="F1049" s="31"/>
      <c r="G1049" s="36" t="str">
        <f aca="false">IF(COUNTA(A1049:F1049)=0,"",IF(E1049="","Falta o código",IF(E1049&lt;&gt;TRIM(E1049),"Confira o código",IF(COUNTIFS(PagoID,E1049)&gt;1,"Código repetido",IF(NOT(ISNUMBER(B1049)),"Confira a data",IF(OR(B1049&lt;1,B1049&gt;73415,INT(B1049)&lt;&gt;B1049),"Confira a data",IF(NOT(ISNUMBER(C1049)),"Confira o valor",IF(C1049&lt;=0,"Valor maior que zero",IF(COUNTIFS(Medios,D1049)&lt;&gt;1,"Escolha um meio",IF(COUNTIFS(GastoID,A1049)&lt;&gt;1,"Confira o ID da despesa",IF(SUMIFS(GastoValido,GastoID,A1049)&lt;=0,"Corrija a obrigação",IF(B1049&lt;SUMIFS(GastoFecha,GastoID,A1049),"Anterior à despesa","OK"))))))))))))</f>
        <v/>
      </c>
      <c r="H1049" s="34" t="n">
        <f aca="false">IF(G1049="OK",C1049,0)</f>
        <v>0</v>
      </c>
    </row>
    <row r="1050" customFormat="false" ht="25" hidden="false" customHeight="true" outlineLevel="0" collapsed="false">
      <c r="A1050" s="31"/>
      <c r="B1050" s="32"/>
      <c r="C1050" s="33"/>
      <c r="D1050" s="31"/>
      <c r="E1050" s="31"/>
      <c r="F1050" s="31"/>
      <c r="G1050" s="36" t="str">
        <f aca="false">IF(COUNTA(A1050:F1050)=0,"",IF(E1050="","Falta o código",IF(E1050&lt;&gt;TRIM(E1050),"Confira o código",IF(COUNTIFS(PagoID,E1050)&gt;1,"Código repetido",IF(NOT(ISNUMBER(B1050)),"Confira a data",IF(OR(B1050&lt;1,B1050&gt;73415,INT(B1050)&lt;&gt;B1050),"Confira a data",IF(NOT(ISNUMBER(C1050)),"Confira o valor",IF(C1050&lt;=0,"Valor maior que zero",IF(COUNTIFS(Medios,D1050)&lt;&gt;1,"Escolha um meio",IF(COUNTIFS(GastoID,A1050)&lt;&gt;1,"Confira o ID da despesa",IF(SUMIFS(GastoValido,GastoID,A1050)&lt;=0,"Corrija a obrigação",IF(B1050&lt;SUMIFS(GastoFecha,GastoID,A1050),"Anterior à despesa","OK"))))))))))))</f>
        <v/>
      </c>
      <c r="H1050" s="34" t="n">
        <f aca="false">IF(G1050="OK",C1050,0)</f>
        <v>0</v>
      </c>
    </row>
    <row r="1051" customFormat="false" ht="25" hidden="false" customHeight="true" outlineLevel="0" collapsed="false">
      <c r="A1051" s="31"/>
      <c r="B1051" s="32"/>
      <c r="C1051" s="33"/>
      <c r="D1051" s="31"/>
      <c r="E1051" s="31"/>
      <c r="F1051" s="31"/>
      <c r="G1051" s="36" t="str">
        <f aca="false">IF(COUNTA(A1051:F1051)=0,"",IF(E1051="","Falta o código",IF(E1051&lt;&gt;TRIM(E1051),"Confira o código",IF(COUNTIFS(PagoID,E1051)&gt;1,"Código repetido",IF(NOT(ISNUMBER(B1051)),"Confira a data",IF(OR(B1051&lt;1,B1051&gt;73415,INT(B1051)&lt;&gt;B1051),"Confira a data",IF(NOT(ISNUMBER(C1051)),"Confira o valor",IF(C1051&lt;=0,"Valor maior que zero",IF(COUNTIFS(Medios,D1051)&lt;&gt;1,"Escolha um meio",IF(COUNTIFS(GastoID,A1051)&lt;&gt;1,"Confira o ID da despesa",IF(SUMIFS(GastoValido,GastoID,A1051)&lt;=0,"Corrija a obrigação",IF(B1051&lt;SUMIFS(GastoFecha,GastoID,A1051),"Anterior à despesa","OK"))))))))))))</f>
        <v/>
      </c>
      <c r="H1051" s="34" t="n">
        <f aca="false">IF(G1051="OK",C1051,0)</f>
        <v>0</v>
      </c>
    </row>
    <row r="1052" customFormat="false" ht="25" hidden="false" customHeight="true" outlineLevel="0" collapsed="false">
      <c r="A1052" s="31"/>
      <c r="B1052" s="32"/>
      <c r="C1052" s="33"/>
      <c r="D1052" s="31"/>
      <c r="E1052" s="31"/>
      <c r="F1052" s="31"/>
      <c r="G1052" s="36" t="str">
        <f aca="false">IF(COUNTA(A1052:F1052)=0,"",IF(E1052="","Falta o código",IF(E1052&lt;&gt;TRIM(E1052),"Confira o código",IF(COUNTIFS(PagoID,E1052)&gt;1,"Código repetido",IF(NOT(ISNUMBER(B1052)),"Confira a data",IF(OR(B1052&lt;1,B1052&gt;73415,INT(B1052)&lt;&gt;B1052),"Confira a data",IF(NOT(ISNUMBER(C1052)),"Confira o valor",IF(C1052&lt;=0,"Valor maior que zero",IF(COUNTIFS(Medios,D1052)&lt;&gt;1,"Escolha um meio",IF(COUNTIFS(GastoID,A1052)&lt;&gt;1,"Confira o ID da despesa",IF(SUMIFS(GastoValido,GastoID,A1052)&lt;=0,"Corrija a obrigação",IF(B1052&lt;SUMIFS(GastoFecha,GastoID,A1052),"Anterior à despesa","OK"))))))))))))</f>
        <v/>
      </c>
      <c r="H1052" s="34" t="n">
        <f aca="false">IF(G1052="OK",C1052,0)</f>
        <v>0</v>
      </c>
    </row>
    <row r="1053" customFormat="false" ht="25" hidden="false" customHeight="true" outlineLevel="0" collapsed="false">
      <c r="A1053" s="31"/>
      <c r="B1053" s="32"/>
      <c r="C1053" s="33"/>
      <c r="D1053" s="31"/>
      <c r="E1053" s="31"/>
      <c r="F1053" s="31"/>
      <c r="G1053" s="36" t="str">
        <f aca="false">IF(COUNTA(A1053:F1053)=0,"",IF(E1053="","Falta o código",IF(E1053&lt;&gt;TRIM(E1053),"Confira o código",IF(COUNTIFS(PagoID,E1053)&gt;1,"Código repetido",IF(NOT(ISNUMBER(B1053)),"Confira a data",IF(OR(B1053&lt;1,B1053&gt;73415,INT(B1053)&lt;&gt;B1053),"Confira a data",IF(NOT(ISNUMBER(C1053)),"Confira o valor",IF(C1053&lt;=0,"Valor maior que zero",IF(COUNTIFS(Medios,D1053)&lt;&gt;1,"Escolha um meio",IF(COUNTIFS(GastoID,A1053)&lt;&gt;1,"Confira o ID da despesa",IF(SUMIFS(GastoValido,GastoID,A1053)&lt;=0,"Corrija a obrigação",IF(B1053&lt;SUMIFS(GastoFecha,GastoID,A1053),"Anterior à despesa","OK"))))))))))))</f>
        <v/>
      </c>
      <c r="H1053" s="34" t="n">
        <f aca="false">IF(G1053="OK",C1053,0)</f>
        <v>0</v>
      </c>
    </row>
    <row r="1054" customFormat="false" ht="25" hidden="false" customHeight="true" outlineLevel="0" collapsed="false">
      <c r="A1054" s="31"/>
      <c r="B1054" s="32"/>
      <c r="C1054" s="33"/>
      <c r="D1054" s="31"/>
      <c r="E1054" s="31"/>
      <c r="F1054" s="31"/>
      <c r="G1054" s="36" t="str">
        <f aca="false">IF(COUNTA(A1054:F1054)=0,"",IF(E1054="","Falta o código",IF(E1054&lt;&gt;TRIM(E1054),"Confira o código",IF(COUNTIFS(PagoID,E1054)&gt;1,"Código repetido",IF(NOT(ISNUMBER(B1054)),"Confira a data",IF(OR(B1054&lt;1,B1054&gt;73415,INT(B1054)&lt;&gt;B1054),"Confira a data",IF(NOT(ISNUMBER(C1054)),"Confira o valor",IF(C1054&lt;=0,"Valor maior que zero",IF(COUNTIFS(Medios,D1054)&lt;&gt;1,"Escolha um meio",IF(COUNTIFS(GastoID,A1054)&lt;&gt;1,"Confira o ID da despesa",IF(SUMIFS(GastoValido,GastoID,A1054)&lt;=0,"Corrija a obrigação",IF(B1054&lt;SUMIFS(GastoFecha,GastoID,A1054),"Anterior à despesa","OK"))))))))))))</f>
        <v/>
      </c>
      <c r="H1054" s="34" t="n">
        <f aca="false">IF(G1054="OK",C1054,0)</f>
        <v>0</v>
      </c>
    </row>
    <row r="1055" customFormat="false" ht="25" hidden="false" customHeight="true" outlineLevel="0" collapsed="false">
      <c r="A1055" s="31"/>
      <c r="B1055" s="32"/>
      <c r="C1055" s="33"/>
      <c r="D1055" s="31"/>
      <c r="E1055" s="31"/>
      <c r="F1055" s="31"/>
      <c r="G1055" s="36" t="str">
        <f aca="false">IF(COUNTA(A1055:F1055)=0,"",IF(E1055="","Falta o código",IF(E1055&lt;&gt;TRIM(E1055),"Confira o código",IF(COUNTIFS(PagoID,E1055)&gt;1,"Código repetido",IF(NOT(ISNUMBER(B1055)),"Confira a data",IF(OR(B1055&lt;1,B1055&gt;73415,INT(B1055)&lt;&gt;B1055),"Confira a data",IF(NOT(ISNUMBER(C1055)),"Confira o valor",IF(C1055&lt;=0,"Valor maior que zero",IF(COUNTIFS(Medios,D1055)&lt;&gt;1,"Escolha um meio",IF(COUNTIFS(GastoID,A1055)&lt;&gt;1,"Confira o ID da despesa",IF(SUMIFS(GastoValido,GastoID,A1055)&lt;=0,"Corrija a obrigação",IF(B1055&lt;SUMIFS(GastoFecha,GastoID,A1055),"Anterior à despesa","OK"))))))))))))</f>
        <v/>
      </c>
      <c r="H1055" s="34" t="n">
        <f aca="false">IF(G1055="OK",C1055,0)</f>
        <v>0</v>
      </c>
    </row>
    <row r="1056" customFormat="false" ht="25" hidden="false" customHeight="true" outlineLevel="0" collapsed="false">
      <c r="A1056" s="31"/>
      <c r="B1056" s="32"/>
      <c r="C1056" s="33"/>
      <c r="D1056" s="31"/>
      <c r="E1056" s="31"/>
      <c r="F1056" s="31"/>
      <c r="G1056" s="36" t="str">
        <f aca="false">IF(COUNTA(A1056:F1056)=0,"",IF(E1056="","Falta o código",IF(E1056&lt;&gt;TRIM(E1056),"Confira o código",IF(COUNTIFS(PagoID,E1056)&gt;1,"Código repetido",IF(NOT(ISNUMBER(B1056)),"Confira a data",IF(OR(B1056&lt;1,B1056&gt;73415,INT(B1056)&lt;&gt;B1056),"Confira a data",IF(NOT(ISNUMBER(C1056)),"Confira o valor",IF(C1056&lt;=0,"Valor maior que zero",IF(COUNTIFS(Medios,D1056)&lt;&gt;1,"Escolha um meio",IF(COUNTIFS(GastoID,A1056)&lt;&gt;1,"Confira o ID da despesa",IF(SUMIFS(GastoValido,GastoID,A1056)&lt;=0,"Corrija a obrigação",IF(B1056&lt;SUMIFS(GastoFecha,GastoID,A1056),"Anterior à despesa","OK"))))))))))))</f>
        <v/>
      </c>
      <c r="H1056" s="34" t="n">
        <f aca="false">IF(G1056="OK",C1056,0)</f>
        <v>0</v>
      </c>
    </row>
    <row r="1057" customFormat="false" ht="25" hidden="false" customHeight="true" outlineLevel="0" collapsed="false">
      <c r="A1057" s="31"/>
      <c r="B1057" s="32"/>
      <c r="C1057" s="33"/>
      <c r="D1057" s="31"/>
      <c r="E1057" s="31"/>
      <c r="F1057" s="31"/>
      <c r="G1057" s="36" t="str">
        <f aca="false">IF(COUNTA(A1057:F1057)=0,"",IF(E1057="","Falta o código",IF(E1057&lt;&gt;TRIM(E1057),"Confira o código",IF(COUNTIFS(PagoID,E1057)&gt;1,"Código repetido",IF(NOT(ISNUMBER(B1057)),"Confira a data",IF(OR(B1057&lt;1,B1057&gt;73415,INT(B1057)&lt;&gt;B1057),"Confira a data",IF(NOT(ISNUMBER(C1057)),"Confira o valor",IF(C1057&lt;=0,"Valor maior que zero",IF(COUNTIFS(Medios,D1057)&lt;&gt;1,"Escolha um meio",IF(COUNTIFS(GastoID,A1057)&lt;&gt;1,"Confira o ID da despesa",IF(SUMIFS(GastoValido,GastoID,A1057)&lt;=0,"Corrija a obrigação",IF(B1057&lt;SUMIFS(GastoFecha,GastoID,A1057),"Anterior à despesa","OK"))))))))))))</f>
        <v/>
      </c>
      <c r="H1057" s="34" t="n">
        <f aca="false">IF(G1057="OK",C1057,0)</f>
        <v>0</v>
      </c>
    </row>
    <row r="1058" customFormat="false" ht="25" hidden="false" customHeight="true" outlineLevel="0" collapsed="false">
      <c r="A1058" s="31"/>
      <c r="B1058" s="32"/>
      <c r="C1058" s="33"/>
      <c r="D1058" s="31"/>
      <c r="E1058" s="31"/>
      <c r="F1058" s="31"/>
      <c r="G1058" s="36" t="str">
        <f aca="false">IF(COUNTA(A1058:F1058)=0,"",IF(E1058="","Falta o código",IF(E1058&lt;&gt;TRIM(E1058),"Confira o código",IF(COUNTIFS(PagoID,E1058)&gt;1,"Código repetido",IF(NOT(ISNUMBER(B1058)),"Confira a data",IF(OR(B1058&lt;1,B1058&gt;73415,INT(B1058)&lt;&gt;B1058),"Confira a data",IF(NOT(ISNUMBER(C1058)),"Confira o valor",IF(C1058&lt;=0,"Valor maior que zero",IF(COUNTIFS(Medios,D1058)&lt;&gt;1,"Escolha um meio",IF(COUNTIFS(GastoID,A1058)&lt;&gt;1,"Confira o ID da despesa",IF(SUMIFS(GastoValido,GastoID,A1058)&lt;=0,"Corrija a obrigação",IF(B1058&lt;SUMIFS(GastoFecha,GastoID,A1058),"Anterior à despesa","OK"))))))))))))</f>
        <v/>
      </c>
      <c r="H1058" s="34" t="n">
        <f aca="false">IF(G1058="OK",C1058,0)</f>
        <v>0</v>
      </c>
    </row>
    <row r="1059" customFormat="false" ht="25" hidden="false" customHeight="true" outlineLevel="0" collapsed="false">
      <c r="A1059" s="31"/>
      <c r="B1059" s="32"/>
      <c r="C1059" s="33"/>
      <c r="D1059" s="31"/>
      <c r="E1059" s="31"/>
      <c r="F1059" s="31"/>
      <c r="G1059" s="36" t="str">
        <f aca="false">IF(COUNTA(A1059:F1059)=0,"",IF(E1059="","Falta o código",IF(E1059&lt;&gt;TRIM(E1059),"Confira o código",IF(COUNTIFS(PagoID,E1059)&gt;1,"Código repetido",IF(NOT(ISNUMBER(B1059)),"Confira a data",IF(OR(B1059&lt;1,B1059&gt;73415,INT(B1059)&lt;&gt;B1059),"Confira a data",IF(NOT(ISNUMBER(C1059)),"Confira o valor",IF(C1059&lt;=0,"Valor maior que zero",IF(COUNTIFS(Medios,D1059)&lt;&gt;1,"Escolha um meio",IF(COUNTIFS(GastoID,A1059)&lt;&gt;1,"Confira o ID da despesa",IF(SUMIFS(GastoValido,GastoID,A1059)&lt;=0,"Corrija a obrigação",IF(B1059&lt;SUMIFS(GastoFecha,GastoID,A1059),"Anterior à despesa","OK"))))))))))))</f>
        <v/>
      </c>
      <c r="H1059" s="34" t="n">
        <f aca="false">IF(G1059="OK",C1059,0)</f>
        <v>0</v>
      </c>
    </row>
    <row r="1060" customFormat="false" ht="25" hidden="false" customHeight="true" outlineLevel="0" collapsed="false">
      <c r="A1060" s="31"/>
      <c r="B1060" s="32"/>
      <c r="C1060" s="33"/>
      <c r="D1060" s="31"/>
      <c r="E1060" s="31"/>
      <c r="F1060" s="31"/>
      <c r="G1060" s="36" t="str">
        <f aca="false">IF(COUNTA(A1060:F1060)=0,"",IF(E1060="","Falta o código",IF(E1060&lt;&gt;TRIM(E1060),"Confira o código",IF(COUNTIFS(PagoID,E1060)&gt;1,"Código repetido",IF(NOT(ISNUMBER(B1060)),"Confira a data",IF(OR(B1060&lt;1,B1060&gt;73415,INT(B1060)&lt;&gt;B1060),"Confira a data",IF(NOT(ISNUMBER(C1060)),"Confira o valor",IF(C1060&lt;=0,"Valor maior que zero",IF(COUNTIFS(Medios,D1060)&lt;&gt;1,"Escolha um meio",IF(COUNTIFS(GastoID,A1060)&lt;&gt;1,"Confira o ID da despesa",IF(SUMIFS(GastoValido,GastoID,A1060)&lt;=0,"Corrija a obrigação",IF(B1060&lt;SUMIFS(GastoFecha,GastoID,A1060),"Anterior à despesa","OK"))))))))))))</f>
        <v/>
      </c>
      <c r="H1060" s="34" t="n">
        <f aca="false">IF(G1060="OK",C1060,0)</f>
        <v>0</v>
      </c>
    </row>
    <row r="1061" customFormat="false" ht="25" hidden="false" customHeight="true" outlineLevel="0" collapsed="false">
      <c r="A1061" s="31"/>
      <c r="B1061" s="32"/>
      <c r="C1061" s="33"/>
      <c r="D1061" s="31"/>
      <c r="E1061" s="31"/>
      <c r="F1061" s="31"/>
      <c r="G1061" s="36" t="str">
        <f aca="false">IF(COUNTA(A1061:F1061)=0,"",IF(E1061="","Falta o código",IF(E1061&lt;&gt;TRIM(E1061),"Confira o código",IF(COUNTIFS(PagoID,E1061)&gt;1,"Código repetido",IF(NOT(ISNUMBER(B1061)),"Confira a data",IF(OR(B1061&lt;1,B1061&gt;73415,INT(B1061)&lt;&gt;B1061),"Confira a data",IF(NOT(ISNUMBER(C1061)),"Confira o valor",IF(C1061&lt;=0,"Valor maior que zero",IF(COUNTIFS(Medios,D1061)&lt;&gt;1,"Escolha um meio",IF(COUNTIFS(GastoID,A1061)&lt;&gt;1,"Confira o ID da despesa",IF(SUMIFS(GastoValido,GastoID,A1061)&lt;=0,"Corrija a obrigação",IF(B1061&lt;SUMIFS(GastoFecha,GastoID,A1061),"Anterior à despesa","OK"))))))))))))</f>
        <v/>
      </c>
      <c r="H1061" s="34" t="n">
        <f aca="false">IF(G1061="OK",C1061,0)</f>
        <v>0</v>
      </c>
    </row>
    <row r="1062" customFormat="false" ht="25" hidden="false" customHeight="true" outlineLevel="0" collapsed="false">
      <c r="A1062" s="31"/>
      <c r="B1062" s="32"/>
      <c r="C1062" s="33"/>
      <c r="D1062" s="31"/>
      <c r="E1062" s="31"/>
      <c r="F1062" s="31"/>
      <c r="G1062" s="36" t="str">
        <f aca="false">IF(COUNTA(A1062:F1062)=0,"",IF(E1062="","Falta o código",IF(E1062&lt;&gt;TRIM(E1062),"Confira o código",IF(COUNTIFS(PagoID,E1062)&gt;1,"Código repetido",IF(NOT(ISNUMBER(B1062)),"Confira a data",IF(OR(B1062&lt;1,B1062&gt;73415,INT(B1062)&lt;&gt;B1062),"Confira a data",IF(NOT(ISNUMBER(C1062)),"Confira o valor",IF(C1062&lt;=0,"Valor maior que zero",IF(COUNTIFS(Medios,D1062)&lt;&gt;1,"Escolha um meio",IF(COUNTIFS(GastoID,A1062)&lt;&gt;1,"Confira o ID da despesa",IF(SUMIFS(GastoValido,GastoID,A1062)&lt;=0,"Corrija a obrigação",IF(B1062&lt;SUMIFS(GastoFecha,GastoID,A1062),"Anterior à despesa","OK"))))))))))))</f>
        <v/>
      </c>
      <c r="H1062" s="34" t="n">
        <f aca="false">IF(G1062="OK",C1062,0)</f>
        <v>0</v>
      </c>
    </row>
    <row r="1063" customFormat="false" ht="25" hidden="false" customHeight="true" outlineLevel="0" collapsed="false">
      <c r="A1063" s="31"/>
      <c r="B1063" s="32"/>
      <c r="C1063" s="33"/>
      <c r="D1063" s="31"/>
      <c r="E1063" s="31"/>
      <c r="F1063" s="31"/>
      <c r="G1063" s="36" t="str">
        <f aca="false">IF(COUNTA(A1063:F1063)=0,"",IF(E1063="","Falta o código",IF(E1063&lt;&gt;TRIM(E1063),"Confira o código",IF(COUNTIFS(PagoID,E1063)&gt;1,"Código repetido",IF(NOT(ISNUMBER(B1063)),"Confira a data",IF(OR(B1063&lt;1,B1063&gt;73415,INT(B1063)&lt;&gt;B1063),"Confira a data",IF(NOT(ISNUMBER(C1063)),"Confira o valor",IF(C1063&lt;=0,"Valor maior que zero",IF(COUNTIFS(Medios,D1063)&lt;&gt;1,"Escolha um meio",IF(COUNTIFS(GastoID,A1063)&lt;&gt;1,"Confira o ID da despesa",IF(SUMIFS(GastoValido,GastoID,A1063)&lt;=0,"Corrija a obrigação",IF(B1063&lt;SUMIFS(GastoFecha,GastoID,A1063),"Anterior à despesa","OK"))))))))))))</f>
        <v/>
      </c>
      <c r="H1063" s="34" t="n">
        <f aca="false">IF(G1063="OK",C1063,0)</f>
        <v>0</v>
      </c>
    </row>
    <row r="1064" customFormat="false" ht="25" hidden="false" customHeight="true" outlineLevel="0" collapsed="false">
      <c r="A1064" s="31"/>
      <c r="B1064" s="32"/>
      <c r="C1064" s="33"/>
      <c r="D1064" s="31"/>
      <c r="E1064" s="31"/>
      <c r="F1064" s="31"/>
      <c r="G1064" s="36" t="str">
        <f aca="false">IF(COUNTA(A1064:F1064)=0,"",IF(E1064="","Falta o código",IF(E1064&lt;&gt;TRIM(E1064),"Confira o código",IF(COUNTIFS(PagoID,E1064)&gt;1,"Código repetido",IF(NOT(ISNUMBER(B1064)),"Confira a data",IF(OR(B1064&lt;1,B1064&gt;73415,INT(B1064)&lt;&gt;B1064),"Confira a data",IF(NOT(ISNUMBER(C1064)),"Confira o valor",IF(C1064&lt;=0,"Valor maior que zero",IF(COUNTIFS(Medios,D1064)&lt;&gt;1,"Escolha um meio",IF(COUNTIFS(GastoID,A1064)&lt;&gt;1,"Confira o ID da despesa",IF(SUMIFS(GastoValido,GastoID,A1064)&lt;=0,"Corrija a obrigação",IF(B1064&lt;SUMIFS(GastoFecha,GastoID,A1064),"Anterior à despesa","OK"))))))))))))</f>
        <v/>
      </c>
      <c r="H1064" s="34" t="n">
        <f aca="false">IF(G1064="OK",C1064,0)</f>
        <v>0</v>
      </c>
    </row>
    <row r="1065" customFormat="false" ht="25" hidden="false" customHeight="true" outlineLevel="0" collapsed="false">
      <c r="A1065" s="31"/>
      <c r="B1065" s="32"/>
      <c r="C1065" s="33"/>
      <c r="D1065" s="31"/>
      <c r="E1065" s="31"/>
      <c r="F1065" s="31"/>
      <c r="G1065" s="36" t="str">
        <f aca="false">IF(COUNTA(A1065:F1065)=0,"",IF(E1065="","Falta o código",IF(E1065&lt;&gt;TRIM(E1065),"Confira o código",IF(COUNTIFS(PagoID,E1065)&gt;1,"Código repetido",IF(NOT(ISNUMBER(B1065)),"Confira a data",IF(OR(B1065&lt;1,B1065&gt;73415,INT(B1065)&lt;&gt;B1065),"Confira a data",IF(NOT(ISNUMBER(C1065)),"Confira o valor",IF(C1065&lt;=0,"Valor maior que zero",IF(COUNTIFS(Medios,D1065)&lt;&gt;1,"Escolha um meio",IF(COUNTIFS(GastoID,A1065)&lt;&gt;1,"Confira o ID da despesa",IF(SUMIFS(GastoValido,GastoID,A1065)&lt;=0,"Corrija a obrigação",IF(B1065&lt;SUMIFS(GastoFecha,GastoID,A1065),"Anterior à despesa","OK"))))))))))))</f>
        <v/>
      </c>
      <c r="H1065" s="34" t="n">
        <f aca="false">IF(G1065="OK",C1065,0)</f>
        <v>0</v>
      </c>
    </row>
    <row r="1066" customFormat="false" ht="25" hidden="false" customHeight="true" outlineLevel="0" collapsed="false">
      <c r="A1066" s="31"/>
      <c r="B1066" s="32"/>
      <c r="C1066" s="33"/>
      <c r="D1066" s="31"/>
      <c r="E1066" s="31"/>
      <c r="F1066" s="31"/>
      <c r="G1066" s="36" t="str">
        <f aca="false">IF(COUNTA(A1066:F1066)=0,"",IF(E1066="","Falta o código",IF(E1066&lt;&gt;TRIM(E1066),"Confira o código",IF(COUNTIFS(PagoID,E1066)&gt;1,"Código repetido",IF(NOT(ISNUMBER(B1066)),"Confira a data",IF(OR(B1066&lt;1,B1066&gt;73415,INT(B1066)&lt;&gt;B1066),"Confira a data",IF(NOT(ISNUMBER(C1066)),"Confira o valor",IF(C1066&lt;=0,"Valor maior que zero",IF(COUNTIFS(Medios,D1066)&lt;&gt;1,"Escolha um meio",IF(COUNTIFS(GastoID,A1066)&lt;&gt;1,"Confira o ID da despesa",IF(SUMIFS(GastoValido,GastoID,A1066)&lt;=0,"Corrija a obrigação",IF(B1066&lt;SUMIFS(GastoFecha,GastoID,A1066),"Anterior à despesa","OK"))))))))))))</f>
        <v/>
      </c>
      <c r="H1066" s="34" t="n">
        <f aca="false">IF(G1066="OK",C1066,0)</f>
        <v>0</v>
      </c>
    </row>
    <row r="1067" customFormat="false" ht="25" hidden="false" customHeight="true" outlineLevel="0" collapsed="false">
      <c r="A1067" s="31"/>
      <c r="B1067" s="32"/>
      <c r="C1067" s="33"/>
      <c r="D1067" s="31"/>
      <c r="E1067" s="31"/>
      <c r="F1067" s="31"/>
      <c r="G1067" s="36" t="str">
        <f aca="false">IF(COUNTA(A1067:F1067)=0,"",IF(E1067="","Falta o código",IF(E1067&lt;&gt;TRIM(E1067),"Confira o código",IF(COUNTIFS(PagoID,E1067)&gt;1,"Código repetido",IF(NOT(ISNUMBER(B1067)),"Confira a data",IF(OR(B1067&lt;1,B1067&gt;73415,INT(B1067)&lt;&gt;B1067),"Confira a data",IF(NOT(ISNUMBER(C1067)),"Confira o valor",IF(C1067&lt;=0,"Valor maior que zero",IF(COUNTIFS(Medios,D1067)&lt;&gt;1,"Escolha um meio",IF(COUNTIFS(GastoID,A1067)&lt;&gt;1,"Confira o ID da despesa",IF(SUMIFS(GastoValido,GastoID,A1067)&lt;=0,"Corrija a obrigação",IF(B1067&lt;SUMIFS(GastoFecha,GastoID,A1067),"Anterior à despesa","OK"))))))))))))</f>
        <v/>
      </c>
      <c r="H1067" s="34" t="n">
        <f aca="false">IF(G1067="OK",C1067,0)</f>
        <v>0</v>
      </c>
    </row>
    <row r="1068" customFormat="false" ht="25" hidden="false" customHeight="true" outlineLevel="0" collapsed="false">
      <c r="A1068" s="31"/>
      <c r="B1068" s="32"/>
      <c r="C1068" s="33"/>
      <c r="D1068" s="31"/>
      <c r="E1068" s="31"/>
      <c r="F1068" s="31"/>
      <c r="G1068" s="36" t="str">
        <f aca="false">IF(COUNTA(A1068:F1068)=0,"",IF(E1068="","Falta o código",IF(E1068&lt;&gt;TRIM(E1068),"Confira o código",IF(COUNTIFS(PagoID,E1068)&gt;1,"Código repetido",IF(NOT(ISNUMBER(B1068)),"Confira a data",IF(OR(B1068&lt;1,B1068&gt;73415,INT(B1068)&lt;&gt;B1068),"Confira a data",IF(NOT(ISNUMBER(C1068)),"Confira o valor",IF(C1068&lt;=0,"Valor maior que zero",IF(COUNTIFS(Medios,D1068)&lt;&gt;1,"Escolha um meio",IF(COUNTIFS(GastoID,A1068)&lt;&gt;1,"Confira o ID da despesa",IF(SUMIFS(GastoValido,GastoID,A1068)&lt;=0,"Corrija a obrigação",IF(B1068&lt;SUMIFS(GastoFecha,GastoID,A1068),"Anterior à despesa","OK"))))))))))))</f>
        <v/>
      </c>
      <c r="H1068" s="34" t="n">
        <f aca="false">IF(G1068="OK",C1068,0)</f>
        <v>0</v>
      </c>
    </row>
    <row r="1069" customFormat="false" ht="25" hidden="false" customHeight="true" outlineLevel="0" collapsed="false">
      <c r="A1069" s="31"/>
      <c r="B1069" s="32"/>
      <c r="C1069" s="33"/>
      <c r="D1069" s="31"/>
      <c r="E1069" s="31"/>
      <c r="F1069" s="31"/>
      <c r="G1069" s="36" t="str">
        <f aca="false">IF(COUNTA(A1069:F1069)=0,"",IF(E1069="","Falta o código",IF(E1069&lt;&gt;TRIM(E1069),"Confira o código",IF(COUNTIFS(PagoID,E1069)&gt;1,"Código repetido",IF(NOT(ISNUMBER(B1069)),"Confira a data",IF(OR(B1069&lt;1,B1069&gt;73415,INT(B1069)&lt;&gt;B1069),"Confira a data",IF(NOT(ISNUMBER(C1069)),"Confira o valor",IF(C1069&lt;=0,"Valor maior que zero",IF(COUNTIFS(Medios,D1069)&lt;&gt;1,"Escolha um meio",IF(COUNTIFS(GastoID,A1069)&lt;&gt;1,"Confira o ID da despesa",IF(SUMIFS(GastoValido,GastoID,A1069)&lt;=0,"Corrija a obrigação",IF(B1069&lt;SUMIFS(GastoFecha,GastoID,A1069),"Anterior à despesa","OK"))))))))))))</f>
        <v/>
      </c>
      <c r="H1069" s="34" t="n">
        <f aca="false">IF(G1069="OK",C1069,0)</f>
        <v>0</v>
      </c>
    </row>
    <row r="1070" customFormat="false" ht="25" hidden="false" customHeight="true" outlineLevel="0" collapsed="false">
      <c r="A1070" s="31"/>
      <c r="B1070" s="32"/>
      <c r="C1070" s="33"/>
      <c r="D1070" s="31"/>
      <c r="E1070" s="31"/>
      <c r="F1070" s="31"/>
      <c r="G1070" s="36" t="str">
        <f aca="false">IF(COUNTA(A1070:F1070)=0,"",IF(E1070="","Falta o código",IF(E1070&lt;&gt;TRIM(E1070),"Confira o código",IF(COUNTIFS(PagoID,E1070)&gt;1,"Código repetido",IF(NOT(ISNUMBER(B1070)),"Confira a data",IF(OR(B1070&lt;1,B1070&gt;73415,INT(B1070)&lt;&gt;B1070),"Confira a data",IF(NOT(ISNUMBER(C1070)),"Confira o valor",IF(C1070&lt;=0,"Valor maior que zero",IF(COUNTIFS(Medios,D1070)&lt;&gt;1,"Escolha um meio",IF(COUNTIFS(GastoID,A1070)&lt;&gt;1,"Confira o ID da despesa",IF(SUMIFS(GastoValido,GastoID,A1070)&lt;=0,"Corrija a obrigação",IF(B1070&lt;SUMIFS(GastoFecha,GastoID,A1070),"Anterior à despesa","OK"))))))))))))</f>
        <v/>
      </c>
      <c r="H1070" s="34" t="n">
        <f aca="false">IF(G1070="OK",C1070,0)</f>
        <v>0</v>
      </c>
    </row>
    <row r="1071" customFormat="false" ht="25" hidden="false" customHeight="true" outlineLevel="0" collapsed="false">
      <c r="A1071" s="31"/>
      <c r="B1071" s="32"/>
      <c r="C1071" s="33"/>
      <c r="D1071" s="31"/>
      <c r="E1071" s="31"/>
      <c r="F1071" s="31"/>
      <c r="G1071" s="36" t="str">
        <f aca="false">IF(COUNTA(A1071:F1071)=0,"",IF(E1071="","Falta o código",IF(E1071&lt;&gt;TRIM(E1071),"Confira o código",IF(COUNTIFS(PagoID,E1071)&gt;1,"Código repetido",IF(NOT(ISNUMBER(B1071)),"Confira a data",IF(OR(B1071&lt;1,B1071&gt;73415,INT(B1071)&lt;&gt;B1071),"Confira a data",IF(NOT(ISNUMBER(C1071)),"Confira o valor",IF(C1071&lt;=0,"Valor maior que zero",IF(COUNTIFS(Medios,D1071)&lt;&gt;1,"Escolha um meio",IF(COUNTIFS(GastoID,A1071)&lt;&gt;1,"Confira o ID da despesa",IF(SUMIFS(GastoValido,GastoID,A1071)&lt;=0,"Corrija a obrigação",IF(B1071&lt;SUMIFS(GastoFecha,GastoID,A1071),"Anterior à despesa","OK"))))))))))))</f>
        <v/>
      </c>
      <c r="H1071" s="34" t="n">
        <f aca="false">IF(G1071="OK",C1071,0)</f>
        <v>0</v>
      </c>
    </row>
    <row r="1072" customFormat="false" ht="25" hidden="false" customHeight="true" outlineLevel="0" collapsed="false">
      <c r="A1072" s="31"/>
      <c r="B1072" s="32"/>
      <c r="C1072" s="33"/>
      <c r="D1072" s="31"/>
      <c r="E1072" s="31"/>
      <c r="F1072" s="31"/>
      <c r="G1072" s="36" t="str">
        <f aca="false">IF(COUNTA(A1072:F1072)=0,"",IF(E1072="","Falta o código",IF(E1072&lt;&gt;TRIM(E1072),"Confira o código",IF(COUNTIFS(PagoID,E1072)&gt;1,"Código repetido",IF(NOT(ISNUMBER(B1072)),"Confira a data",IF(OR(B1072&lt;1,B1072&gt;73415,INT(B1072)&lt;&gt;B1072),"Confira a data",IF(NOT(ISNUMBER(C1072)),"Confira o valor",IF(C1072&lt;=0,"Valor maior que zero",IF(COUNTIFS(Medios,D1072)&lt;&gt;1,"Escolha um meio",IF(COUNTIFS(GastoID,A1072)&lt;&gt;1,"Confira o ID da despesa",IF(SUMIFS(GastoValido,GastoID,A1072)&lt;=0,"Corrija a obrigação",IF(B1072&lt;SUMIFS(GastoFecha,GastoID,A1072),"Anterior à despesa","OK"))))))))))))</f>
        <v/>
      </c>
      <c r="H1072" s="34" t="n">
        <f aca="false">IF(G1072="OK",C1072,0)</f>
        <v>0</v>
      </c>
    </row>
    <row r="1073" customFormat="false" ht="25" hidden="false" customHeight="true" outlineLevel="0" collapsed="false">
      <c r="A1073" s="31"/>
      <c r="B1073" s="32"/>
      <c r="C1073" s="33"/>
      <c r="D1073" s="31"/>
      <c r="E1073" s="31"/>
      <c r="F1073" s="31"/>
      <c r="G1073" s="36" t="str">
        <f aca="false">IF(COUNTA(A1073:F1073)=0,"",IF(E1073="","Falta o código",IF(E1073&lt;&gt;TRIM(E1073),"Confira o código",IF(COUNTIFS(PagoID,E1073)&gt;1,"Código repetido",IF(NOT(ISNUMBER(B1073)),"Confira a data",IF(OR(B1073&lt;1,B1073&gt;73415,INT(B1073)&lt;&gt;B1073),"Confira a data",IF(NOT(ISNUMBER(C1073)),"Confira o valor",IF(C1073&lt;=0,"Valor maior que zero",IF(COUNTIFS(Medios,D1073)&lt;&gt;1,"Escolha um meio",IF(COUNTIFS(GastoID,A1073)&lt;&gt;1,"Confira o ID da despesa",IF(SUMIFS(GastoValido,GastoID,A1073)&lt;=0,"Corrija a obrigação",IF(B1073&lt;SUMIFS(GastoFecha,GastoID,A1073),"Anterior à despesa","OK"))))))))))))</f>
        <v/>
      </c>
      <c r="H1073" s="34" t="n">
        <f aca="false">IF(G1073="OK",C1073,0)</f>
        <v>0</v>
      </c>
    </row>
    <row r="1074" customFormat="false" ht="25" hidden="false" customHeight="true" outlineLevel="0" collapsed="false">
      <c r="A1074" s="31"/>
      <c r="B1074" s="32"/>
      <c r="C1074" s="33"/>
      <c r="D1074" s="31"/>
      <c r="E1074" s="31"/>
      <c r="F1074" s="31"/>
      <c r="G1074" s="36" t="str">
        <f aca="false">IF(COUNTA(A1074:F1074)=0,"",IF(E1074="","Falta o código",IF(E1074&lt;&gt;TRIM(E1074),"Confira o código",IF(COUNTIFS(PagoID,E1074)&gt;1,"Código repetido",IF(NOT(ISNUMBER(B1074)),"Confira a data",IF(OR(B1074&lt;1,B1074&gt;73415,INT(B1074)&lt;&gt;B1074),"Confira a data",IF(NOT(ISNUMBER(C1074)),"Confira o valor",IF(C1074&lt;=0,"Valor maior que zero",IF(COUNTIFS(Medios,D1074)&lt;&gt;1,"Escolha um meio",IF(COUNTIFS(GastoID,A1074)&lt;&gt;1,"Confira o ID da despesa",IF(SUMIFS(GastoValido,GastoID,A1074)&lt;=0,"Corrija a obrigação",IF(B1074&lt;SUMIFS(GastoFecha,GastoID,A1074),"Anterior à despesa","OK"))))))))))))</f>
        <v/>
      </c>
      <c r="H1074" s="34" t="n">
        <f aca="false">IF(G1074="OK",C1074,0)</f>
        <v>0</v>
      </c>
    </row>
    <row r="1075" customFormat="false" ht="25" hidden="false" customHeight="true" outlineLevel="0" collapsed="false">
      <c r="A1075" s="31"/>
      <c r="B1075" s="32"/>
      <c r="C1075" s="33"/>
      <c r="D1075" s="31"/>
      <c r="E1075" s="31"/>
      <c r="F1075" s="31"/>
      <c r="G1075" s="36" t="str">
        <f aca="false">IF(COUNTA(A1075:F1075)=0,"",IF(E1075="","Falta o código",IF(E1075&lt;&gt;TRIM(E1075),"Confira o código",IF(COUNTIFS(PagoID,E1075)&gt;1,"Código repetido",IF(NOT(ISNUMBER(B1075)),"Confira a data",IF(OR(B1075&lt;1,B1075&gt;73415,INT(B1075)&lt;&gt;B1075),"Confira a data",IF(NOT(ISNUMBER(C1075)),"Confira o valor",IF(C1075&lt;=0,"Valor maior que zero",IF(COUNTIFS(Medios,D1075)&lt;&gt;1,"Escolha um meio",IF(COUNTIFS(GastoID,A1075)&lt;&gt;1,"Confira o ID da despesa",IF(SUMIFS(GastoValido,GastoID,A1075)&lt;=0,"Corrija a obrigação",IF(B1075&lt;SUMIFS(GastoFecha,GastoID,A1075),"Anterior à despesa","OK"))))))))))))</f>
        <v/>
      </c>
      <c r="H1075" s="34" t="n">
        <f aca="false">IF(G1075="OK",C1075,0)</f>
        <v>0</v>
      </c>
    </row>
    <row r="1076" customFormat="false" ht="25" hidden="false" customHeight="true" outlineLevel="0" collapsed="false">
      <c r="A1076" s="31"/>
      <c r="B1076" s="32"/>
      <c r="C1076" s="33"/>
      <c r="D1076" s="31"/>
      <c r="E1076" s="31"/>
      <c r="F1076" s="31"/>
      <c r="G1076" s="36" t="str">
        <f aca="false">IF(COUNTA(A1076:F1076)=0,"",IF(E1076="","Falta o código",IF(E1076&lt;&gt;TRIM(E1076),"Confira o código",IF(COUNTIFS(PagoID,E1076)&gt;1,"Código repetido",IF(NOT(ISNUMBER(B1076)),"Confira a data",IF(OR(B1076&lt;1,B1076&gt;73415,INT(B1076)&lt;&gt;B1076),"Confira a data",IF(NOT(ISNUMBER(C1076)),"Confira o valor",IF(C1076&lt;=0,"Valor maior que zero",IF(COUNTIFS(Medios,D1076)&lt;&gt;1,"Escolha um meio",IF(COUNTIFS(GastoID,A1076)&lt;&gt;1,"Confira o ID da despesa",IF(SUMIFS(GastoValido,GastoID,A1076)&lt;=0,"Corrija a obrigação",IF(B1076&lt;SUMIFS(GastoFecha,GastoID,A1076),"Anterior à despesa","OK"))))))))))))</f>
        <v/>
      </c>
      <c r="H1076" s="34" t="n">
        <f aca="false">IF(G1076="OK",C1076,0)</f>
        <v>0</v>
      </c>
    </row>
    <row r="1077" customFormat="false" ht="25" hidden="false" customHeight="true" outlineLevel="0" collapsed="false">
      <c r="A1077" s="31"/>
      <c r="B1077" s="32"/>
      <c r="C1077" s="33"/>
      <c r="D1077" s="31"/>
      <c r="E1077" s="31"/>
      <c r="F1077" s="31"/>
      <c r="G1077" s="36" t="str">
        <f aca="false">IF(COUNTA(A1077:F1077)=0,"",IF(E1077="","Falta o código",IF(E1077&lt;&gt;TRIM(E1077),"Confira o código",IF(COUNTIFS(PagoID,E1077)&gt;1,"Código repetido",IF(NOT(ISNUMBER(B1077)),"Confira a data",IF(OR(B1077&lt;1,B1077&gt;73415,INT(B1077)&lt;&gt;B1077),"Confira a data",IF(NOT(ISNUMBER(C1077)),"Confira o valor",IF(C1077&lt;=0,"Valor maior que zero",IF(COUNTIFS(Medios,D1077)&lt;&gt;1,"Escolha um meio",IF(COUNTIFS(GastoID,A1077)&lt;&gt;1,"Confira o ID da despesa",IF(SUMIFS(GastoValido,GastoID,A1077)&lt;=0,"Corrija a obrigação",IF(B1077&lt;SUMIFS(GastoFecha,GastoID,A1077),"Anterior à despesa","OK"))))))))))))</f>
        <v/>
      </c>
      <c r="H1077" s="34" t="n">
        <f aca="false">IF(G1077="OK",C1077,0)</f>
        <v>0</v>
      </c>
    </row>
    <row r="1078" customFormat="false" ht="25" hidden="false" customHeight="true" outlineLevel="0" collapsed="false">
      <c r="A1078" s="31"/>
      <c r="B1078" s="32"/>
      <c r="C1078" s="33"/>
      <c r="D1078" s="31"/>
      <c r="E1078" s="31"/>
      <c r="F1078" s="31"/>
      <c r="G1078" s="36" t="str">
        <f aca="false">IF(COUNTA(A1078:F1078)=0,"",IF(E1078="","Falta o código",IF(E1078&lt;&gt;TRIM(E1078),"Confira o código",IF(COUNTIFS(PagoID,E1078)&gt;1,"Código repetido",IF(NOT(ISNUMBER(B1078)),"Confira a data",IF(OR(B1078&lt;1,B1078&gt;73415,INT(B1078)&lt;&gt;B1078),"Confira a data",IF(NOT(ISNUMBER(C1078)),"Confira o valor",IF(C1078&lt;=0,"Valor maior que zero",IF(COUNTIFS(Medios,D1078)&lt;&gt;1,"Escolha um meio",IF(COUNTIFS(GastoID,A1078)&lt;&gt;1,"Confira o ID da despesa",IF(SUMIFS(GastoValido,GastoID,A1078)&lt;=0,"Corrija a obrigação",IF(B1078&lt;SUMIFS(GastoFecha,GastoID,A1078),"Anterior à despesa","OK"))))))))))))</f>
        <v/>
      </c>
      <c r="H1078" s="34" t="n">
        <f aca="false">IF(G1078="OK",C1078,0)</f>
        <v>0</v>
      </c>
    </row>
    <row r="1079" customFormat="false" ht="25" hidden="false" customHeight="true" outlineLevel="0" collapsed="false">
      <c r="A1079" s="31"/>
      <c r="B1079" s="32"/>
      <c r="C1079" s="33"/>
      <c r="D1079" s="31"/>
      <c r="E1079" s="31"/>
      <c r="F1079" s="31"/>
      <c r="G1079" s="36" t="str">
        <f aca="false">IF(COUNTA(A1079:F1079)=0,"",IF(E1079="","Falta o código",IF(E1079&lt;&gt;TRIM(E1079),"Confira o código",IF(COUNTIFS(PagoID,E1079)&gt;1,"Código repetido",IF(NOT(ISNUMBER(B1079)),"Confira a data",IF(OR(B1079&lt;1,B1079&gt;73415,INT(B1079)&lt;&gt;B1079),"Confira a data",IF(NOT(ISNUMBER(C1079)),"Confira o valor",IF(C1079&lt;=0,"Valor maior que zero",IF(COUNTIFS(Medios,D1079)&lt;&gt;1,"Escolha um meio",IF(COUNTIFS(GastoID,A1079)&lt;&gt;1,"Confira o ID da despesa",IF(SUMIFS(GastoValido,GastoID,A1079)&lt;=0,"Corrija a obrigação",IF(B1079&lt;SUMIFS(GastoFecha,GastoID,A1079),"Anterior à despesa","OK"))))))))))))</f>
        <v/>
      </c>
      <c r="H1079" s="34" t="n">
        <f aca="false">IF(G1079="OK",C1079,0)</f>
        <v>0</v>
      </c>
    </row>
    <row r="1080" customFormat="false" ht="25" hidden="false" customHeight="true" outlineLevel="0" collapsed="false">
      <c r="A1080" s="31"/>
      <c r="B1080" s="32"/>
      <c r="C1080" s="33"/>
      <c r="D1080" s="31"/>
      <c r="E1080" s="31"/>
      <c r="F1080" s="31"/>
      <c r="G1080" s="36" t="str">
        <f aca="false">IF(COUNTA(A1080:F1080)=0,"",IF(E1080="","Falta o código",IF(E1080&lt;&gt;TRIM(E1080),"Confira o código",IF(COUNTIFS(PagoID,E1080)&gt;1,"Código repetido",IF(NOT(ISNUMBER(B1080)),"Confira a data",IF(OR(B1080&lt;1,B1080&gt;73415,INT(B1080)&lt;&gt;B1080),"Confira a data",IF(NOT(ISNUMBER(C1080)),"Confira o valor",IF(C1080&lt;=0,"Valor maior que zero",IF(COUNTIFS(Medios,D1080)&lt;&gt;1,"Escolha um meio",IF(COUNTIFS(GastoID,A1080)&lt;&gt;1,"Confira o ID da despesa",IF(SUMIFS(GastoValido,GastoID,A1080)&lt;=0,"Corrija a obrigação",IF(B1080&lt;SUMIFS(GastoFecha,GastoID,A1080),"Anterior à despesa","OK"))))))))))))</f>
        <v/>
      </c>
      <c r="H1080" s="34" t="n">
        <f aca="false">IF(G1080="OK",C1080,0)</f>
        <v>0</v>
      </c>
    </row>
    <row r="1081" customFormat="false" ht="25" hidden="false" customHeight="true" outlineLevel="0" collapsed="false">
      <c r="A1081" s="31"/>
      <c r="B1081" s="32"/>
      <c r="C1081" s="33"/>
      <c r="D1081" s="31"/>
      <c r="E1081" s="31"/>
      <c r="F1081" s="31"/>
      <c r="G1081" s="36" t="str">
        <f aca="false">IF(COUNTA(A1081:F1081)=0,"",IF(E1081="","Falta o código",IF(E1081&lt;&gt;TRIM(E1081),"Confira o código",IF(COUNTIFS(PagoID,E1081)&gt;1,"Código repetido",IF(NOT(ISNUMBER(B1081)),"Confira a data",IF(OR(B1081&lt;1,B1081&gt;73415,INT(B1081)&lt;&gt;B1081),"Confira a data",IF(NOT(ISNUMBER(C1081)),"Confira o valor",IF(C1081&lt;=0,"Valor maior que zero",IF(COUNTIFS(Medios,D1081)&lt;&gt;1,"Escolha um meio",IF(COUNTIFS(GastoID,A1081)&lt;&gt;1,"Confira o ID da despesa",IF(SUMIFS(GastoValido,GastoID,A1081)&lt;=0,"Corrija a obrigação",IF(B1081&lt;SUMIFS(GastoFecha,GastoID,A1081),"Anterior à despesa","OK"))))))))))))</f>
        <v/>
      </c>
      <c r="H1081" s="34" t="n">
        <f aca="false">IF(G1081="OK",C1081,0)</f>
        <v>0</v>
      </c>
    </row>
    <row r="1082" customFormat="false" ht="25" hidden="false" customHeight="true" outlineLevel="0" collapsed="false">
      <c r="A1082" s="31"/>
      <c r="B1082" s="32"/>
      <c r="C1082" s="33"/>
      <c r="D1082" s="31"/>
      <c r="E1082" s="31"/>
      <c r="F1082" s="31"/>
      <c r="G1082" s="36" t="str">
        <f aca="false">IF(COUNTA(A1082:F1082)=0,"",IF(E1082="","Falta o código",IF(E1082&lt;&gt;TRIM(E1082),"Confira o código",IF(COUNTIFS(PagoID,E1082)&gt;1,"Código repetido",IF(NOT(ISNUMBER(B1082)),"Confira a data",IF(OR(B1082&lt;1,B1082&gt;73415,INT(B1082)&lt;&gt;B1082),"Confira a data",IF(NOT(ISNUMBER(C1082)),"Confira o valor",IF(C1082&lt;=0,"Valor maior que zero",IF(COUNTIFS(Medios,D1082)&lt;&gt;1,"Escolha um meio",IF(COUNTIFS(GastoID,A1082)&lt;&gt;1,"Confira o ID da despesa",IF(SUMIFS(GastoValido,GastoID,A1082)&lt;=0,"Corrija a obrigação",IF(B1082&lt;SUMIFS(GastoFecha,GastoID,A1082),"Anterior à despesa","OK"))))))))))))</f>
        <v/>
      </c>
      <c r="H1082" s="34" t="n">
        <f aca="false">IF(G1082="OK",C1082,0)</f>
        <v>0</v>
      </c>
    </row>
    <row r="1083" customFormat="false" ht="25" hidden="false" customHeight="true" outlineLevel="0" collapsed="false">
      <c r="A1083" s="31"/>
      <c r="B1083" s="32"/>
      <c r="C1083" s="33"/>
      <c r="D1083" s="31"/>
      <c r="E1083" s="31"/>
      <c r="F1083" s="31"/>
      <c r="G1083" s="36" t="str">
        <f aca="false">IF(COUNTA(A1083:F1083)=0,"",IF(E1083="","Falta o código",IF(E1083&lt;&gt;TRIM(E1083),"Confira o código",IF(COUNTIFS(PagoID,E1083)&gt;1,"Código repetido",IF(NOT(ISNUMBER(B1083)),"Confira a data",IF(OR(B1083&lt;1,B1083&gt;73415,INT(B1083)&lt;&gt;B1083),"Confira a data",IF(NOT(ISNUMBER(C1083)),"Confira o valor",IF(C1083&lt;=0,"Valor maior que zero",IF(COUNTIFS(Medios,D1083)&lt;&gt;1,"Escolha um meio",IF(COUNTIFS(GastoID,A1083)&lt;&gt;1,"Confira o ID da despesa",IF(SUMIFS(GastoValido,GastoID,A1083)&lt;=0,"Corrija a obrigação",IF(B1083&lt;SUMIFS(GastoFecha,GastoID,A1083),"Anterior à despesa","OK"))))))))))))</f>
        <v/>
      </c>
      <c r="H1083" s="34" t="n">
        <f aca="false">IF(G1083="OK",C1083,0)</f>
        <v>0</v>
      </c>
    </row>
    <row r="1084" customFormat="false" ht="25" hidden="false" customHeight="true" outlineLevel="0" collapsed="false">
      <c r="A1084" s="31"/>
      <c r="B1084" s="32"/>
      <c r="C1084" s="33"/>
      <c r="D1084" s="31"/>
      <c r="E1084" s="31"/>
      <c r="F1084" s="31"/>
      <c r="G1084" s="36" t="str">
        <f aca="false">IF(COUNTA(A1084:F1084)=0,"",IF(E1084="","Falta o código",IF(E1084&lt;&gt;TRIM(E1084),"Confira o código",IF(COUNTIFS(PagoID,E1084)&gt;1,"Código repetido",IF(NOT(ISNUMBER(B1084)),"Confira a data",IF(OR(B1084&lt;1,B1084&gt;73415,INT(B1084)&lt;&gt;B1084),"Confira a data",IF(NOT(ISNUMBER(C1084)),"Confira o valor",IF(C1084&lt;=0,"Valor maior que zero",IF(COUNTIFS(Medios,D1084)&lt;&gt;1,"Escolha um meio",IF(COUNTIFS(GastoID,A1084)&lt;&gt;1,"Confira o ID da despesa",IF(SUMIFS(GastoValido,GastoID,A1084)&lt;=0,"Corrija a obrigação",IF(B1084&lt;SUMIFS(GastoFecha,GastoID,A1084),"Anterior à despesa","OK"))))))))))))</f>
        <v/>
      </c>
      <c r="H1084" s="34" t="n">
        <f aca="false">IF(G1084="OK",C1084,0)</f>
        <v>0</v>
      </c>
    </row>
    <row r="1085" customFormat="false" ht="25" hidden="false" customHeight="true" outlineLevel="0" collapsed="false">
      <c r="A1085" s="31"/>
      <c r="B1085" s="32"/>
      <c r="C1085" s="33"/>
      <c r="D1085" s="31"/>
      <c r="E1085" s="31"/>
      <c r="F1085" s="31"/>
      <c r="G1085" s="36" t="str">
        <f aca="false">IF(COUNTA(A1085:F1085)=0,"",IF(E1085="","Falta o código",IF(E1085&lt;&gt;TRIM(E1085),"Confira o código",IF(COUNTIFS(PagoID,E1085)&gt;1,"Código repetido",IF(NOT(ISNUMBER(B1085)),"Confira a data",IF(OR(B1085&lt;1,B1085&gt;73415,INT(B1085)&lt;&gt;B1085),"Confira a data",IF(NOT(ISNUMBER(C1085)),"Confira o valor",IF(C1085&lt;=0,"Valor maior que zero",IF(COUNTIFS(Medios,D1085)&lt;&gt;1,"Escolha um meio",IF(COUNTIFS(GastoID,A1085)&lt;&gt;1,"Confira o ID da despesa",IF(SUMIFS(GastoValido,GastoID,A1085)&lt;=0,"Corrija a obrigação",IF(B1085&lt;SUMIFS(GastoFecha,GastoID,A1085),"Anterior à despesa","OK"))))))))))))</f>
        <v/>
      </c>
      <c r="H1085" s="34" t="n">
        <f aca="false">IF(G1085="OK",C1085,0)</f>
        <v>0</v>
      </c>
    </row>
    <row r="1086" customFormat="false" ht="25" hidden="false" customHeight="true" outlineLevel="0" collapsed="false">
      <c r="A1086" s="31"/>
      <c r="B1086" s="32"/>
      <c r="C1086" s="33"/>
      <c r="D1086" s="31"/>
      <c r="E1086" s="31"/>
      <c r="F1086" s="31"/>
      <c r="G1086" s="36" t="str">
        <f aca="false">IF(COUNTA(A1086:F1086)=0,"",IF(E1086="","Falta o código",IF(E1086&lt;&gt;TRIM(E1086),"Confira o código",IF(COUNTIFS(PagoID,E1086)&gt;1,"Código repetido",IF(NOT(ISNUMBER(B1086)),"Confira a data",IF(OR(B1086&lt;1,B1086&gt;73415,INT(B1086)&lt;&gt;B1086),"Confira a data",IF(NOT(ISNUMBER(C1086)),"Confira o valor",IF(C1086&lt;=0,"Valor maior que zero",IF(COUNTIFS(Medios,D1086)&lt;&gt;1,"Escolha um meio",IF(COUNTIFS(GastoID,A1086)&lt;&gt;1,"Confira o ID da despesa",IF(SUMIFS(GastoValido,GastoID,A1086)&lt;=0,"Corrija a obrigação",IF(B1086&lt;SUMIFS(GastoFecha,GastoID,A1086),"Anterior à despesa","OK"))))))))))))</f>
        <v/>
      </c>
      <c r="H1086" s="34" t="n">
        <f aca="false">IF(G1086="OK",C1086,0)</f>
        <v>0</v>
      </c>
    </row>
    <row r="1087" customFormat="false" ht="25" hidden="false" customHeight="true" outlineLevel="0" collapsed="false">
      <c r="A1087" s="31"/>
      <c r="B1087" s="32"/>
      <c r="C1087" s="33"/>
      <c r="D1087" s="31"/>
      <c r="E1087" s="31"/>
      <c r="F1087" s="31"/>
      <c r="G1087" s="36" t="str">
        <f aca="false">IF(COUNTA(A1087:F1087)=0,"",IF(E1087="","Falta o código",IF(E1087&lt;&gt;TRIM(E1087),"Confira o código",IF(COUNTIFS(PagoID,E1087)&gt;1,"Código repetido",IF(NOT(ISNUMBER(B1087)),"Confira a data",IF(OR(B1087&lt;1,B1087&gt;73415,INT(B1087)&lt;&gt;B1087),"Confira a data",IF(NOT(ISNUMBER(C1087)),"Confira o valor",IF(C1087&lt;=0,"Valor maior que zero",IF(COUNTIFS(Medios,D1087)&lt;&gt;1,"Escolha um meio",IF(COUNTIFS(GastoID,A1087)&lt;&gt;1,"Confira o ID da despesa",IF(SUMIFS(GastoValido,GastoID,A1087)&lt;=0,"Corrija a obrigação",IF(B1087&lt;SUMIFS(GastoFecha,GastoID,A1087),"Anterior à despesa","OK"))))))))))))</f>
        <v/>
      </c>
      <c r="H1087" s="34" t="n">
        <f aca="false">IF(G1087="OK",C1087,0)</f>
        <v>0</v>
      </c>
    </row>
    <row r="1088" customFormat="false" ht="25" hidden="false" customHeight="true" outlineLevel="0" collapsed="false">
      <c r="A1088" s="31"/>
      <c r="B1088" s="32"/>
      <c r="C1088" s="33"/>
      <c r="D1088" s="31"/>
      <c r="E1088" s="31"/>
      <c r="F1088" s="31"/>
      <c r="G1088" s="36" t="str">
        <f aca="false">IF(COUNTA(A1088:F1088)=0,"",IF(E1088="","Falta o código",IF(E1088&lt;&gt;TRIM(E1088),"Confira o código",IF(COUNTIFS(PagoID,E1088)&gt;1,"Código repetido",IF(NOT(ISNUMBER(B1088)),"Confira a data",IF(OR(B1088&lt;1,B1088&gt;73415,INT(B1088)&lt;&gt;B1088),"Confira a data",IF(NOT(ISNUMBER(C1088)),"Confira o valor",IF(C1088&lt;=0,"Valor maior que zero",IF(COUNTIFS(Medios,D1088)&lt;&gt;1,"Escolha um meio",IF(COUNTIFS(GastoID,A1088)&lt;&gt;1,"Confira o ID da despesa",IF(SUMIFS(GastoValido,GastoID,A1088)&lt;=0,"Corrija a obrigação",IF(B1088&lt;SUMIFS(GastoFecha,GastoID,A1088),"Anterior à despesa","OK"))))))))))))</f>
        <v/>
      </c>
      <c r="H1088" s="34" t="n">
        <f aca="false">IF(G1088="OK",C1088,0)</f>
        <v>0</v>
      </c>
    </row>
    <row r="1089" customFormat="false" ht="25" hidden="false" customHeight="true" outlineLevel="0" collapsed="false">
      <c r="A1089" s="31"/>
      <c r="B1089" s="32"/>
      <c r="C1089" s="33"/>
      <c r="D1089" s="31"/>
      <c r="E1089" s="31"/>
      <c r="F1089" s="31"/>
      <c r="G1089" s="36" t="str">
        <f aca="false">IF(COUNTA(A1089:F1089)=0,"",IF(E1089="","Falta o código",IF(E1089&lt;&gt;TRIM(E1089),"Confira o código",IF(COUNTIFS(PagoID,E1089)&gt;1,"Código repetido",IF(NOT(ISNUMBER(B1089)),"Confira a data",IF(OR(B1089&lt;1,B1089&gt;73415,INT(B1089)&lt;&gt;B1089),"Confira a data",IF(NOT(ISNUMBER(C1089)),"Confira o valor",IF(C1089&lt;=0,"Valor maior que zero",IF(COUNTIFS(Medios,D1089)&lt;&gt;1,"Escolha um meio",IF(COUNTIFS(GastoID,A1089)&lt;&gt;1,"Confira o ID da despesa",IF(SUMIFS(GastoValido,GastoID,A1089)&lt;=0,"Corrija a obrigação",IF(B1089&lt;SUMIFS(GastoFecha,GastoID,A1089),"Anterior à despesa","OK"))))))))))))</f>
        <v/>
      </c>
      <c r="H1089" s="34" t="n">
        <f aca="false">IF(G1089="OK",C1089,0)</f>
        <v>0</v>
      </c>
    </row>
    <row r="1090" customFormat="false" ht="25" hidden="false" customHeight="true" outlineLevel="0" collapsed="false">
      <c r="A1090" s="31"/>
      <c r="B1090" s="32"/>
      <c r="C1090" s="33"/>
      <c r="D1090" s="31"/>
      <c r="E1090" s="31"/>
      <c r="F1090" s="31"/>
      <c r="G1090" s="36" t="str">
        <f aca="false">IF(COUNTA(A1090:F1090)=0,"",IF(E1090="","Falta o código",IF(E1090&lt;&gt;TRIM(E1090),"Confira o código",IF(COUNTIFS(PagoID,E1090)&gt;1,"Código repetido",IF(NOT(ISNUMBER(B1090)),"Confira a data",IF(OR(B1090&lt;1,B1090&gt;73415,INT(B1090)&lt;&gt;B1090),"Confira a data",IF(NOT(ISNUMBER(C1090)),"Confira o valor",IF(C1090&lt;=0,"Valor maior que zero",IF(COUNTIFS(Medios,D1090)&lt;&gt;1,"Escolha um meio",IF(COUNTIFS(GastoID,A1090)&lt;&gt;1,"Confira o ID da despesa",IF(SUMIFS(GastoValido,GastoID,A1090)&lt;=0,"Corrija a obrigação",IF(B1090&lt;SUMIFS(GastoFecha,GastoID,A1090),"Anterior à despesa","OK"))))))))))))</f>
        <v/>
      </c>
      <c r="H1090" s="34" t="n">
        <f aca="false">IF(G1090="OK",C1090,0)</f>
        <v>0</v>
      </c>
    </row>
    <row r="1091" customFormat="false" ht="25" hidden="false" customHeight="true" outlineLevel="0" collapsed="false">
      <c r="A1091" s="31"/>
      <c r="B1091" s="32"/>
      <c r="C1091" s="33"/>
      <c r="D1091" s="31"/>
      <c r="E1091" s="31"/>
      <c r="F1091" s="31"/>
      <c r="G1091" s="36" t="str">
        <f aca="false">IF(COUNTA(A1091:F1091)=0,"",IF(E1091="","Falta o código",IF(E1091&lt;&gt;TRIM(E1091),"Confira o código",IF(COUNTIFS(PagoID,E1091)&gt;1,"Código repetido",IF(NOT(ISNUMBER(B1091)),"Confira a data",IF(OR(B1091&lt;1,B1091&gt;73415,INT(B1091)&lt;&gt;B1091),"Confira a data",IF(NOT(ISNUMBER(C1091)),"Confira o valor",IF(C1091&lt;=0,"Valor maior que zero",IF(COUNTIFS(Medios,D1091)&lt;&gt;1,"Escolha um meio",IF(COUNTIFS(GastoID,A1091)&lt;&gt;1,"Confira o ID da despesa",IF(SUMIFS(GastoValido,GastoID,A1091)&lt;=0,"Corrija a obrigação",IF(B1091&lt;SUMIFS(GastoFecha,GastoID,A1091),"Anterior à despesa","OK"))))))))))))</f>
        <v/>
      </c>
      <c r="H1091" s="34" t="n">
        <f aca="false">IF(G1091="OK",C1091,0)</f>
        <v>0</v>
      </c>
    </row>
    <row r="1092" customFormat="false" ht="25" hidden="false" customHeight="true" outlineLevel="0" collapsed="false">
      <c r="A1092" s="31"/>
      <c r="B1092" s="32"/>
      <c r="C1092" s="33"/>
      <c r="D1092" s="31"/>
      <c r="E1092" s="31"/>
      <c r="F1092" s="31"/>
      <c r="G1092" s="36" t="str">
        <f aca="false">IF(COUNTA(A1092:F1092)=0,"",IF(E1092="","Falta o código",IF(E1092&lt;&gt;TRIM(E1092),"Confira o código",IF(COUNTIFS(PagoID,E1092)&gt;1,"Código repetido",IF(NOT(ISNUMBER(B1092)),"Confira a data",IF(OR(B1092&lt;1,B1092&gt;73415,INT(B1092)&lt;&gt;B1092),"Confira a data",IF(NOT(ISNUMBER(C1092)),"Confira o valor",IF(C1092&lt;=0,"Valor maior que zero",IF(COUNTIFS(Medios,D1092)&lt;&gt;1,"Escolha um meio",IF(COUNTIFS(GastoID,A1092)&lt;&gt;1,"Confira o ID da despesa",IF(SUMIFS(GastoValido,GastoID,A1092)&lt;=0,"Corrija a obrigação",IF(B1092&lt;SUMIFS(GastoFecha,GastoID,A1092),"Anterior à despesa","OK"))))))))))))</f>
        <v/>
      </c>
      <c r="H1092" s="34" t="n">
        <f aca="false">IF(G1092="OK",C1092,0)</f>
        <v>0</v>
      </c>
    </row>
    <row r="1093" customFormat="false" ht="25" hidden="false" customHeight="true" outlineLevel="0" collapsed="false">
      <c r="A1093" s="31"/>
      <c r="B1093" s="32"/>
      <c r="C1093" s="33"/>
      <c r="D1093" s="31"/>
      <c r="E1093" s="31"/>
      <c r="F1093" s="31"/>
      <c r="G1093" s="36" t="str">
        <f aca="false">IF(COUNTA(A1093:F1093)=0,"",IF(E1093="","Falta o código",IF(E1093&lt;&gt;TRIM(E1093),"Confira o código",IF(COUNTIFS(PagoID,E1093)&gt;1,"Código repetido",IF(NOT(ISNUMBER(B1093)),"Confira a data",IF(OR(B1093&lt;1,B1093&gt;73415,INT(B1093)&lt;&gt;B1093),"Confira a data",IF(NOT(ISNUMBER(C1093)),"Confira o valor",IF(C1093&lt;=0,"Valor maior que zero",IF(COUNTIFS(Medios,D1093)&lt;&gt;1,"Escolha um meio",IF(COUNTIFS(GastoID,A1093)&lt;&gt;1,"Confira o ID da despesa",IF(SUMIFS(GastoValido,GastoID,A1093)&lt;=0,"Corrija a obrigação",IF(B1093&lt;SUMIFS(GastoFecha,GastoID,A1093),"Anterior à despesa","OK"))))))))))))</f>
        <v/>
      </c>
      <c r="H1093" s="34" t="n">
        <f aca="false">IF(G1093="OK",C1093,0)</f>
        <v>0</v>
      </c>
    </row>
    <row r="1094" customFormat="false" ht="25" hidden="false" customHeight="true" outlineLevel="0" collapsed="false">
      <c r="A1094" s="31"/>
      <c r="B1094" s="32"/>
      <c r="C1094" s="33"/>
      <c r="D1094" s="31"/>
      <c r="E1094" s="31"/>
      <c r="F1094" s="31"/>
      <c r="G1094" s="36" t="str">
        <f aca="false">IF(COUNTA(A1094:F1094)=0,"",IF(E1094="","Falta o código",IF(E1094&lt;&gt;TRIM(E1094),"Confira o código",IF(COUNTIFS(PagoID,E1094)&gt;1,"Código repetido",IF(NOT(ISNUMBER(B1094)),"Confira a data",IF(OR(B1094&lt;1,B1094&gt;73415,INT(B1094)&lt;&gt;B1094),"Confira a data",IF(NOT(ISNUMBER(C1094)),"Confira o valor",IF(C1094&lt;=0,"Valor maior que zero",IF(COUNTIFS(Medios,D1094)&lt;&gt;1,"Escolha um meio",IF(COUNTIFS(GastoID,A1094)&lt;&gt;1,"Confira o ID da despesa",IF(SUMIFS(GastoValido,GastoID,A1094)&lt;=0,"Corrija a obrigação",IF(B1094&lt;SUMIFS(GastoFecha,GastoID,A1094),"Anterior à despesa","OK"))))))))))))</f>
        <v/>
      </c>
      <c r="H1094" s="34" t="n">
        <f aca="false">IF(G1094="OK",C1094,0)</f>
        <v>0</v>
      </c>
    </row>
    <row r="1095" customFormat="false" ht="25" hidden="false" customHeight="true" outlineLevel="0" collapsed="false">
      <c r="A1095" s="31"/>
      <c r="B1095" s="32"/>
      <c r="C1095" s="33"/>
      <c r="D1095" s="31"/>
      <c r="E1095" s="31"/>
      <c r="F1095" s="31"/>
      <c r="G1095" s="36" t="str">
        <f aca="false">IF(COUNTA(A1095:F1095)=0,"",IF(E1095="","Falta o código",IF(E1095&lt;&gt;TRIM(E1095),"Confira o código",IF(COUNTIFS(PagoID,E1095)&gt;1,"Código repetido",IF(NOT(ISNUMBER(B1095)),"Confira a data",IF(OR(B1095&lt;1,B1095&gt;73415,INT(B1095)&lt;&gt;B1095),"Confira a data",IF(NOT(ISNUMBER(C1095)),"Confira o valor",IF(C1095&lt;=0,"Valor maior que zero",IF(COUNTIFS(Medios,D1095)&lt;&gt;1,"Escolha um meio",IF(COUNTIFS(GastoID,A1095)&lt;&gt;1,"Confira o ID da despesa",IF(SUMIFS(GastoValido,GastoID,A1095)&lt;=0,"Corrija a obrigação",IF(B1095&lt;SUMIFS(GastoFecha,GastoID,A1095),"Anterior à despesa","OK"))))))))))))</f>
        <v/>
      </c>
      <c r="H1095" s="34" t="n">
        <f aca="false">IF(G1095="OK",C1095,0)</f>
        <v>0</v>
      </c>
    </row>
    <row r="1096" customFormat="false" ht="25" hidden="false" customHeight="true" outlineLevel="0" collapsed="false">
      <c r="A1096" s="31"/>
      <c r="B1096" s="32"/>
      <c r="C1096" s="33"/>
      <c r="D1096" s="31"/>
      <c r="E1096" s="31"/>
      <c r="F1096" s="31"/>
      <c r="G1096" s="36" t="str">
        <f aca="false">IF(COUNTA(A1096:F1096)=0,"",IF(E1096="","Falta o código",IF(E1096&lt;&gt;TRIM(E1096),"Confira o código",IF(COUNTIFS(PagoID,E1096)&gt;1,"Código repetido",IF(NOT(ISNUMBER(B1096)),"Confira a data",IF(OR(B1096&lt;1,B1096&gt;73415,INT(B1096)&lt;&gt;B1096),"Confira a data",IF(NOT(ISNUMBER(C1096)),"Confira o valor",IF(C1096&lt;=0,"Valor maior que zero",IF(COUNTIFS(Medios,D1096)&lt;&gt;1,"Escolha um meio",IF(COUNTIFS(GastoID,A1096)&lt;&gt;1,"Confira o ID da despesa",IF(SUMIFS(GastoValido,GastoID,A1096)&lt;=0,"Corrija a obrigação",IF(B1096&lt;SUMIFS(GastoFecha,GastoID,A1096),"Anterior à despesa","OK"))))))))))))</f>
        <v/>
      </c>
      <c r="H1096" s="34" t="n">
        <f aca="false">IF(G1096="OK",C1096,0)</f>
        <v>0</v>
      </c>
    </row>
    <row r="1097" customFormat="false" ht="25" hidden="false" customHeight="true" outlineLevel="0" collapsed="false">
      <c r="A1097" s="31"/>
      <c r="B1097" s="32"/>
      <c r="C1097" s="33"/>
      <c r="D1097" s="31"/>
      <c r="E1097" s="31"/>
      <c r="F1097" s="31"/>
      <c r="G1097" s="36" t="str">
        <f aca="false">IF(COUNTA(A1097:F1097)=0,"",IF(E1097="","Falta o código",IF(E1097&lt;&gt;TRIM(E1097),"Confira o código",IF(COUNTIFS(PagoID,E1097)&gt;1,"Código repetido",IF(NOT(ISNUMBER(B1097)),"Confira a data",IF(OR(B1097&lt;1,B1097&gt;73415,INT(B1097)&lt;&gt;B1097),"Confira a data",IF(NOT(ISNUMBER(C1097)),"Confira o valor",IF(C1097&lt;=0,"Valor maior que zero",IF(COUNTIFS(Medios,D1097)&lt;&gt;1,"Escolha um meio",IF(COUNTIFS(GastoID,A1097)&lt;&gt;1,"Confira o ID da despesa",IF(SUMIFS(GastoValido,GastoID,A1097)&lt;=0,"Corrija a obrigação",IF(B1097&lt;SUMIFS(GastoFecha,GastoID,A1097),"Anterior à despesa","OK"))))))))))))</f>
        <v/>
      </c>
      <c r="H1097" s="34" t="n">
        <f aca="false">IF(G1097="OK",C1097,0)</f>
        <v>0</v>
      </c>
    </row>
    <row r="1098" customFormat="false" ht="25" hidden="false" customHeight="true" outlineLevel="0" collapsed="false">
      <c r="A1098" s="31"/>
      <c r="B1098" s="32"/>
      <c r="C1098" s="33"/>
      <c r="D1098" s="31"/>
      <c r="E1098" s="31"/>
      <c r="F1098" s="31"/>
      <c r="G1098" s="36" t="str">
        <f aca="false">IF(COUNTA(A1098:F1098)=0,"",IF(E1098="","Falta o código",IF(E1098&lt;&gt;TRIM(E1098),"Confira o código",IF(COUNTIFS(PagoID,E1098)&gt;1,"Código repetido",IF(NOT(ISNUMBER(B1098)),"Confira a data",IF(OR(B1098&lt;1,B1098&gt;73415,INT(B1098)&lt;&gt;B1098),"Confira a data",IF(NOT(ISNUMBER(C1098)),"Confira o valor",IF(C1098&lt;=0,"Valor maior que zero",IF(COUNTIFS(Medios,D1098)&lt;&gt;1,"Escolha um meio",IF(COUNTIFS(GastoID,A1098)&lt;&gt;1,"Confira o ID da despesa",IF(SUMIFS(GastoValido,GastoID,A1098)&lt;=0,"Corrija a obrigação",IF(B1098&lt;SUMIFS(GastoFecha,GastoID,A1098),"Anterior à despesa","OK"))))))))))))</f>
        <v/>
      </c>
      <c r="H1098" s="34" t="n">
        <f aca="false">IF(G1098="OK",C1098,0)</f>
        <v>0</v>
      </c>
    </row>
    <row r="1099" customFormat="false" ht="25" hidden="false" customHeight="true" outlineLevel="0" collapsed="false">
      <c r="A1099" s="31"/>
      <c r="B1099" s="32"/>
      <c r="C1099" s="33"/>
      <c r="D1099" s="31"/>
      <c r="E1099" s="31"/>
      <c r="F1099" s="31"/>
      <c r="G1099" s="36" t="str">
        <f aca="false">IF(COUNTA(A1099:F1099)=0,"",IF(E1099="","Falta o código",IF(E1099&lt;&gt;TRIM(E1099),"Confira o código",IF(COUNTIFS(PagoID,E1099)&gt;1,"Código repetido",IF(NOT(ISNUMBER(B1099)),"Confira a data",IF(OR(B1099&lt;1,B1099&gt;73415,INT(B1099)&lt;&gt;B1099),"Confira a data",IF(NOT(ISNUMBER(C1099)),"Confira o valor",IF(C1099&lt;=0,"Valor maior que zero",IF(COUNTIFS(Medios,D1099)&lt;&gt;1,"Escolha um meio",IF(COUNTIFS(GastoID,A1099)&lt;&gt;1,"Confira o ID da despesa",IF(SUMIFS(GastoValido,GastoID,A1099)&lt;=0,"Corrija a obrigação",IF(B1099&lt;SUMIFS(GastoFecha,GastoID,A1099),"Anterior à despesa","OK"))))))))))))</f>
        <v/>
      </c>
      <c r="H1099" s="34" t="n">
        <f aca="false">IF(G1099="OK",C1099,0)</f>
        <v>0</v>
      </c>
    </row>
    <row r="1100" customFormat="false" ht="25" hidden="false" customHeight="true" outlineLevel="0" collapsed="false">
      <c r="A1100" s="31"/>
      <c r="B1100" s="32"/>
      <c r="C1100" s="33"/>
      <c r="D1100" s="31"/>
      <c r="E1100" s="31"/>
      <c r="F1100" s="31"/>
      <c r="G1100" s="36" t="str">
        <f aca="false">IF(COUNTA(A1100:F1100)=0,"",IF(E1100="","Falta o código",IF(E1100&lt;&gt;TRIM(E1100),"Confira o código",IF(COUNTIFS(PagoID,E1100)&gt;1,"Código repetido",IF(NOT(ISNUMBER(B1100)),"Confira a data",IF(OR(B1100&lt;1,B1100&gt;73415,INT(B1100)&lt;&gt;B1100),"Confira a data",IF(NOT(ISNUMBER(C1100)),"Confira o valor",IF(C1100&lt;=0,"Valor maior que zero",IF(COUNTIFS(Medios,D1100)&lt;&gt;1,"Escolha um meio",IF(COUNTIFS(GastoID,A1100)&lt;&gt;1,"Confira o ID da despesa",IF(SUMIFS(GastoValido,GastoID,A1100)&lt;=0,"Corrija a obrigação",IF(B1100&lt;SUMIFS(GastoFecha,GastoID,A1100),"Anterior à despesa","OK"))))))))))))</f>
        <v/>
      </c>
      <c r="H1100" s="34" t="n">
        <f aca="false">IF(G1100="OK",C1100,0)</f>
        <v>0</v>
      </c>
    </row>
    <row r="1101" customFormat="false" ht="25" hidden="false" customHeight="true" outlineLevel="0" collapsed="false">
      <c r="A1101" s="31"/>
      <c r="B1101" s="32"/>
      <c r="C1101" s="33"/>
      <c r="D1101" s="31"/>
      <c r="E1101" s="31"/>
      <c r="F1101" s="31"/>
      <c r="G1101" s="36" t="str">
        <f aca="false">IF(COUNTA(A1101:F1101)=0,"",IF(E1101="","Falta o código",IF(E1101&lt;&gt;TRIM(E1101),"Confira o código",IF(COUNTIFS(PagoID,E1101)&gt;1,"Código repetido",IF(NOT(ISNUMBER(B1101)),"Confira a data",IF(OR(B1101&lt;1,B1101&gt;73415,INT(B1101)&lt;&gt;B1101),"Confira a data",IF(NOT(ISNUMBER(C1101)),"Confira o valor",IF(C1101&lt;=0,"Valor maior que zero",IF(COUNTIFS(Medios,D1101)&lt;&gt;1,"Escolha um meio",IF(COUNTIFS(GastoID,A1101)&lt;&gt;1,"Confira o ID da despesa",IF(SUMIFS(GastoValido,GastoID,A1101)&lt;=0,"Corrija a obrigação",IF(B1101&lt;SUMIFS(GastoFecha,GastoID,A1101),"Anterior à despesa","OK"))))))))))))</f>
        <v/>
      </c>
      <c r="H1101" s="34" t="n">
        <f aca="false">IF(G1101="OK",C1101,0)</f>
        <v>0</v>
      </c>
    </row>
    <row r="1102" customFormat="false" ht="25" hidden="false" customHeight="true" outlineLevel="0" collapsed="false">
      <c r="A1102" s="31"/>
      <c r="B1102" s="32"/>
      <c r="C1102" s="33"/>
      <c r="D1102" s="31"/>
      <c r="E1102" s="31"/>
      <c r="F1102" s="31"/>
      <c r="G1102" s="36" t="str">
        <f aca="false">IF(COUNTA(A1102:F1102)=0,"",IF(E1102="","Falta o código",IF(E1102&lt;&gt;TRIM(E1102),"Confira o código",IF(COUNTIFS(PagoID,E1102)&gt;1,"Código repetido",IF(NOT(ISNUMBER(B1102)),"Confira a data",IF(OR(B1102&lt;1,B1102&gt;73415,INT(B1102)&lt;&gt;B1102),"Confira a data",IF(NOT(ISNUMBER(C1102)),"Confira o valor",IF(C1102&lt;=0,"Valor maior que zero",IF(COUNTIFS(Medios,D1102)&lt;&gt;1,"Escolha um meio",IF(COUNTIFS(GastoID,A1102)&lt;&gt;1,"Confira o ID da despesa",IF(SUMIFS(GastoValido,GastoID,A1102)&lt;=0,"Corrija a obrigação",IF(B1102&lt;SUMIFS(GastoFecha,GastoID,A1102),"Anterior à despesa","OK"))))))))))))</f>
        <v/>
      </c>
      <c r="H1102" s="34" t="n">
        <f aca="false">IF(G1102="OK",C1102,0)</f>
        <v>0</v>
      </c>
    </row>
    <row r="1103" customFormat="false" ht="25" hidden="false" customHeight="true" outlineLevel="0" collapsed="false">
      <c r="A1103" s="31"/>
      <c r="B1103" s="32"/>
      <c r="C1103" s="33"/>
      <c r="D1103" s="31"/>
      <c r="E1103" s="31"/>
      <c r="F1103" s="31"/>
      <c r="G1103" s="36" t="str">
        <f aca="false">IF(COUNTA(A1103:F1103)=0,"",IF(E1103="","Falta o código",IF(E1103&lt;&gt;TRIM(E1103),"Confira o código",IF(COUNTIFS(PagoID,E1103)&gt;1,"Código repetido",IF(NOT(ISNUMBER(B1103)),"Confira a data",IF(OR(B1103&lt;1,B1103&gt;73415,INT(B1103)&lt;&gt;B1103),"Confira a data",IF(NOT(ISNUMBER(C1103)),"Confira o valor",IF(C1103&lt;=0,"Valor maior que zero",IF(COUNTIFS(Medios,D1103)&lt;&gt;1,"Escolha um meio",IF(COUNTIFS(GastoID,A1103)&lt;&gt;1,"Confira o ID da despesa",IF(SUMIFS(GastoValido,GastoID,A1103)&lt;=0,"Corrija a obrigação",IF(B1103&lt;SUMIFS(GastoFecha,GastoID,A1103),"Anterior à despesa","OK"))))))))))))</f>
        <v/>
      </c>
      <c r="H1103" s="34" t="n">
        <f aca="false">IF(G1103="OK",C1103,0)</f>
        <v>0</v>
      </c>
    </row>
    <row r="1104" customFormat="false" ht="25" hidden="false" customHeight="true" outlineLevel="0" collapsed="false">
      <c r="A1104" s="31"/>
      <c r="B1104" s="32"/>
      <c r="C1104" s="33"/>
      <c r="D1104" s="31"/>
      <c r="E1104" s="31"/>
      <c r="F1104" s="31"/>
      <c r="G1104" s="36" t="str">
        <f aca="false">IF(COUNTA(A1104:F1104)=0,"",IF(E1104="","Falta o código",IF(E1104&lt;&gt;TRIM(E1104),"Confira o código",IF(COUNTIFS(PagoID,E1104)&gt;1,"Código repetido",IF(NOT(ISNUMBER(B1104)),"Confira a data",IF(OR(B1104&lt;1,B1104&gt;73415,INT(B1104)&lt;&gt;B1104),"Confira a data",IF(NOT(ISNUMBER(C1104)),"Confira o valor",IF(C1104&lt;=0,"Valor maior que zero",IF(COUNTIFS(Medios,D1104)&lt;&gt;1,"Escolha um meio",IF(COUNTIFS(GastoID,A1104)&lt;&gt;1,"Confira o ID da despesa",IF(SUMIFS(GastoValido,GastoID,A1104)&lt;=0,"Corrija a obrigação",IF(B1104&lt;SUMIFS(GastoFecha,GastoID,A1104),"Anterior à despesa","OK"))))))))))))</f>
        <v/>
      </c>
      <c r="H1104" s="34" t="n">
        <f aca="false">IF(G1104="OK",C1104,0)</f>
        <v>0</v>
      </c>
    </row>
    <row r="1105" customFormat="false" ht="25" hidden="false" customHeight="true" outlineLevel="0" collapsed="false">
      <c r="A1105" s="31"/>
      <c r="B1105" s="32"/>
      <c r="C1105" s="33"/>
      <c r="D1105" s="31"/>
      <c r="E1105" s="31"/>
      <c r="F1105" s="31"/>
      <c r="G1105" s="36" t="str">
        <f aca="false">IF(COUNTA(A1105:F1105)=0,"",IF(E1105="","Falta o código",IF(E1105&lt;&gt;TRIM(E1105),"Confira o código",IF(COUNTIFS(PagoID,E1105)&gt;1,"Código repetido",IF(NOT(ISNUMBER(B1105)),"Confira a data",IF(OR(B1105&lt;1,B1105&gt;73415,INT(B1105)&lt;&gt;B1105),"Confira a data",IF(NOT(ISNUMBER(C1105)),"Confira o valor",IF(C1105&lt;=0,"Valor maior que zero",IF(COUNTIFS(Medios,D1105)&lt;&gt;1,"Escolha um meio",IF(COUNTIFS(GastoID,A1105)&lt;&gt;1,"Confira o ID da despesa",IF(SUMIFS(GastoValido,GastoID,A1105)&lt;=0,"Corrija a obrigação",IF(B1105&lt;SUMIFS(GastoFecha,GastoID,A1105),"Anterior à despesa","OK"))))))))))))</f>
        <v/>
      </c>
      <c r="H1105" s="34" t="n">
        <f aca="false">IF(G1105="OK",C1105,0)</f>
        <v>0</v>
      </c>
    </row>
    <row r="1106" customFormat="false" ht="25" hidden="false" customHeight="true" outlineLevel="0" collapsed="false">
      <c r="A1106" s="31"/>
      <c r="B1106" s="32"/>
      <c r="C1106" s="33"/>
      <c r="D1106" s="31"/>
      <c r="E1106" s="31"/>
      <c r="F1106" s="31"/>
      <c r="G1106" s="36" t="str">
        <f aca="false">IF(COUNTA(A1106:F1106)=0,"",IF(E1106="","Falta o código",IF(E1106&lt;&gt;TRIM(E1106),"Confira o código",IF(COUNTIFS(PagoID,E1106)&gt;1,"Código repetido",IF(NOT(ISNUMBER(B1106)),"Confira a data",IF(OR(B1106&lt;1,B1106&gt;73415,INT(B1106)&lt;&gt;B1106),"Confira a data",IF(NOT(ISNUMBER(C1106)),"Confira o valor",IF(C1106&lt;=0,"Valor maior que zero",IF(COUNTIFS(Medios,D1106)&lt;&gt;1,"Escolha um meio",IF(COUNTIFS(GastoID,A1106)&lt;&gt;1,"Confira o ID da despesa",IF(SUMIFS(GastoValido,GastoID,A1106)&lt;=0,"Corrija a obrigação",IF(B1106&lt;SUMIFS(GastoFecha,GastoID,A1106),"Anterior à despesa","OK"))))))))))))</f>
        <v/>
      </c>
      <c r="H1106" s="34" t="n">
        <f aca="false">IF(G1106="OK",C1106,0)</f>
        <v>0</v>
      </c>
    </row>
    <row r="1107" customFormat="false" ht="25" hidden="false" customHeight="true" outlineLevel="0" collapsed="false">
      <c r="A1107" s="31"/>
      <c r="B1107" s="32"/>
      <c r="C1107" s="33"/>
      <c r="D1107" s="31"/>
      <c r="E1107" s="31"/>
      <c r="F1107" s="31"/>
      <c r="G1107" s="36" t="str">
        <f aca="false">IF(COUNTA(A1107:F1107)=0,"",IF(E1107="","Falta o código",IF(E1107&lt;&gt;TRIM(E1107),"Confira o código",IF(COUNTIFS(PagoID,E1107)&gt;1,"Código repetido",IF(NOT(ISNUMBER(B1107)),"Confira a data",IF(OR(B1107&lt;1,B1107&gt;73415,INT(B1107)&lt;&gt;B1107),"Confira a data",IF(NOT(ISNUMBER(C1107)),"Confira o valor",IF(C1107&lt;=0,"Valor maior que zero",IF(COUNTIFS(Medios,D1107)&lt;&gt;1,"Escolha um meio",IF(COUNTIFS(GastoID,A1107)&lt;&gt;1,"Confira o ID da despesa",IF(SUMIFS(GastoValido,GastoID,A1107)&lt;=0,"Corrija a obrigação",IF(B1107&lt;SUMIFS(GastoFecha,GastoID,A1107),"Anterior à despesa","OK"))))))))))))</f>
        <v/>
      </c>
      <c r="H1107" s="34" t="n">
        <f aca="false">IF(G1107="OK",C1107,0)</f>
        <v>0</v>
      </c>
    </row>
    <row r="1108" customFormat="false" ht="25" hidden="false" customHeight="true" outlineLevel="0" collapsed="false">
      <c r="A1108" s="31"/>
      <c r="B1108" s="32"/>
      <c r="C1108" s="33"/>
      <c r="D1108" s="31"/>
      <c r="E1108" s="31"/>
      <c r="F1108" s="31"/>
      <c r="G1108" s="36" t="str">
        <f aca="false">IF(COUNTA(A1108:F1108)=0,"",IF(E1108="","Falta o código",IF(E1108&lt;&gt;TRIM(E1108),"Confira o código",IF(COUNTIFS(PagoID,E1108)&gt;1,"Código repetido",IF(NOT(ISNUMBER(B1108)),"Confira a data",IF(OR(B1108&lt;1,B1108&gt;73415,INT(B1108)&lt;&gt;B1108),"Confira a data",IF(NOT(ISNUMBER(C1108)),"Confira o valor",IF(C1108&lt;=0,"Valor maior que zero",IF(COUNTIFS(Medios,D1108)&lt;&gt;1,"Escolha um meio",IF(COUNTIFS(GastoID,A1108)&lt;&gt;1,"Confira o ID da despesa",IF(SUMIFS(GastoValido,GastoID,A1108)&lt;=0,"Corrija a obrigação",IF(B1108&lt;SUMIFS(GastoFecha,GastoID,A1108),"Anterior à despesa","OK"))))))))))))</f>
        <v/>
      </c>
      <c r="H1108" s="34" t="n">
        <f aca="false">IF(G1108="OK",C1108,0)</f>
        <v>0</v>
      </c>
    </row>
    <row r="1109" customFormat="false" ht="25" hidden="false" customHeight="true" outlineLevel="0" collapsed="false">
      <c r="A1109" s="31"/>
      <c r="B1109" s="32"/>
      <c r="C1109" s="33"/>
      <c r="D1109" s="31"/>
      <c r="E1109" s="31"/>
      <c r="F1109" s="31"/>
      <c r="G1109" s="36" t="str">
        <f aca="false">IF(COUNTA(A1109:F1109)=0,"",IF(E1109="","Falta o código",IF(E1109&lt;&gt;TRIM(E1109),"Confira o código",IF(COUNTIFS(PagoID,E1109)&gt;1,"Código repetido",IF(NOT(ISNUMBER(B1109)),"Confira a data",IF(OR(B1109&lt;1,B1109&gt;73415,INT(B1109)&lt;&gt;B1109),"Confira a data",IF(NOT(ISNUMBER(C1109)),"Confira o valor",IF(C1109&lt;=0,"Valor maior que zero",IF(COUNTIFS(Medios,D1109)&lt;&gt;1,"Escolha um meio",IF(COUNTIFS(GastoID,A1109)&lt;&gt;1,"Confira o ID da despesa",IF(SUMIFS(GastoValido,GastoID,A1109)&lt;=0,"Corrija a obrigação",IF(B1109&lt;SUMIFS(GastoFecha,GastoID,A1109),"Anterior à despesa","OK"))))))))))))</f>
        <v/>
      </c>
      <c r="H1109" s="34" t="n">
        <f aca="false">IF(G1109="OK",C1109,0)</f>
        <v>0</v>
      </c>
    </row>
    <row r="1110" customFormat="false" ht="25" hidden="false" customHeight="true" outlineLevel="0" collapsed="false">
      <c r="A1110" s="31"/>
      <c r="B1110" s="32"/>
      <c r="C1110" s="33"/>
      <c r="D1110" s="31"/>
      <c r="E1110" s="31"/>
      <c r="F1110" s="31"/>
      <c r="G1110" s="36" t="str">
        <f aca="false">IF(COUNTA(A1110:F1110)=0,"",IF(E1110="","Falta o código",IF(E1110&lt;&gt;TRIM(E1110),"Confira o código",IF(COUNTIFS(PagoID,E1110)&gt;1,"Código repetido",IF(NOT(ISNUMBER(B1110)),"Confira a data",IF(OR(B1110&lt;1,B1110&gt;73415,INT(B1110)&lt;&gt;B1110),"Confira a data",IF(NOT(ISNUMBER(C1110)),"Confira o valor",IF(C1110&lt;=0,"Valor maior que zero",IF(COUNTIFS(Medios,D1110)&lt;&gt;1,"Escolha um meio",IF(COUNTIFS(GastoID,A1110)&lt;&gt;1,"Confira o ID da despesa",IF(SUMIFS(GastoValido,GastoID,A1110)&lt;=0,"Corrija a obrigação",IF(B1110&lt;SUMIFS(GastoFecha,GastoID,A1110),"Anterior à despesa","OK"))))))))))))</f>
        <v/>
      </c>
      <c r="H1110" s="34" t="n">
        <f aca="false">IF(G1110="OK",C1110,0)</f>
        <v>0</v>
      </c>
    </row>
    <row r="1111" customFormat="false" ht="25" hidden="false" customHeight="true" outlineLevel="0" collapsed="false">
      <c r="A1111" s="31"/>
      <c r="B1111" s="32"/>
      <c r="C1111" s="33"/>
      <c r="D1111" s="31"/>
      <c r="E1111" s="31"/>
      <c r="F1111" s="31"/>
      <c r="G1111" s="36" t="str">
        <f aca="false">IF(COUNTA(A1111:F1111)=0,"",IF(E1111="","Falta o código",IF(E1111&lt;&gt;TRIM(E1111),"Confira o código",IF(COUNTIFS(PagoID,E1111)&gt;1,"Código repetido",IF(NOT(ISNUMBER(B1111)),"Confira a data",IF(OR(B1111&lt;1,B1111&gt;73415,INT(B1111)&lt;&gt;B1111),"Confira a data",IF(NOT(ISNUMBER(C1111)),"Confira o valor",IF(C1111&lt;=0,"Valor maior que zero",IF(COUNTIFS(Medios,D1111)&lt;&gt;1,"Escolha um meio",IF(COUNTIFS(GastoID,A1111)&lt;&gt;1,"Confira o ID da despesa",IF(SUMIFS(GastoValido,GastoID,A1111)&lt;=0,"Corrija a obrigação",IF(B1111&lt;SUMIFS(GastoFecha,GastoID,A1111),"Anterior à despesa","OK"))))))))))))</f>
        <v/>
      </c>
      <c r="H1111" s="34" t="n">
        <f aca="false">IF(G1111="OK",C1111,0)</f>
        <v>0</v>
      </c>
    </row>
    <row r="1112" customFormat="false" ht="25" hidden="false" customHeight="true" outlineLevel="0" collapsed="false">
      <c r="A1112" s="31"/>
      <c r="B1112" s="32"/>
      <c r="C1112" s="33"/>
      <c r="D1112" s="31"/>
      <c r="E1112" s="31"/>
      <c r="F1112" s="31"/>
      <c r="G1112" s="36" t="str">
        <f aca="false">IF(COUNTA(A1112:F1112)=0,"",IF(E1112="","Falta o código",IF(E1112&lt;&gt;TRIM(E1112),"Confira o código",IF(COUNTIFS(PagoID,E1112)&gt;1,"Código repetido",IF(NOT(ISNUMBER(B1112)),"Confira a data",IF(OR(B1112&lt;1,B1112&gt;73415,INT(B1112)&lt;&gt;B1112),"Confira a data",IF(NOT(ISNUMBER(C1112)),"Confira o valor",IF(C1112&lt;=0,"Valor maior que zero",IF(COUNTIFS(Medios,D1112)&lt;&gt;1,"Escolha um meio",IF(COUNTIFS(GastoID,A1112)&lt;&gt;1,"Confira o ID da despesa",IF(SUMIFS(GastoValido,GastoID,A1112)&lt;=0,"Corrija a obrigação",IF(B1112&lt;SUMIFS(GastoFecha,GastoID,A1112),"Anterior à despesa","OK"))))))))))))</f>
        <v/>
      </c>
      <c r="H1112" s="34" t="n">
        <f aca="false">IF(G1112="OK",C1112,0)</f>
        <v>0</v>
      </c>
    </row>
    <row r="1113" customFormat="false" ht="25" hidden="false" customHeight="true" outlineLevel="0" collapsed="false">
      <c r="A1113" s="31"/>
      <c r="B1113" s="32"/>
      <c r="C1113" s="33"/>
      <c r="D1113" s="31"/>
      <c r="E1113" s="31"/>
      <c r="F1113" s="31"/>
      <c r="G1113" s="36" t="str">
        <f aca="false">IF(COUNTA(A1113:F1113)=0,"",IF(E1113="","Falta o código",IF(E1113&lt;&gt;TRIM(E1113),"Confira o código",IF(COUNTIFS(PagoID,E1113)&gt;1,"Código repetido",IF(NOT(ISNUMBER(B1113)),"Confira a data",IF(OR(B1113&lt;1,B1113&gt;73415,INT(B1113)&lt;&gt;B1113),"Confira a data",IF(NOT(ISNUMBER(C1113)),"Confira o valor",IF(C1113&lt;=0,"Valor maior que zero",IF(COUNTIFS(Medios,D1113)&lt;&gt;1,"Escolha um meio",IF(COUNTIFS(GastoID,A1113)&lt;&gt;1,"Confira o ID da despesa",IF(SUMIFS(GastoValido,GastoID,A1113)&lt;=0,"Corrija a obrigação",IF(B1113&lt;SUMIFS(GastoFecha,GastoID,A1113),"Anterior à despesa","OK"))))))))))))</f>
        <v/>
      </c>
      <c r="H1113" s="34" t="n">
        <f aca="false">IF(G1113="OK",C1113,0)</f>
        <v>0</v>
      </c>
    </row>
    <row r="1114" customFormat="false" ht="25" hidden="false" customHeight="true" outlineLevel="0" collapsed="false">
      <c r="A1114" s="31"/>
      <c r="B1114" s="32"/>
      <c r="C1114" s="33"/>
      <c r="D1114" s="31"/>
      <c r="E1114" s="31"/>
      <c r="F1114" s="31"/>
      <c r="G1114" s="36" t="str">
        <f aca="false">IF(COUNTA(A1114:F1114)=0,"",IF(E1114="","Falta o código",IF(E1114&lt;&gt;TRIM(E1114),"Confira o código",IF(COUNTIFS(PagoID,E1114)&gt;1,"Código repetido",IF(NOT(ISNUMBER(B1114)),"Confira a data",IF(OR(B1114&lt;1,B1114&gt;73415,INT(B1114)&lt;&gt;B1114),"Confira a data",IF(NOT(ISNUMBER(C1114)),"Confira o valor",IF(C1114&lt;=0,"Valor maior que zero",IF(COUNTIFS(Medios,D1114)&lt;&gt;1,"Escolha um meio",IF(COUNTIFS(GastoID,A1114)&lt;&gt;1,"Confira o ID da despesa",IF(SUMIFS(GastoValido,GastoID,A1114)&lt;=0,"Corrija a obrigação",IF(B1114&lt;SUMIFS(GastoFecha,GastoID,A1114),"Anterior à despesa","OK"))))))))))))</f>
        <v/>
      </c>
      <c r="H1114" s="34" t="n">
        <f aca="false">IF(G1114="OK",C1114,0)</f>
        <v>0</v>
      </c>
    </row>
    <row r="1115" customFormat="false" ht="25" hidden="false" customHeight="true" outlineLevel="0" collapsed="false">
      <c r="A1115" s="31"/>
      <c r="B1115" s="32"/>
      <c r="C1115" s="33"/>
      <c r="D1115" s="31"/>
      <c r="E1115" s="31"/>
      <c r="F1115" s="31"/>
      <c r="G1115" s="36" t="str">
        <f aca="false">IF(COUNTA(A1115:F1115)=0,"",IF(E1115="","Falta o código",IF(E1115&lt;&gt;TRIM(E1115),"Confira o código",IF(COUNTIFS(PagoID,E1115)&gt;1,"Código repetido",IF(NOT(ISNUMBER(B1115)),"Confira a data",IF(OR(B1115&lt;1,B1115&gt;73415,INT(B1115)&lt;&gt;B1115),"Confira a data",IF(NOT(ISNUMBER(C1115)),"Confira o valor",IF(C1115&lt;=0,"Valor maior que zero",IF(COUNTIFS(Medios,D1115)&lt;&gt;1,"Escolha um meio",IF(COUNTIFS(GastoID,A1115)&lt;&gt;1,"Confira o ID da despesa",IF(SUMIFS(GastoValido,GastoID,A1115)&lt;=0,"Corrija a obrigação",IF(B1115&lt;SUMIFS(GastoFecha,GastoID,A1115),"Anterior à despesa","OK"))))))))))))</f>
        <v/>
      </c>
      <c r="H1115" s="34" t="n">
        <f aca="false">IF(G1115="OK",C1115,0)</f>
        <v>0</v>
      </c>
    </row>
    <row r="1116" customFormat="false" ht="25" hidden="false" customHeight="true" outlineLevel="0" collapsed="false">
      <c r="A1116" s="31"/>
      <c r="B1116" s="32"/>
      <c r="C1116" s="33"/>
      <c r="D1116" s="31"/>
      <c r="E1116" s="31"/>
      <c r="F1116" s="31"/>
      <c r="G1116" s="36" t="str">
        <f aca="false">IF(COUNTA(A1116:F1116)=0,"",IF(E1116="","Falta o código",IF(E1116&lt;&gt;TRIM(E1116),"Confira o código",IF(COUNTIFS(PagoID,E1116)&gt;1,"Código repetido",IF(NOT(ISNUMBER(B1116)),"Confira a data",IF(OR(B1116&lt;1,B1116&gt;73415,INT(B1116)&lt;&gt;B1116),"Confira a data",IF(NOT(ISNUMBER(C1116)),"Confira o valor",IF(C1116&lt;=0,"Valor maior que zero",IF(COUNTIFS(Medios,D1116)&lt;&gt;1,"Escolha um meio",IF(COUNTIFS(GastoID,A1116)&lt;&gt;1,"Confira o ID da despesa",IF(SUMIFS(GastoValido,GastoID,A1116)&lt;=0,"Corrija a obrigação",IF(B1116&lt;SUMIFS(GastoFecha,GastoID,A1116),"Anterior à despesa","OK"))))))))))))</f>
        <v/>
      </c>
      <c r="H1116" s="34" t="n">
        <f aca="false">IF(G1116="OK",C1116,0)</f>
        <v>0</v>
      </c>
    </row>
    <row r="1117" customFormat="false" ht="25" hidden="false" customHeight="true" outlineLevel="0" collapsed="false">
      <c r="A1117" s="31"/>
      <c r="B1117" s="32"/>
      <c r="C1117" s="33"/>
      <c r="D1117" s="31"/>
      <c r="E1117" s="31"/>
      <c r="F1117" s="31"/>
      <c r="G1117" s="36" t="str">
        <f aca="false">IF(COUNTA(A1117:F1117)=0,"",IF(E1117="","Falta o código",IF(E1117&lt;&gt;TRIM(E1117),"Confira o código",IF(COUNTIFS(PagoID,E1117)&gt;1,"Código repetido",IF(NOT(ISNUMBER(B1117)),"Confira a data",IF(OR(B1117&lt;1,B1117&gt;73415,INT(B1117)&lt;&gt;B1117),"Confira a data",IF(NOT(ISNUMBER(C1117)),"Confira o valor",IF(C1117&lt;=0,"Valor maior que zero",IF(COUNTIFS(Medios,D1117)&lt;&gt;1,"Escolha um meio",IF(COUNTIFS(GastoID,A1117)&lt;&gt;1,"Confira o ID da despesa",IF(SUMIFS(GastoValido,GastoID,A1117)&lt;=0,"Corrija a obrigação",IF(B1117&lt;SUMIFS(GastoFecha,GastoID,A1117),"Anterior à despesa","OK"))))))))))))</f>
        <v/>
      </c>
      <c r="H1117" s="34" t="n">
        <f aca="false">IF(G1117="OK",C1117,0)</f>
        <v>0</v>
      </c>
    </row>
    <row r="1118" customFormat="false" ht="25" hidden="false" customHeight="true" outlineLevel="0" collapsed="false">
      <c r="A1118" s="31"/>
      <c r="B1118" s="32"/>
      <c r="C1118" s="33"/>
      <c r="D1118" s="31"/>
      <c r="E1118" s="31"/>
      <c r="F1118" s="31"/>
      <c r="G1118" s="36" t="str">
        <f aca="false">IF(COUNTA(A1118:F1118)=0,"",IF(E1118="","Falta o código",IF(E1118&lt;&gt;TRIM(E1118),"Confira o código",IF(COUNTIFS(PagoID,E1118)&gt;1,"Código repetido",IF(NOT(ISNUMBER(B1118)),"Confira a data",IF(OR(B1118&lt;1,B1118&gt;73415,INT(B1118)&lt;&gt;B1118),"Confira a data",IF(NOT(ISNUMBER(C1118)),"Confira o valor",IF(C1118&lt;=0,"Valor maior que zero",IF(COUNTIFS(Medios,D1118)&lt;&gt;1,"Escolha um meio",IF(COUNTIFS(GastoID,A1118)&lt;&gt;1,"Confira o ID da despesa",IF(SUMIFS(GastoValido,GastoID,A1118)&lt;=0,"Corrija a obrigação",IF(B1118&lt;SUMIFS(GastoFecha,GastoID,A1118),"Anterior à despesa","OK"))))))))))))</f>
        <v/>
      </c>
      <c r="H1118" s="34" t="n">
        <f aca="false">IF(G1118="OK",C1118,0)</f>
        <v>0</v>
      </c>
    </row>
    <row r="1119" customFormat="false" ht="25" hidden="false" customHeight="true" outlineLevel="0" collapsed="false">
      <c r="A1119" s="31"/>
      <c r="B1119" s="32"/>
      <c r="C1119" s="33"/>
      <c r="D1119" s="31"/>
      <c r="E1119" s="31"/>
      <c r="F1119" s="31"/>
      <c r="G1119" s="36" t="str">
        <f aca="false">IF(COUNTA(A1119:F1119)=0,"",IF(E1119="","Falta o código",IF(E1119&lt;&gt;TRIM(E1119),"Confira o código",IF(COUNTIFS(PagoID,E1119)&gt;1,"Código repetido",IF(NOT(ISNUMBER(B1119)),"Confira a data",IF(OR(B1119&lt;1,B1119&gt;73415,INT(B1119)&lt;&gt;B1119),"Confira a data",IF(NOT(ISNUMBER(C1119)),"Confira o valor",IF(C1119&lt;=0,"Valor maior que zero",IF(COUNTIFS(Medios,D1119)&lt;&gt;1,"Escolha um meio",IF(COUNTIFS(GastoID,A1119)&lt;&gt;1,"Confira o ID da despesa",IF(SUMIFS(GastoValido,GastoID,A1119)&lt;=0,"Corrija a obrigação",IF(B1119&lt;SUMIFS(GastoFecha,GastoID,A1119),"Anterior à despesa","OK"))))))))))))</f>
        <v/>
      </c>
      <c r="H1119" s="34" t="n">
        <f aca="false">IF(G1119="OK",C1119,0)</f>
        <v>0</v>
      </c>
    </row>
    <row r="1120" customFormat="false" ht="25" hidden="false" customHeight="true" outlineLevel="0" collapsed="false">
      <c r="A1120" s="31"/>
      <c r="B1120" s="32"/>
      <c r="C1120" s="33"/>
      <c r="D1120" s="31"/>
      <c r="E1120" s="31"/>
      <c r="F1120" s="31"/>
      <c r="G1120" s="36" t="str">
        <f aca="false">IF(COUNTA(A1120:F1120)=0,"",IF(E1120="","Falta o código",IF(E1120&lt;&gt;TRIM(E1120),"Confira o código",IF(COUNTIFS(PagoID,E1120)&gt;1,"Código repetido",IF(NOT(ISNUMBER(B1120)),"Confira a data",IF(OR(B1120&lt;1,B1120&gt;73415,INT(B1120)&lt;&gt;B1120),"Confira a data",IF(NOT(ISNUMBER(C1120)),"Confira o valor",IF(C1120&lt;=0,"Valor maior que zero",IF(COUNTIFS(Medios,D1120)&lt;&gt;1,"Escolha um meio",IF(COUNTIFS(GastoID,A1120)&lt;&gt;1,"Confira o ID da despesa",IF(SUMIFS(GastoValido,GastoID,A1120)&lt;=0,"Corrija a obrigação",IF(B1120&lt;SUMIFS(GastoFecha,GastoID,A1120),"Anterior à despesa","OK"))))))))))))</f>
        <v/>
      </c>
      <c r="H1120" s="34" t="n">
        <f aca="false">IF(G1120="OK",C1120,0)</f>
        <v>0</v>
      </c>
    </row>
    <row r="1121" customFormat="false" ht="25" hidden="false" customHeight="true" outlineLevel="0" collapsed="false">
      <c r="A1121" s="31"/>
      <c r="B1121" s="32"/>
      <c r="C1121" s="33"/>
      <c r="D1121" s="31"/>
      <c r="E1121" s="31"/>
      <c r="F1121" s="31"/>
      <c r="G1121" s="36" t="str">
        <f aca="false">IF(COUNTA(A1121:F1121)=0,"",IF(E1121="","Falta o código",IF(E1121&lt;&gt;TRIM(E1121),"Confira o código",IF(COUNTIFS(PagoID,E1121)&gt;1,"Código repetido",IF(NOT(ISNUMBER(B1121)),"Confira a data",IF(OR(B1121&lt;1,B1121&gt;73415,INT(B1121)&lt;&gt;B1121),"Confira a data",IF(NOT(ISNUMBER(C1121)),"Confira o valor",IF(C1121&lt;=0,"Valor maior que zero",IF(COUNTIFS(Medios,D1121)&lt;&gt;1,"Escolha um meio",IF(COUNTIFS(GastoID,A1121)&lt;&gt;1,"Confira o ID da despesa",IF(SUMIFS(GastoValido,GastoID,A1121)&lt;=0,"Corrija a obrigação",IF(B1121&lt;SUMIFS(GastoFecha,GastoID,A1121),"Anterior à despesa","OK"))))))))))))</f>
        <v/>
      </c>
      <c r="H1121" s="34" t="n">
        <f aca="false">IF(G1121="OK",C1121,0)</f>
        <v>0</v>
      </c>
    </row>
    <row r="1122" customFormat="false" ht="25" hidden="false" customHeight="true" outlineLevel="0" collapsed="false">
      <c r="A1122" s="31"/>
      <c r="B1122" s="32"/>
      <c r="C1122" s="33"/>
      <c r="D1122" s="31"/>
      <c r="E1122" s="31"/>
      <c r="F1122" s="31"/>
      <c r="G1122" s="36" t="str">
        <f aca="false">IF(COUNTA(A1122:F1122)=0,"",IF(E1122="","Falta o código",IF(E1122&lt;&gt;TRIM(E1122),"Confira o código",IF(COUNTIFS(PagoID,E1122)&gt;1,"Código repetido",IF(NOT(ISNUMBER(B1122)),"Confira a data",IF(OR(B1122&lt;1,B1122&gt;73415,INT(B1122)&lt;&gt;B1122),"Confira a data",IF(NOT(ISNUMBER(C1122)),"Confira o valor",IF(C1122&lt;=0,"Valor maior que zero",IF(COUNTIFS(Medios,D1122)&lt;&gt;1,"Escolha um meio",IF(COUNTIFS(GastoID,A1122)&lt;&gt;1,"Confira o ID da despesa",IF(SUMIFS(GastoValido,GastoID,A1122)&lt;=0,"Corrija a obrigação",IF(B1122&lt;SUMIFS(GastoFecha,GastoID,A1122),"Anterior à despesa","OK"))))))))))))</f>
        <v/>
      </c>
      <c r="H1122" s="34" t="n">
        <f aca="false">IF(G1122="OK",C1122,0)</f>
        <v>0</v>
      </c>
    </row>
    <row r="1123" customFormat="false" ht="25" hidden="false" customHeight="true" outlineLevel="0" collapsed="false">
      <c r="A1123" s="31"/>
      <c r="B1123" s="32"/>
      <c r="C1123" s="33"/>
      <c r="D1123" s="31"/>
      <c r="E1123" s="31"/>
      <c r="F1123" s="31"/>
      <c r="G1123" s="36" t="str">
        <f aca="false">IF(COUNTA(A1123:F1123)=0,"",IF(E1123="","Falta o código",IF(E1123&lt;&gt;TRIM(E1123),"Confira o código",IF(COUNTIFS(PagoID,E1123)&gt;1,"Código repetido",IF(NOT(ISNUMBER(B1123)),"Confira a data",IF(OR(B1123&lt;1,B1123&gt;73415,INT(B1123)&lt;&gt;B1123),"Confira a data",IF(NOT(ISNUMBER(C1123)),"Confira o valor",IF(C1123&lt;=0,"Valor maior que zero",IF(COUNTIFS(Medios,D1123)&lt;&gt;1,"Escolha um meio",IF(COUNTIFS(GastoID,A1123)&lt;&gt;1,"Confira o ID da despesa",IF(SUMIFS(GastoValido,GastoID,A1123)&lt;=0,"Corrija a obrigação",IF(B1123&lt;SUMIFS(GastoFecha,GastoID,A1123),"Anterior à despesa","OK"))))))))))))</f>
        <v/>
      </c>
      <c r="H1123" s="34" t="n">
        <f aca="false">IF(G1123="OK",C1123,0)</f>
        <v>0</v>
      </c>
    </row>
    <row r="1124" customFormat="false" ht="25" hidden="false" customHeight="true" outlineLevel="0" collapsed="false">
      <c r="A1124" s="31"/>
      <c r="B1124" s="32"/>
      <c r="C1124" s="33"/>
      <c r="D1124" s="31"/>
      <c r="E1124" s="31"/>
      <c r="F1124" s="31"/>
      <c r="G1124" s="36" t="str">
        <f aca="false">IF(COUNTA(A1124:F1124)=0,"",IF(E1124="","Falta o código",IF(E1124&lt;&gt;TRIM(E1124),"Confira o código",IF(COUNTIFS(PagoID,E1124)&gt;1,"Código repetido",IF(NOT(ISNUMBER(B1124)),"Confira a data",IF(OR(B1124&lt;1,B1124&gt;73415,INT(B1124)&lt;&gt;B1124),"Confira a data",IF(NOT(ISNUMBER(C1124)),"Confira o valor",IF(C1124&lt;=0,"Valor maior que zero",IF(COUNTIFS(Medios,D1124)&lt;&gt;1,"Escolha um meio",IF(COUNTIFS(GastoID,A1124)&lt;&gt;1,"Confira o ID da despesa",IF(SUMIFS(GastoValido,GastoID,A1124)&lt;=0,"Corrija a obrigação",IF(B1124&lt;SUMIFS(GastoFecha,GastoID,A1124),"Anterior à despesa","OK"))))))))))))</f>
        <v/>
      </c>
      <c r="H1124" s="34" t="n">
        <f aca="false">IF(G1124="OK",C1124,0)</f>
        <v>0</v>
      </c>
    </row>
    <row r="1125" customFormat="false" ht="25" hidden="false" customHeight="true" outlineLevel="0" collapsed="false">
      <c r="A1125" s="31"/>
      <c r="B1125" s="32"/>
      <c r="C1125" s="33"/>
      <c r="D1125" s="31"/>
      <c r="E1125" s="31"/>
      <c r="F1125" s="31"/>
      <c r="G1125" s="36" t="str">
        <f aca="false">IF(COUNTA(A1125:F1125)=0,"",IF(E1125="","Falta o código",IF(E1125&lt;&gt;TRIM(E1125),"Confira o código",IF(COUNTIFS(PagoID,E1125)&gt;1,"Código repetido",IF(NOT(ISNUMBER(B1125)),"Confira a data",IF(OR(B1125&lt;1,B1125&gt;73415,INT(B1125)&lt;&gt;B1125),"Confira a data",IF(NOT(ISNUMBER(C1125)),"Confira o valor",IF(C1125&lt;=0,"Valor maior que zero",IF(COUNTIFS(Medios,D1125)&lt;&gt;1,"Escolha um meio",IF(COUNTIFS(GastoID,A1125)&lt;&gt;1,"Confira o ID da despesa",IF(SUMIFS(GastoValido,GastoID,A1125)&lt;=0,"Corrija a obrigação",IF(B1125&lt;SUMIFS(GastoFecha,GastoID,A1125),"Anterior à despesa","OK"))))))))))))</f>
        <v/>
      </c>
      <c r="H1125" s="34" t="n">
        <f aca="false">IF(G1125="OK",C1125,0)</f>
        <v>0</v>
      </c>
    </row>
    <row r="1126" customFormat="false" ht="25" hidden="false" customHeight="true" outlineLevel="0" collapsed="false">
      <c r="A1126" s="31"/>
      <c r="B1126" s="32"/>
      <c r="C1126" s="33"/>
      <c r="D1126" s="31"/>
      <c r="E1126" s="31"/>
      <c r="F1126" s="31"/>
      <c r="G1126" s="36" t="str">
        <f aca="false">IF(COUNTA(A1126:F1126)=0,"",IF(E1126="","Falta o código",IF(E1126&lt;&gt;TRIM(E1126),"Confira o código",IF(COUNTIFS(PagoID,E1126)&gt;1,"Código repetido",IF(NOT(ISNUMBER(B1126)),"Confira a data",IF(OR(B1126&lt;1,B1126&gt;73415,INT(B1126)&lt;&gt;B1126),"Confira a data",IF(NOT(ISNUMBER(C1126)),"Confira o valor",IF(C1126&lt;=0,"Valor maior que zero",IF(COUNTIFS(Medios,D1126)&lt;&gt;1,"Escolha um meio",IF(COUNTIFS(GastoID,A1126)&lt;&gt;1,"Confira o ID da despesa",IF(SUMIFS(GastoValido,GastoID,A1126)&lt;=0,"Corrija a obrigação",IF(B1126&lt;SUMIFS(GastoFecha,GastoID,A1126),"Anterior à despesa","OK"))))))))))))</f>
        <v/>
      </c>
      <c r="H1126" s="34" t="n">
        <f aca="false">IF(G1126="OK",C1126,0)</f>
        <v>0</v>
      </c>
    </row>
    <row r="1127" customFormat="false" ht="25" hidden="false" customHeight="true" outlineLevel="0" collapsed="false">
      <c r="A1127" s="31"/>
      <c r="B1127" s="32"/>
      <c r="C1127" s="33"/>
      <c r="D1127" s="31"/>
      <c r="E1127" s="31"/>
      <c r="F1127" s="31"/>
      <c r="G1127" s="36" t="str">
        <f aca="false">IF(COUNTA(A1127:F1127)=0,"",IF(E1127="","Falta o código",IF(E1127&lt;&gt;TRIM(E1127),"Confira o código",IF(COUNTIFS(PagoID,E1127)&gt;1,"Código repetido",IF(NOT(ISNUMBER(B1127)),"Confira a data",IF(OR(B1127&lt;1,B1127&gt;73415,INT(B1127)&lt;&gt;B1127),"Confira a data",IF(NOT(ISNUMBER(C1127)),"Confira o valor",IF(C1127&lt;=0,"Valor maior que zero",IF(COUNTIFS(Medios,D1127)&lt;&gt;1,"Escolha um meio",IF(COUNTIFS(GastoID,A1127)&lt;&gt;1,"Confira o ID da despesa",IF(SUMIFS(GastoValido,GastoID,A1127)&lt;=0,"Corrija a obrigação",IF(B1127&lt;SUMIFS(GastoFecha,GastoID,A1127),"Anterior à despesa","OK"))))))))))))</f>
        <v/>
      </c>
      <c r="H1127" s="34" t="n">
        <f aca="false">IF(G1127="OK",C1127,0)</f>
        <v>0</v>
      </c>
    </row>
    <row r="1128" customFormat="false" ht="25" hidden="false" customHeight="true" outlineLevel="0" collapsed="false">
      <c r="A1128" s="31"/>
      <c r="B1128" s="32"/>
      <c r="C1128" s="33"/>
      <c r="D1128" s="31"/>
      <c r="E1128" s="31"/>
      <c r="F1128" s="31"/>
      <c r="G1128" s="36" t="str">
        <f aca="false">IF(COUNTA(A1128:F1128)=0,"",IF(E1128="","Falta o código",IF(E1128&lt;&gt;TRIM(E1128),"Confira o código",IF(COUNTIFS(PagoID,E1128)&gt;1,"Código repetido",IF(NOT(ISNUMBER(B1128)),"Confira a data",IF(OR(B1128&lt;1,B1128&gt;73415,INT(B1128)&lt;&gt;B1128),"Confira a data",IF(NOT(ISNUMBER(C1128)),"Confira o valor",IF(C1128&lt;=0,"Valor maior que zero",IF(COUNTIFS(Medios,D1128)&lt;&gt;1,"Escolha um meio",IF(COUNTIFS(GastoID,A1128)&lt;&gt;1,"Confira o ID da despesa",IF(SUMIFS(GastoValido,GastoID,A1128)&lt;=0,"Corrija a obrigação",IF(B1128&lt;SUMIFS(GastoFecha,GastoID,A1128),"Anterior à despesa","OK"))))))))))))</f>
        <v/>
      </c>
      <c r="H1128" s="34" t="n">
        <f aca="false">IF(G1128="OK",C1128,0)</f>
        <v>0</v>
      </c>
    </row>
    <row r="1129" customFormat="false" ht="25" hidden="false" customHeight="true" outlineLevel="0" collapsed="false">
      <c r="A1129" s="31"/>
      <c r="B1129" s="32"/>
      <c r="C1129" s="33"/>
      <c r="D1129" s="31"/>
      <c r="E1129" s="31"/>
      <c r="F1129" s="31"/>
      <c r="G1129" s="36" t="str">
        <f aca="false">IF(COUNTA(A1129:F1129)=0,"",IF(E1129="","Falta o código",IF(E1129&lt;&gt;TRIM(E1129),"Confira o código",IF(COUNTIFS(PagoID,E1129)&gt;1,"Código repetido",IF(NOT(ISNUMBER(B1129)),"Confira a data",IF(OR(B1129&lt;1,B1129&gt;73415,INT(B1129)&lt;&gt;B1129),"Confira a data",IF(NOT(ISNUMBER(C1129)),"Confira o valor",IF(C1129&lt;=0,"Valor maior que zero",IF(COUNTIFS(Medios,D1129)&lt;&gt;1,"Escolha um meio",IF(COUNTIFS(GastoID,A1129)&lt;&gt;1,"Confira o ID da despesa",IF(SUMIFS(GastoValido,GastoID,A1129)&lt;=0,"Corrija a obrigação",IF(B1129&lt;SUMIFS(GastoFecha,GastoID,A1129),"Anterior à despesa","OK"))))))))))))</f>
        <v/>
      </c>
      <c r="H1129" s="34" t="n">
        <f aca="false">IF(G1129="OK",C1129,0)</f>
        <v>0</v>
      </c>
    </row>
    <row r="1130" customFormat="false" ht="25" hidden="false" customHeight="true" outlineLevel="0" collapsed="false">
      <c r="A1130" s="31"/>
      <c r="B1130" s="32"/>
      <c r="C1130" s="33"/>
      <c r="D1130" s="31"/>
      <c r="E1130" s="31"/>
      <c r="F1130" s="31"/>
      <c r="G1130" s="36" t="str">
        <f aca="false">IF(COUNTA(A1130:F1130)=0,"",IF(E1130="","Falta o código",IF(E1130&lt;&gt;TRIM(E1130),"Confira o código",IF(COUNTIFS(PagoID,E1130)&gt;1,"Código repetido",IF(NOT(ISNUMBER(B1130)),"Confira a data",IF(OR(B1130&lt;1,B1130&gt;73415,INT(B1130)&lt;&gt;B1130),"Confira a data",IF(NOT(ISNUMBER(C1130)),"Confira o valor",IF(C1130&lt;=0,"Valor maior que zero",IF(COUNTIFS(Medios,D1130)&lt;&gt;1,"Escolha um meio",IF(COUNTIFS(GastoID,A1130)&lt;&gt;1,"Confira o ID da despesa",IF(SUMIFS(GastoValido,GastoID,A1130)&lt;=0,"Corrija a obrigação",IF(B1130&lt;SUMIFS(GastoFecha,GastoID,A1130),"Anterior à despesa","OK"))))))))))))</f>
        <v/>
      </c>
      <c r="H1130" s="34" t="n">
        <f aca="false">IF(G1130="OK",C1130,0)</f>
        <v>0</v>
      </c>
    </row>
    <row r="1131" customFormat="false" ht="25" hidden="false" customHeight="true" outlineLevel="0" collapsed="false">
      <c r="A1131" s="31"/>
      <c r="B1131" s="32"/>
      <c r="C1131" s="33"/>
      <c r="D1131" s="31"/>
      <c r="E1131" s="31"/>
      <c r="F1131" s="31"/>
      <c r="G1131" s="36" t="str">
        <f aca="false">IF(COUNTA(A1131:F1131)=0,"",IF(E1131="","Falta o código",IF(E1131&lt;&gt;TRIM(E1131),"Confira o código",IF(COUNTIFS(PagoID,E1131)&gt;1,"Código repetido",IF(NOT(ISNUMBER(B1131)),"Confira a data",IF(OR(B1131&lt;1,B1131&gt;73415,INT(B1131)&lt;&gt;B1131),"Confira a data",IF(NOT(ISNUMBER(C1131)),"Confira o valor",IF(C1131&lt;=0,"Valor maior que zero",IF(COUNTIFS(Medios,D1131)&lt;&gt;1,"Escolha um meio",IF(COUNTIFS(GastoID,A1131)&lt;&gt;1,"Confira o ID da despesa",IF(SUMIFS(GastoValido,GastoID,A1131)&lt;=0,"Corrija a obrigação",IF(B1131&lt;SUMIFS(GastoFecha,GastoID,A1131),"Anterior à despesa","OK"))))))))))))</f>
        <v/>
      </c>
      <c r="H1131" s="34" t="n">
        <f aca="false">IF(G1131="OK",C1131,0)</f>
        <v>0</v>
      </c>
    </row>
    <row r="1132" customFormat="false" ht="25" hidden="false" customHeight="true" outlineLevel="0" collapsed="false">
      <c r="A1132" s="31"/>
      <c r="B1132" s="32"/>
      <c r="C1132" s="33"/>
      <c r="D1132" s="31"/>
      <c r="E1132" s="31"/>
      <c r="F1132" s="31"/>
      <c r="G1132" s="36" t="str">
        <f aca="false">IF(COUNTA(A1132:F1132)=0,"",IF(E1132="","Falta o código",IF(E1132&lt;&gt;TRIM(E1132),"Confira o código",IF(COUNTIFS(PagoID,E1132)&gt;1,"Código repetido",IF(NOT(ISNUMBER(B1132)),"Confira a data",IF(OR(B1132&lt;1,B1132&gt;73415,INT(B1132)&lt;&gt;B1132),"Confira a data",IF(NOT(ISNUMBER(C1132)),"Confira o valor",IF(C1132&lt;=0,"Valor maior que zero",IF(COUNTIFS(Medios,D1132)&lt;&gt;1,"Escolha um meio",IF(COUNTIFS(GastoID,A1132)&lt;&gt;1,"Confira o ID da despesa",IF(SUMIFS(GastoValido,GastoID,A1132)&lt;=0,"Corrija a obrigação",IF(B1132&lt;SUMIFS(GastoFecha,GastoID,A1132),"Anterior à despesa","OK"))))))))))))</f>
        <v/>
      </c>
      <c r="H1132" s="34" t="n">
        <f aca="false">IF(G1132="OK",C1132,0)</f>
        <v>0</v>
      </c>
    </row>
    <row r="1133" customFormat="false" ht="25" hidden="false" customHeight="true" outlineLevel="0" collapsed="false">
      <c r="A1133" s="31"/>
      <c r="B1133" s="32"/>
      <c r="C1133" s="33"/>
      <c r="D1133" s="31"/>
      <c r="E1133" s="31"/>
      <c r="F1133" s="31"/>
      <c r="G1133" s="36" t="str">
        <f aca="false">IF(COUNTA(A1133:F1133)=0,"",IF(E1133="","Falta o código",IF(E1133&lt;&gt;TRIM(E1133),"Confira o código",IF(COUNTIFS(PagoID,E1133)&gt;1,"Código repetido",IF(NOT(ISNUMBER(B1133)),"Confira a data",IF(OR(B1133&lt;1,B1133&gt;73415,INT(B1133)&lt;&gt;B1133),"Confira a data",IF(NOT(ISNUMBER(C1133)),"Confira o valor",IF(C1133&lt;=0,"Valor maior que zero",IF(COUNTIFS(Medios,D1133)&lt;&gt;1,"Escolha um meio",IF(COUNTIFS(GastoID,A1133)&lt;&gt;1,"Confira o ID da despesa",IF(SUMIFS(GastoValido,GastoID,A1133)&lt;=0,"Corrija a obrigação",IF(B1133&lt;SUMIFS(GastoFecha,GastoID,A1133),"Anterior à despesa","OK"))))))))))))</f>
        <v/>
      </c>
      <c r="H1133" s="34" t="n">
        <f aca="false">IF(G1133="OK",C1133,0)</f>
        <v>0</v>
      </c>
    </row>
    <row r="1134" customFormat="false" ht="25" hidden="false" customHeight="true" outlineLevel="0" collapsed="false">
      <c r="A1134" s="31"/>
      <c r="B1134" s="32"/>
      <c r="C1134" s="33"/>
      <c r="D1134" s="31"/>
      <c r="E1134" s="31"/>
      <c r="F1134" s="31"/>
      <c r="G1134" s="36" t="str">
        <f aca="false">IF(COUNTA(A1134:F1134)=0,"",IF(E1134="","Falta o código",IF(E1134&lt;&gt;TRIM(E1134),"Confira o código",IF(COUNTIFS(PagoID,E1134)&gt;1,"Código repetido",IF(NOT(ISNUMBER(B1134)),"Confira a data",IF(OR(B1134&lt;1,B1134&gt;73415,INT(B1134)&lt;&gt;B1134),"Confira a data",IF(NOT(ISNUMBER(C1134)),"Confira o valor",IF(C1134&lt;=0,"Valor maior que zero",IF(COUNTIFS(Medios,D1134)&lt;&gt;1,"Escolha um meio",IF(COUNTIFS(GastoID,A1134)&lt;&gt;1,"Confira o ID da despesa",IF(SUMIFS(GastoValido,GastoID,A1134)&lt;=0,"Corrija a obrigação",IF(B1134&lt;SUMIFS(GastoFecha,GastoID,A1134),"Anterior à despesa","OK"))))))))))))</f>
        <v/>
      </c>
      <c r="H1134" s="34" t="n">
        <f aca="false">IF(G1134="OK",C1134,0)</f>
        <v>0</v>
      </c>
    </row>
    <row r="1135" customFormat="false" ht="25" hidden="false" customHeight="true" outlineLevel="0" collapsed="false">
      <c r="A1135" s="31"/>
      <c r="B1135" s="32"/>
      <c r="C1135" s="33"/>
      <c r="D1135" s="31"/>
      <c r="E1135" s="31"/>
      <c r="F1135" s="31"/>
      <c r="G1135" s="36" t="str">
        <f aca="false">IF(COUNTA(A1135:F1135)=0,"",IF(E1135="","Falta o código",IF(E1135&lt;&gt;TRIM(E1135),"Confira o código",IF(COUNTIFS(PagoID,E1135)&gt;1,"Código repetido",IF(NOT(ISNUMBER(B1135)),"Confira a data",IF(OR(B1135&lt;1,B1135&gt;73415,INT(B1135)&lt;&gt;B1135),"Confira a data",IF(NOT(ISNUMBER(C1135)),"Confira o valor",IF(C1135&lt;=0,"Valor maior que zero",IF(COUNTIFS(Medios,D1135)&lt;&gt;1,"Escolha um meio",IF(COUNTIFS(GastoID,A1135)&lt;&gt;1,"Confira o ID da despesa",IF(SUMIFS(GastoValido,GastoID,A1135)&lt;=0,"Corrija a obrigação",IF(B1135&lt;SUMIFS(GastoFecha,GastoID,A1135),"Anterior à despesa","OK"))))))))))))</f>
        <v/>
      </c>
      <c r="H1135" s="34" t="n">
        <f aca="false">IF(G1135="OK",C1135,0)</f>
        <v>0</v>
      </c>
    </row>
    <row r="1136" customFormat="false" ht="25" hidden="false" customHeight="true" outlineLevel="0" collapsed="false">
      <c r="A1136" s="31"/>
      <c r="B1136" s="32"/>
      <c r="C1136" s="33"/>
      <c r="D1136" s="31"/>
      <c r="E1136" s="31"/>
      <c r="F1136" s="31"/>
      <c r="G1136" s="36" t="str">
        <f aca="false">IF(COUNTA(A1136:F1136)=0,"",IF(E1136="","Falta o código",IF(E1136&lt;&gt;TRIM(E1136),"Confira o código",IF(COUNTIFS(PagoID,E1136)&gt;1,"Código repetido",IF(NOT(ISNUMBER(B1136)),"Confira a data",IF(OR(B1136&lt;1,B1136&gt;73415,INT(B1136)&lt;&gt;B1136),"Confira a data",IF(NOT(ISNUMBER(C1136)),"Confira o valor",IF(C1136&lt;=0,"Valor maior que zero",IF(COUNTIFS(Medios,D1136)&lt;&gt;1,"Escolha um meio",IF(COUNTIFS(GastoID,A1136)&lt;&gt;1,"Confira o ID da despesa",IF(SUMIFS(GastoValido,GastoID,A1136)&lt;=0,"Corrija a obrigação",IF(B1136&lt;SUMIFS(GastoFecha,GastoID,A1136),"Anterior à despesa","OK"))))))))))))</f>
        <v/>
      </c>
      <c r="H1136" s="34" t="n">
        <f aca="false">IF(G1136="OK",C1136,0)</f>
        <v>0</v>
      </c>
    </row>
    <row r="1137" customFormat="false" ht="25" hidden="false" customHeight="true" outlineLevel="0" collapsed="false">
      <c r="A1137" s="31"/>
      <c r="B1137" s="32"/>
      <c r="C1137" s="33"/>
      <c r="D1137" s="31"/>
      <c r="E1137" s="31"/>
      <c r="F1137" s="31"/>
      <c r="G1137" s="36" t="str">
        <f aca="false">IF(COUNTA(A1137:F1137)=0,"",IF(E1137="","Falta o código",IF(E1137&lt;&gt;TRIM(E1137),"Confira o código",IF(COUNTIFS(PagoID,E1137)&gt;1,"Código repetido",IF(NOT(ISNUMBER(B1137)),"Confira a data",IF(OR(B1137&lt;1,B1137&gt;73415,INT(B1137)&lt;&gt;B1137),"Confira a data",IF(NOT(ISNUMBER(C1137)),"Confira o valor",IF(C1137&lt;=0,"Valor maior que zero",IF(COUNTIFS(Medios,D1137)&lt;&gt;1,"Escolha um meio",IF(COUNTIFS(GastoID,A1137)&lt;&gt;1,"Confira o ID da despesa",IF(SUMIFS(GastoValido,GastoID,A1137)&lt;=0,"Corrija a obrigação",IF(B1137&lt;SUMIFS(GastoFecha,GastoID,A1137),"Anterior à despesa","OK"))))))))))))</f>
        <v/>
      </c>
      <c r="H1137" s="34" t="n">
        <f aca="false">IF(G1137="OK",C1137,0)</f>
        <v>0</v>
      </c>
    </row>
    <row r="1138" customFormat="false" ht="25" hidden="false" customHeight="true" outlineLevel="0" collapsed="false">
      <c r="A1138" s="31"/>
      <c r="B1138" s="32"/>
      <c r="C1138" s="33"/>
      <c r="D1138" s="31"/>
      <c r="E1138" s="31"/>
      <c r="F1138" s="31"/>
      <c r="G1138" s="36" t="str">
        <f aca="false">IF(COUNTA(A1138:F1138)=0,"",IF(E1138="","Falta o código",IF(E1138&lt;&gt;TRIM(E1138),"Confira o código",IF(COUNTIFS(PagoID,E1138)&gt;1,"Código repetido",IF(NOT(ISNUMBER(B1138)),"Confira a data",IF(OR(B1138&lt;1,B1138&gt;73415,INT(B1138)&lt;&gt;B1138),"Confira a data",IF(NOT(ISNUMBER(C1138)),"Confira o valor",IF(C1138&lt;=0,"Valor maior que zero",IF(COUNTIFS(Medios,D1138)&lt;&gt;1,"Escolha um meio",IF(COUNTIFS(GastoID,A1138)&lt;&gt;1,"Confira o ID da despesa",IF(SUMIFS(GastoValido,GastoID,A1138)&lt;=0,"Corrija a obrigação",IF(B1138&lt;SUMIFS(GastoFecha,GastoID,A1138),"Anterior à despesa","OK"))))))))))))</f>
        <v/>
      </c>
      <c r="H1138" s="34" t="n">
        <f aca="false">IF(G1138="OK",C1138,0)</f>
        <v>0</v>
      </c>
    </row>
    <row r="1139" customFormat="false" ht="25" hidden="false" customHeight="true" outlineLevel="0" collapsed="false">
      <c r="A1139" s="31"/>
      <c r="B1139" s="32"/>
      <c r="C1139" s="33"/>
      <c r="D1139" s="31"/>
      <c r="E1139" s="31"/>
      <c r="F1139" s="31"/>
      <c r="G1139" s="36" t="str">
        <f aca="false">IF(COUNTA(A1139:F1139)=0,"",IF(E1139="","Falta o código",IF(E1139&lt;&gt;TRIM(E1139),"Confira o código",IF(COUNTIFS(PagoID,E1139)&gt;1,"Código repetido",IF(NOT(ISNUMBER(B1139)),"Confira a data",IF(OR(B1139&lt;1,B1139&gt;73415,INT(B1139)&lt;&gt;B1139),"Confira a data",IF(NOT(ISNUMBER(C1139)),"Confira o valor",IF(C1139&lt;=0,"Valor maior que zero",IF(COUNTIFS(Medios,D1139)&lt;&gt;1,"Escolha um meio",IF(COUNTIFS(GastoID,A1139)&lt;&gt;1,"Confira o ID da despesa",IF(SUMIFS(GastoValido,GastoID,A1139)&lt;=0,"Corrija a obrigação",IF(B1139&lt;SUMIFS(GastoFecha,GastoID,A1139),"Anterior à despesa","OK"))))))))))))</f>
        <v/>
      </c>
      <c r="H1139" s="34" t="n">
        <f aca="false">IF(G1139="OK",C1139,0)</f>
        <v>0</v>
      </c>
    </row>
    <row r="1140" customFormat="false" ht="25" hidden="false" customHeight="true" outlineLevel="0" collapsed="false">
      <c r="A1140" s="31"/>
      <c r="B1140" s="32"/>
      <c r="C1140" s="33"/>
      <c r="D1140" s="31"/>
      <c r="E1140" s="31"/>
      <c r="F1140" s="31"/>
      <c r="G1140" s="36" t="str">
        <f aca="false">IF(COUNTA(A1140:F1140)=0,"",IF(E1140="","Falta o código",IF(E1140&lt;&gt;TRIM(E1140),"Confira o código",IF(COUNTIFS(PagoID,E1140)&gt;1,"Código repetido",IF(NOT(ISNUMBER(B1140)),"Confira a data",IF(OR(B1140&lt;1,B1140&gt;73415,INT(B1140)&lt;&gt;B1140),"Confira a data",IF(NOT(ISNUMBER(C1140)),"Confira o valor",IF(C1140&lt;=0,"Valor maior que zero",IF(COUNTIFS(Medios,D1140)&lt;&gt;1,"Escolha um meio",IF(COUNTIFS(GastoID,A1140)&lt;&gt;1,"Confira o ID da despesa",IF(SUMIFS(GastoValido,GastoID,A1140)&lt;=0,"Corrija a obrigação",IF(B1140&lt;SUMIFS(GastoFecha,GastoID,A1140),"Anterior à despesa","OK"))))))))))))</f>
        <v/>
      </c>
      <c r="H1140" s="34" t="n">
        <f aca="false">IF(G1140="OK",C1140,0)</f>
        <v>0</v>
      </c>
    </row>
    <row r="1141" customFormat="false" ht="25" hidden="false" customHeight="true" outlineLevel="0" collapsed="false">
      <c r="A1141" s="31"/>
      <c r="B1141" s="32"/>
      <c r="C1141" s="33"/>
      <c r="D1141" s="31"/>
      <c r="E1141" s="31"/>
      <c r="F1141" s="31"/>
      <c r="G1141" s="36" t="str">
        <f aca="false">IF(COUNTA(A1141:F1141)=0,"",IF(E1141="","Falta o código",IF(E1141&lt;&gt;TRIM(E1141),"Confira o código",IF(COUNTIFS(PagoID,E1141)&gt;1,"Código repetido",IF(NOT(ISNUMBER(B1141)),"Confira a data",IF(OR(B1141&lt;1,B1141&gt;73415,INT(B1141)&lt;&gt;B1141),"Confira a data",IF(NOT(ISNUMBER(C1141)),"Confira o valor",IF(C1141&lt;=0,"Valor maior que zero",IF(COUNTIFS(Medios,D1141)&lt;&gt;1,"Escolha um meio",IF(COUNTIFS(GastoID,A1141)&lt;&gt;1,"Confira o ID da despesa",IF(SUMIFS(GastoValido,GastoID,A1141)&lt;=0,"Corrija a obrigação",IF(B1141&lt;SUMIFS(GastoFecha,GastoID,A1141),"Anterior à despesa","OK"))))))))))))</f>
        <v/>
      </c>
      <c r="H1141" s="34" t="n">
        <f aca="false">IF(G1141="OK",C1141,0)</f>
        <v>0</v>
      </c>
    </row>
    <row r="1142" customFormat="false" ht="25" hidden="false" customHeight="true" outlineLevel="0" collapsed="false">
      <c r="A1142" s="31"/>
      <c r="B1142" s="32"/>
      <c r="C1142" s="33"/>
      <c r="D1142" s="31"/>
      <c r="E1142" s="31"/>
      <c r="F1142" s="31"/>
      <c r="G1142" s="36" t="str">
        <f aca="false">IF(COUNTA(A1142:F1142)=0,"",IF(E1142="","Falta o código",IF(E1142&lt;&gt;TRIM(E1142),"Confira o código",IF(COUNTIFS(PagoID,E1142)&gt;1,"Código repetido",IF(NOT(ISNUMBER(B1142)),"Confira a data",IF(OR(B1142&lt;1,B1142&gt;73415,INT(B1142)&lt;&gt;B1142),"Confira a data",IF(NOT(ISNUMBER(C1142)),"Confira o valor",IF(C1142&lt;=0,"Valor maior que zero",IF(COUNTIFS(Medios,D1142)&lt;&gt;1,"Escolha um meio",IF(COUNTIFS(GastoID,A1142)&lt;&gt;1,"Confira o ID da despesa",IF(SUMIFS(GastoValido,GastoID,A1142)&lt;=0,"Corrija a obrigação",IF(B1142&lt;SUMIFS(GastoFecha,GastoID,A1142),"Anterior à despesa","OK"))))))))))))</f>
        <v/>
      </c>
      <c r="H1142" s="34" t="n">
        <f aca="false">IF(G1142="OK",C1142,0)</f>
        <v>0</v>
      </c>
    </row>
    <row r="1143" customFormat="false" ht="25" hidden="false" customHeight="true" outlineLevel="0" collapsed="false">
      <c r="A1143" s="31"/>
      <c r="B1143" s="32"/>
      <c r="C1143" s="33"/>
      <c r="D1143" s="31"/>
      <c r="E1143" s="31"/>
      <c r="F1143" s="31"/>
      <c r="G1143" s="36" t="str">
        <f aca="false">IF(COUNTA(A1143:F1143)=0,"",IF(E1143="","Falta o código",IF(E1143&lt;&gt;TRIM(E1143),"Confira o código",IF(COUNTIFS(PagoID,E1143)&gt;1,"Código repetido",IF(NOT(ISNUMBER(B1143)),"Confira a data",IF(OR(B1143&lt;1,B1143&gt;73415,INT(B1143)&lt;&gt;B1143),"Confira a data",IF(NOT(ISNUMBER(C1143)),"Confira o valor",IF(C1143&lt;=0,"Valor maior que zero",IF(COUNTIFS(Medios,D1143)&lt;&gt;1,"Escolha um meio",IF(COUNTIFS(GastoID,A1143)&lt;&gt;1,"Confira o ID da despesa",IF(SUMIFS(GastoValido,GastoID,A1143)&lt;=0,"Corrija a obrigação",IF(B1143&lt;SUMIFS(GastoFecha,GastoID,A1143),"Anterior à despesa","OK"))))))))))))</f>
        <v/>
      </c>
      <c r="H1143" s="34" t="n">
        <f aca="false">IF(G1143="OK",C1143,0)</f>
        <v>0</v>
      </c>
    </row>
    <row r="1144" customFormat="false" ht="25" hidden="false" customHeight="true" outlineLevel="0" collapsed="false">
      <c r="A1144" s="31"/>
      <c r="B1144" s="32"/>
      <c r="C1144" s="33"/>
      <c r="D1144" s="31"/>
      <c r="E1144" s="31"/>
      <c r="F1144" s="31"/>
      <c r="G1144" s="36" t="str">
        <f aca="false">IF(COUNTA(A1144:F1144)=0,"",IF(E1144="","Falta o código",IF(E1144&lt;&gt;TRIM(E1144),"Confira o código",IF(COUNTIFS(PagoID,E1144)&gt;1,"Código repetido",IF(NOT(ISNUMBER(B1144)),"Confira a data",IF(OR(B1144&lt;1,B1144&gt;73415,INT(B1144)&lt;&gt;B1144),"Confira a data",IF(NOT(ISNUMBER(C1144)),"Confira o valor",IF(C1144&lt;=0,"Valor maior que zero",IF(COUNTIFS(Medios,D1144)&lt;&gt;1,"Escolha um meio",IF(COUNTIFS(GastoID,A1144)&lt;&gt;1,"Confira o ID da despesa",IF(SUMIFS(GastoValido,GastoID,A1144)&lt;=0,"Corrija a obrigação",IF(B1144&lt;SUMIFS(GastoFecha,GastoID,A1144),"Anterior à despesa","OK"))))))))))))</f>
        <v/>
      </c>
      <c r="H1144" s="34" t="n">
        <f aca="false">IF(G1144="OK",C1144,0)</f>
        <v>0</v>
      </c>
    </row>
    <row r="1145" customFormat="false" ht="25" hidden="false" customHeight="true" outlineLevel="0" collapsed="false">
      <c r="A1145" s="31"/>
      <c r="B1145" s="32"/>
      <c r="C1145" s="33"/>
      <c r="D1145" s="31"/>
      <c r="E1145" s="31"/>
      <c r="F1145" s="31"/>
      <c r="G1145" s="36" t="str">
        <f aca="false">IF(COUNTA(A1145:F1145)=0,"",IF(E1145="","Falta o código",IF(E1145&lt;&gt;TRIM(E1145),"Confira o código",IF(COUNTIFS(PagoID,E1145)&gt;1,"Código repetido",IF(NOT(ISNUMBER(B1145)),"Confira a data",IF(OR(B1145&lt;1,B1145&gt;73415,INT(B1145)&lt;&gt;B1145),"Confira a data",IF(NOT(ISNUMBER(C1145)),"Confira o valor",IF(C1145&lt;=0,"Valor maior que zero",IF(COUNTIFS(Medios,D1145)&lt;&gt;1,"Escolha um meio",IF(COUNTIFS(GastoID,A1145)&lt;&gt;1,"Confira o ID da despesa",IF(SUMIFS(GastoValido,GastoID,A1145)&lt;=0,"Corrija a obrigação",IF(B1145&lt;SUMIFS(GastoFecha,GastoID,A1145),"Anterior à despesa","OK"))))))))))))</f>
        <v/>
      </c>
      <c r="H1145" s="34" t="n">
        <f aca="false">IF(G1145="OK",C1145,0)</f>
        <v>0</v>
      </c>
    </row>
    <row r="1146" customFormat="false" ht="25" hidden="false" customHeight="true" outlineLevel="0" collapsed="false">
      <c r="A1146" s="31"/>
      <c r="B1146" s="32"/>
      <c r="C1146" s="33"/>
      <c r="D1146" s="31"/>
      <c r="E1146" s="31"/>
      <c r="F1146" s="31"/>
      <c r="G1146" s="36" t="str">
        <f aca="false">IF(COUNTA(A1146:F1146)=0,"",IF(E1146="","Falta o código",IF(E1146&lt;&gt;TRIM(E1146),"Confira o código",IF(COUNTIFS(PagoID,E1146)&gt;1,"Código repetido",IF(NOT(ISNUMBER(B1146)),"Confira a data",IF(OR(B1146&lt;1,B1146&gt;73415,INT(B1146)&lt;&gt;B1146),"Confira a data",IF(NOT(ISNUMBER(C1146)),"Confira o valor",IF(C1146&lt;=0,"Valor maior que zero",IF(COUNTIFS(Medios,D1146)&lt;&gt;1,"Escolha um meio",IF(COUNTIFS(GastoID,A1146)&lt;&gt;1,"Confira o ID da despesa",IF(SUMIFS(GastoValido,GastoID,A1146)&lt;=0,"Corrija a obrigação",IF(B1146&lt;SUMIFS(GastoFecha,GastoID,A1146),"Anterior à despesa","OK"))))))))))))</f>
        <v/>
      </c>
      <c r="H1146" s="34" t="n">
        <f aca="false">IF(G1146="OK",C1146,0)</f>
        <v>0</v>
      </c>
    </row>
    <row r="1147" customFormat="false" ht="25" hidden="false" customHeight="true" outlineLevel="0" collapsed="false">
      <c r="A1147" s="31"/>
      <c r="B1147" s="32"/>
      <c r="C1147" s="33"/>
      <c r="D1147" s="31"/>
      <c r="E1147" s="31"/>
      <c r="F1147" s="31"/>
      <c r="G1147" s="36" t="str">
        <f aca="false">IF(COUNTA(A1147:F1147)=0,"",IF(E1147="","Falta o código",IF(E1147&lt;&gt;TRIM(E1147),"Confira o código",IF(COUNTIFS(PagoID,E1147)&gt;1,"Código repetido",IF(NOT(ISNUMBER(B1147)),"Confira a data",IF(OR(B1147&lt;1,B1147&gt;73415,INT(B1147)&lt;&gt;B1147),"Confira a data",IF(NOT(ISNUMBER(C1147)),"Confira o valor",IF(C1147&lt;=0,"Valor maior que zero",IF(COUNTIFS(Medios,D1147)&lt;&gt;1,"Escolha um meio",IF(COUNTIFS(GastoID,A1147)&lt;&gt;1,"Confira o ID da despesa",IF(SUMIFS(GastoValido,GastoID,A1147)&lt;=0,"Corrija a obrigação",IF(B1147&lt;SUMIFS(GastoFecha,GastoID,A1147),"Anterior à despesa","OK"))))))))))))</f>
        <v/>
      </c>
      <c r="H1147" s="34" t="n">
        <f aca="false">IF(G1147="OK",C1147,0)</f>
        <v>0</v>
      </c>
    </row>
    <row r="1148" customFormat="false" ht="25" hidden="false" customHeight="true" outlineLevel="0" collapsed="false">
      <c r="A1148" s="31"/>
      <c r="B1148" s="32"/>
      <c r="C1148" s="33"/>
      <c r="D1148" s="31"/>
      <c r="E1148" s="31"/>
      <c r="F1148" s="31"/>
      <c r="G1148" s="36" t="str">
        <f aca="false">IF(COUNTA(A1148:F1148)=0,"",IF(E1148="","Falta o código",IF(E1148&lt;&gt;TRIM(E1148),"Confira o código",IF(COUNTIFS(PagoID,E1148)&gt;1,"Código repetido",IF(NOT(ISNUMBER(B1148)),"Confira a data",IF(OR(B1148&lt;1,B1148&gt;73415,INT(B1148)&lt;&gt;B1148),"Confira a data",IF(NOT(ISNUMBER(C1148)),"Confira o valor",IF(C1148&lt;=0,"Valor maior que zero",IF(COUNTIFS(Medios,D1148)&lt;&gt;1,"Escolha um meio",IF(COUNTIFS(GastoID,A1148)&lt;&gt;1,"Confira o ID da despesa",IF(SUMIFS(GastoValido,GastoID,A1148)&lt;=0,"Corrija a obrigação",IF(B1148&lt;SUMIFS(GastoFecha,GastoID,A1148),"Anterior à despesa","OK"))))))))))))</f>
        <v/>
      </c>
      <c r="H1148" s="34" t="n">
        <f aca="false">IF(G1148="OK",C1148,0)</f>
        <v>0</v>
      </c>
    </row>
    <row r="1149" customFormat="false" ht="25" hidden="false" customHeight="true" outlineLevel="0" collapsed="false">
      <c r="A1149" s="31"/>
      <c r="B1149" s="32"/>
      <c r="C1149" s="33"/>
      <c r="D1149" s="31"/>
      <c r="E1149" s="31"/>
      <c r="F1149" s="31"/>
      <c r="G1149" s="36" t="str">
        <f aca="false">IF(COUNTA(A1149:F1149)=0,"",IF(E1149="","Falta o código",IF(E1149&lt;&gt;TRIM(E1149),"Confira o código",IF(COUNTIFS(PagoID,E1149)&gt;1,"Código repetido",IF(NOT(ISNUMBER(B1149)),"Confira a data",IF(OR(B1149&lt;1,B1149&gt;73415,INT(B1149)&lt;&gt;B1149),"Confira a data",IF(NOT(ISNUMBER(C1149)),"Confira o valor",IF(C1149&lt;=0,"Valor maior que zero",IF(COUNTIFS(Medios,D1149)&lt;&gt;1,"Escolha um meio",IF(COUNTIFS(GastoID,A1149)&lt;&gt;1,"Confira o ID da despesa",IF(SUMIFS(GastoValido,GastoID,A1149)&lt;=0,"Corrija a obrigação",IF(B1149&lt;SUMIFS(GastoFecha,GastoID,A1149),"Anterior à despesa","OK"))))))))))))</f>
        <v/>
      </c>
      <c r="H1149" s="34" t="n">
        <f aca="false">IF(G1149="OK",C1149,0)</f>
        <v>0</v>
      </c>
    </row>
    <row r="1150" customFormat="false" ht="25" hidden="false" customHeight="true" outlineLevel="0" collapsed="false">
      <c r="A1150" s="31"/>
      <c r="B1150" s="32"/>
      <c r="C1150" s="33"/>
      <c r="D1150" s="31"/>
      <c r="E1150" s="31"/>
      <c r="F1150" s="31"/>
      <c r="G1150" s="36" t="str">
        <f aca="false">IF(COUNTA(A1150:F1150)=0,"",IF(E1150="","Falta o código",IF(E1150&lt;&gt;TRIM(E1150),"Confira o código",IF(COUNTIFS(PagoID,E1150)&gt;1,"Código repetido",IF(NOT(ISNUMBER(B1150)),"Confira a data",IF(OR(B1150&lt;1,B1150&gt;73415,INT(B1150)&lt;&gt;B1150),"Confira a data",IF(NOT(ISNUMBER(C1150)),"Confira o valor",IF(C1150&lt;=0,"Valor maior que zero",IF(COUNTIFS(Medios,D1150)&lt;&gt;1,"Escolha um meio",IF(COUNTIFS(GastoID,A1150)&lt;&gt;1,"Confira o ID da despesa",IF(SUMIFS(GastoValido,GastoID,A1150)&lt;=0,"Corrija a obrigação",IF(B1150&lt;SUMIFS(GastoFecha,GastoID,A1150),"Anterior à despesa","OK"))))))))))))</f>
        <v/>
      </c>
      <c r="H1150" s="34" t="n">
        <f aca="false">IF(G1150="OK",C1150,0)</f>
        <v>0</v>
      </c>
    </row>
    <row r="1151" customFormat="false" ht="25" hidden="false" customHeight="true" outlineLevel="0" collapsed="false">
      <c r="A1151" s="31"/>
      <c r="B1151" s="32"/>
      <c r="C1151" s="33"/>
      <c r="D1151" s="31"/>
      <c r="E1151" s="31"/>
      <c r="F1151" s="31"/>
      <c r="G1151" s="36" t="str">
        <f aca="false">IF(COUNTA(A1151:F1151)=0,"",IF(E1151="","Falta o código",IF(E1151&lt;&gt;TRIM(E1151),"Confira o código",IF(COUNTIFS(PagoID,E1151)&gt;1,"Código repetido",IF(NOT(ISNUMBER(B1151)),"Confira a data",IF(OR(B1151&lt;1,B1151&gt;73415,INT(B1151)&lt;&gt;B1151),"Confira a data",IF(NOT(ISNUMBER(C1151)),"Confira o valor",IF(C1151&lt;=0,"Valor maior que zero",IF(COUNTIFS(Medios,D1151)&lt;&gt;1,"Escolha um meio",IF(COUNTIFS(GastoID,A1151)&lt;&gt;1,"Confira o ID da despesa",IF(SUMIFS(GastoValido,GastoID,A1151)&lt;=0,"Corrija a obrigação",IF(B1151&lt;SUMIFS(GastoFecha,GastoID,A1151),"Anterior à despesa","OK"))))))))))))</f>
        <v/>
      </c>
      <c r="H1151" s="34" t="n">
        <f aca="false">IF(G1151="OK",C1151,0)</f>
        <v>0</v>
      </c>
    </row>
    <row r="1152" customFormat="false" ht="25" hidden="false" customHeight="true" outlineLevel="0" collapsed="false">
      <c r="A1152" s="31"/>
      <c r="B1152" s="32"/>
      <c r="C1152" s="33"/>
      <c r="D1152" s="31"/>
      <c r="E1152" s="31"/>
      <c r="F1152" s="31"/>
      <c r="G1152" s="36" t="str">
        <f aca="false">IF(COUNTA(A1152:F1152)=0,"",IF(E1152="","Falta o código",IF(E1152&lt;&gt;TRIM(E1152),"Confira o código",IF(COUNTIFS(PagoID,E1152)&gt;1,"Código repetido",IF(NOT(ISNUMBER(B1152)),"Confira a data",IF(OR(B1152&lt;1,B1152&gt;73415,INT(B1152)&lt;&gt;B1152),"Confira a data",IF(NOT(ISNUMBER(C1152)),"Confira o valor",IF(C1152&lt;=0,"Valor maior que zero",IF(COUNTIFS(Medios,D1152)&lt;&gt;1,"Escolha um meio",IF(COUNTIFS(GastoID,A1152)&lt;&gt;1,"Confira o ID da despesa",IF(SUMIFS(GastoValido,GastoID,A1152)&lt;=0,"Corrija a obrigação",IF(B1152&lt;SUMIFS(GastoFecha,GastoID,A1152),"Anterior à despesa","OK"))))))))))))</f>
        <v/>
      </c>
      <c r="H1152" s="34" t="n">
        <f aca="false">IF(G1152="OK",C1152,0)</f>
        <v>0</v>
      </c>
    </row>
    <row r="1153" customFormat="false" ht="25" hidden="false" customHeight="true" outlineLevel="0" collapsed="false">
      <c r="A1153" s="31"/>
      <c r="B1153" s="32"/>
      <c r="C1153" s="33"/>
      <c r="D1153" s="31"/>
      <c r="E1153" s="31"/>
      <c r="F1153" s="31"/>
      <c r="G1153" s="36" t="str">
        <f aca="false">IF(COUNTA(A1153:F1153)=0,"",IF(E1153="","Falta o código",IF(E1153&lt;&gt;TRIM(E1153),"Confira o código",IF(COUNTIFS(PagoID,E1153)&gt;1,"Código repetido",IF(NOT(ISNUMBER(B1153)),"Confira a data",IF(OR(B1153&lt;1,B1153&gt;73415,INT(B1153)&lt;&gt;B1153),"Confira a data",IF(NOT(ISNUMBER(C1153)),"Confira o valor",IF(C1153&lt;=0,"Valor maior que zero",IF(COUNTIFS(Medios,D1153)&lt;&gt;1,"Escolha um meio",IF(COUNTIFS(GastoID,A1153)&lt;&gt;1,"Confira o ID da despesa",IF(SUMIFS(GastoValido,GastoID,A1153)&lt;=0,"Corrija a obrigação",IF(B1153&lt;SUMIFS(GastoFecha,GastoID,A1153),"Anterior à despesa","OK"))))))))))))</f>
        <v/>
      </c>
      <c r="H1153" s="34" t="n">
        <f aca="false">IF(G1153="OK",C1153,0)</f>
        <v>0</v>
      </c>
    </row>
    <row r="1154" customFormat="false" ht="25" hidden="false" customHeight="true" outlineLevel="0" collapsed="false">
      <c r="A1154" s="31"/>
      <c r="B1154" s="32"/>
      <c r="C1154" s="33"/>
      <c r="D1154" s="31"/>
      <c r="E1154" s="31"/>
      <c r="F1154" s="31"/>
      <c r="G1154" s="36" t="str">
        <f aca="false">IF(COUNTA(A1154:F1154)=0,"",IF(E1154="","Falta o código",IF(E1154&lt;&gt;TRIM(E1154),"Confira o código",IF(COUNTIFS(PagoID,E1154)&gt;1,"Código repetido",IF(NOT(ISNUMBER(B1154)),"Confira a data",IF(OR(B1154&lt;1,B1154&gt;73415,INT(B1154)&lt;&gt;B1154),"Confira a data",IF(NOT(ISNUMBER(C1154)),"Confira o valor",IF(C1154&lt;=0,"Valor maior que zero",IF(COUNTIFS(Medios,D1154)&lt;&gt;1,"Escolha um meio",IF(COUNTIFS(GastoID,A1154)&lt;&gt;1,"Confira o ID da despesa",IF(SUMIFS(GastoValido,GastoID,A1154)&lt;=0,"Corrija a obrigação",IF(B1154&lt;SUMIFS(GastoFecha,GastoID,A1154),"Anterior à despesa","OK"))))))))))))</f>
        <v/>
      </c>
      <c r="H1154" s="34" t="n">
        <f aca="false">IF(G1154="OK",C1154,0)</f>
        <v>0</v>
      </c>
    </row>
    <row r="1155" customFormat="false" ht="25" hidden="false" customHeight="true" outlineLevel="0" collapsed="false">
      <c r="A1155" s="31"/>
      <c r="B1155" s="32"/>
      <c r="C1155" s="33"/>
      <c r="D1155" s="31"/>
      <c r="E1155" s="31"/>
      <c r="F1155" s="31"/>
      <c r="G1155" s="36" t="str">
        <f aca="false">IF(COUNTA(A1155:F1155)=0,"",IF(E1155="","Falta o código",IF(E1155&lt;&gt;TRIM(E1155),"Confira o código",IF(COUNTIFS(PagoID,E1155)&gt;1,"Código repetido",IF(NOT(ISNUMBER(B1155)),"Confira a data",IF(OR(B1155&lt;1,B1155&gt;73415,INT(B1155)&lt;&gt;B1155),"Confira a data",IF(NOT(ISNUMBER(C1155)),"Confira o valor",IF(C1155&lt;=0,"Valor maior que zero",IF(COUNTIFS(Medios,D1155)&lt;&gt;1,"Escolha um meio",IF(COUNTIFS(GastoID,A1155)&lt;&gt;1,"Confira o ID da despesa",IF(SUMIFS(GastoValido,GastoID,A1155)&lt;=0,"Corrija a obrigação",IF(B1155&lt;SUMIFS(GastoFecha,GastoID,A1155),"Anterior à despesa","OK"))))))))))))</f>
        <v/>
      </c>
      <c r="H1155" s="34" t="n">
        <f aca="false">IF(G1155="OK",C1155,0)</f>
        <v>0</v>
      </c>
    </row>
    <row r="1156" customFormat="false" ht="25" hidden="false" customHeight="true" outlineLevel="0" collapsed="false">
      <c r="A1156" s="31"/>
      <c r="B1156" s="32"/>
      <c r="C1156" s="33"/>
      <c r="D1156" s="31"/>
      <c r="E1156" s="31"/>
      <c r="F1156" s="31"/>
      <c r="G1156" s="36" t="str">
        <f aca="false">IF(COUNTA(A1156:F1156)=0,"",IF(E1156="","Falta o código",IF(E1156&lt;&gt;TRIM(E1156),"Confira o código",IF(COUNTIFS(PagoID,E1156)&gt;1,"Código repetido",IF(NOT(ISNUMBER(B1156)),"Confira a data",IF(OR(B1156&lt;1,B1156&gt;73415,INT(B1156)&lt;&gt;B1156),"Confira a data",IF(NOT(ISNUMBER(C1156)),"Confira o valor",IF(C1156&lt;=0,"Valor maior que zero",IF(COUNTIFS(Medios,D1156)&lt;&gt;1,"Escolha um meio",IF(COUNTIFS(GastoID,A1156)&lt;&gt;1,"Confira o ID da despesa",IF(SUMIFS(GastoValido,GastoID,A1156)&lt;=0,"Corrija a obrigação",IF(B1156&lt;SUMIFS(GastoFecha,GastoID,A1156),"Anterior à despesa","OK"))))))))))))</f>
        <v/>
      </c>
      <c r="H1156" s="34" t="n">
        <f aca="false">IF(G1156="OK",C1156,0)</f>
        <v>0</v>
      </c>
    </row>
    <row r="1157" customFormat="false" ht="25" hidden="false" customHeight="true" outlineLevel="0" collapsed="false">
      <c r="A1157" s="31"/>
      <c r="B1157" s="32"/>
      <c r="C1157" s="33"/>
      <c r="D1157" s="31"/>
      <c r="E1157" s="31"/>
      <c r="F1157" s="31"/>
      <c r="G1157" s="36" t="str">
        <f aca="false">IF(COUNTA(A1157:F1157)=0,"",IF(E1157="","Falta o código",IF(E1157&lt;&gt;TRIM(E1157),"Confira o código",IF(COUNTIFS(PagoID,E1157)&gt;1,"Código repetido",IF(NOT(ISNUMBER(B1157)),"Confira a data",IF(OR(B1157&lt;1,B1157&gt;73415,INT(B1157)&lt;&gt;B1157),"Confira a data",IF(NOT(ISNUMBER(C1157)),"Confira o valor",IF(C1157&lt;=0,"Valor maior que zero",IF(COUNTIFS(Medios,D1157)&lt;&gt;1,"Escolha um meio",IF(COUNTIFS(GastoID,A1157)&lt;&gt;1,"Confira o ID da despesa",IF(SUMIFS(GastoValido,GastoID,A1157)&lt;=0,"Corrija a obrigação",IF(B1157&lt;SUMIFS(GastoFecha,GastoID,A1157),"Anterior à despesa","OK"))))))))))))</f>
        <v/>
      </c>
      <c r="H1157" s="34" t="n">
        <f aca="false">IF(G1157="OK",C1157,0)</f>
        <v>0</v>
      </c>
    </row>
    <row r="1158" customFormat="false" ht="25" hidden="false" customHeight="true" outlineLevel="0" collapsed="false">
      <c r="A1158" s="31"/>
      <c r="B1158" s="32"/>
      <c r="C1158" s="33"/>
      <c r="D1158" s="31"/>
      <c r="E1158" s="31"/>
      <c r="F1158" s="31"/>
      <c r="G1158" s="36" t="str">
        <f aca="false">IF(COUNTA(A1158:F1158)=0,"",IF(E1158="","Falta o código",IF(E1158&lt;&gt;TRIM(E1158),"Confira o código",IF(COUNTIFS(PagoID,E1158)&gt;1,"Código repetido",IF(NOT(ISNUMBER(B1158)),"Confira a data",IF(OR(B1158&lt;1,B1158&gt;73415,INT(B1158)&lt;&gt;B1158),"Confira a data",IF(NOT(ISNUMBER(C1158)),"Confira o valor",IF(C1158&lt;=0,"Valor maior que zero",IF(COUNTIFS(Medios,D1158)&lt;&gt;1,"Escolha um meio",IF(COUNTIFS(GastoID,A1158)&lt;&gt;1,"Confira o ID da despesa",IF(SUMIFS(GastoValido,GastoID,A1158)&lt;=0,"Corrija a obrigação",IF(B1158&lt;SUMIFS(GastoFecha,GastoID,A1158),"Anterior à despesa","OK"))))))))))))</f>
        <v/>
      </c>
      <c r="H1158" s="34" t="n">
        <f aca="false">IF(G1158="OK",C1158,0)</f>
        <v>0</v>
      </c>
    </row>
    <row r="1159" customFormat="false" ht="25" hidden="false" customHeight="true" outlineLevel="0" collapsed="false">
      <c r="A1159" s="31"/>
      <c r="B1159" s="32"/>
      <c r="C1159" s="33"/>
      <c r="D1159" s="31"/>
      <c r="E1159" s="31"/>
      <c r="F1159" s="31"/>
      <c r="G1159" s="36" t="str">
        <f aca="false">IF(COUNTA(A1159:F1159)=0,"",IF(E1159="","Falta o código",IF(E1159&lt;&gt;TRIM(E1159),"Confira o código",IF(COUNTIFS(PagoID,E1159)&gt;1,"Código repetido",IF(NOT(ISNUMBER(B1159)),"Confira a data",IF(OR(B1159&lt;1,B1159&gt;73415,INT(B1159)&lt;&gt;B1159),"Confira a data",IF(NOT(ISNUMBER(C1159)),"Confira o valor",IF(C1159&lt;=0,"Valor maior que zero",IF(COUNTIFS(Medios,D1159)&lt;&gt;1,"Escolha um meio",IF(COUNTIFS(GastoID,A1159)&lt;&gt;1,"Confira o ID da despesa",IF(SUMIFS(GastoValido,GastoID,A1159)&lt;=0,"Corrija a obrigação",IF(B1159&lt;SUMIFS(GastoFecha,GastoID,A1159),"Anterior à despesa","OK"))))))))))))</f>
        <v/>
      </c>
      <c r="H1159" s="34" t="n">
        <f aca="false">IF(G1159="OK",C1159,0)</f>
        <v>0</v>
      </c>
    </row>
    <row r="1160" customFormat="false" ht="25" hidden="false" customHeight="true" outlineLevel="0" collapsed="false">
      <c r="A1160" s="31"/>
      <c r="B1160" s="32"/>
      <c r="C1160" s="33"/>
      <c r="D1160" s="31"/>
      <c r="E1160" s="31"/>
      <c r="F1160" s="31"/>
      <c r="G1160" s="36" t="str">
        <f aca="false">IF(COUNTA(A1160:F1160)=0,"",IF(E1160="","Falta o código",IF(E1160&lt;&gt;TRIM(E1160),"Confira o código",IF(COUNTIFS(PagoID,E1160)&gt;1,"Código repetido",IF(NOT(ISNUMBER(B1160)),"Confira a data",IF(OR(B1160&lt;1,B1160&gt;73415,INT(B1160)&lt;&gt;B1160),"Confira a data",IF(NOT(ISNUMBER(C1160)),"Confira o valor",IF(C1160&lt;=0,"Valor maior que zero",IF(COUNTIFS(Medios,D1160)&lt;&gt;1,"Escolha um meio",IF(COUNTIFS(GastoID,A1160)&lt;&gt;1,"Confira o ID da despesa",IF(SUMIFS(GastoValido,GastoID,A1160)&lt;=0,"Corrija a obrigação",IF(B1160&lt;SUMIFS(GastoFecha,GastoID,A1160),"Anterior à despesa","OK"))))))))))))</f>
        <v/>
      </c>
      <c r="H1160" s="34" t="n">
        <f aca="false">IF(G1160="OK",C1160,0)</f>
        <v>0</v>
      </c>
    </row>
    <row r="1161" customFormat="false" ht="25" hidden="false" customHeight="true" outlineLevel="0" collapsed="false">
      <c r="A1161" s="31"/>
      <c r="B1161" s="32"/>
      <c r="C1161" s="33"/>
      <c r="D1161" s="31"/>
      <c r="E1161" s="31"/>
      <c r="F1161" s="31"/>
      <c r="G1161" s="36" t="str">
        <f aca="false">IF(COUNTA(A1161:F1161)=0,"",IF(E1161="","Falta o código",IF(E1161&lt;&gt;TRIM(E1161),"Confira o código",IF(COUNTIFS(PagoID,E1161)&gt;1,"Código repetido",IF(NOT(ISNUMBER(B1161)),"Confira a data",IF(OR(B1161&lt;1,B1161&gt;73415,INT(B1161)&lt;&gt;B1161),"Confira a data",IF(NOT(ISNUMBER(C1161)),"Confira o valor",IF(C1161&lt;=0,"Valor maior que zero",IF(COUNTIFS(Medios,D1161)&lt;&gt;1,"Escolha um meio",IF(COUNTIFS(GastoID,A1161)&lt;&gt;1,"Confira o ID da despesa",IF(SUMIFS(GastoValido,GastoID,A1161)&lt;=0,"Corrija a obrigação",IF(B1161&lt;SUMIFS(GastoFecha,GastoID,A1161),"Anterior à despesa","OK"))))))))))))</f>
        <v/>
      </c>
      <c r="H1161" s="34" t="n">
        <f aca="false">IF(G1161="OK",C1161,0)</f>
        <v>0</v>
      </c>
    </row>
    <row r="1162" customFormat="false" ht="25" hidden="false" customHeight="true" outlineLevel="0" collapsed="false">
      <c r="A1162" s="31"/>
      <c r="B1162" s="32"/>
      <c r="C1162" s="33"/>
      <c r="D1162" s="31"/>
      <c r="E1162" s="31"/>
      <c r="F1162" s="31"/>
      <c r="G1162" s="36" t="str">
        <f aca="false">IF(COUNTA(A1162:F1162)=0,"",IF(E1162="","Falta o código",IF(E1162&lt;&gt;TRIM(E1162),"Confira o código",IF(COUNTIFS(PagoID,E1162)&gt;1,"Código repetido",IF(NOT(ISNUMBER(B1162)),"Confira a data",IF(OR(B1162&lt;1,B1162&gt;73415,INT(B1162)&lt;&gt;B1162),"Confira a data",IF(NOT(ISNUMBER(C1162)),"Confira o valor",IF(C1162&lt;=0,"Valor maior que zero",IF(COUNTIFS(Medios,D1162)&lt;&gt;1,"Escolha um meio",IF(COUNTIFS(GastoID,A1162)&lt;&gt;1,"Confira o ID da despesa",IF(SUMIFS(GastoValido,GastoID,A1162)&lt;=0,"Corrija a obrigação",IF(B1162&lt;SUMIFS(GastoFecha,GastoID,A1162),"Anterior à despesa","OK"))))))))))))</f>
        <v/>
      </c>
      <c r="H1162" s="34" t="n">
        <f aca="false">IF(G1162="OK",C1162,0)</f>
        <v>0</v>
      </c>
    </row>
    <row r="1163" customFormat="false" ht="25" hidden="false" customHeight="true" outlineLevel="0" collapsed="false">
      <c r="A1163" s="31"/>
      <c r="B1163" s="32"/>
      <c r="C1163" s="33"/>
      <c r="D1163" s="31"/>
      <c r="E1163" s="31"/>
      <c r="F1163" s="31"/>
      <c r="G1163" s="36" t="str">
        <f aca="false">IF(COUNTA(A1163:F1163)=0,"",IF(E1163="","Falta o código",IF(E1163&lt;&gt;TRIM(E1163),"Confira o código",IF(COUNTIFS(PagoID,E1163)&gt;1,"Código repetido",IF(NOT(ISNUMBER(B1163)),"Confira a data",IF(OR(B1163&lt;1,B1163&gt;73415,INT(B1163)&lt;&gt;B1163),"Confira a data",IF(NOT(ISNUMBER(C1163)),"Confira o valor",IF(C1163&lt;=0,"Valor maior que zero",IF(COUNTIFS(Medios,D1163)&lt;&gt;1,"Escolha um meio",IF(COUNTIFS(GastoID,A1163)&lt;&gt;1,"Confira o ID da despesa",IF(SUMIFS(GastoValido,GastoID,A1163)&lt;=0,"Corrija a obrigação",IF(B1163&lt;SUMIFS(GastoFecha,GastoID,A1163),"Anterior à despesa","OK"))))))))))))</f>
        <v/>
      </c>
      <c r="H1163" s="34" t="n">
        <f aca="false">IF(G1163="OK",C1163,0)</f>
        <v>0</v>
      </c>
    </row>
    <row r="1164" customFormat="false" ht="25" hidden="false" customHeight="true" outlineLevel="0" collapsed="false">
      <c r="A1164" s="31"/>
      <c r="B1164" s="32"/>
      <c r="C1164" s="33"/>
      <c r="D1164" s="31"/>
      <c r="E1164" s="31"/>
      <c r="F1164" s="31"/>
      <c r="G1164" s="36" t="str">
        <f aca="false">IF(COUNTA(A1164:F1164)=0,"",IF(E1164="","Falta o código",IF(E1164&lt;&gt;TRIM(E1164),"Confira o código",IF(COUNTIFS(PagoID,E1164)&gt;1,"Código repetido",IF(NOT(ISNUMBER(B1164)),"Confira a data",IF(OR(B1164&lt;1,B1164&gt;73415,INT(B1164)&lt;&gt;B1164),"Confira a data",IF(NOT(ISNUMBER(C1164)),"Confira o valor",IF(C1164&lt;=0,"Valor maior que zero",IF(COUNTIFS(Medios,D1164)&lt;&gt;1,"Escolha um meio",IF(COUNTIFS(GastoID,A1164)&lt;&gt;1,"Confira o ID da despesa",IF(SUMIFS(GastoValido,GastoID,A1164)&lt;=0,"Corrija a obrigação",IF(B1164&lt;SUMIFS(GastoFecha,GastoID,A1164),"Anterior à despesa","OK"))))))))))))</f>
        <v/>
      </c>
      <c r="H1164" s="34" t="n">
        <f aca="false">IF(G1164="OK",C1164,0)</f>
        <v>0</v>
      </c>
    </row>
    <row r="1165" customFormat="false" ht="25" hidden="false" customHeight="true" outlineLevel="0" collapsed="false">
      <c r="A1165" s="31"/>
      <c r="B1165" s="32"/>
      <c r="C1165" s="33"/>
      <c r="D1165" s="31"/>
      <c r="E1165" s="31"/>
      <c r="F1165" s="31"/>
      <c r="G1165" s="36" t="str">
        <f aca="false">IF(COUNTA(A1165:F1165)=0,"",IF(E1165="","Falta o código",IF(E1165&lt;&gt;TRIM(E1165),"Confira o código",IF(COUNTIFS(PagoID,E1165)&gt;1,"Código repetido",IF(NOT(ISNUMBER(B1165)),"Confira a data",IF(OR(B1165&lt;1,B1165&gt;73415,INT(B1165)&lt;&gt;B1165),"Confira a data",IF(NOT(ISNUMBER(C1165)),"Confira o valor",IF(C1165&lt;=0,"Valor maior que zero",IF(COUNTIFS(Medios,D1165)&lt;&gt;1,"Escolha um meio",IF(COUNTIFS(GastoID,A1165)&lt;&gt;1,"Confira o ID da despesa",IF(SUMIFS(GastoValido,GastoID,A1165)&lt;=0,"Corrija a obrigação",IF(B1165&lt;SUMIFS(GastoFecha,GastoID,A1165),"Anterior à despesa","OK"))))))))))))</f>
        <v/>
      </c>
      <c r="H1165" s="34" t="n">
        <f aca="false">IF(G1165="OK",C1165,0)</f>
        <v>0</v>
      </c>
    </row>
    <row r="1166" customFormat="false" ht="25" hidden="false" customHeight="true" outlineLevel="0" collapsed="false">
      <c r="A1166" s="31"/>
      <c r="B1166" s="32"/>
      <c r="C1166" s="33"/>
      <c r="D1166" s="31"/>
      <c r="E1166" s="31"/>
      <c r="F1166" s="31"/>
      <c r="G1166" s="36" t="str">
        <f aca="false">IF(COUNTA(A1166:F1166)=0,"",IF(E1166="","Falta o código",IF(E1166&lt;&gt;TRIM(E1166),"Confira o código",IF(COUNTIFS(PagoID,E1166)&gt;1,"Código repetido",IF(NOT(ISNUMBER(B1166)),"Confira a data",IF(OR(B1166&lt;1,B1166&gt;73415,INT(B1166)&lt;&gt;B1166),"Confira a data",IF(NOT(ISNUMBER(C1166)),"Confira o valor",IF(C1166&lt;=0,"Valor maior que zero",IF(COUNTIFS(Medios,D1166)&lt;&gt;1,"Escolha um meio",IF(COUNTIFS(GastoID,A1166)&lt;&gt;1,"Confira o ID da despesa",IF(SUMIFS(GastoValido,GastoID,A1166)&lt;=0,"Corrija a obrigação",IF(B1166&lt;SUMIFS(GastoFecha,GastoID,A1166),"Anterior à despesa","OK"))))))))))))</f>
        <v/>
      </c>
      <c r="H1166" s="34" t="n">
        <f aca="false">IF(G1166="OK",C1166,0)</f>
        <v>0</v>
      </c>
    </row>
    <row r="1167" customFormat="false" ht="25" hidden="false" customHeight="true" outlineLevel="0" collapsed="false">
      <c r="A1167" s="31"/>
      <c r="B1167" s="32"/>
      <c r="C1167" s="33"/>
      <c r="D1167" s="31"/>
      <c r="E1167" s="31"/>
      <c r="F1167" s="31"/>
      <c r="G1167" s="36" t="str">
        <f aca="false">IF(COUNTA(A1167:F1167)=0,"",IF(E1167="","Falta o código",IF(E1167&lt;&gt;TRIM(E1167),"Confira o código",IF(COUNTIFS(PagoID,E1167)&gt;1,"Código repetido",IF(NOT(ISNUMBER(B1167)),"Confira a data",IF(OR(B1167&lt;1,B1167&gt;73415,INT(B1167)&lt;&gt;B1167),"Confira a data",IF(NOT(ISNUMBER(C1167)),"Confira o valor",IF(C1167&lt;=0,"Valor maior que zero",IF(COUNTIFS(Medios,D1167)&lt;&gt;1,"Escolha um meio",IF(COUNTIFS(GastoID,A1167)&lt;&gt;1,"Confira o ID da despesa",IF(SUMIFS(GastoValido,GastoID,A1167)&lt;=0,"Corrija a obrigação",IF(B1167&lt;SUMIFS(GastoFecha,GastoID,A1167),"Anterior à despesa","OK"))))))))))))</f>
        <v/>
      </c>
      <c r="H1167" s="34" t="n">
        <f aca="false">IF(G1167="OK",C1167,0)</f>
        <v>0</v>
      </c>
    </row>
    <row r="1168" customFormat="false" ht="25" hidden="false" customHeight="true" outlineLevel="0" collapsed="false">
      <c r="A1168" s="31"/>
      <c r="B1168" s="32"/>
      <c r="C1168" s="33"/>
      <c r="D1168" s="31"/>
      <c r="E1168" s="31"/>
      <c r="F1168" s="31"/>
      <c r="G1168" s="36" t="str">
        <f aca="false">IF(COUNTA(A1168:F1168)=0,"",IF(E1168="","Falta o código",IF(E1168&lt;&gt;TRIM(E1168),"Confira o código",IF(COUNTIFS(PagoID,E1168)&gt;1,"Código repetido",IF(NOT(ISNUMBER(B1168)),"Confira a data",IF(OR(B1168&lt;1,B1168&gt;73415,INT(B1168)&lt;&gt;B1168),"Confira a data",IF(NOT(ISNUMBER(C1168)),"Confira o valor",IF(C1168&lt;=0,"Valor maior que zero",IF(COUNTIFS(Medios,D1168)&lt;&gt;1,"Escolha um meio",IF(COUNTIFS(GastoID,A1168)&lt;&gt;1,"Confira o ID da despesa",IF(SUMIFS(GastoValido,GastoID,A1168)&lt;=0,"Corrija a obrigação",IF(B1168&lt;SUMIFS(GastoFecha,GastoID,A1168),"Anterior à despesa","OK"))))))))))))</f>
        <v/>
      </c>
      <c r="H1168" s="34" t="n">
        <f aca="false">IF(G1168="OK",C1168,0)</f>
        <v>0</v>
      </c>
    </row>
    <row r="1169" customFormat="false" ht="25" hidden="false" customHeight="true" outlineLevel="0" collapsed="false">
      <c r="A1169" s="31"/>
      <c r="B1169" s="32"/>
      <c r="C1169" s="33"/>
      <c r="D1169" s="31"/>
      <c r="E1169" s="31"/>
      <c r="F1169" s="31"/>
      <c r="G1169" s="36" t="str">
        <f aca="false">IF(COUNTA(A1169:F1169)=0,"",IF(E1169="","Falta o código",IF(E1169&lt;&gt;TRIM(E1169),"Confira o código",IF(COUNTIFS(PagoID,E1169)&gt;1,"Código repetido",IF(NOT(ISNUMBER(B1169)),"Confira a data",IF(OR(B1169&lt;1,B1169&gt;73415,INT(B1169)&lt;&gt;B1169),"Confira a data",IF(NOT(ISNUMBER(C1169)),"Confira o valor",IF(C1169&lt;=0,"Valor maior que zero",IF(COUNTIFS(Medios,D1169)&lt;&gt;1,"Escolha um meio",IF(COUNTIFS(GastoID,A1169)&lt;&gt;1,"Confira o ID da despesa",IF(SUMIFS(GastoValido,GastoID,A1169)&lt;=0,"Corrija a obrigação",IF(B1169&lt;SUMIFS(GastoFecha,GastoID,A1169),"Anterior à despesa","OK"))))))))))))</f>
        <v/>
      </c>
      <c r="H1169" s="34" t="n">
        <f aca="false">IF(G1169="OK",C1169,0)</f>
        <v>0</v>
      </c>
    </row>
    <row r="1170" customFormat="false" ht="25" hidden="false" customHeight="true" outlineLevel="0" collapsed="false">
      <c r="A1170" s="31"/>
      <c r="B1170" s="32"/>
      <c r="C1170" s="33"/>
      <c r="D1170" s="31"/>
      <c r="E1170" s="31"/>
      <c r="F1170" s="31"/>
      <c r="G1170" s="36" t="str">
        <f aca="false">IF(COUNTA(A1170:F1170)=0,"",IF(E1170="","Falta o código",IF(E1170&lt;&gt;TRIM(E1170),"Confira o código",IF(COUNTIFS(PagoID,E1170)&gt;1,"Código repetido",IF(NOT(ISNUMBER(B1170)),"Confira a data",IF(OR(B1170&lt;1,B1170&gt;73415,INT(B1170)&lt;&gt;B1170),"Confira a data",IF(NOT(ISNUMBER(C1170)),"Confira o valor",IF(C1170&lt;=0,"Valor maior que zero",IF(COUNTIFS(Medios,D1170)&lt;&gt;1,"Escolha um meio",IF(COUNTIFS(GastoID,A1170)&lt;&gt;1,"Confira o ID da despesa",IF(SUMIFS(GastoValido,GastoID,A1170)&lt;=0,"Corrija a obrigação",IF(B1170&lt;SUMIFS(GastoFecha,GastoID,A1170),"Anterior à despesa","OK"))))))))))))</f>
        <v/>
      </c>
      <c r="H1170" s="34" t="n">
        <f aca="false">IF(G1170="OK",C1170,0)</f>
        <v>0</v>
      </c>
    </row>
    <row r="1171" customFormat="false" ht="25" hidden="false" customHeight="true" outlineLevel="0" collapsed="false">
      <c r="A1171" s="31"/>
      <c r="B1171" s="32"/>
      <c r="C1171" s="33"/>
      <c r="D1171" s="31"/>
      <c r="E1171" s="31"/>
      <c r="F1171" s="31"/>
      <c r="G1171" s="36" t="str">
        <f aca="false">IF(COUNTA(A1171:F1171)=0,"",IF(E1171="","Falta o código",IF(E1171&lt;&gt;TRIM(E1171),"Confira o código",IF(COUNTIFS(PagoID,E1171)&gt;1,"Código repetido",IF(NOT(ISNUMBER(B1171)),"Confira a data",IF(OR(B1171&lt;1,B1171&gt;73415,INT(B1171)&lt;&gt;B1171),"Confira a data",IF(NOT(ISNUMBER(C1171)),"Confira o valor",IF(C1171&lt;=0,"Valor maior que zero",IF(COUNTIFS(Medios,D1171)&lt;&gt;1,"Escolha um meio",IF(COUNTIFS(GastoID,A1171)&lt;&gt;1,"Confira o ID da despesa",IF(SUMIFS(GastoValido,GastoID,A1171)&lt;=0,"Corrija a obrigação",IF(B1171&lt;SUMIFS(GastoFecha,GastoID,A1171),"Anterior à despesa","OK"))))))))))))</f>
        <v/>
      </c>
      <c r="H1171" s="34" t="n">
        <f aca="false">IF(G1171="OK",C1171,0)</f>
        <v>0</v>
      </c>
    </row>
    <row r="1172" customFormat="false" ht="25" hidden="false" customHeight="true" outlineLevel="0" collapsed="false">
      <c r="A1172" s="31"/>
      <c r="B1172" s="32"/>
      <c r="C1172" s="33"/>
      <c r="D1172" s="31"/>
      <c r="E1172" s="31"/>
      <c r="F1172" s="31"/>
      <c r="G1172" s="36" t="str">
        <f aca="false">IF(COUNTA(A1172:F1172)=0,"",IF(E1172="","Falta o código",IF(E1172&lt;&gt;TRIM(E1172),"Confira o código",IF(COUNTIFS(PagoID,E1172)&gt;1,"Código repetido",IF(NOT(ISNUMBER(B1172)),"Confira a data",IF(OR(B1172&lt;1,B1172&gt;73415,INT(B1172)&lt;&gt;B1172),"Confira a data",IF(NOT(ISNUMBER(C1172)),"Confira o valor",IF(C1172&lt;=0,"Valor maior que zero",IF(COUNTIFS(Medios,D1172)&lt;&gt;1,"Escolha um meio",IF(COUNTIFS(GastoID,A1172)&lt;&gt;1,"Confira o ID da despesa",IF(SUMIFS(GastoValido,GastoID,A1172)&lt;=0,"Corrija a obrigação",IF(B1172&lt;SUMIFS(GastoFecha,GastoID,A1172),"Anterior à despesa","OK"))))))))))))</f>
        <v/>
      </c>
      <c r="H1172" s="34" t="n">
        <f aca="false">IF(G1172="OK",C1172,0)</f>
        <v>0</v>
      </c>
    </row>
    <row r="1173" customFormat="false" ht="25" hidden="false" customHeight="true" outlineLevel="0" collapsed="false">
      <c r="A1173" s="31"/>
      <c r="B1173" s="32"/>
      <c r="C1173" s="33"/>
      <c r="D1173" s="31"/>
      <c r="E1173" s="31"/>
      <c r="F1173" s="31"/>
      <c r="G1173" s="36" t="str">
        <f aca="false">IF(COUNTA(A1173:F1173)=0,"",IF(E1173="","Falta o código",IF(E1173&lt;&gt;TRIM(E1173),"Confira o código",IF(COUNTIFS(PagoID,E1173)&gt;1,"Código repetido",IF(NOT(ISNUMBER(B1173)),"Confira a data",IF(OR(B1173&lt;1,B1173&gt;73415,INT(B1173)&lt;&gt;B1173),"Confira a data",IF(NOT(ISNUMBER(C1173)),"Confira o valor",IF(C1173&lt;=0,"Valor maior que zero",IF(COUNTIFS(Medios,D1173)&lt;&gt;1,"Escolha um meio",IF(COUNTIFS(GastoID,A1173)&lt;&gt;1,"Confira o ID da despesa",IF(SUMIFS(GastoValido,GastoID,A1173)&lt;=0,"Corrija a obrigação",IF(B1173&lt;SUMIFS(GastoFecha,GastoID,A1173),"Anterior à despesa","OK"))))))))))))</f>
        <v/>
      </c>
      <c r="H1173" s="34" t="n">
        <f aca="false">IF(G1173="OK",C1173,0)</f>
        <v>0</v>
      </c>
    </row>
    <row r="1174" customFormat="false" ht="25" hidden="false" customHeight="true" outlineLevel="0" collapsed="false">
      <c r="A1174" s="31"/>
      <c r="B1174" s="32"/>
      <c r="C1174" s="33"/>
      <c r="D1174" s="31"/>
      <c r="E1174" s="31"/>
      <c r="F1174" s="31"/>
      <c r="G1174" s="36" t="str">
        <f aca="false">IF(COUNTA(A1174:F1174)=0,"",IF(E1174="","Falta o código",IF(E1174&lt;&gt;TRIM(E1174),"Confira o código",IF(COUNTIFS(PagoID,E1174)&gt;1,"Código repetido",IF(NOT(ISNUMBER(B1174)),"Confira a data",IF(OR(B1174&lt;1,B1174&gt;73415,INT(B1174)&lt;&gt;B1174),"Confira a data",IF(NOT(ISNUMBER(C1174)),"Confira o valor",IF(C1174&lt;=0,"Valor maior que zero",IF(COUNTIFS(Medios,D1174)&lt;&gt;1,"Escolha um meio",IF(COUNTIFS(GastoID,A1174)&lt;&gt;1,"Confira o ID da despesa",IF(SUMIFS(GastoValido,GastoID,A1174)&lt;=0,"Corrija a obrigação",IF(B1174&lt;SUMIFS(GastoFecha,GastoID,A1174),"Anterior à despesa","OK"))))))))))))</f>
        <v/>
      </c>
      <c r="H1174" s="34" t="n">
        <f aca="false">IF(G1174="OK",C1174,0)</f>
        <v>0</v>
      </c>
    </row>
    <row r="1175" customFormat="false" ht="25" hidden="false" customHeight="true" outlineLevel="0" collapsed="false">
      <c r="A1175" s="31"/>
      <c r="B1175" s="32"/>
      <c r="C1175" s="33"/>
      <c r="D1175" s="31"/>
      <c r="E1175" s="31"/>
      <c r="F1175" s="31"/>
      <c r="G1175" s="36" t="str">
        <f aca="false">IF(COUNTA(A1175:F1175)=0,"",IF(E1175="","Falta o código",IF(E1175&lt;&gt;TRIM(E1175),"Confira o código",IF(COUNTIFS(PagoID,E1175)&gt;1,"Código repetido",IF(NOT(ISNUMBER(B1175)),"Confira a data",IF(OR(B1175&lt;1,B1175&gt;73415,INT(B1175)&lt;&gt;B1175),"Confira a data",IF(NOT(ISNUMBER(C1175)),"Confira o valor",IF(C1175&lt;=0,"Valor maior que zero",IF(COUNTIFS(Medios,D1175)&lt;&gt;1,"Escolha um meio",IF(COUNTIFS(GastoID,A1175)&lt;&gt;1,"Confira o ID da despesa",IF(SUMIFS(GastoValido,GastoID,A1175)&lt;=0,"Corrija a obrigação",IF(B1175&lt;SUMIFS(GastoFecha,GastoID,A1175),"Anterior à despesa","OK"))))))))))))</f>
        <v/>
      </c>
      <c r="H1175" s="34" t="n">
        <f aca="false">IF(G1175="OK",C1175,0)</f>
        <v>0</v>
      </c>
    </row>
    <row r="1176" customFormat="false" ht="25" hidden="false" customHeight="true" outlineLevel="0" collapsed="false">
      <c r="A1176" s="31"/>
      <c r="B1176" s="32"/>
      <c r="C1176" s="33"/>
      <c r="D1176" s="31"/>
      <c r="E1176" s="31"/>
      <c r="F1176" s="31"/>
      <c r="G1176" s="36" t="str">
        <f aca="false">IF(COUNTA(A1176:F1176)=0,"",IF(E1176="","Falta o código",IF(E1176&lt;&gt;TRIM(E1176),"Confira o código",IF(COUNTIFS(PagoID,E1176)&gt;1,"Código repetido",IF(NOT(ISNUMBER(B1176)),"Confira a data",IF(OR(B1176&lt;1,B1176&gt;73415,INT(B1176)&lt;&gt;B1176),"Confira a data",IF(NOT(ISNUMBER(C1176)),"Confira o valor",IF(C1176&lt;=0,"Valor maior que zero",IF(COUNTIFS(Medios,D1176)&lt;&gt;1,"Escolha um meio",IF(COUNTIFS(GastoID,A1176)&lt;&gt;1,"Confira o ID da despesa",IF(SUMIFS(GastoValido,GastoID,A1176)&lt;=0,"Corrija a obrigação",IF(B1176&lt;SUMIFS(GastoFecha,GastoID,A1176),"Anterior à despesa","OK"))))))))))))</f>
        <v/>
      </c>
      <c r="H1176" s="34" t="n">
        <f aca="false">IF(G1176="OK",C1176,0)</f>
        <v>0</v>
      </c>
    </row>
    <row r="1177" customFormat="false" ht="25" hidden="false" customHeight="true" outlineLevel="0" collapsed="false">
      <c r="A1177" s="31"/>
      <c r="B1177" s="32"/>
      <c r="C1177" s="33"/>
      <c r="D1177" s="31"/>
      <c r="E1177" s="31"/>
      <c r="F1177" s="31"/>
      <c r="G1177" s="36" t="str">
        <f aca="false">IF(COUNTA(A1177:F1177)=0,"",IF(E1177="","Falta o código",IF(E1177&lt;&gt;TRIM(E1177),"Confira o código",IF(COUNTIFS(PagoID,E1177)&gt;1,"Código repetido",IF(NOT(ISNUMBER(B1177)),"Confira a data",IF(OR(B1177&lt;1,B1177&gt;73415,INT(B1177)&lt;&gt;B1177),"Confira a data",IF(NOT(ISNUMBER(C1177)),"Confira o valor",IF(C1177&lt;=0,"Valor maior que zero",IF(COUNTIFS(Medios,D1177)&lt;&gt;1,"Escolha um meio",IF(COUNTIFS(GastoID,A1177)&lt;&gt;1,"Confira o ID da despesa",IF(SUMIFS(GastoValido,GastoID,A1177)&lt;=0,"Corrija a obrigação",IF(B1177&lt;SUMIFS(GastoFecha,GastoID,A1177),"Anterior à despesa","OK"))))))))))))</f>
        <v/>
      </c>
      <c r="H1177" s="34" t="n">
        <f aca="false">IF(G1177="OK",C1177,0)</f>
        <v>0</v>
      </c>
    </row>
    <row r="1178" customFormat="false" ht="25" hidden="false" customHeight="true" outlineLevel="0" collapsed="false">
      <c r="A1178" s="31"/>
      <c r="B1178" s="32"/>
      <c r="C1178" s="33"/>
      <c r="D1178" s="31"/>
      <c r="E1178" s="31"/>
      <c r="F1178" s="31"/>
      <c r="G1178" s="36" t="str">
        <f aca="false">IF(COUNTA(A1178:F1178)=0,"",IF(E1178="","Falta o código",IF(E1178&lt;&gt;TRIM(E1178),"Confira o código",IF(COUNTIFS(PagoID,E1178)&gt;1,"Código repetido",IF(NOT(ISNUMBER(B1178)),"Confira a data",IF(OR(B1178&lt;1,B1178&gt;73415,INT(B1178)&lt;&gt;B1178),"Confira a data",IF(NOT(ISNUMBER(C1178)),"Confira o valor",IF(C1178&lt;=0,"Valor maior que zero",IF(COUNTIFS(Medios,D1178)&lt;&gt;1,"Escolha um meio",IF(COUNTIFS(GastoID,A1178)&lt;&gt;1,"Confira o ID da despesa",IF(SUMIFS(GastoValido,GastoID,A1178)&lt;=0,"Corrija a obrigação",IF(B1178&lt;SUMIFS(GastoFecha,GastoID,A1178),"Anterior à despesa","OK"))))))))))))</f>
        <v/>
      </c>
      <c r="H1178" s="34" t="n">
        <f aca="false">IF(G1178="OK",C1178,0)</f>
        <v>0</v>
      </c>
    </row>
    <row r="1179" customFormat="false" ht="25" hidden="false" customHeight="true" outlineLevel="0" collapsed="false">
      <c r="A1179" s="31"/>
      <c r="B1179" s="32"/>
      <c r="C1179" s="33"/>
      <c r="D1179" s="31"/>
      <c r="E1179" s="31"/>
      <c r="F1179" s="31"/>
      <c r="G1179" s="36" t="str">
        <f aca="false">IF(COUNTA(A1179:F1179)=0,"",IF(E1179="","Falta o código",IF(E1179&lt;&gt;TRIM(E1179),"Confira o código",IF(COUNTIFS(PagoID,E1179)&gt;1,"Código repetido",IF(NOT(ISNUMBER(B1179)),"Confira a data",IF(OR(B1179&lt;1,B1179&gt;73415,INT(B1179)&lt;&gt;B1179),"Confira a data",IF(NOT(ISNUMBER(C1179)),"Confira o valor",IF(C1179&lt;=0,"Valor maior que zero",IF(COUNTIFS(Medios,D1179)&lt;&gt;1,"Escolha um meio",IF(COUNTIFS(GastoID,A1179)&lt;&gt;1,"Confira o ID da despesa",IF(SUMIFS(GastoValido,GastoID,A1179)&lt;=0,"Corrija a obrigação",IF(B1179&lt;SUMIFS(GastoFecha,GastoID,A1179),"Anterior à despesa","OK"))))))))))))</f>
        <v/>
      </c>
      <c r="H1179" s="34" t="n">
        <f aca="false">IF(G1179="OK",C1179,0)</f>
        <v>0</v>
      </c>
    </row>
    <row r="1180" customFormat="false" ht="25" hidden="false" customHeight="true" outlineLevel="0" collapsed="false">
      <c r="A1180" s="31"/>
      <c r="B1180" s="32"/>
      <c r="C1180" s="33"/>
      <c r="D1180" s="31"/>
      <c r="E1180" s="31"/>
      <c r="F1180" s="31"/>
      <c r="G1180" s="36" t="str">
        <f aca="false">IF(COUNTA(A1180:F1180)=0,"",IF(E1180="","Falta o código",IF(E1180&lt;&gt;TRIM(E1180),"Confira o código",IF(COUNTIFS(PagoID,E1180)&gt;1,"Código repetido",IF(NOT(ISNUMBER(B1180)),"Confira a data",IF(OR(B1180&lt;1,B1180&gt;73415,INT(B1180)&lt;&gt;B1180),"Confira a data",IF(NOT(ISNUMBER(C1180)),"Confira o valor",IF(C1180&lt;=0,"Valor maior que zero",IF(COUNTIFS(Medios,D1180)&lt;&gt;1,"Escolha um meio",IF(COUNTIFS(GastoID,A1180)&lt;&gt;1,"Confira o ID da despesa",IF(SUMIFS(GastoValido,GastoID,A1180)&lt;=0,"Corrija a obrigação",IF(B1180&lt;SUMIFS(GastoFecha,GastoID,A1180),"Anterior à despesa","OK"))))))))))))</f>
        <v/>
      </c>
      <c r="H1180" s="34" t="n">
        <f aca="false">IF(G1180="OK",C1180,0)</f>
        <v>0</v>
      </c>
    </row>
    <row r="1181" customFormat="false" ht="25" hidden="false" customHeight="true" outlineLevel="0" collapsed="false">
      <c r="A1181" s="31"/>
      <c r="B1181" s="32"/>
      <c r="C1181" s="33"/>
      <c r="D1181" s="31"/>
      <c r="E1181" s="31"/>
      <c r="F1181" s="31"/>
      <c r="G1181" s="36" t="str">
        <f aca="false">IF(COUNTA(A1181:F1181)=0,"",IF(E1181="","Falta o código",IF(E1181&lt;&gt;TRIM(E1181),"Confira o código",IF(COUNTIFS(PagoID,E1181)&gt;1,"Código repetido",IF(NOT(ISNUMBER(B1181)),"Confira a data",IF(OR(B1181&lt;1,B1181&gt;73415,INT(B1181)&lt;&gt;B1181),"Confira a data",IF(NOT(ISNUMBER(C1181)),"Confira o valor",IF(C1181&lt;=0,"Valor maior que zero",IF(COUNTIFS(Medios,D1181)&lt;&gt;1,"Escolha um meio",IF(COUNTIFS(GastoID,A1181)&lt;&gt;1,"Confira o ID da despesa",IF(SUMIFS(GastoValido,GastoID,A1181)&lt;=0,"Corrija a obrigação",IF(B1181&lt;SUMIFS(GastoFecha,GastoID,A1181),"Anterior à despesa","OK"))))))))))))</f>
        <v/>
      </c>
      <c r="H1181" s="34" t="n">
        <f aca="false">IF(G1181="OK",C1181,0)</f>
        <v>0</v>
      </c>
    </row>
    <row r="1182" customFormat="false" ht="25" hidden="false" customHeight="true" outlineLevel="0" collapsed="false">
      <c r="A1182" s="31"/>
      <c r="B1182" s="32"/>
      <c r="C1182" s="33"/>
      <c r="D1182" s="31"/>
      <c r="E1182" s="31"/>
      <c r="F1182" s="31"/>
      <c r="G1182" s="36" t="str">
        <f aca="false">IF(COUNTA(A1182:F1182)=0,"",IF(E1182="","Falta o código",IF(E1182&lt;&gt;TRIM(E1182),"Confira o código",IF(COUNTIFS(PagoID,E1182)&gt;1,"Código repetido",IF(NOT(ISNUMBER(B1182)),"Confira a data",IF(OR(B1182&lt;1,B1182&gt;73415,INT(B1182)&lt;&gt;B1182),"Confira a data",IF(NOT(ISNUMBER(C1182)),"Confira o valor",IF(C1182&lt;=0,"Valor maior que zero",IF(COUNTIFS(Medios,D1182)&lt;&gt;1,"Escolha um meio",IF(COUNTIFS(GastoID,A1182)&lt;&gt;1,"Confira o ID da despesa",IF(SUMIFS(GastoValido,GastoID,A1182)&lt;=0,"Corrija a obrigação",IF(B1182&lt;SUMIFS(GastoFecha,GastoID,A1182),"Anterior à despesa","OK"))))))))))))</f>
        <v/>
      </c>
      <c r="H1182" s="34" t="n">
        <f aca="false">IF(G1182="OK",C1182,0)</f>
        <v>0</v>
      </c>
    </row>
    <row r="1183" customFormat="false" ht="25" hidden="false" customHeight="true" outlineLevel="0" collapsed="false">
      <c r="A1183" s="31"/>
      <c r="B1183" s="32"/>
      <c r="C1183" s="33"/>
      <c r="D1183" s="31"/>
      <c r="E1183" s="31"/>
      <c r="F1183" s="31"/>
      <c r="G1183" s="36" t="str">
        <f aca="false">IF(COUNTA(A1183:F1183)=0,"",IF(E1183="","Falta o código",IF(E1183&lt;&gt;TRIM(E1183),"Confira o código",IF(COUNTIFS(PagoID,E1183)&gt;1,"Código repetido",IF(NOT(ISNUMBER(B1183)),"Confira a data",IF(OR(B1183&lt;1,B1183&gt;73415,INT(B1183)&lt;&gt;B1183),"Confira a data",IF(NOT(ISNUMBER(C1183)),"Confira o valor",IF(C1183&lt;=0,"Valor maior que zero",IF(COUNTIFS(Medios,D1183)&lt;&gt;1,"Escolha um meio",IF(COUNTIFS(GastoID,A1183)&lt;&gt;1,"Confira o ID da despesa",IF(SUMIFS(GastoValido,GastoID,A1183)&lt;=0,"Corrija a obrigação",IF(B1183&lt;SUMIFS(GastoFecha,GastoID,A1183),"Anterior à despesa","OK"))))))))))))</f>
        <v/>
      </c>
      <c r="H1183" s="34" t="n">
        <f aca="false">IF(G1183="OK",C1183,0)</f>
        <v>0</v>
      </c>
    </row>
    <row r="1184" customFormat="false" ht="25" hidden="false" customHeight="true" outlineLevel="0" collapsed="false">
      <c r="A1184" s="31"/>
      <c r="B1184" s="32"/>
      <c r="C1184" s="33"/>
      <c r="D1184" s="31"/>
      <c r="E1184" s="31"/>
      <c r="F1184" s="31"/>
      <c r="G1184" s="36" t="str">
        <f aca="false">IF(COUNTA(A1184:F1184)=0,"",IF(E1184="","Falta o código",IF(E1184&lt;&gt;TRIM(E1184),"Confira o código",IF(COUNTIFS(PagoID,E1184)&gt;1,"Código repetido",IF(NOT(ISNUMBER(B1184)),"Confira a data",IF(OR(B1184&lt;1,B1184&gt;73415,INT(B1184)&lt;&gt;B1184),"Confira a data",IF(NOT(ISNUMBER(C1184)),"Confira o valor",IF(C1184&lt;=0,"Valor maior que zero",IF(COUNTIFS(Medios,D1184)&lt;&gt;1,"Escolha um meio",IF(COUNTIFS(GastoID,A1184)&lt;&gt;1,"Confira o ID da despesa",IF(SUMIFS(GastoValido,GastoID,A1184)&lt;=0,"Corrija a obrigação",IF(B1184&lt;SUMIFS(GastoFecha,GastoID,A1184),"Anterior à despesa","OK"))))))))))))</f>
        <v/>
      </c>
      <c r="H1184" s="34" t="n">
        <f aca="false">IF(G1184="OK",C1184,0)</f>
        <v>0</v>
      </c>
    </row>
    <row r="1185" customFormat="false" ht="25" hidden="false" customHeight="true" outlineLevel="0" collapsed="false">
      <c r="A1185" s="31"/>
      <c r="B1185" s="32"/>
      <c r="C1185" s="33"/>
      <c r="D1185" s="31"/>
      <c r="E1185" s="31"/>
      <c r="F1185" s="31"/>
      <c r="G1185" s="36" t="str">
        <f aca="false">IF(COUNTA(A1185:F1185)=0,"",IF(E1185="","Falta o código",IF(E1185&lt;&gt;TRIM(E1185),"Confira o código",IF(COUNTIFS(PagoID,E1185)&gt;1,"Código repetido",IF(NOT(ISNUMBER(B1185)),"Confira a data",IF(OR(B1185&lt;1,B1185&gt;73415,INT(B1185)&lt;&gt;B1185),"Confira a data",IF(NOT(ISNUMBER(C1185)),"Confira o valor",IF(C1185&lt;=0,"Valor maior que zero",IF(COUNTIFS(Medios,D1185)&lt;&gt;1,"Escolha um meio",IF(COUNTIFS(GastoID,A1185)&lt;&gt;1,"Confira o ID da despesa",IF(SUMIFS(GastoValido,GastoID,A1185)&lt;=0,"Corrija a obrigação",IF(B1185&lt;SUMIFS(GastoFecha,GastoID,A1185),"Anterior à despesa","OK"))))))))))))</f>
        <v/>
      </c>
      <c r="H1185" s="34" t="n">
        <f aca="false">IF(G1185="OK",C1185,0)</f>
        <v>0</v>
      </c>
    </row>
    <row r="1186" customFormat="false" ht="25" hidden="false" customHeight="true" outlineLevel="0" collapsed="false">
      <c r="A1186" s="31"/>
      <c r="B1186" s="32"/>
      <c r="C1186" s="33"/>
      <c r="D1186" s="31"/>
      <c r="E1186" s="31"/>
      <c r="F1186" s="31"/>
      <c r="G1186" s="36" t="str">
        <f aca="false">IF(COUNTA(A1186:F1186)=0,"",IF(E1186="","Falta o código",IF(E1186&lt;&gt;TRIM(E1186),"Confira o código",IF(COUNTIFS(PagoID,E1186)&gt;1,"Código repetido",IF(NOT(ISNUMBER(B1186)),"Confira a data",IF(OR(B1186&lt;1,B1186&gt;73415,INT(B1186)&lt;&gt;B1186),"Confira a data",IF(NOT(ISNUMBER(C1186)),"Confira o valor",IF(C1186&lt;=0,"Valor maior que zero",IF(COUNTIFS(Medios,D1186)&lt;&gt;1,"Escolha um meio",IF(COUNTIFS(GastoID,A1186)&lt;&gt;1,"Confira o ID da despesa",IF(SUMIFS(GastoValido,GastoID,A1186)&lt;=0,"Corrija a obrigação",IF(B1186&lt;SUMIFS(GastoFecha,GastoID,A1186),"Anterior à despesa","OK"))))))))))))</f>
        <v/>
      </c>
      <c r="H1186" s="34" t="n">
        <f aca="false">IF(G1186="OK",C1186,0)</f>
        <v>0</v>
      </c>
    </row>
    <row r="1187" customFormat="false" ht="25" hidden="false" customHeight="true" outlineLevel="0" collapsed="false">
      <c r="A1187" s="31"/>
      <c r="B1187" s="32"/>
      <c r="C1187" s="33"/>
      <c r="D1187" s="31"/>
      <c r="E1187" s="31"/>
      <c r="F1187" s="31"/>
      <c r="G1187" s="36" t="str">
        <f aca="false">IF(COUNTA(A1187:F1187)=0,"",IF(E1187="","Falta o código",IF(E1187&lt;&gt;TRIM(E1187),"Confira o código",IF(COUNTIFS(PagoID,E1187)&gt;1,"Código repetido",IF(NOT(ISNUMBER(B1187)),"Confira a data",IF(OR(B1187&lt;1,B1187&gt;73415,INT(B1187)&lt;&gt;B1187),"Confira a data",IF(NOT(ISNUMBER(C1187)),"Confira o valor",IF(C1187&lt;=0,"Valor maior que zero",IF(COUNTIFS(Medios,D1187)&lt;&gt;1,"Escolha um meio",IF(COUNTIFS(GastoID,A1187)&lt;&gt;1,"Confira o ID da despesa",IF(SUMIFS(GastoValido,GastoID,A1187)&lt;=0,"Corrija a obrigação",IF(B1187&lt;SUMIFS(GastoFecha,GastoID,A1187),"Anterior à despesa","OK"))))))))))))</f>
        <v/>
      </c>
      <c r="H1187" s="34" t="n">
        <f aca="false">IF(G1187="OK",C1187,0)</f>
        <v>0</v>
      </c>
    </row>
    <row r="1188" customFormat="false" ht="25" hidden="false" customHeight="true" outlineLevel="0" collapsed="false">
      <c r="A1188" s="31"/>
      <c r="B1188" s="32"/>
      <c r="C1188" s="33"/>
      <c r="D1188" s="31"/>
      <c r="E1188" s="31"/>
      <c r="F1188" s="31"/>
      <c r="G1188" s="36" t="str">
        <f aca="false">IF(COUNTA(A1188:F1188)=0,"",IF(E1188="","Falta o código",IF(E1188&lt;&gt;TRIM(E1188),"Confira o código",IF(COUNTIFS(PagoID,E1188)&gt;1,"Código repetido",IF(NOT(ISNUMBER(B1188)),"Confira a data",IF(OR(B1188&lt;1,B1188&gt;73415,INT(B1188)&lt;&gt;B1188),"Confira a data",IF(NOT(ISNUMBER(C1188)),"Confira o valor",IF(C1188&lt;=0,"Valor maior que zero",IF(COUNTIFS(Medios,D1188)&lt;&gt;1,"Escolha um meio",IF(COUNTIFS(GastoID,A1188)&lt;&gt;1,"Confira o ID da despesa",IF(SUMIFS(GastoValido,GastoID,A1188)&lt;=0,"Corrija a obrigação",IF(B1188&lt;SUMIFS(GastoFecha,GastoID,A1188),"Anterior à despesa","OK"))))))))))))</f>
        <v/>
      </c>
      <c r="H1188" s="34" t="n">
        <f aca="false">IF(G1188="OK",C1188,0)</f>
        <v>0</v>
      </c>
    </row>
    <row r="1189" customFormat="false" ht="25" hidden="false" customHeight="true" outlineLevel="0" collapsed="false">
      <c r="A1189" s="31"/>
      <c r="B1189" s="32"/>
      <c r="C1189" s="33"/>
      <c r="D1189" s="31"/>
      <c r="E1189" s="31"/>
      <c r="F1189" s="31"/>
      <c r="G1189" s="36" t="str">
        <f aca="false">IF(COUNTA(A1189:F1189)=0,"",IF(E1189="","Falta o código",IF(E1189&lt;&gt;TRIM(E1189),"Confira o código",IF(COUNTIFS(PagoID,E1189)&gt;1,"Código repetido",IF(NOT(ISNUMBER(B1189)),"Confira a data",IF(OR(B1189&lt;1,B1189&gt;73415,INT(B1189)&lt;&gt;B1189),"Confira a data",IF(NOT(ISNUMBER(C1189)),"Confira o valor",IF(C1189&lt;=0,"Valor maior que zero",IF(COUNTIFS(Medios,D1189)&lt;&gt;1,"Escolha um meio",IF(COUNTIFS(GastoID,A1189)&lt;&gt;1,"Confira o ID da despesa",IF(SUMIFS(GastoValido,GastoID,A1189)&lt;=0,"Corrija a obrigação",IF(B1189&lt;SUMIFS(GastoFecha,GastoID,A1189),"Anterior à despesa","OK"))))))))))))</f>
        <v/>
      </c>
      <c r="H1189" s="34" t="n">
        <f aca="false">IF(G1189="OK",C1189,0)</f>
        <v>0</v>
      </c>
    </row>
    <row r="1190" customFormat="false" ht="25" hidden="false" customHeight="true" outlineLevel="0" collapsed="false">
      <c r="A1190" s="31"/>
      <c r="B1190" s="32"/>
      <c r="C1190" s="33"/>
      <c r="D1190" s="31"/>
      <c r="E1190" s="31"/>
      <c r="F1190" s="31"/>
      <c r="G1190" s="36" t="str">
        <f aca="false">IF(COUNTA(A1190:F1190)=0,"",IF(E1190="","Falta o código",IF(E1190&lt;&gt;TRIM(E1190),"Confira o código",IF(COUNTIFS(PagoID,E1190)&gt;1,"Código repetido",IF(NOT(ISNUMBER(B1190)),"Confira a data",IF(OR(B1190&lt;1,B1190&gt;73415,INT(B1190)&lt;&gt;B1190),"Confira a data",IF(NOT(ISNUMBER(C1190)),"Confira o valor",IF(C1190&lt;=0,"Valor maior que zero",IF(COUNTIFS(Medios,D1190)&lt;&gt;1,"Escolha um meio",IF(COUNTIFS(GastoID,A1190)&lt;&gt;1,"Confira o ID da despesa",IF(SUMIFS(GastoValido,GastoID,A1190)&lt;=0,"Corrija a obrigação",IF(B1190&lt;SUMIFS(GastoFecha,GastoID,A1190),"Anterior à despesa","OK"))))))))))))</f>
        <v/>
      </c>
      <c r="H1190" s="34" t="n">
        <f aca="false">IF(G1190="OK",C1190,0)</f>
        <v>0</v>
      </c>
    </row>
    <row r="1191" customFormat="false" ht="25" hidden="false" customHeight="true" outlineLevel="0" collapsed="false">
      <c r="A1191" s="31"/>
      <c r="B1191" s="32"/>
      <c r="C1191" s="33"/>
      <c r="D1191" s="31"/>
      <c r="E1191" s="31"/>
      <c r="F1191" s="31"/>
      <c r="G1191" s="36" t="str">
        <f aca="false">IF(COUNTA(A1191:F1191)=0,"",IF(E1191="","Falta o código",IF(E1191&lt;&gt;TRIM(E1191),"Confira o código",IF(COUNTIFS(PagoID,E1191)&gt;1,"Código repetido",IF(NOT(ISNUMBER(B1191)),"Confira a data",IF(OR(B1191&lt;1,B1191&gt;73415,INT(B1191)&lt;&gt;B1191),"Confira a data",IF(NOT(ISNUMBER(C1191)),"Confira o valor",IF(C1191&lt;=0,"Valor maior que zero",IF(COUNTIFS(Medios,D1191)&lt;&gt;1,"Escolha um meio",IF(COUNTIFS(GastoID,A1191)&lt;&gt;1,"Confira o ID da despesa",IF(SUMIFS(GastoValido,GastoID,A1191)&lt;=0,"Corrija a obrigação",IF(B1191&lt;SUMIFS(GastoFecha,GastoID,A1191),"Anterior à despesa","OK"))))))))))))</f>
        <v/>
      </c>
      <c r="H1191" s="34" t="n">
        <f aca="false">IF(G1191="OK",C1191,0)</f>
        <v>0</v>
      </c>
    </row>
    <row r="1192" customFormat="false" ht="25" hidden="false" customHeight="true" outlineLevel="0" collapsed="false">
      <c r="A1192" s="31"/>
      <c r="B1192" s="32"/>
      <c r="C1192" s="33"/>
      <c r="D1192" s="31"/>
      <c r="E1192" s="31"/>
      <c r="F1192" s="31"/>
      <c r="G1192" s="36" t="str">
        <f aca="false">IF(COUNTA(A1192:F1192)=0,"",IF(E1192="","Falta o código",IF(E1192&lt;&gt;TRIM(E1192),"Confira o código",IF(COUNTIFS(PagoID,E1192)&gt;1,"Código repetido",IF(NOT(ISNUMBER(B1192)),"Confira a data",IF(OR(B1192&lt;1,B1192&gt;73415,INT(B1192)&lt;&gt;B1192),"Confira a data",IF(NOT(ISNUMBER(C1192)),"Confira o valor",IF(C1192&lt;=0,"Valor maior que zero",IF(COUNTIFS(Medios,D1192)&lt;&gt;1,"Escolha um meio",IF(COUNTIFS(GastoID,A1192)&lt;&gt;1,"Confira o ID da despesa",IF(SUMIFS(GastoValido,GastoID,A1192)&lt;=0,"Corrija a obrigação",IF(B1192&lt;SUMIFS(GastoFecha,GastoID,A1192),"Anterior à despesa","OK"))))))))))))</f>
        <v/>
      </c>
      <c r="H1192" s="34" t="n">
        <f aca="false">IF(G1192="OK",C1192,0)</f>
        <v>0</v>
      </c>
    </row>
    <row r="1193" customFormat="false" ht="25" hidden="false" customHeight="true" outlineLevel="0" collapsed="false">
      <c r="A1193" s="31"/>
      <c r="B1193" s="32"/>
      <c r="C1193" s="33"/>
      <c r="D1193" s="31"/>
      <c r="E1193" s="31"/>
      <c r="F1193" s="31"/>
      <c r="G1193" s="36" t="str">
        <f aca="false">IF(COUNTA(A1193:F1193)=0,"",IF(E1193="","Falta o código",IF(E1193&lt;&gt;TRIM(E1193),"Confira o código",IF(COUNTIFS(PagoID,E1193)&gt;1,"Código repetido",IF(NOT(ISNUMBER(B1193)),"Confira a data",IF(OR(B1193&lt;1,B1193&gt;73415,INT(B1193)&lt;&gt;B1193),"Confira a data",IF(NOT(ISNUMBER(C1193)),"Confira o valor",IF(C1193&lt;=0,"Valor maior que zero",IF(COUNTIFS(Medios,D1193)&lt;&gt;1,"Escolha um meio",IF(COUNTIFS(GastoID,A1193)&lt;&gt;1,"Confira o ID da despesa",IF(SUMIFS(GastoValido,GastoID,A1193)&lt;=0,"Corrija a obrigação",IF(B1193&lt;SUMIFS(GastoFecha,GastoID,A1193),"Anterior à despesa","OK"))))))))))))</f>
        <v/>
      </c>
      <c r="H1193" s="34" t="n">
        <f aca="false">IF(G1193="OK",C1193,0)</f>
        <v>0</v>
      </c>
    </row>
    <row r="1194" customFormat="false" ht="25" hidden="false" customHeight="true" outlineLevel="0" collapsed="false">
      <c r="A1194" s="31"/>
      <c r="B1194" s="32"/>
      <c r="C1194" s="33"/>
      <c r="D1194" s="31"/>
      <c r="E1194" s="31"/>
      <c r="F1194" s="31"/>
      <c r="G1194" s="36" t="str">
        <f aca="false">IF(COUNTA(A1194:F1194)=0,"",IF(E1194="","Falta o código",IF(E1194&lt;&gt;TRIM(E1194),"Confira o código",IF(COUNTIFS(PagoID,E1194)&gt;1,"Código repetido",IF(NOT(ISNUMBER(B1194)),"Confira a data",IF(OR(B1194&lt;1,B1194&gt;73415,INT(B1194)&lt;&gt;B1194),"Confira a data",IF(NOT(ISNUMBER(C1194)),"Confira o valor",IF(C1194&lt;=0,"Valor maior que zero",IF(COUNTIFS(Medios,D1194)&lt;&gt;1,"Escolha um meio",IF(COUNTIFS(GastoID,A1194)&lt;&gt;1,"Confira o ID da despesa",IF(SUMIFS(GastoValido,GastoID,A1194)&lt;=0,"Corrija a obrigação",IF(B1194&lt;SUMIFS(GastoFecha,GastoID,A1194),"Anterior à despesa","OK"))))))))))))</f>
        <v/>
      </c>
      <c r="H1194" s="34" t="n">
        <f aca="false">IF(G1194="OK",C1194,0)</f>
        <v>0</v>
      </c>
    </row>
    <row r="1195" customFormat="false" ht="25" hidden="false" customHeight="true" outlineLevel="0" collapsed="false">
      <c r="A1195" s="31"/>
      <c r="B1195" s="32"/>
      <c r="C1195" s="33"/>
      <c r="D1195" s="31"/>
      <c r="E1195" s="31"/>
      <c r="F1195" s="31"/>
      <c r="G1195" s="36" t="str">
        <f aca="false">IF(COUNTA(A1195:F1195)=0,"",IF(E1195="","Falta o código",IF(E1195&lt;&gt;TRIM(E1195),"Confira o código",IF(COUNTIFS(PagoID,E1195)&gt;1,"Código repetido",IF(NOT(ISNUMBER(B1195)),"Confira a data",IF(OR(B1195&lt;1,B1195&gt;73415,INT(B1195)&lt;&gt;B1195),"Confira a data",IF(NOT(ISNUMBER(C1195)),"Confira o valor",IF(C1195&lt;=0,"Valor maior que zero",IF(COUNTIFS(Medios,D1195)&lt;&gt;1,"Escolha um meio",IF(COUNTIFS(GastoID,A1195)&lt;&gt;1,"Confira o ID da despesa",IF(SUMIFS(GastoValido,GastoID,A1195)&lt;=0,"Corrija a obrigação",IF(B1195&lt;SUMIFS(GastoFecha,GastoID,A1195),"Anterior à despesa","OK"))))))))))))</f>
        <v/>
      </c>
      <c r="H1195" s="34" t="n">
        <f aca="false">IF(G1195="OK",C1195,0)</f>
        <v>0</v>
      </c>
    </row>
    <row r="1196" customFormat="false" ht="25" hidden="false" customHeight="true" outlineLevel="0" collapsed="false">
      <c r="A1196" s="31"/>
      <c r="B1196" s="32"/>
      <c r="C1196" s="33"/>
      <c r="D1196" s="31"/>
      <c r="E1196" s="31"/>
      <c r="F1196" s="31"/>
      <c r="G1196" s="36" t="str">
        <f aca="false">IF(COUNTA(A1196:F1196)=0,"",IF(E1196="","Falta o código",IF(E1196&lt;&gt;TRIM(E1196),"Confira o código",IF(COUNTIFS(PagoID,E1196)&gt;1,"Código repetido",IF(NOT(ISNUMBER(B1196)),"Confira a data",IF(OR(B1196&lt;1,B1196&gt;73415,INT(B1196)&lt;&gt;B1196),"Confira a data",IF(NOT(ISNUMBER(C1196)),"Confira o valor",IF(C1196&lt;=0,"Valor maior que zero",IF(COUNTIFS(Medios,D1196)&lt;&gt;1,"Escolha um meio",IF(COUNTIFS(GastoID,A1196)&lt;&gt;1,"Confira o ID da despesa",IF(SUMIFS(GastoValido,GastoID,A1196)&lt;=0,"Corrija a obrigação",IF(B1196&lt;SUMIFS(GastoFecha,GastoID,A1196),"Anterior à despesa","OK"))))))))))))</f>
        <v/>
      </c>
      <c r="H1196" s="34" t="n">
        <f aca="false">IF(G1196="OK",C1196,0)</f>
        <v>0</v>
      </c>
    </row>
    <row r="1197" customFormat="false" ht="25" hidden="false" customHeight="true" outlineLevel="0" collapsed="false">
      <c r="A1197" s="31"/>
      <c r="B1197" s="32"/>
      <c r="C1197" s="33"/>
      <c r="D1197" s="31"/>
      <c r="E1197" s="31"/>
      <c r="F1197" s="31"/>
      <c r="G1197" s="36" t="str">
        <f aca="false">IF(COUNTA(A1197:F1197)=0,"",IF(E1197="","Falta o código",IF(E1197&lt;&gt;TRIM(E1197),"Confira o código",IF(COUNTIFS(PagoID,E1197)&gt;1,"Código repetido",IF(NOT(ISNUMBER(B1197)),"Confira a data",IF(OR(B1197&lt;1,B1197&gt;73415,INT(B1197)&lt;&gt;B1197),"Confira a data",IF(NOT(ISNUMBER(C1197)),"Confira o valor",IF(C1197&lt;=0,"Valor maior que zero",IF(COUNTIFS(Medios,D1197)&lt;&gt;1,"Escolha um meio",IF(COUNTIFS(GastoID,A1197)&lt;&gt;1,"Confira o ID da despesa",IF(SUMIFS(GastoValido,GastoID,A1197)&lt;=0,"Corrija a obrigação",IF(B1197&lt;SUMIFS(GastoFecha,GastoID,A1197),"Anterior à despesa","OK"))))))))))))</f>
        <v/>
      </c>
      <c r="H1197" s="34" t="n">
        <f aca="false">IF(G1197="OK",C1197,0)</f>
        <v>0</v>
      </c>
    </row>
    <row r="1198" customFormat="false" ht="25" hidden="false" customHeight="true" outlineLevel="0" collapsed="false">
      <c r="A1198" s="31"/>
      <c r="B1198" s="32"/>
      <c r="C1198" s="33"/>
      <c r="D1198" s="31"/>
      <c r="E1198" s="31"/>
      <c r="F1198" s="31"/>
      <c r="G1198" s="36" t="str">
        <f aca="false">IF(COUNTA(A1198:F1198)=0,"",IF(E1198="","Falta o código",IF(E1198&lt;&gt;TRIM(E1198),"Confira o código",IF(COUNTIFS(PagoID,E1198)&gt;1,"Código repetido",IF(NOT(ISNUMBER(B1198)),"Confira a data",IF(OR(B1198&lt;1,B1198&gt;73415,INT(B1198)&lt;&gt;B1198),"Confira a data",IF(NOT(ISNUMBER(C1198)),"Confira o valor",IF(C1198&lt;=0,"Valor maior que zero",IF(COUNTIFS(Medios,D1198)&lt;&gt;1,"Escolha um meio",IF(COUNTIFS(GastoID,A1198)&lt;&gt;1,"Confira o ID da despesa",IF(SUMIFS(GastoValido,GastoID,A1198)&lt;=0,"Corrija a obrigação",IF(B1198&lt;SUMIFS(GastoFecha,GastoID,A1198),"Anterior à despesa","OK"))))))))))))</f>
        <v/>
      </c>
      <c r="H1198" s="34" t="n">
        <f aca="false">IF(G1198="OK",C1198,0)</f>
        <v>0</v>
      </c>
    </row>
    <row r="1199" customFormat="false" ht="25" hidden="false" customHeight="true" outlineLevel="0" collapsed="false">
      <c r="A1199" s="31"/>
      <c r="B1199" s="32"/>
      <c r="C1199" s="33"/>
      <c r="D1199" s="31"/>
      <c r="E1199" s="31"/>
      <c r="F1199" s="31"/>
      <c r="G1199" s="36" t="str">
        <f aca="false">IF(COUNTA(A1199:F1199)=0,"",IF(E1199="","Falta o código",IF(E1199&lt;&gt;TRIM(E1199),"Confira o código",IF(COUNTIFS(PagoID,E1199)&gt;1,"Código repetido",IF(NOT(ISNUMBER(B1199)),"Confira a data",IF(OR(B1199&lt;1,B1199&gt;73415,INT(B1199)&lt;&gt;B1199),"Confira a data",IF(NOT(ISNUMBER(C1199)),"Confira o valor",IF(C1199&lt;=0,"Valor maior que zero",IF(COUNTIFS(Medios,D1199)&lt;&gt;1,"Escolha um meio",IF(COUNTIFS(GastoID,A1199)&lt;&gt;1,"Confira o ID da despesa",IF(SUMIFS(GastoValido,GastoID,A1199)&lt;=0,"Corrija a obrigação",IF(B1199&lt;SUMIFS(GastoFecha,GastoID,A1199),"Anterior à despesa","OK"))))))))))))</f>
        <v/>
      </c>
      <c r="H1199" s="34" t="n">
        <f aca="false">IF(G1199="OK",C1199,0)</f>
        <v>0</v>
      </c>
    </row>
    <row r="1200" customFormat="false" ht="25" hidden="false" customHeight="true" outlineLevel="0" collapsed="false">
      <c r="A1200" s="31"/>
      <c r="B1200" s="32"/>
      <c r="C1200" s="33"/>
      <c r="D1200" s="31"/>
      <c r="E1200" s="31"/>
      <c r="F1200" s="31"/>
      <c r="G1200" s="36" t="str">
        <f aca="false">IF(COUNTA(A1200:F1200)=0,"",IF(E1200="","Falta o código",IF(E1200&lt;&gt;TRIM(E1200),"Confira o código",IF(COUNTIFS(PagoID,E1200)&gt;1,"Código repetido",IF(NOT(ISNUMBER(B1200)),"Confira a data",IF(OR(B1200&lt;1,B1200&gt;73415,INT(B1200)&lt;&gt;B1200),"Confira a data",IF(NOT(ISNUMBER(C1200)),"Confira o valor",IF(C1200&lt;=0,"Valor maior que zero",IF(COUNTIFS(Medios,D1200)&lt;&gt;1,"Escolha um meio",IF(COUNTIFS(GastoID,A1200)&lt;&gt;1,"Confira o ID da despesa",IF(SUMIFS(GastoValido,GastoID,A1200)&lt;=0,"Corrija a obrigação",IF(B1200&lt;SUMIFS(GastoFecha,GastoID,A1200),"Anterior à despesa","OK"))))))))))))</f>
        <v/>
      </c>
      <c r="H1200" s="34" t="n">
        <f aca="false">IF(G1200="OK",C1200,0)</f>
        <v>0</v>
      </c>
    </row>
    <row r="1201" customFormat="false" ht="25" hidden="false" customHeight="true" outlineLevel="0" collapsed="false">
      <c r="A1201" s="31"/>
      <c r="B1201" s="32"/>
      <c r="C1201" s="33"/>
      <c r="D1201" s="31"/>
      <c r="E1201" s="31"/>
      <c r="F1201" s="31"/>
      <c r="G1201" s="36" t="str">
        <f aca="false">IF(COUNTA(A1201:F1201)=0,"",IF(E1201="","Falta o código",IF(E1201&lt;&gt;TRIM(E1201),"Confira o código",IF(COUNTIFS(PagoID,E1201)&gt;1,"Código repetido",IF(NOT(ISNUMBER(B1201)),"Confira a data",IF(OR(B1201&lt;1,B1201&gt;73415,INT(B1201)&lt;&gt;B1201),"Confira a data",IF(NOT(ISNUMBER(C1201)),"Confira o valor",IF(C1201&lt;=0,"Valor maior que zero",IF(COUNTIFS(Medios,D1201)&lt;&gt;1,"Escolha um meio",IF(COUNTIFS(GastoID,A1201)&lt;&gt;1,"Confira o ID da despesa",IF(SUMIFS(GastoValido,GastoID,A1201)&lt;=0,"Corrija a obrigação",IF(B1201&lt;SUMIFS(GastoFecha,GastoID,A1201),"Anterior à despesa","OK"))))))))))))</f>
        <v/>
      </c>
      <c r="H1201" s="34" t="n">
        <f aca="false">IF(G1201="OK",C1201,0)</f>
        <v>0</v>
      </c>
    </row>
    <row r="1202" customFormat="false" ht="25" hidden="false" customHeight="true" outlineLevel="0" collapsed="false">
      <c r="A1202" s="31"/>
      <c r="B1202" s="32"/>
      <c r="C1202" s="33"/>
      <c r="D1202" s="31"/>
      <c r="E1202" s="31"/>
      <c r="F1202" s="31"/>
      <c r="G1202" s="36" t="str">
        <f aca="false">IF(COUNTA(A1202:F1202)=0,"",IF(E1202="","Falta o código",IF(E1202&lt;&gt;TRIM(E1202),"Confira o código",IF(COUNTIFS(PagoID,E1202)&gt;1,"Código repetido",IF(NOT(ISNUMBER(B1202)),"Confira a data",IF(OR(B1202&lt;1,B1202&gt;73415,INT(B1202)&lt;&gt;B1202),"Confira a data",IF(NOT(ISNUMBER(C1202)),"Confira o valor",IF(C1202&lt;=0,"Valor maior que zero",IF(COUNTIFS(Medios,D1202)&lt;&gt;1,"Escolha um meio",IF(COUNTIFS(GastoID,A1202)&lt;&gt;1,"Confira o ID da despesa",IF(SUMIFS(GastoValido,GastoID,A1202)&lt;=0,"Corrija a obrigação",IF(B1202&lt;SUMIFS(GastoFecha,GastoID,A1202),"Anterior à despesa","OK"))))))))))))</f>
        <v/>
      </c>
      <c r="H1202" s="34" t="n">
        <f aca="false">IF(G1202="OK",C1202,0)</f>
        <v>0</v>
      </c>
    </row>
    <row r="1203" customFormat="false" ht="25" hidden="false" customHeight="true" outlineLevel="0" collapsed="false">
      <c r="A1203" s="31"/>
      <c r="B1203" s="32"/>
      <c r="C1203" s="33"/>
      <c r="D1203" s="31"/>
      <c r="E1203" s="31"/>
      <c r="F1203" s="31"/>
      <c r="G1203" s="36" t="str">
        <f aca="false">IF(COUNTA(A1203:F1203)=0,"",IF(E1203="","Falta o código",IF(E1203&lt;&gt;TRIM(E1203),"Confira o código",IF(COUNTIFS(PagoID,E1203)&gt;1,"Código repetido",IF(NOT(ISNUMBER(B1203)),"Confira a data",IF(OR(B1203&lt;1,B1203&gt;73415,INT(B1203)&lt;&gt;B1203),"Confira a data",IF(NOT(ISNUMBER(C1203)),"Confira o valor",IF(C1203&lt;=0,"Valor maior que zero",IF(COUNTIFS(Medios,D1203)&lt;&gt;1,"Escolha um meio",IF(COUNTIFS(GastoID,A1203)&lt;&gt;1,"Confira o ID da despesa",IF(SUMIFS(GastoValido,GastoID,A1203)&lt;=0,"Corrija a obrigação",IF(B1203&lt;SUMIFS(GastoFecha,GastoID,A1203),"Anterior à despesa","OK"))))))))))))</f>
        <v/>
      </c>
      <c r="H1203" s="34" t="n">
        <f aca="false">IF(G1203="OK",C1203,0)</f>
        <v>0</v>
      </c>
    </row>
    <row r="1204" customFormat="false" ht="25" hidden="false" customHeight="true" outlineLevel="0" collapsed="false">
      <c r="A1204" s="31"/>
      <c r="B1204" s="32"/>
      <c r="C1204" s="33"/>
      <c r="D1204" s="31"/>
      <c r="E1204" s="31"/>
      <c r="F1204" s="31"/>
      <c r="G1204" s="36" t="str">
        <f aca="false">IF(COUNTA(A1204:F1204)=0,"",IF(E1204="","Falta o código",IF(E1204&lt;&gt;TRIM(E1204),"Confira o código",IF(COUNTIFS(PagoID,E1204)&gt;1,"Código repetido",IF(NOT(ISNUMBER(B1204)),"Confira a data",IF(OR(B1204&lt;1,B1204&gt;73415,INT(B1204)&lt;&gt;B1204),"Confira a data",IF(NOT(ISNUMBER(C1204)),"Confira o valor",IF(C1204&lt;=0,"Valor maior que zero",IF(COUNTIFS(Medios,D1204)&lt;&gt;1,"Escolha um meio",IF(COUNTIFS(GastoID,A1204)&lt;&gt;1,"Confira o ID da despesa",IF(SUMIFS(GastoValido,GastoID,A1204)&lt;=0,"Corrija a obrigação",IF(B1204&lt;SUMIFS(GastoFecha,GastoID,A1204),"Anterior à despesa","OK"))))))))))))</f>
        <v/>
      </c>
      <c r="H1204" s="34" t="n">
        <f aca="false">IF(G1204="OK",C1204,0)</f>
        <v>0</v>
      </c>
    </row>
    <row r="1205" customFormat="false" ht="25" hidden="false" customHeight="true" outlineLevel="0" collapsed="false">
      <c r="A1205" s="31"/>
      <c r="B1205" s="32"/>
      <c r="C1205" s="33"/>
      <c r="D1205" s="31"/>
      <c r="E1205" s="31"/>
      <c r="F1205" s="31"/>
      <c r="G1205" s="36" t="str">
        <f aca="false">IF(COUNTA(A1205:F1205)=0,"",IF(E1205="","Falta o código",IF(E1205&lt;&gt;TRIM(E1205),"Confira o código",IF(COUNTIFS(PagoID,E1205)&gt;1,"Código repetido",IF(NOT(ISNUMBER(B1205)),"Confira a data",IF(OR(B1205&lt;1,B1205&gt;73415,INT(B1205)&lt;&gt;B1205),"Confira a data",IF(NOT(ISNUMBER(C1205)),"Confira o valor",IF(C1205&lt;=0,"Valor maior que zero",IF(COUNTIFS(Medios,D1205)&lt;&gt;1,"Escolha um meio",IF(COUNTIFS(GastoID,A1205)&lt;&gt;1,"Confira o ID da despesa",IF(SUMIFS(GastoValido,GastoID,A1205)&lt;=0,"Corrija a obrigação",IF(B1205&lt;SUMIFS(GastoFecha,GastoID,A1205),"Anterior à despesa","OK"))))))))))))</f>
        <v/>
      </c>
      <c r="H1205" s="34" t="n">
        <f aca="false">IF(G1205="OK",C1205,0)</f>
        <v>0</v>
      </c>
    </row>
    <row r="1206" customFormat="false" ht="25" hidden="false" customHeight="true" outlineLevel="0" collapsed="false">
      <c r="A1206" s="31"/>
      <c r="B1206" s="32"/>
      <c r="C1206" s="33"/>
      <c r="D1206" s="31"/>
      <c r="E1206" s="31"/>
      <c r="F1206" s="31"/>
      <c r="G1206" s="36" t="str">
        <f aca="false">IF(COUNTA(A1206:F1206)=0,"",IF(E1206="","Falta o código",IF(E1206&lt;&gt;TRIM(E1206),"Confira o código",IF(COUNTIFS(PagoID,E1206)&gt;1,"Código repetido",IF(NOT(ISNUMBER(B1206)),"Confira a data",IF(OR(B1206&lt;1,B1206&gt;73415,INT(B1206)&lt;&gt;B1206),"Confira a data",IF(NOT(ISNUMBER(C1206)),"Confira o valor",IF(C1206&lt;=0,"Valor maior que zero",IF(COUNTIFS(Medios,D1206)&lt;&gt;1,"Escolha um meio",IF(COUNTIFS(GastoID,A1206)&lt;&gt;1,"Confira o ID da despesa",IF(SUMIFS(GastoValido,GastoID,A1206)&lt;=0,"Corrija a obrigação",IF(B1206&lt;SUMIFS(GastoFecha,GastoID,A1206),"Anterior à despesa","OK"))))))))))))</f>
        <v/>
      </c>
      <c r="H1206" s="34" t="n">
        <f aca="false">IF(G1206="OK",C1206,0)</f>
        <v>0</v>
      </c>
    </row>
    <row r="1207" customFormat="false" ht="25" hidden="false" customHeight="true" outlineLevel="0" collapsed="false">
      <c r="A1207" s="31"/>
      <c r="B1207" s="32"/>
      <c r="C1207" s="33"/>
      <c r="D1207" s="31"/>
      <c r="E1207" s="31"/>
      <c r="F1207" s="31"/>
      <c r="G1207" s="36" t="str">
        <f aca="false">IF(COUNTA(A1207:F1207)=0,"",IF(E1207="","Falta o código",IF(E1207&lt;&gt;TRIM(E1207),"Confira o código",IF(COUNTIFS(PagoID,E1207)&gt;1,"Código repetido",IF(NOT(ISNUMBER(B1207)),"Confira a data",IF(OR(B1207&lt;1,B1207&gt;73415,INT(B1207)&lt;&gt;B1207),"Confira a data",IF(NOT(ISNUMBER(C1207)),"Confira o valor",IF(C1207&lt;=0,"Valor maior que zero",IF(COUNTIFS(Medios,D1207)&lt;&gt;1,"Escolha um meio",IF(COUNTIFS(GastoID,A1207)&lt;&gt;1,"Confira o ID da despesa",IF(SUMIFS(GastoValido,GastoID,A1207)&lt;=0,"Corrija a obrigação",IF(B1207&lt;SUMIFS(GastoFecha,GastoID,A1207),"Anterior à despesa","OK"))))))))))))</f>
        <v/>
      </c>
      <c r="H1207" s="34" t="n">
        <f aca="false">IF(G1207="OK",C1207,0)</f>
        <v>0</v>
      </c>
    </row>
    <row r="1208" customFormat="false" ht="25" hidden="false" customHeight="true" outlineLevel="0" collapsed="false">
      <c r="A1208" s="31"/>
      <c r="B1208" s="32"/>
      <c r="C1208" s="33"/>
      <c r="D1208" s="31"/>
      <c r="E1208" s="31"/>
      <c r="F1208" s="31"/>
      <c r="G1208" s="36" t="str">
        <f aca="false">IF(COUNTA(A1208:F1208)=0,"",IF(E1208="","Falta o código",IF(E1208&lt;&gt;TRIM(E1208),"Confira o código",IF(COUNTIFS(PagoID,E1208)&gt;1,"Código repetido",IF(NOT(ISNUMBER(B1208)),"Confira a data",IF(OR(B1208&lt;1,B1208&gt;73415,INT(B1208)&lt;&gt;B1208),"Confira a data",IF(NOT(ISNUMBER(C1208)),"Confira o valor",IF(C1208&lt;=0,"Valor maior que zero",IF(COUNTIFS(Medios,D1208)&lt;&gt;1,"Escolha um meio",IF(COUNTIFS(GastoID,A1208)&lt;&gt;1,"Confira o ID da despesa",IF(SUMIFS(GastoValido,GastoID,A1208)&lt;=0,"Corrija a obrigação",IF(B1208&lt;SUMIFS(GastoFecha,GastoID,A1208),"Anterior à despesa","OK"))))))))))))</f>
        <v/>
      </c>
      <c r="H1208" s="34" t="n">
        <f aca="false">IF(G1208="OK",C1208,0)</f>
        <v>0</v>
      </c>
    </row>
    <row r="1209" customFormat="false" ht="25" hidden="false" customHeight="true" outlineLevel="0" collapsed="false">
      <c r="A1209" s="31"/>
      <c r="B1209" s="32"/>
      <c r="C1209" s="33"/>
      <c r="D1209" s="31"/>
      <c r="E1209" s="31"/>
      <c r="F1209" s="31"/>
      <c r="G1209" s="36" t="str">
        <f aca="false">IF(COUNTA(A1209:F1209)=0,"",IF(E1209="","Falta o código",IF(E1209&lt;&gt;TRIM(E1209),"Confira o código",IF(COUNTIFS(PagoID,E1209)&gt;1,"Código repetido",IF(NOT(ISNUMBER(B1209)),"Confira a data",IF(OR(B1209&lt;1,B1209&gt;73415,INT(B1209)&lt;&gt;B1209),"Confira a data",IF(NOT(ISNUMBER(C1209)),"Confira o valor",IF(C1209&lt;=0,"Valor maior que zero",IF(COUNTIFS(Medios,D1209)&lt;&gt;1,"Escolha um meio",IF(COUNTIFS(GastoID,A1209)&lt;&gt;1,"Confira o ID da despesa",IF(SUMIFS(GastoValido,GastoID,A1209)&lt;=0,"Corrija a obrigação",IF(B1209&lt;SUMIFS(GastoFecha,GastoID,A1209),"Anterior à despesa","OK"))))))))))))</f>
        <v/>
      </c>
      <c r="H1209" s="34" t="n">
        <f aca="false">IF(G1209="OK",C1209,0)</f>
        <v>0</v>
      </c>
    </row>
    <row r="1210" customFormat="false" ht="25" hidden="false" customHeight="true" outlineLevel="0" collapsed="false">
      <c r="A1210" s="31"/>
      <c r="B1210" s="32"/>
      <c r="C1210" s="33"/>
      <c r="D1210" s="31"/>
      <c r="E1210" s="31"/>
      <c r="F1210" s="31"/>
      <c r="G1210" s="36" t="str">
        <f aca="false">IF(COUNTA(A1210:F1210)=0,"",IF(E1210="","Falta o código",IF(E1210&lt;&gt;TRIM(E1210),"Confira o código",IF(COUNTIFS(PagoID,E1210)&gt;1,"Código repetido",IF(NOT(ISNUMBER(B1210)),"Confira a data",IF(OR(B1210&lt;1,B1210&gt;73415,INT(B1210)&lt;&gt;B1210),"Confira a data",IF(NOT(ISNUMBER(C1210)),"Confira o valor",IF(C1210&lt;=0,"Valor maior que zero",IF(COUNTIFS(Medios,D1210)&lt;&gt;1,"Escolha um meio",IF(COUNTIFS(GastoID,A1210)&lt;&gt;1,"Confira o ID da despesa",IF(SUMIFS(GastoValido,GastoID,A1210)&lt;=0,"Corrija a obrigação",IF(B1210&lt;SUMIFS(GastoFecha,GastoID,A1210),"Anterior à despesa","OK"))))))))))))</f>
        <v/>
      </c>
      <c r="H1210" s="34" t="n">
        <f aca="false">IF(G1210="OK",C1210,0)</f>
        <v>0</v>
      </c>
    </row>
    <row r="1211" customFormat="false" ht="25" hidden="false" customHeight="true" outlineLevel="0" collapsed="false">
      <c r="A1211" s="31"/>
      <c r="B1211" s="32"/>
      <c r="C1211" s="33"/>
      <c r="D1211" s="31"/>
      <c r="E1211" s="31"/>
      <c r="F1211" s="31"/>
      <c r="G1211" s="36" t="str">
        <f aca="false">IF(COUNTA(A1211:F1211)=0,"",IF(E1211="","Falta o código",IF(E1211&lt;&gt;TRIM(E1211),"Confira o código",IF(COUNTIFS(PagoID,E1211)&gt;1,"Código repetido",IF(NOT(ISNUMBER(B1211)),"Confira a data",IF(OR(B1211&lt;1,B1211&gt;73415,INT(B1211)&lt;&gt;B1211),"Confira a data",IF(NOT(ISNUMBER(C1211)),"Confira o valor",IF(C1211&lt;=0,"Valor maior que zero",IF(COUNTIFS(Medios,D1211)&lt;&gt;1,"Escolha um meio",IF(COUNTIFS(GastoID,A1211)&lt;&gt;1,"Confira o ID da despesa",IF(SUMIFS(GastoValido,GastoID,A1211)&lt;=0,"Corrija a obrigação",IF(B1211&lt;SUMIFS(GastoFecha,GastoID,A1211),"Anterior à despesa","OK"))))))))))))</f>
        <v/>
      </c>
      <c r="H1211" s="34" t="n">
        <f aca="false">IF(G1211="OK",C1211,0)</f>
        <v>0</v>
      </c>
    </row>
    <row r="1212" customFormat="false" ht="25" hidden="false" customHeight="true" outlineLevel="0" collapsed="false">
      <c r="A1212" s="31"/>
      <c r="B1212" s="32"/>
      <c r="C1212" s="33"/>
      <c r="D1212" s="31"/>
      <c r="E1212" s="31"/>
      <c r="F1212" s="31"/>
      <c r="G1212" s="36" t="str">
        <f aca="false">IF(COUNTA(A1212:F1212)=0,"",IF(E1212="","Falta o código",IF(E1212&lt;&gt;TRIM(E1212),"Confira o código",IF(COUNTIFS(PagoID,E1212)&gt;1,"Código repetido",IF(NOT(ISNUMBER(B1212)),"Confira a data",IF(OR(B1212&lt;1,B1212&gt;73415,INT(B1212)&lt;&gt;B1212),"Confira a data",IF(NOT(ISNUMBER(C1212)),"Confira o valor",IF(C1212&lt;=0,"Valor maior que zero",IF(COUNTIFS(Medios,D1212)&lt;&gt;1,"Escolha um meio",IF(COUNTIFS(GastoID,A1212)&lt;&gt;1,"Confira o ID da despesa",IF(SUMIFS(GastoValido,GastoID,A1212)&lt;=0,"Corrija a obrigação",IF(B1212&lt;SUMIFS(GastoFecha,GastoID,A1212),"Anterior à despesa","OK"))))))))))))</f>
        <v/>
      </c>
      <c r="H1212" s="34" t="n">
        <f aca="false">IF(G1212="OK",C1212,0)</f>
        <v>0</v>
      </c>
    </row>
    <row r="1213" customFormat="false" ht="25" hidden="false" customHeight="true" outlineLevel="0" collapsed="false">
      <c r="A1213" s="31"/>
      <c r="B1213" s="32"/>
      <c r="C1213" s="33"/>
      <c r="D1213" s="31"/>
      <c r="E1213" s="31"/>
      <c r="F1213" s="31"/>
      <c r="G1213" s="36" t="str">
        <f aca="false">IF(COUNTA(A1213:F1213)=0,"",IF(E1213="","Falta o código",IF(E1213&lt;&gt;TRIM(E1213),"Confira o código",IF(COUNTIFS(PagoID,E1213)&gt;1,"Código repetido",IF(NOT(ISNUMBER(B1213)),"Confira a data",IF(OR(B1213&lt;1,B1213&gt;73415,INT(B1213)&lt;&gt;B1213),"Confira a data",IF(NOT(ISNUMBER(C1213)),"Confira o valor",IF(C1213&lt;=0,"Valor maior que zero",IF(COUNTIFS(Medios,D1213)&lt;&gt;1,"Escolha um meio",IF(COUNTIFS(GastoID,A1213)&lt;&gt;1,"Confira o ID da despesa",IF(SUMIFS(GastoValido,GastoID,A1213)&lt;=0,"Corrija a obrigação",IF(B1213&lt;SUMIFS(GastoFecha,GastoID,A1213),"Anterior à despesa","OK"))))))))))))</f>
        <v/>
      </c>
      <c r="H1213" s="34" t="n">
        <f aca="false">IF(G1213="OK",C1213,0)</f>
        <v>0</v>
      </c>
    </row>
    <row r="1214" customFormat="false" ht="25" hidden="false" customHeight="true" outlineLevel="0" collapsed="false">
      <c r="A1214" s="31"/>
      <c r="B1214" s="32"/>
      <c r="C1214" s="33"/>
      <c r="D1214" s="31"/>
      <c r="E1214" s="31"/>
      <c r="F1214" s="31"/>
      <c r="G1214" s="36" t="str">
        <f aca="false">IF(COUNTA(A1214:F1214)=0,"",IF(E1214="","Falta o código",IF(E1214&lt;&gt;TRIM(E1214),"Confira o código",IF(COUNTIFS(PagoID,E1214)&gt;1,"Código repetido",IF(NOT(ISNUMBER(B1214)),"Confira a data",IF(OR(B1214&lt;1,B1214&gt;73415,INT(B1214)&lt;&gt;B1214),"Confira a data",IF(NOT(ISNUMBER(C1214)),"Confira o valor",IF(C1214&lt;=0,"Valor maior que zero",IF(COUNTIFS(Medios,D1214)&lt;&gt;1,"Escolha um meio",IF(COUNTIFS(GastoID,A1214)&lt;&gt;1,"Confira o ID da despesa",IF(SUMIFS(GastoValido,GastoID,A1214)&lt;=0,"Corrija a obrigação",IF(B1214&lt;SUMIFS(GastoFecha,GastoID,A1214),"Anterior à despesa","OK"))))))))))))</f>
        <v/>
      </c>
      <c r="H1214" s="34" t="n">
        <f aca="false">IF(G1214="OK",C1214,0)</f>
        <v>0</v>
      </c>
    </row>
    <row r="1215" customFormat="false" ht="25" hidden="false" customHeight="true" outlineLevel="0" collapsed="false">
      <c r="A1215" s="31"/>
      <c r="B1215" s="32"/>
      <c r="C1215" s="33"/>
      <c r="D1215" s="31"/>
      <c r="E1215" s="31"/>
      <c r="F1215" s="31"/>
      <c r="G1215" s="36" t="str">
        <f aca="false">IF(COUNTA(A1215:F1215)=0,"",IF(E1215="","Falta o código",IF(E1215&lt;&gt;TRIM(E1215),"Confira o código",IF(COUNTIFS(PagoID,E1215)&gt;1,"Código repetido",IF(NOT(ISNUMBER(B1215)),"Confira a data",IF(OR(B1215&lt;1,B1215&gt;73415,INT(B1215)&lt;&gt;B1215),"Confira a data",IF(NOT(ISNUMBER(C1215)),"Confira o valor",IF(C1215&lt;=0,"Valor maior que zero",IF(COUNTIFS(Medios,D1215)&lt;&gt;1,"Escolha um meio",IF(COUNTIFS(GastoID,A1215)&lt;&gt;1,"Confira o ID da despesa",IF(SUMIFS(GastoValido,GastoID,A1215)&lt;=0,"Corrija a obrigação",IF(B1215&lt;SUMIFS(GastoFecha,GastoID,A1215),"Anterior à despesa","OK"))))))))))))</f>
        <v/>
      </c>
      <c r="H1215" s="34" t="n">
        <f aca="false">IF(G1215="OK",C1215,0)</f>
        <v>0</v>
      </c>
    </row>
    <row r="1216" customFormat="false" ht="25" hidden="false" customHeight="true" outlineLevel="0" collapsed="false">
      <c r="A1216" s="31"/>
      <c r="B1216" s="32"/>
      <c r="C1216" s="33"/>
      <c r="D1216" s="31"/>
      <c r="E1216" s="31"/>
      <c r="F1216" s="31"/>
      <c r="G1216" s="36" t="str">
        <f aca="false">IF(COUNTA(A1216:F1216)=0,"",IF(E1216="","Falta o código",IF(E1216&lt;&gt;TRIM(E1216),"Confira o código",IF(COUNTIFS(PagoID,E1216)&gt;1,"Código repetido",IF(NOT(ISNUMBER(B1216)),"Confira a data",IF(OR(B1216&lt;1,B1216&gt;73415,INT(B1216)&lt;&gt;B1216),"Confira a data",IF(NOT(ISNUMBER(C1216)),"Confira o valor",IF(C1216&lt;=0,"Valor maior que zero",IF(COUNTIFS(Medios,D1216)&lt;&gt;1,"Escolha um meio",IF(COUNTIFS(GastoID,A1216)&lt;&gt;1,"Confira o ID da despesa",IF(SUMIFS(GastoValido,GastoID,A1216)&lt;=0,"Corrija a obrigação",IF(B1216&lt;SUMIFS(GastoFecha,GastoID,A1216),"Anterior à despesa","OK"))))))))))))</f>
        <v/>
      </c>
      <c r="H1216" s="34" t="n">
        <f aca="false">IF(G1216="OK",C1216,0)</f>
        <v>0</v>
      </c>
    </row>
    <row r="1217" customFormat="false" ht="25" hidden="false" customHeight="true" outlineLevel="0" collapsed="false">
      <c r="A1217" s="31"/>
      <c r="B1217" s="32"/>
      <c r="C1217" s="33"/>
      <c r="D1217" s="31"/>
      <c r="E1217" s="31"/>
      <c r="F1217" s="31"/>
      <c r="G1217" s="36" t="str">
        <f aca="false">IF(COUNTA(A1217:F1217)=0,"",IF(E1217="","Falta o código",IF(E1217&lt;&gt;TRIM(E1217),"Confira o código",IF(COUNTIFS(PagoID,E1217)&gt;1,"Código repetido",IF(NOT(ISNUMBER(B1217)),"Confira a data",IF(OR(B1217&lt;1,B1217&gt;73415,INT(B1217)&lt;&gt;B1217),"Confira a data",IF(NOT(ISNUMBER(C1217)),"Confira o valor",IF(C1217&lt;=0,"Valor maior que zero",IF(COUNTIFS(Medios,D1217)&lt;&gt;1,"Escolha um meio",IF(COUNTIFS(GastoID,A1217)&lt;&gt;1,"Confira o ID da despesa",IF(SUMIFS(GastoValido,GastoID,A1217)&lt;=0,"Corrija a obrigação",IF(B1217&lt;SUMIFS(GastoFecha,GastoID,A1217),"Anterior à despesa","OK"))))))))))))</f>
        <v/>
      </c>
      <c r="H1217" s="34" t="n">
        <f aca="false">IF(G1217="OK",C1217,0)</f>
        <v>0</v>
      </c>
    </row>
    <row r="1218" customFormat="false" ht="25" hidden="false" customHeight="true" outlineLevel="0" collapsed="false">
      <c r="A1218" s="31"/>
      <c r="B1218" s="32"/>
      <c r="C1218" s="33"/>
      <c r="D1218" s="31"/>
      <c r="E1218" s="31"/>
      <c r="F1218" s="31"/>
      <c r="G1218" s="36" t="str">
        <f aca="false">IF(COUNTA(A1218:F1218)=0,"",IF(E1218="","Falta o código",IF(E1218&lt;&gt;TRIM(E1218),"Confira o código",IF(COUNTIFS(PagoID,E1218)&gt;1,"Código repetido",IF(NOT(ISNUMBER(B1218)),"Confira a data",IF(OR(B1218&lt;1,B1218&gt;73415,INT(B1218)&lt;&gt;B1218),"Confira a data",IF(NOT(ISNUMBER(C1218)),"Confira o valor",IF(C1218&lt;=0,"Valor maior que zero",IF(COUNTIFS(Medios,D1218)&lt;&gt;1,"Escolha um meio",IF(COUNTIFS(GastoID,A1218)&lt;&gt;1,"Confira o ID da despesa",IF(SUMIFS(GastoValido,GastoID,A1218)&lt;=0,"Corrija a obrigação",IF(B1218&lt;SUMIFS(GastoFecha,GastoID,A1218),"Anterior à despesa","OK"))))))))))))</f>
        <v/>
      </c>
      <c r="H1218" s="34" t="n">
        <f aca="false">IF(G1218="OK",C1218,0)</f>
        <v>0</v>
      </c>
    </row>
    <row r="1219" customFormat="false" ht="25" hidden="false" customHeight="true" outlineLevel="0" collapsed="false">
      <c r="A1219" s="31"/>
      <c r="B1219" s="32"/>
      <c r="C1219" s="33"/>
      <c r="D1219" s="31"/>
      <c r="E1219" s="31"/>
      <c r="F1219" s="31"/>
      <c r="G1219" s="36" t="str">
        <f aca="false">IF(COUNTA(A1219:F1219)=0,"",IF(E1219="","Falta o código",IF(E1219&lt;&gt;TRIM(E1219),"Confira o código",IF(COUNTIFS(PagoID,E1219)&gt;1,"Código repetido",IF(NOT(ISNUMBER(B1219)),"Confira a data",IF(OR(B1219&lt;1,B1219&gt;73415,INT(B1219)&lt;&gt;B1219),"Confira a data",IF(NOT(ISNUMBER(C1219)),"Confira o valor",IF(C1219&lt;=0,"Valor maior que zero",IF(COUNTIFS(Medios,D1219)&lt;&gt;1,"Escolha um meio",IF(COUNTIFS(GastoID,A1219)&lt;&gt;1,"Confira o ID da despesa",IF(SUMIFS(GastoValido,GastoID,A1219)&lt;=0,"Corrija a obrigação",IF(B1219&lt;SUMIFS(GastoFecha,GastoID,A1219),"Anterior à despesa","OK"))))))))))))</f>
        <v/>
      </c>
      <c r="H1219" s="34" t="n">
        <f aca="false">IF(G1219="OK",C1219,0)</f>
        <v>0</v>
      </c>
    </row>
    <row r="1220" customFormat="false" ht="25" hidden="false" customHeight="true" outlineLevel="0" collapsed="false">
      <c r="A1220" s="31"/>
      <c r="B1220" s="32"/>
      <c r="C1220" s="33"/>
      <c r="D1220" s="31"/>
      <c r="E1220" s="31"/>
      <c r="F1220" s="31"/>
      <c r="G1220" s="36" t="str">
        <f aca="false">IF(COUNTA(A1220:F1220)=0,"",IF(E1220="","Falta o código",IF(E1220&lt;&gt;TRIM(E1220),"Confira o código",IF(COUNTIFS(PagoID,E1220)&gt;1,"Código repetido",IF(NOT(ISNUMBER(B1220)),"Confira a data",IF(OR(B1220&lt;1,B1220&gt;73415,INT(B1220)&lt;&gt;B1220),"Confira a data",IF(NOT(ISNUMBER(C1220)),"Confira o valor",IF(C1220&lt;=0,"Valor maior que zero",IF(COUNTIFS(Medios,D1220)&lt;&gt;1,"Escolha um meio",IF(COUNTIFS(GastoID,A1220)&lt;&gt;1,"Confira o ID da despesa",IF(SUMIFS(GastoValido,GastoID,A1220)&lt;=0,"Corrija a obrigação",IF(B1220&lt;SUMIFS(GastoFecha,GastoID,A1220),"Anterior à despesa","OK"))))))))))))</f>
        <v/>
      </c>
      <c r="H1220" s="34" t="n">
        <f aca="false">IF(G1220="OK",C1220,0)</f>
        <v>0</v>
      </c>
    </row>
    <row r="1221" customFormat="false" ht="25" hidden="false" customHeight="true" outlineLevel="0" collapsed="false">
      <c r="A1221" s="31"/>
      <c r="B1221" s="32"/>
      <c r="C1221" s="33"/>
      <c r="D1221" s="31"/>
      <c r="E1221" s="31"/>
      <c r="F1221" s="31"/>
      <c r="G1221" s="36" t="str">
        <f aca="false">IF(COUNTA(A1221:F1221)=0,"",IF(E1221="","Falta o código",IF(E1221&lt;&gt;TRIM(E1221),"Confira o código",IF(COUNTIFS(PagoID,E1221)&gt;1,"Código repetido",IF(NOT(ISNUMBER(B1221)),"Confira a data",IF(OR(B1221&lt;1,B1221&gt;73415,INT(B1221)&lt;&gt;B1221),"Confira a data",IF(NOT(ISNUMBER(C1221)),"Confira o valor",IF(C1221&lt;=0,"Valor maior que zero",IF(COUNTIFS(Medios,D1221)&lt;&gt;1,"Escolha um meio",IF(COUNTIFS(GastoID,A1221)&lt;&gt;1,"Confira o ID da despesa",IF(SUMIFS(GastoValido,GastoID,A1221)&lt;=0,"Corrija a obrigação",IF(B1221&lt;SUMIFS(GastoFecha,GastoID,A1221),"Anterior à despesa","OK"))))))))))))</f>
        <v/>
      </c>
      <c r="H1221" s="34" t="n">
        <f aca="false">IF(G1221="OK",C1221,0)</f>
        <v>0</v>
      </c>
    </row>
    <row r="1222" customFormat="false" ht="25" hidden="false" customHeight="true" outlineLevel="0" collapsed="false">
      <c r="A1222" s="31"/>
      <c r="B1222" s="32"/>
      <c r="C1222" s="33"/>
      <c r="D1222" s="31"/>
      <c r="E1222" s="31"/>
      <c r="F1222" s="31"/>
      <c r="G1222" s="36" t="str">
        <f aca="false">IF(COUNTA(A1222:F1222)=0,"",IF(E1222="","Falta o código",IF(E1222&lt;&gt;TRIM(E1222),"Confira o código",IF(COUNTIFS(PagoID,E1222)&gt;1,"Código repetido",IF(NOT(ISNUMBER(B1222)),"Confira a data",IF(OR(B1222&lt;1,B1222&gt;73415,INT(B1222)&lt;&gt;B1222),"Confira a data",IF(NOT(ISNUMBER(C1222)),"Confira o valor",IF(C1222&lt;=0,"Valor maior que zero",IF(COUNTIFS(Medios,D1222)&lt;&gt;1,"Escolha um meio",IF(COUNTIFS(GastoID,A1222)&lt;&gt;1,"Confira o ID da despesa",IF(SUMIFS(GastoValido,GastoID,A1222)&lt;=0,"Corrija a obrigação",IF(B1222&lt;SUMIFS(GastoFecha,GastoID,A1222),"Anterior à despesa","OK"))))))))))))</f>
        <v/>
      </c>
      <c r="H1222" s="34" t="n">
        <f aca="false">IF(G1222="OK",C1222,0)</f>
        <v>0</v>
      </c>
    </row>
    <row r="1223" customFormat="false" ht="25" hidden="false" customHeight="true" outlineLevel="0" collapsed="false">
      <c r="A1223" s="31"/>
      <c r="B1223" s="32"/>
      <c r="C1223" s="33"/>
      <c r="D1223" s="31"/>
      <c r="E1223" s="31"/>
      <c r="F1223" s="31"/>
      <c r="G1223" s="36" t="str">
        <f aca="false">IF(COUNTA(A1223:F1223)=0,"",IF(E1223="","Falta o código",IF(E1223&lt;&gt;TRIM(E1223),"Confira o código",IF(COUNTIFS(PagoID,E1223)&gt;1,"Código repetido",IF(NOT(ISNUMBER(B1223)),"Confira a data",IF(OR(B1223&lt;1,B1223&gt;73415,INT(B1223)&lt;&gt;B1223),"Confira a data",IF(NOT(ISNUMBER(C1223)),"Confira o valor",IF(C1223&lt;=0,"Valor maior que zero",IF(COUNTIFS(Medios,D1223)&lt;&gt;1,"Escolha um meio",IF(COUNTIFS(GastoID,A1223)&lt;&gt;1,"Confira o ID da despesa",IF(SUMIFS(GastoValido,GastoID,A1223)&lt;=0,"Corrija a obrigação",IF(B1223&lt;SUMIFS(GastoFecha,GastoID,A1223),"Anterior à despesa","OK"))))))))))))</f>
        <v/>
      </c>
      <c r="H1223" s="34" t="n">
        <f aca="false">IF(G1223="OK",C1223,0)</f>
        <v>0</v>
      </c>
    </row>
    <row r="1224" customFormat="false" ht="25" hidden="false" customHeight="true" outlineLevel="0" collapsed="false">
      <c r="A1224" s="31"/>
      <c r="B1224" s="32"/>
      <c r="C1224" s="33"/>
      <c r="D1224" s="31"/>
      <c r="E1224" s="31"/>
      <c r="F1224" s="31"/>
      <c r="G1224" s="36" t="str">
        <f aca="false">IF(COUNTA(A1224:F1224)=0,"",IF(E1224="","Falta o código",IF(E1224&lt;&gt;TRIM(E1224),"Confira o código",IF(COUNTIFS(PagoID,E1224)&gt;1,"Código repetido",IF(NOT(ISNUMBER(B1224)),"Confira a data",IF(OR(B1224&lt;1,B1224&gt;73415,INT(B1224)&lt;&gt;B1224),"Confira a data",IF(NOT(ISNUMBER(C1224)),"Confira o valor",IF(C1224&lt;=0,"Valor maior que zero",IF(COUNTIFS(Medios,D1224)&lt;&gt;1,"Escolha um meio",IF(COUNTIFS(GastoID,A1224)&lt;&gt;1,"Confira o ID da despesa",IF(SUMIFS(GastoValido,GastoID,A1224)&lt;=0,"Corrija a obrigação",IF(B1224&lt;SUMIFS(GastoFecha,GastoID,A1224),"Anterior à despesa","OK"))))))))))))</f>
        <v/>
      </c>
      <c r="H1224" s="34" t="n">
        <f aca="false">IF(G1224="OK",C1224,0)</f>
        <v>0</v>
      </c>
    </row>
    <row r="1225" customFormat="false" ht="25" hidden="false" customHeight="true" outlineLevel="0" collapsed="false">
      <c r="A1225" s="31"/>
      <c r="B1225" s="32"/>
      <c r="C1225" s="33"/>
      <c r="D1225" s="31"/>
      <c r="E1225" s="31"/>
      <c r="F1225" s="31"/>
      <c r="G1225" s="36" t="str">
        <f aca="false">IF(COUNTA(A1225:F1225)=0,"",IF(E1225="","Falta o código",IF(E1225&lt;&gt;TRIM(E1225),"Confira o código",IF(COUNTIFS(PagoID,E1225)&gt;1,"Código repetido",IF(NOT(ISNUMBER(B1225)),"Confira a data",IF(OR(B1225&lt;1,B1225&gt;73415,INT(B1225)&lt;&gt;B1225),"Confira a data",IF(NOT(ISNUMBER(C1225)),"Confira o valor",IF(C1225&lt;=0,"Valor maior que zero",IF(COUNTIFS(Medios,D1225)&lt;&gt;1,"Escolha um meio",IF(COUNTIFS(GastoID,A1225)&lt;&gt;1,"Confira o ID da despesa",IF(SUMIFS(GastoValido,GastoID,A1225)&lt;=0,"Corrija a obrigação",IF(B1225&lt;SUMIFS(GastoFecha,GastoID,A1225),"Anterior à despesa","OK"))))))))))))</f>
        <v/>
      </c>
      <c r="H1225" s="34" t="n">
        <f aca="false">IF(G1225="OK",C1225,0)</f>
        <v>0</v>
      </c>
    </row>
    <row r="1226" customFormat="false" ht="25" hidden="false" customHeight="true" outlineLevel="0" collapsed="false">
      <c r="A1226" s="31"/>
      <c r="B1226" s="32"/>
      <c r="C1226" s="33"/>
      <c r="D1226" s="31"/>
      <c r="E1226" s="31"/>
      <c r="F1226" s="31"/>
      <c r="G1226" s="36" t="str">
        <f aca="false">IF(COUNTA(A1226:F1226)=0,"",IF(E1226="","Falta o código",IF(E1226&lt;&gt;TRIM(E1226),"Confira o código",IF(COUNTIFS(PagoID,E1226)&gt;1,"Código repetido",IF(NOT(ISNUMBER(B1226)),"Confira a data",IF(OR(B1226&lt;1,B1226&gt;73415,INT(B1226)&lt;&gt;B1226),"Confira a data",IF(NOT(ISNUMBER(C1226)),"Confira o valor",IF(C1226&lt;=0,"Valor maior que zero",IF(COUNTIFS(Medios,D1226)&lt;&gt;1,"Escolha um meio",IF(COUNTIFS(GastoID,A1226)&lt;&gt;1,"Confira o ID da despesa",IF(SUMIFS(GastoValido,GastoID,A1226)&lt;=0,"Corrija a obrigação",IF(B1226&lt;SUMIFS(GastoFecha,GastoID,A1226),"Anterior à despesa","OK"))))))))))))</f>
        <v/>
      </c>
      <c r="H1226" s="34" t="n">
        <f aca="false">IF(G1226="OK",C1226,0)</f>
        <v>0</v>
      </c>
    </row>
    <row r="1227" customFormat="false" ht="25" hidden="false" customHeight="true" outlineLevel="0" collapsed="false">
      <c r="A1227" s="31"/>
      <c r="B1227" s="32"/>
      <c r="C1227" s="33"/>
      <c r="D1227" s="31"/>
      <c r="E1227" s="31"/>
      <c r="F1227" s="31"/>
      <c r="G1227" s="36" t="str">
        <f aca="false">IF(COUNTA(A1227:F1227)=0,"",IF(E1227="","Falta o código",IF(E1227&lt;&gt;TRIM(E1227),"Confira o código",IF(COUNTIFS(PagoID,E1227)&gt;1,"Código repetido",IF(NOT(ISNUMBER(B1227)),"Confira a data",IF(OR(B1227&lt;1,B1227&gt;73415,INT(B1227)&lt;&gt;B1227),"Confira a data",IF(NOT(ISNUMBER(C1227)),"Confira o valor",IF(C1227&lt;=0,"Valor maior que zero",IF(COUNTIFS(Medios,D1227)&lt;&gt;1,"Escolha um meio",IF(COUNTIFS(GastoID,A1227)&lt;&gt;1,"Confira o ID da despesa",IF(SUMIFS(GastoValido,GastoID,A1227)&lt;=0,"Corrija a obrigação",IF(B1227&lt;SUMIFS(GastoFecha,GastoID,A1227),"Anterior à despesa","OK"))))))))))))</f>
        <v/>
      </c>
      <c r="H1227" s="34" t="n">
        <f aca="false">IF(G1227="OK",C1227,0)</f>
        <v>0</v>
      </c>
    </row>
    <row r="1228" customFormat="false" ht="25" hidden="false" customHeight="true" outlineLevel="0" collapsed="false">
      <c r="A1228" s="31"/>
      <c r="B1228" s="32"/>
      <c r="C1228" s="33"/>
      <c r="D1228" s="31"/>
      <c r="E1228" s="31"/>
      <c r="F1228" s="31"/>
      <c r="G1228" s="36" t="str">
        <f aca="false">IF(COUNTA(A1228:F1228)=0,"",IF(E1228="","Falta o código",IF(E1228&lt;&gt;TRIM(E1228),"Confira o código",IF(COUNTIFS(PagoID,E1228)&gt;1,"Código repetido",IF(NOT(ISNUMBER(B1228)),"Confira a data",IF(OR(B1228&lt;1,B1228&gt;73415,INT(B1228)&lt;&gt;B1228),"Confira a data",IF(NOT(ISNUMBER(C1228)),"Confira o valor",IF(C1228&lt;=0,"Valor maior que zero",IF(COUNTIFS(Medios,D1228)&lt;&gt;1,"Escolha um meio",IF(COUNTIFS(GastoID,A1228)&lt;&gt;1,"Confira o ID da despesa",IF(SUMIFS(GastoValido,GastoID,A1228)&lt;=0,"Corrija a obrigação",IF(B1228&lt;SUMIFS(GastoFecha,GastoID,A1228),"Anterior à despesa","OK"))))))))))))</f>
        <v/>
      </c>
      <c r="H1228" s="34" t="n">
        <f aca="false">IF(G1228="OK",C1228,0)</f>
        <v>0</v>
      </c>
    </row>
    <row r="1229" customFormat="false" ht="25" hidden="false" customHeight="true" outlineLevel="0" collapsed="false">
      <c r="A1229" s="31"/>
      <c r="B1229" s="32"/>
      <c r="C1229" s="33"/>
      <c r="D1229" s="31"/>
      <c r="E1229" s="31"/>
      <c r="F1229" s="31"/>
      <c r="G1229" s="36" t="str">
        <f aca="false">IF(COUNTA(A1229:F1229)=0,"",IF(E1229="","Falta o código",IF(E1229&lt;&gt;TRIM(E1229),"Confira o código",IF(COUNTIFS(PagoID,E1229)&gt;1,"Código repetido",IF(NOT(ISNUMBER(B1229)),"Confira a data",IF(OR(B1229&lt;1,B1229&gt;73415,INT(B1229)&lt;&gt;B1229),"Confira a data",IF(NOT(ISNUMBER(C1229)),"Confira o valor",IF(C1229&lt;=0,"Valor maior que zero",IF(COUNTIFS(Medios,D1229)&lt;&gt;1,"Escolha um meio",IF(COUNTIFS(GastoID,A1229)&lt;&gt;1,"Confira o ID da despesa",IF(SUMIFS(GastoValido,GastoID,A1229)&lt;=0,"Corrija a obrigação",IF(B1229&lt;SUMIFS(GastoFecha,GastoID,A1229),"Anterior à despesa","OK"))))))))))))</f>
        <v/>
      </c>
      <c r="H1229" s="34" t="n">
        <f aca="false">IF(G1229="OK",C1229,0)</f>
        <v>0</v>
      </c>
    </row>
    <row r="1230" customFormat="false" ht="25" hidden="false" customHeight="true" outlineLevel="0" collapsed="false">
      <c r="A1230" s="31"/>
      <c r="B1230" s="32"/>
      <c r="C1230" s="33"/>
      <c r="D1230" s="31"/>
      <c r="E1230" s="31"/>
      <c r="F1230" s="31"/>
      <c r="G1230" s="36" t="str">
        <f aca="false">IF(COUNTA(A1230:F1230)=0,"",IF(E1230="","Falta o código",IF(E1230&lt;&gt;TRIM(E1230),"Confira o código",IF(COUNTIFS(PagoID,E1230)&gt;1,"Código repetido",IF(NOT(ISNUMBER(B1230)),"Confira a data",IF(OR(B1230&lt;1,B1230&gt;73415,INT(B1230)&lt;&gt;B1230),"Confira a data",IF(NOT(ISNUMBER(C1230)),"Confira o valor",IF(C1230&lt;=0,"Valor maior que zero",IF(COUNTIFS(Medios,D1230)&lt;&gt;1,"Escolha um meio",IF(COUNTIFS(GastoID,A1230)&lt;&gt;1,"Confira o ID da despesa",IF(SUMIFS(GastoValido,GastoID,A1230)&lt;=0,"Corrija a obrigação",IF(B1230&lt;SUMIFS(GastoFecha,GastoID,A1230),"Anterior à despesa","OK"))))))))))))</f>
        <v/>
      </c>
      <c r="H1230" s="34" t="n">
        <f aca="false">IF(G1230="OK",C1230,0)</f>
        <v>0</v>
      </c>
    </row>
    <row r="1231" customFormat="false" ht="25" hidden="false" customHeight="true" outlineLevel="0" collapsed="false">
      <c r="A1231" s="31"/>
      <c r="B1231" s="32"/>
      <c r="C1231" s="33"/>
      <c r="D1231" s="31"/>
      <c r="E1231" s="31"/>
      <c r="F1231" s="31"/>
      <c r="G1231" s="36" t="str">
        <f aca="false">IF(COUNTA(A1231:F1231)=0,"",IF(E1231="","Falta o código",IF(E1231&lt;&gt;TRIM(E1231),"Confira o código",IF(COUNTIFS(PagoID,E1231)&gt;1,"Código repetido",IF(NOT(ISNUMBER(B1231)),"Confira a data",IF(OR(B1231&lt;1,B1231&gt;73415,INT(B1231)&lt;&gt;B1231),"Confira a data",IF(NOT(ISNUMBER(C1231)),"Confira o valor",IF(C1231&lt;=0,"Valor maior que zero",IF(COUNTIFS(Medios,D1231)&lt;&gt;1,"Escolha um meio",IF(COUNTIFS(GastoID,A1231)&lt;&gt;1,"Confira o ID da despesa",IF(SUMIFS(GastoValido,GastoID,A1231)&lt;=0,"Corrija a obrigação",IF(B1231&lt;SUMIFS(GastoFecha,GastoID,A1231),"Anterior à despesa","OK"))))))))))))</f>
        <v/>
      </c>
      <c r="H1231" s="34" t="n">
        <f aca="false">IF(G1231="OK",C1231,0)</f>
        <v>0</v>
      </c>
    </row>
    <row r="1232" customFormat="false" ht="25" hidden="false" customHeight="true" outlineLevel="0" collapsed="false">
      <c r="A1232" s="31"/>
      <c r="B1232" s="32"/>
      <c r="C1232" s="33"/>
      <c r="D1232" s="31"/>
      <c r="E1232" s="31"/>
      <c r="F1232" s="31"/>
      <c r="G1232" s="36" t="str">
        <f aca="false">IF(COUNTA(A1232:F1232)=0,"",IF(E1232="","Falta o código",IF(E1232&lt;&gt;TRIM(E1232),"Confira o código",IF(COUNTIFS(PagoID,E1232)&gt;1,"Código repetido",IF(NOT(ISNUMBER(B1232)),"Confira a data",IF(OR(B1232&lt;1,B1232&gt;73415,INT(B1232)&lt;&gt;B1232),"Confira a data",IF(NOT(ISNUMBER(C1232)),"Confira o valor",IF(C1232&lt;=0,"Valor maior que zero",IF(COUNTIFS(Medios,D1232)&lt;&gt;1,"Escolha um meio",IF(COUNTIFS(GastoID,A1232)&lt;&gt;1,"Confira o ID da despesa",IF(SUMIFS(GastoValido,GastoID,A1232)&lt;=0,"Corrija a obrigação",IF(B1232&lt;SUMIFS(GastoFecha,GastoID,A1232),"Anterior à despesa","OK"))))))))))))</f>
        <v/>
      </c>
      <c r="H1232" s="34" t="n">
        <f aca="false">IF(G1232="OK",C1232,0)</f>
        <v>0</v>
      </c>
    </row>
    <row r="1233" customFormat="false" ht="25" hidden="false" customHeight="true" outlineLevel="0" collapsed="false">
      <c r="A1233" s="31"/>
      <c r="B1233" s="32"/>
      <c r="C1233" s="33"/>
      <c r="D1233" s="31"/>
      <c r="E1233" s="31"/>
      <c r="F1233" s="31"/>
      <c r="G1233" s="36" t="str">
        <f aca="false">IF(COUNTA(A1233:F1233)=0,"",IF(E1233="","Falta o código",IF(E1233&lt;&gt;TRIM(E1233),"Confira o código",IF(COUNTIFS(PagoID,E1233)&gt;1,"Código repetido",IF(NOT(ISNUMBER(B1233)),"Confira a data",IF(OR(B1233&lt;1,B1233&gt;73415,INT(B1233)&lt;&gt;B1233),"Confira a data",IF(NOT(ISNUMBER(C1233)),"Confira o valor",IF(C1233&lt;=0,"Valor maior que zero",IF(COUNTIFS(Medios,D1233)&lt;&gt;1,"Escolha um meio",IF(COUNTIFS(GastoID,A1233)&lt;&gt;1,"Confira o ID da despesa",IF(SUMIFS(GastoValido,GastoID,A1233)&lt;=0,"Corrija a obrigação",IF(B1233&lt;SUMIFS(GastoFecha,GastoID,A1233),"Anterior à despesa","OK"))))))))))))</f>
        <v/>
      </c>
      <c r="H1233" s="34" t="n">
        <f aca="false">IF(G1233="OK",C1233,0)</f>
        <v>0</v>
      </c>
    </row>
    <row r="1234" customFormat="false" ht="25" hidden="false" customHeight="true" outlineLevel="0" collapsed="false">
      <c r="A1234" s="31"/>
      <c r="B1234" s="32"/>
      <c r="C1234" s="33"/>
      <c r="D1234" s="31"/>
      <c r="E1234" s="31"/>
      <c r="F1234" s="31"/>
      <c r="G1234" s="36" t="str">
        <f aca="false">IF(COUNTA(A1234:F1234)=0,"",IF(E1234="","Falta o código",IF(E1234&lt;&gt;TRIM(E1234),"Confira o código",IF(COUNTIFS(PagoID,E1234)&gt;1,"Código repetido",IF(NOT(ISNUMBER(B1234)),"Confira a data",IF(OR(B1234&lt;1,B1234&gt;73415,INT(B1234)&lt;&gt;B1234),"Confira a data",IF(NOT(ISNUMBER(C1234)),"Confira o valor",IF(C1234&lt;=0,"Valor maior que zero",IF(COUNTIFS(Medios,D1234)&lt;&gt;1,"Escolha um meio",IF(COUNTIFS(GastoID,A1234)&lt;&gt;1,"Confira o ID da despesa",IF(SUMIFS(GastoValido,GastoID,A1234)&lt;=0,"Corrija a obrigação",IF(B1234&lt;SUMIFS(GastoFecha,GastoID,A1234),"Anterior à despesa","OK"))))))))))))</f>
        <v/>
      </c>
      <c r="H1234" s="34" t="n">
        <f aca="false">IF(G1234="OK",C1234,0)</f>
        <v>0</v>
      </c>
    </row>
    <row r="1235" customFormat="false" ht="25" hidden="false" customHeight="true" outlineLevel="0" collapsed="false">
      <c r="A1235" s="31"/>
      <c r="B1235" s="32"/>
      <c r="C1235" s="33"/>
      <c r="D1235" s="31"/>
      <c r="E1235" s="31"/>
      <c r="F1235" s="31"/>
      <c r="G1235" s="36" t="str">
        <f aca="false">IF(COUNTA(A1235:F1235)=0,"",IF(E1235="","Falta o código",IF(E1235&lt;&gt;TRIM(E1235),"Confira o código",IF(COUNTIFS(PagoID,E1235)&gt;1,"Código repetido",IF(NOT(ISNUMBER(B1235)),"Confira a data",IF(OR(B1235&lt;1,B1235&gt;73415,INT(B1235)&lt;&gt;B1235),"Confira a data",IF(NOT(ISNUMBER(C1235)),"Confira o valor",IF(C1235&lt;=0,"Valor maior que zero",IF(COUNTIFS(Medios,D1235)&lt;&gt;1,"Escolha um meio",IF(COUNTIFS(GastoID,A1235)&lt;&gt;1,"Confira o ID da despesa",IF(SUMIFS(GastoValido,GastoID,A1235)&lt;=0,"Corrija a obrigação",IF(B1235&lt;SUMIFS(GastoFecha,GastoID,A1235),"Anterior à despesa","OK"))))))))))))</f>
        <v/>
      </c>
      <c r="H1235" s="34" t="n">
        <f aca="false">IF(G1235="OK",C1235,0)</f>
        <v>0</v>
      </c>
    </row>
    <row r="1236" customFormat="false" ht="25" hidden="false" customHeight="true" outlineLevel="0" collapsed="false">
      <c r="A1236" s="31"/>
      <c r="B1236" s="32"/>
      <c r="C1236" s="33"/>
      <c r="D1236" s="31"/>
      <c r="E1236" s="31"/>
      <c r="F1236" s="31"/>
      <c r="G1236" s="36" t="str">
        <f aca="false">IF(COUNTA(A1236:F1236)=0,"",IF(E1236="","Falta o código",IF(E1236&lt;&gt;TRIM(E1236),"Confira o código",IF(COUNTIFS(PagoID,E1236)&gt;1,"Código repetido",IF(NOT(ISNUMBER(B1236)),"Confira a data",IF(OR(B1236&lt;1,B1236&gt;73415,INT(B1236)&lt;&gt;B1236),"Confira a data",IF(NOT(ISNUMBER(C1236)),"Confira o valor",IF(C1236&lt;=0,"Valor maior que zero",IF(COUNTIFS(Medios,D1236)&lt;&gt;1,"Escolha um meio",IF(COUNTIFS(GastoID,A1236)&lt;&gt;1,"Confira o ID da despesa",IF(SUMIFS(GastoValido,GastoID,A1236)&lt;=0,"Corrija a obrigação",IF(B1236&lt;SUMIFS(GastoFecha,GastoID,A1236),"Anterior à despesa","OK"))))))))))))</f>
        <v/>
      </c>
      <c r="H1236" s="34" t="n">
        <f aca="false">IF(G1236="OK",C1236,0)</f>
        <v>0</v>
      </c>
    </row>
    <row r="1237" customFormat="false" ht="25" hidden="false" customHeight="true" outlineLevel="0" collapsed="false">
      <c r="A1237" s="31"/>
      <c r="B1237" s="32"/>
      <c r="C1237" s="33"/>
      <c r="D1237" s="31"/>
      <c r="E1237" s="31"/>
      <c r="F1237" s="31"/>
      <c r="G1237" s="36" t="str">
        <f aca="false">IF(COUNTA(A1237:F1237)=0,"",IF(E1237="","Falta o código",IF(E1237&lt;&gt;TRIM(E1237),"Confira o código",IF(COUNTIFS(PagoID,E1237)&gt;1,"Código repetido",IF(NOT(ISNUMBER(B1237)),"Confira a data",IF(OR(B1237&lt;1,B1237&gt;73415,INT(B1237)&lt;&gt;B1237),"Confira a data",IF(NOT(ISNUMBER(C1237)),"Confira o valor",IF(C1237&lt;=0,"Valor maior que zero",IF(COUNTIFS(Medios,D1237)&lt;&gt;1,"Escolha um meio",IF(COUNTIFS(GastoID,A1237)&lt;&gt;1,"Confira o ID da despesa",IF(SUMIFS(GastoValido,GastoID,A1237)&lt;=0,"Corrija a obrigação",IF(B1237&lt;SUMIFS(GastoFecha,GastoID,A1237),"Anterior à despesa","OK"))))))))))))</f>
        <v/>
      </c>
      <c r="H1237" s="34" t="n">
        <f aca="false">IF(G1237="OK",C1237,0)</f>
        <v>0</v>
      </c>
    </row>
    <row r="1238" customFormat="false" ht="25" hidden="false" customHeight="true" outlineLevel="0" collapsed="false">
      <c r="A1238" s="31"/>
      <c r="B1238" s="32"/>
      <c r="C1238" s="33"/>
      <c r="D1238" s="31"/>
      <c r="E1238" s="31"/>
      <c r="F1238" s="31"/>
      <c r="G1238" s="36" t="str">
        <f aca="false">IF(COUNTA(A1238:F1238)=0,"",IF(E1238="","Falta o código",IF(E1238&lt;&gt;TRIM(E1238),"Confira o código",IF(COUNTIFS(PagoID,E1238)&gt;1,"Código repetido",IF(NOT(ISNUMBER(B1238)),"Confira a data",IF(OR(B1238&lt;1,B1238&gt;73415,INT(B1238)&lt;&gt;B1238),"Confira a data",IF(NOT(ISNUMBER(C1238)),"Confira o valor",IF(C1238&lt;=0,"Valor maior que zero",IF(COUNTIFS(Medios,D1238)&lt;&gt;1,"Escolha um meio",IF(COUNTIFS(GastoID,A1238)&lt;&gt;1,"Confira o ID da despesa",IF(SUMIFS(GastoValido,GastoID,A1238)&lt;=0,"Corrija a obrigação",IF(B1238&lt;SUMIFS(GastoFecha,GastoID,A1238),"Anterior à despesa","OK"))))))))))))</f>
        <v/>
      </c>
      <c r="H1238" s="34" t="n">
        <f aca="false">IF(G1238="OK",C1238,0)</f>
        <v>0</v>
      </c>
    </row>
    <row r="1239" customFormat="false" ht="25" hidden="false" customHeight="true" outlineLevel="0" collapsed="false">
      <c r="A1239" s="31"/>
      <c r="B1239" s="32"/>
      <c r="C1239" s="33"/>
      <c r="D1239" s="31"/>
      <c r="E1239" s="31"/>
      <c r="F1239" s="31"/>
      <c r="G1239" s="36" t="str">
        <f aca="false">IF(COUNTA(A1239:F1239)=0,"",IF(E1239="","Falta o código",IF(E1239&lt;&gt;TRIM(E1239),"Confira o código",IF(COUNTIFS(PagoID,E1239)&gt;1,"Código repetido",IF(NOT(ISNUMBER(B1239)),"Confira a data",IF(OR(B1239&lt;1,B1239&gt;73415,INT(B1239)&lt;&gt;B1239),"Confira a data",IF(NOT(ISNUMBER(C1239)),"Confira o valor",IF(C1239&lt;=0,"Valor maior que zero",IF(COUNTIFS(Medios,D1239)&lt;&gt;1,"Escolha um meio",IF(COUNTIFS(GastoID,A1239)&lt;&gt;1,"Confira o ID da despesa",IF(SUMIFS(GastoValido,GastoID,A1239)&lt;=0,"Corrija a obrigação",IF(B1239&lt;SUMIFS(GastoFecha,GastoID,A1239),"Anterior à despesa","OK"))))))))))))</f>
        <v/>
      </c>
      <c r="H1239" s="34" t="n">
        <f aca="false">IF(G1239="OK",C1239,0)</f>
        <v>0</v>
      </c>
    </row>
    <row r="1240" customFormat="false" ht="25" hidden="false" customHeight="true" outlineLevel="0" collapsed="false">
      <c r="A1240" s="31"/>
      <c r="B1240" s="32"/>
      <c r="C1240" s="33"/>
      <c r="D1240" s="31"/>
      <c r="E1240" s="31"/>
      <c r="F1240" s="31"/>
      <c r="G1240" s="36" t="str">
        <f aca="false">IF(COUNTA(A1240:F1240)=0,"",IF(E1240="","Falta o código",IF(E1240&lt;&gt;TRIM(E1240),"Confira o código",IF(COUNTIFS(PagoID,E1240)&gt;1,"Código repetido",IF(NOT(ISNUMBER(B1240)),"Confira a data",IF(OR(B1240&lt;1,B1240&gt;73415,INT(B1240)&lt;&gt;B1240),"Confira a data",IF(NOT(ISNUMBER(C1240)),"Confira o valor",IF(C1240&lt;=0,"Valor maior que zero",IF(COUNTIFS(Medios,D1240)&lt;&gt;1,"Escolha um meio",IF(COUNTIFS(GastoID,A1240)&lt;&gt;1,"Confira o ID da despesa",IF(SUMIFS(GastoValido,GastoID,A1240)&lt;=0,"Corrija a obrigação",IF(B1240&lt;SUMIFS(GastoFecha,GastoID,A1240),"Anterior à despesa","OK"))))))))))))</f>
        <v/>
      </c>
      <c r="H1240" s="34" t="n">
        <f aca="false">IF(G1240="OK",C1240,0)</f>
        <v>0</v>
      </c>
    </row>
    <row r="1241" customFormat="false" ht="25" hidden="false" customHeight="true" outlineLevel="0" collapsed="false">
      <c r="A1241" s="31"/>
      <c r="B1241" s="32"/>
      <c r="C1241" s="33"/>
      <c r="D1241" s="31"/>
      <c r="E1241" s="31"/>
      <c r="F1241" s="31"/>
      <c r="G1241" s="36" t="str">
        <f aca="false">IF(COUNTA(A1241:F1241)=0,"",IF(E1241="","Falta o código",IF(E1241&lt;&gt;TRIM(E1241),"Confira o código",IF(COUNTIFS(PagoID,E1241)&gt;1,"Código repetido",IF(NOT(ISNUMBER(B1241)),"Confira a data",IF(OR(B1241&lt;1,B1241&gt;73415,INT(B1241)&lt;&gt;B1241),"Confira a data",IF(NOT(ISNUMBER(C1241)),"Confira o valor",IF(C1241&lt;=0,"Valor maior que zero",IF(COUNTIFS(Medios,D1241)&lt;&gt;1,"Escolha um meio",IF(COUNTIFS(GastoID,A1241)&lt;&gt;1,"Confira o ID da despesa",IF(SUMIFS(GastoValido,GastoID,A1241)&lt;=0,"Corrija a obrigação",IF(B1241&lt;SUMIFS(GastoFecha,GastoID,A1241),"Anterior à despesa","OK"))))))))))))</f>
        <v/>
      </c>
      <c r="H1241" s="34" t="n">
        <f aca="false">IF(G1241="OK",C1241,0)</f>
        <v>0</v>
      </c>
    </row>
    <row r="1242" customFormat="false" ht="25" hidden="false" customHeight="true" outlineLevel="0" collapsed="false">
      <c r="A1242" s="31"/>
      <c r="B1242" s="32"/>
      <c r="C1242" s="33"/>
      <c r="D1242" s="31"/>
      <c r="E1242" s="31"/>
      <c r="F1242" s="31"/>
      <c r="G1242" s="36" t="str">
        <f aca="false">IF(COUNTA(A1242:F1242)=0,"",IF(E1242="","Falta o código",IF(E1242&lt;&gt;TRIM(E1242),"Confira o código",IF(COUNTIFS(PagoID,E1242)&gt;1,"Código repetido",IF(NOT(ISNUMBER(B1242)),"Confira a data",IF(OR(B1242&lt;1,B1242&gt;73415,INT(B1242)&lt;&gt;B1242),"Confira a data",IF(NOT(ISNUMBER(C1242)),"Confira o valor",IF(C1242&lt;=0,"Valor maior que zero",IF(COUNTIFS(Medios,D1242)&lt;&gt;1,"Escolha um meio",IF(COUNTIFS(GastoID,A1242)&lt;&gt;1,"Confira o ID da despesa",IF(SUMIFS(GastoValido,GastoID,A1242)&lt;=0,"Corrija a obrigação",IF(B1242&lt;SUMIFS(GastoFecha,GastoID,A1242),"Anterior à despesa","OK"))))))))))))</f>
        <v/>
      </c>
      <c r="H1242" s="34" t="n">
        <f aca="false">IF(G1242="OK",C1242,0)</f>
        <v>0</v>
      </c>
    </row>
    <row r="1243" customFormat="false" ht="25" hidden="false" customHeight="true" outlineLevel="0" collapsed="false">
      <c r="A1243" s="31"/>
      <c r="B1243" s="32"/>
      <c r="C1243" s="33"/>
      <c r="D1243" s="31"/>
      <c r="E1243" s="31"/>
      <c r="F1243" s="31"/>
      <c r="G1243" s="36" t="str">
        <f aca="false">IF(COUNTA(A1243:F1243)=0,"",IF(E1243="","Falta o código",IF(E1243&lt;&gt;TRIM(E1243),"Confira o código",IF(COUNTIFS(PagoID,E1243)&gt;1,"Código repetido",IF(NOT(ISNUMBER(B1243)),"Confira a data",IF(OR(B1243&lt;1,B1243&gt;73415,INT(B1243)&lt;&gt;B1243),"Confira a data",IF(NOT(ISNUMBER(C1243)),"Confira o valor",IF(C1243&lt;=0,"Valor maior que zero",IF(COUNTIFS(Medios,D1243)&lt;&gt;1,"Escolha um meio",IF(COUNTIFS(GastoID,A1243)&lt;&gt;1,"Confira o ID da despesa",IF(SUMIFS(GastoValido,GastoID,A1243)&lt;=0,"Corrija a obrigação",IF(B1243&lt;SUMIFS(GastoFecha,GastoID,A1243),"Anterior à despesa","OK"))))))))))))</f>
        <v/>
      </c>
      <c r="H1243" s="34" t="n">
        <f aca="false">IF(G1243="OK",C1243,0)</f>
        <v>0</v>
      </c>
    </row>
    <row r="1244" customFormat="false" ht="25" hidden="false" customHeight="true" outlineLevel="0" collapsed="false">
      <c r="A1244" s="31"/>
      <c r="B1244" s="32"/>
      <c r="C1244" s="33"/>
      <c r="D1244" s="31"/>
      <c r="E1244" s="31"/>
      <c r="F1244" s="31"/>
      <c r="G1244" s="36" t="str">
        <f aca="false">IF(COUNTA(A1244:F1244)=0,"",IF(E1244="","Falta o código",IF(E1244&lt;&gt;TRIM(E1244),"Confira o código",IF(COUNTIFS(PagoID,E1244)&gt;1,"Código repetido",IF(NOT(ISNUMBER(B1244)),"Confira a data",IF(OR(B1244&lt;1,B1244&gt;73415,INT(B1244)&lt;&gt;B1244),"Confira a data",IF(NOT(ISNUMBER(C1244)),"Confira o valor",IF(C1244&lt;=0,"Valor maior que zero",IF(COUNTIFS(Medios,D1244)&lt;&gt;1,"Escolha um meio",IF(COUNTIFS(GastoID,A1244)&lt;&gt;1,"Confira o ID da despesa",IF(SUMIFS(GastoValido,GastoID,A1244)&lt;=0,"Corrija a obrigação",IF(B1244&lt;SUMIFS(GastoFecha,GastoID,A1244),"Anterior à despesa","OK"))))))))))))</f>
        <v/>
      </c>
      <c r="H1244" s="34" t="n">
        <f aca="false">IF(G1244="OK",C1244,0)</f>
        <v>0</v>
      </c>
    </row>
    <row r="1245" customFormat="false" ht="25" hidden="false" customHeight="true" outlineLevel="0" collapsed="false">
      <c r="A1245" s="31"/>
      <c r="B1245" s="32"/>
      <c r="C1245" s="33"/>
      <c r="D1245" s="31"/>
      <c r="E1245" s="31"/>
      <c r="F1245" s="31"/>
      <c r="G1245" s="36" t="str">
        <f aca="false">IF(COUNTA(A1245:F1245)=0,"",IF(E1245="","Falta o código",IF(E1245&lt;&gt;TRIM(E1245),"Confira o código",IF(COUNTIFS(PagoID,E1245)&gt;1,"Código repetido",IF(NOT(ISNUMBER(B1245)),"Confira a data",IF(OR(B1245&lt;1,B1245&gt;73415,INT(B1245)&lt;&gt;B1245),"Confira a data",IF(NOT(ISNUMBER(C1245)),"Confira o valor",IF(C1245&lt;=0,"Valor maior que zero",IF(COUNTIFS(Medios,D1245)&lt;&gt;1,"Escolha um meio",IF(COUNTIFS(GastoID,A1245)&lt;&gt;1,"Confira o ID da despesa",IF(SUMIFS(GastoValido,GastoID,A1245)&lt;=0,"Corrija a obrigação",IF(B1245&lt;SUMIFS(GastoFecha,GastoID,A1245),"Anterior à despesa","OK"))))))))))))</f>
        <v/>
      </c>
      <c r="H1245" s="34" t="n">
        <f aca="false">IF(G1245="OK",C1245,0)</f>
        <v>0</v>
      </c>
    </row>
    <row r="1246" customFormat="false" ht="25" hidden="false" customHeight="true" outlineLevel="0" collapsed="false">
      <c r="A1246" s="31"/>
      <c r="B1246" s="32"/>
      <c r="C1246" s="33"/>
      <c r="D1246" s="31"/>
      <c r="E1246" s="31"/>
      <c r="F1246" s="31"/>
      <c r="G1246" s="36" t="str">
        <f aca="false">IF(COUNTA(A1246:F1246)=0,"",IF(E1246="","Falta o código",IF(E1246&lt;&gt;TRIM(E1246),"Confira o código",IF(COUNTIFS(PagoID,E1246)&gt;1,"Código repetido",IF(NOT(ISNUMBER(B1246)),"Confira a data",IF(OR(B1246&lt;1,B1246&gt;73415,INT(B1246)&lt;&gt;B1246),"Confira a data",IF(NOT(ISNUMBER(C1246)),"Confira o valor",IF(C1246&lt;=0,"Valor maior que zero",IF(COUNTIFS(Medios,D1246)&lt;&gt;1,"Escolha um meio",IF(COUNTIFS(GastoID,A1246)&lt;&gt;1,"Confira o ID da despesa",IF(SUMIFS(GastoValido,GastoID,A1246)&lt;=0,"Corrija a obrigação",IF(B1246&lt;SUMIFS(GastoFecha,GastoID,A1246),"Anterior à despesa","OK"))))))))))))</f>
        <v/>
      </c>
      <c r="H1246" s="34" t="n">
        <f aca="false">IF(G1246="OK",C1246,0)</f>
        <v>0</v>
      </c>
    </row>
    <row r="1247" customFormat="false" ht="25" hidden="false" customHeight="true" outlineLevel="0" collapsed="false">
      <c r="A1247" s="31"/>
      <c r="B1247" s="32"/>
      <c r="C1247" s="33"/>
      <c r="D1247" s="31"/>
      <c r="E1247" s="31"/>
      <c r="F1247" s="31"/>
      <c r="G1247" s="36" t="str">
        <f aca="false">IF(COUNTA(A1247:F1247)=0,"",IF(E1247="","Falta o código",IF(E1247&lt;&gt;TRIM(E1247),"Confira o código",IF(COUNTIFS(PagoID,E1247)&gt;1,"Código repetido",IF(NOT(ISNUMBER(B1247)),"Confira a data",IF(OR(B1247&lt;1,B1247&gt;73415,INT(B1247)&lt;&gt;B1247),"Confira a data",IF(NOT(ISNUMBER(C1247)),"Confira o valor",IF(C1247&lt;=0,"Valor maior que zero",IF(COUNTIFS(Medios,D1247)&lt;&gt;1,"Escolha um meio",IF(COUNTIFS(GastoID,A1247)&lt;&gt;1,"Confira o ID da despesa",IF(SUMIFS(GastoValido,GastoID,A1247)&lt;=0,"Corrija a obrigação",IF(B1247&lt;SUMIFS(GastoFecha,GastoID,A1247),"Anterior à despesa","OK"))))))))))))</f>
        <v/>
      </c>
      <c r="H1247" s="34" t="n">
        <f aca="false">IF(G1247="OK",C1247,0)</f>
        <v>0</v>
      </c>
    </row>
    <row r="1248" customFormat="false" ht="25" hidden="false" customHeight="true" outlineLevel="0" collapsed="false">
      <c r="A1248" s="31"/>
      <c r="B1248" s="32"/>
      <c r="C1248" s="33"/>
      <c r="D1248" s="31"/>
      <c r="E1248" s="31"/>
      <c r="F1248" s="31"/>
      <c r="G1248" s="36" t="str">
        <f aca="false">IF(COUNTA(A1248:F1248)=0,"",IF(E1248="","Falta o código",IF(E1248&lt;&gt;TRIM(E1248),"Confira o código",IF(COUNTIFS(PagoID,E1248)&gt;1,"Código repetido",IF(NOT(ISNUMBER(B1248)),"Confira a data",IF(OR(B1248&lt;1,B1248&gt;73415,INT(B1248)&lt;&gt;B1248),"Confira a data",IF(NOT(ISNUMBER(C1248)),"Confira o valor",IF(C1248&lt;=0,"Valor maior que zero",IF(COUNTIFS(Medios,D1248)&lt;&gt;1,"Escolha um meio",IF(COUNTIFS(GastoID,A1248)&lt;&gt;1,"Confira o ID da despesa",IF(SUMIFS(GastoValido,GastoID,A1248)&lt;=0,"Corrija a obrigação",IF(B1248&lt;SUMIFS(GastoFecha,GastoID,A1248),"Anterior à despesa","OK"))))))))))))</f>
        <v/>
      </c>
      <c r="H1248" s="34" t="n">
        <f aca="false">IF(G1248="OK",C1248,0)</f>
        <v>0</v>
      </c>
    </row>
    <row r="1249" customFormat="false" ht="25" hidden="false" customHeight="true" outlineLevel="0" collapsed="false">
      <c r="A1249" s="31"/>
      <c r="B1249" s="32"/>
      <c r="C1249" s="33"/>
      <c r="D1249" s="31"/>
      <c r="E1249" s="31"/>
      <c r="F1249" s="31"/>
      <c r="G1249" s="36" t="str">
        <f aca="false">IF(COUNTA(A1249:F1249)=0,"",IF(E1249="","Falta o código",IF(E1249&lt;&gt;TRIM(E1249),"Confira o código",IF(COUNTIFS(PagoID,E1249)&gt;1,"Código repetido",IF(NOT(ISNUMBER(B1249)),"Confira a data",IF(OR(B1249&lt;1,B1249&gt;73415,INT(B1249)&lt;&gt;B1249),"Confira a data",IF(NOT(ISNUMBER(C1249)),"Confira o valor",IF(C1249&lt;=0,"Valor maior que zero",IF(COUNTIFS(Medios,D1249)&lt;&gt;1,"Escolha um meio",IF(COUNTIFS(GastoID,A1249)&lt;&gt;1,"Confira o ID da despesa",IF(SUMIFS(GastoValido,GastoID,A1249)&lt;=0,"Corrija a obrigação",IF(B1249&lt;SUMIFS(GastoFecha,GastoID,A1249),"Anterior à despesa","OK"))))))))))))</f>
        <v/>
      </c>
      <c r="H1249" s="34" t="n">
        <f aca="false">IF(G1249="OK",C1249,0)</f>
        <v>0</v>
      </c>
    </row>
    <row r="1250" customFormat="false" ht="25" hidden="false" customHeight="true" outlineLevel="0" collapsed="false">
      <c r="A1250" s="31"/>
      <c r="B1250" s="32"/>
      <c r="C1250" s="33"/>
      <c r="D1250" s="31"/>
      <c r="E1250" s="31"/>
      <c r="F1250" s="31"/>
      <c r="G1250" s="36" t="str">
        <f aca="false">IF(COUNTA(A1250:F1250)=0,"",IF(E1250="","Falta o código",IF(E1250&lt;&gt;TRIM(E1250),"Confira o código",IF(COUNTIFS(PagoID,E1250)&gt;1,"Código repetido",IF(NOT(ISNUMBER(B1250)),"Confira a data",IF(OR(B1250&lt;1,B1250&gt;73415,INT(B1250)&lt;&gt;B1250),"Confira a data",IF(NOT(ISNUMBER(C1250)),"Confira o valor",IF(C1250&lt;=0,"Valor maior que zero",IF(COUNTIFS(Medios,D1250)&lt;&gt;1,"Escolha um meio",IF(COUNTIFS(GastoID,A1250)&lt;&gt;1,"Confira o ID da despesa",IF(SUMIFS(GastoValido,GastoID,A1250)&lt;=0,"Corrija a obrigação",IF(B1250&lt;SUMIFS(GastoFecha,GastoID,A1250),"Anterior à despesa","OK"))))))))))))</f>
        <v/>
      </c>
      <c r="H1250" s="34" t="n">
        <f aca="false">IF(G1250="OK",C1250,0)</f>
        <v>0</v>
      </c>
    </row>
    <row r="1251" customFormat="false" ht="25" hidden="false" customHeight="true" outlineLevel="0" collapsed="false">
      <c r="A1251" s="31"/>
      <c r="B1251" s="32"/>
      <c r="C1251" s="33"/>
      <c r="D1251" s="31"/>
      <c r="E1251" s="31"/>
      <c r="F1251" s="31"/>
      <c r="G1251" s="36" t="str">
        <f aca="false">IF(COUNTA(A1251:F1251)=0,"",IF(E1251="","Falta o código",IF(E1251&lt;&gt;TRIM(E1251),"Confira o código",IF(COUNTIFS(PagoID,E1251)&gt;1,"Código repetido",IF(NOT(ISNUMBER(B1251)),"Confira a data",IF(OR(B1251&lt;1,B1251&gt;73415,INT(B1251)&lt;&gt;B1251),"Confira a data",IF(NOT(ISNUMBER(C1251)),"Confira o valor",IF(C1251&lt;=0,"Valor maior que zero",IF(COUNTIFS(Medios,D1251)&lt;&gt;1,"Escolha um meio",IF(COUNTIFS(GastoID,A1251)&lt;&gt;1,"Confira o ID da despesa",IF(SUMIFS(GastoValido,GastoID,A1251)&lt;=0,"Corrija a obrigação",IF(B1251&lt;SUMIFS(GastoFecha,GastoID,A1251),"Anterior à despesa","OK"))))))))))))</f>
        <v/>
      </c>
      <c r="H1251" s="34" t="n">
        <f aca="false">IF(G1251="OK",C1251,0)</f>
        <v>0</v>
      </c>
    </row>
    <row r="1252" customFormat="false" ht="25" hidden="false" customHeight="true" outlineLevel="0" collapsed="false">
      <c r="A1252" s="31"/>
      <c r="B1252" s="32"/>
      <c r="C1252" s="33"/>
      <c r="D1252" s="31"/>
      <c r="E1252" s="31"/>
      <c r="F1252" s="31"/>
      <c r="G1252" s="36" t="str">
        <f aca="false">IF(COUNTA(A1252:F1252)=0,"",IF(E1252="","Falta o código",IF(E1252&lt;&gt;TRIM(E1252),"Confira o código",IF(COUNTIFS(PagoID,E1252)&gt;1,"Código repetido",IF(NOT(ISNUMBER(B1252)),"Confira a data",IF(OR(B1252&lt;1,B1252&gt;73415,INT(B1252)&lt;&gt;B1252),"Confira a data",IF(NOT(ISNUMBER(C1252)),"Confira o valor",IF(C1252&lt;=0,"Valor maior que zero",IF(COUNTIFS(Medios,D1252)&lt;&gt;1,"Escolha um meio",IF(COUNTIFS(GastoID,A1252)&lt;&gt;1,"Confira o ID da despesa",IF(SUMIFS(GastoValido,GastoID,A1252)&lt;=0,"Corrija a obrigação",IF(B1252&lt;SUMIFS(GastoFecha,GastoID,A1252),"Anterior à despesa","OK"))))))))))))</f>
        <v/>
      </c>
      <c r="H1252" s="34" t="n">
        <f aca="false">IF(G1252="OK",C1252,0)</f>
        <v>0</v>
      </c>
    </row>
    <row r="1253" customFormat="false" ht="25" hidden="false" customHeight="true" outlineLevel="0" collapsed="false">
      <c r="A1253" s="31"/>
      <c r="B1253" s="32"/>
      <c r="C1253" s="33"/>
      <c r="D1253" s="31"/>
      <c r="E1253" s="31"/>
      <c r="F1253" s="31"/>
      <c r="G1253" s="36" t="str">
        <f aca="false">IF(COUNTA(A1253:F1253)=0,"",IF(E1253="","Falta o código",IF(E1253&lt;&gt;TRIM(E1253),"Confira o código",IF(COUNTIFS(PagoID,E1253)&gt;1,"Código repetido",IF(NOT(ISNUMBER(B1253)),"Confira a data",IF(OR(B1253&lt;1,B1253&gt;73415,INT(B1253)&lt;&gt;B1253),"Confira a data",IF(NOT(ISNUMBER(C1253)),"Confira o valor",IF(C1253&lt;=0,"Valor maior que zero",IF(COUNTIFS(Medios,D1253)&lt;&gt;1,"Escolha um meio",IF(COUNTIFS(GastoID,A1253)&lt;&gt;1,"Confira o ID da despesa",IF(SUMIFS(GastoValido,GastoID,A1253)&lt;=0,"Corrija a obrigação",IF(B1253&lt;SUMIFS(GastoFecha,GastoID,A1253),"Anterior à despesa","OK"))))))))))))</f>
        <v/>
      </c>
      <c r="H1253" s="34" t="n">
        <f aca="false">IF(G1253="OK",C1253,0)</f>
        <v>0</v>
      </c>
    </row>
    <row r="1254" customFormat="false" ht="25" hidden="false" customHeight="true" outlineLevel="0" collapsed="false">
      <c r="A1254" s="31"/>
      <c r="B1254" s="32"/>
      <c r="C1254" s="33"/>
      <c r="D1254" s="31"/>
      <c r="E1254" s="31"/>
      <c r="F1254" s="31"/>
      <c r="G1254" s="36" t="str">
        <f aca="false">IF(COUNTA(A1254:F1254)=0,"",IF(E1254="","Falta o código",IF(E1254&lt;&gt;TRIM(E1254),"Confira o código",IF(COUNTIFS(PagoID,E1254)&gt;1,"Código repetido",IF(NOT(ISNUMBER(B1254)),"Confira a data",IF(OR(B1254&lt;1,B1254&gt;73415,INT(B1254)&lt;&gt;B1254),"Confira a data",IF(NOT(ISNUMBER(C1254)),"Confira o valor",IF(C1254&lt;=0,"Valor maior que zero",IF(COUNTIFS(Medios,D1254)&lt;&gt;1,"Escolha um meio",IF(COUNTIFS(GastoID,A1254)&lt;&gt;1,"Confira o ID da despesa",IF(SUMIFS(GastoValido,GastoID,A1254)&lt;=0,"Corrija a obrigação",IF(B1254&lt;SUMIFS(GastoFecha,GastoID,A1254),"Anterior à despesa","OK"))))))))))))</f>
        <v/>
      </c>
      <c r="H1254" s="34" t="n">
        <f aca="false">IF(G1254="OK",C1254,0)</f>
        <v>0</v>
      </c>
    </row>
    <row r="1255" customFormat="false" ht="25" hidden="false" customHeight="true" outlineLevel="0" collapsed="false">
      <c r="A1255" s="31"/>
      <c r="B1255" s="32"/>
      <c r="C1255" s="33"/>
      <c r="D1255" s="31"/>
      <c r="E1255" s="31"/>
      <c r="F1255" s="31"/>
      <c r="G1255" s="36" t="str">
        <f aca="false">IF(COUNTA(A1255:F1255)=0,"",IF(E1255="","Falta o código",IF(E1255&lt;&gt;TRIM(E1255),"Confira o código",IF(COUNTIFS(PagoID,E1255)&gt;1,"Código repetido",IF(NOT(ISNUMBER(B1255)),"Confira a data",IF(OR(B1255&lt;1,B1255&gt;73415,INT(B1255)&lt;&gt;B1255),"Confira a data",IF(NOT(ISNUMBER(C1255)),"Confira o valor",IF(C1255&lt;=0,"Valor maior que zero",IF(COUNTIFS(Medios,D1255)&lt;&gt;1,"Escolha um meio",IF(COUNTIFS(GastoID,A1255)&lt;&gt;1,"Confira o ID da despesa",IF(SUMIFS(GastoValido,GastoID,A1255)&lt;=0,"Corrija a obrigação",IF(B1255&lt;SUMIFS(GastoFecha,GastoID,A1255),"Anterior à despesa","OK"))))))))))))</f>
        <v/>
      </c>
      <c r="H1255" s="34" t="n">
        <f aca="false">IF(G1255="OK",C1255,0)</f>
        <v>0</v>
      </c>
    </row>
    <row r="1256" customFormat="false" ht="25" hidden="false" customHeight="true" outlineLevel="0" collapsed="false">
      <c r="A1256" s="31"/>
      <c r="B1256" s="32"/>
      <c r="C1256" s="33"/>
      <c r="D1256" s="31"/>
      <c r="E1256" s="31"/>
      <c r="F1256" s="31"/>
      <c r="G1256" s="36" t="str">
        <f aca="false">IF(COUNTA(A1256:F1256)=0,"",IF(E1256="","Falta o código",IF(E1256&lt;&gt;TRIM(E1256),"Confira o código",IF(COUNTIFS(PagoID,E1256)&gt;1,"Código repetido",IF(NOT(ISNUMBER(B1256)),"Confira a data",IF(OR(B1256&lt;1,B1256&gt;73415,INT(B1256)&lt;&gt;B1256),"Confira a data",IF(NOT(ISNUMBER(C1256)),"Confira o valor",IF(C1256&lt;=0,"Valor maior que zero",IF(COUNTIFS(Medios,D1256)&lt;&gt;1,"Escolha um meio",IF(COUNTIFS(GastoID,A1256)&lt;&gt;1,"Confira o ID da despesa",IF(SUMIFS(GastoValido,GastoID,A1256)&lt;=0,"Corrija a obrigação",IF(B1256&lt;SUMIFS(GastoFecha,GastoID,A1256),"Anterior à despesa","OK"))))))))))))</f>
        <v/>
      </c>
      <c r="H1256" s="34" t="n">
        <f aca="false">IF(G1256="OK",C1256,0)</f>
        <v>0</v>
      </c>
    </row>
    <row r="1257" customFormat="false" ht="25" hidden="false" customHeight="true" outlineLevel="0" collapsed="false">
      <c r="A1257" s="31"/>
      <c r="B1257" s="32"/>
      <c r="C1257" s="33"/>
      <c r="D1257" s="31"/>
      <c r="E1257" s="31"/>
      <c r="F1257" s="31"/>
      <c r="G1257" s="36" t="str">
        <f aca="false">IF(COUNTA(A1257:F1257)=0,"",IF(E1257="","Falta o código",IF(E1257&lt;&gt;TRIM(E1257),"Confira o código",IF(COUNTIFS(PagoID,E1257)&gt;1,"Código repetido",IF(NOT(ISNUMBER(B1257)),"Confira a data",IF(OR(B1257&lt;1,B1257&gt;73415,INT(B1257)&lt;&gt;B1257),"Confira a data",IF(NOT(ISNUMBER(C1257)),"Confira o valor",IF(C1257&lt;=0,"Valor maior que zero",IF(COUNTIFS(Medios,D1257)&lt;&gt;1,"Escolha um meio",IF(COUNTIFS(GastoID,A1257)&lt;&gt;1,"Confira o ID da despesa",IF(SUMIFS(GastoValido,GastoID,A1257)&lt;=0,"Corrija a obrigação",IF(B1257&lt;SUMIFS(GastoFecha,GastoID,A1257),"Anterior à despesa","OK"))))))))))))</f>
        <v/>
      </c>
      <c r="H1257" s="34" t="n">
        <f aca="false">IF(G1257="OK",C1257,0)</f>
        <v>0</v>
      </c>
    </row>
    <row r="1258" customFormat="false" ht="25" hidden="false" customHeight="true" outlineLevel="0" collapsed="false">
      <c r="A1258" s="31"/>
      <c r="B1258" s="32"/>
      <c r="C1258" s="33"/>
      <c r="D1258" s="31"/>
      <c r="E1258" s="31"/>
      <c r="F1258" s="31"/>
      <c r="G1258" s="36" t="str">
        <f aca="false">IF(COUNTA(A1258:F1258)=0,"",IF(E1258="","Falta o código",IF(E1258&lt;&gt;TRIM(E1258),"Confira o código",IF(COUNTIFS(PagoID,E1258)&gt;1,"Código repetido",IF(NOT(ISNUMBER(B1258)),"Confira a data",IF(OR(B1258&lt;1,B1258&gt;73415,INT(B1258)&lt;&gt;B1258),"Confira a data",IF(NOT(ISNUMBER(C1258)),"Confira o valor",IF(C1258&lt;=0,"Valor maior que zero",IF(COUNTIFS(Medios,D1258)&lt;&gt;1,"Escolha um meio",IF(COUNTIFS(GastoID,A1258)&lt;&gt;1,"Confira o ID da despesa",IF(SUMIFS(GastoValido,GastoID,A1258)&lt;=0,"Corrija a obrigação",IF(B1258&lt;SUMIFS(GastoFecha,GastoID,A1258),"Anterior à despesa","OK"))))))))))))</f>
        <v/>
      </c>
      <c r="H1258" s="34" t="n">
        <f aca="false">IF(G1258="OK",C1258,0)</f>
        <v>0</v>
      </c>
    </row>
    <row r="1259" customFormat="false" ht="25" hidden="false" customHeight="true" outlineLevel="0" collapsed="false">
      <c r="A1259" s="31"/>
      <c r="B1259" s="32"/>
      <c r="C1259" s="33"/>
      <c r="D1259" s="31"/>
      <c r="E1259" s="31"/>
      <c r="F1259" s="31"/>
      <c r="G1259" s="36" t="str">
        <f aca="false">IF(COUNTA(A1259:F1259)=0,"",IF(E1259="","Falta o código",IF(E1259&lt;&gt;TRIM(E1259),"Confira o código",IF(COUNTIFS(PagoID,E1259)&gt;1,"Código repetido",IF(NOT(ISNUMBER(B1259)),"Confira a data",IF(OR(B1259&lt;1,B1259&gt;73415,INT(B1259)&lt;&gt;B1259),"Confira a data",IF(NOT(ISNUMBER(C1259)),"Confira o valor",IF(C1259&lt;=0,"Valor maior que zero",IF(COUNTIFS(Medios,D1259)&lt;&gt;1,"Escolha um meio",IF(COUNTIFS(GastoID,A1259)&lt;&gt;1,"Confira o ID da despesa",IF(SUMIFS(GastoValido,GastoID,A1259)&lt;=0,"Corrija a obrigação",IF(B1259&lt;SUMIFS(GastoFecha,GastoID,A1259),"Anterior à despesa","OK"))))))))))))</f>
        <v/>
      </c>
      <c r="H1259" s="34" t="n">
        <f aca="false">IF(G1259="OK",C1259,0)</f>
        <v>0</v>
      </c>
    </row>
    <row r="1260" customFormat="false" ht="25" hidden="false" customHeight="true" outlineLevel="0" collapsed="false">
      <c r="A1260" s="31"/>
      <c r="B1260" s="32"/>
      <c r="C1260" s="33"/>
      <c r="D1260" s="31"/>
      <c r="E1260" s="31"/>
      <c r="F1260" s="31"/>
      <c r="G1260" s="36" t="str">
        <f aca="false">IF(COUNTA(A1260:F1260)=0,"",IF(E1260="","Falta o código",IF(E1260&lt;&gt;TRIM(E1260),"Confira o código",IF(COUNTIFS(PagoID,E1260)&gt;1,"Código repetido",IF(NOT(ISNUMBER(B1260)),"Confira a data",IF(OR(B1260&lt;1,B1260&gt;73415,INT(B1260)&lt;&gt;B1260),"Confira a data",IF(NOT(ISNUMBER(C1260)),"Confira o valor",IF(C1260&lt;=0,"Valor maior que zero",IF(COUNTIFS(Medios,D1260)&lt;&gt;1,"Escolha um meio",IF(COUNTIFS(GastoID,A1260)&lt;&gt;1,"Confira o ID da despesa",IF(SUMIFS(GastoValido,GastoID,A1260)&lt;=0,"Corrija a obrigação",IF(B1260&lt;SUMIFS(GastoFecha,GastoID,A1260),"Anterior à despesa","OK"))))))))))))</f>
        <v/>
      </c>
      <c r="H1260" s="34" t="n">
        <f aca="false">IF(G1260="OK",C1260,0)</f>
        <v>0</v>
      </c>
    </row>
    <row r="1261" customFormat="false" ht="25" hidden="false" customHeight="true" outlineLevel="0" collapsed="false">
      <c r="A1261" s="31"/>
      <c r="B1261" s="32"/>
      <c r="C1261" s="33"/>
      <c r="D1261" s="31"/>
      <c r="E1261" s="31"/>
      <c r="F1261" s="31"/>
      <c r="G1261" s="36" t="str">
        <f aca="false">IF(COUNTA(A1261:F1261)=0,"",IF(E1261="","Falta o código",IF(E1261&lt;&gt;TRIM(E1261),"Confira o código",IF(COUNTIFS(PagoID,E1261)&gt;1,"Código repetido",IF(NOT(ISNUMBER(B1261)),"Confira a data",IF(OR(B1261&lt;1,B1261&gt;73415,INT(B1261)&lt;&gt;B1261),"Confira a data",IF(NOT(ISNUMBER(C1261)),"Confira o valor",IF(C1261&lt;=0,"Valor maior que zero",IF(COUNTIFS(Medios,D1261)&lt;&gt;1,"Escolha um meio",IF(COUNTIFS(GastoID,A1261)&lt;&gt;1,"Confira o ID da despesa",IF(SUMIFS(GastoValido,GastoID,A1261)&lt;=0,"Corrija a obrigação",IF(B1261&lt;SUMIFS(GastoFecha,GastoID,A1261),"Anterior à despesa","OK"))))))))))))</f>
        <v/>
      </c>
      <c r="H1261" s="34" t="n">
        <f aca="false">IF(G1261="OK",C1261,0)</f>
        <v>0</v>
      </c>
    </row>
    <row r="1262" customFormat="false" ht="25" hidden="false" customHeight="true" outlineLevel="0" collapsed="false">
      <c r="A1262" s="31"/>
      <c r="B1262" s="32"/>
      <c r="C1262" s="33"/>
      <c r="D1262" s="31"/>
      <c r="E1262" s="31"/>
      <c r="F1262" s="31"/>
      <c r="G1262" s="36" t="str">
        <f aca="false">IF(COUNTA(A1262:F1262)=0,"",IF(E1262="","Falta o código",IF(E1262&lt;&gt;TRIM(E1262),"Confira o código",IF(COUNTIFS(PagoID,E1262)&gt;1,"Código repetido",IF(NOT(ISNUMBER(B1262)),"Confira a data",IF(OR(B1262&lt;1,B1262&gt;73415,INT(B1262)&lt;&gt;B1262),"Confira a data",IF(NOT(ISNUMBER(C1262)),"Confira o valor",IF(C1262&lt;=0,"Valor maior que zero",IF(COUNTIFS(Medios,D1262)&lt;&gt;1,"Escolha um meio",IF(COUNTIFS(GastoID,A1262)&lt;&gt;1,"Confira o ID da despesa",IF(SUMIFS(GastoValido,GastoID,A1262)&lt;=0,"Corrija a obrigação",IF(B1262&lt;SUMIFS(GastoFecha,GastoID,A1262),"Anterior à despesa","OK"))))))))))))</f>
        <v/>
      </c>
      <c r="H1262" s="34" t="n">
        <f aca="false">IF(G1262="OK",C1262,0)</f>
        <v>0</v>
      </c>
    </row>
    <row r="1263" customFormat="false" ht="25" hidden="false" customHeight="true" outlineLevel="0" collapsed="false">
      <c r="A1263" s="31"/>
      <c r="B1263" s="32"/>
      <c r="C1263" s="33"/>
      <c r="D1263" s="31"/>
      <c r="E1263" s="31"/>
      <c r="F1263" s="31"/>
      <c r="G1263" s="36" t="str">
        <f aca="false">IF(COUNTA(A1263:F1263)=0,"",IF(E1263="","Falta o código",IF(E1263&lt;&gt;TRIM(E1263),"Confira o código",IF(COUNTIFS(PagoID,E1263)&gt;1,"Código repetido",IF(NOT(ISNUMBER(B1263)),"Confira a data",IF(OR(B1263&lt;1,B1263&gt;73415,INT(B1263)&lt;&gt;B1263),"Confira a data",IF(NOT(ISNUMBER(C1263)),"Confira o valor",IF(C1263&lt;=0,"Valor maior que zero",IF(COUNTIFS(Medios,D1263)&lt;&gt;1,"Escolha um meio",IF(COUNTIFS(GastoID,A1263)&lt;&gt;1,"Confira o ID da despesa",IF(SUMIFS(GastoValido,GastoID,A1263)&lt;=0,"Corrija a obrigação",IF(B1263&lt;SUMIFS(GastoFecha,GastoID,A1263),"Anterior à despesa","OK"))))))))))))</f>
        <v/>
      </c>
      <c r="H1263" s="34" t="n">
        <f aca="false">IF(G1263="OK",C1263,0)</f>
        <v>0</v>
      </c>
    </row>
    <row r="1264" customFormat="false" ht="25" hidden="false" customHeight="true" outlineLevel="0" collapsed="false">
      <c r="A1264" s="31"/>
      <c r="B1264" s="32"/>
      <c r="C1264" s="33"/>
      <c r="D1264" s="31"/>
      <c r="E1264" s="31"/>
      <c r="F1264" s="31"/>
      <c r="G1264" s="36" t="str">
        <f aca="false">IF(COUNTA(A1264:F1264)=0,"",IF(E1264="","Falta o código",IF(E1264&lt;&gt;TRIM(E1264),"Confira o código",IF(COUNTIFS(PagoID,E1264)&gt;1,"Código repetido",IF(NOT(ISNUMBER(B1264)),"Confira a data",IF(OR(B1264&lt;1,B1264&gt;73415,INT(B1264)&lt;&gt;B1264),"Confira a data",IF(NOT(ISNUMBER(C1264)),"Confira o valor",IF(C1264&lt;=0,"Valor maior que zero",IF(COUNTIFS(Medios,D1264)&lt;&gt;1,"Escolha um meio",IF(COUNTIFS(GastoID,A1264)&lt;&gt;1,"Confira o ID da despesa",IF(SUMIFS(GastoValido,GastoID,A1264)&lt;=0,"Corrija a obrigação",IF(B1264&lt;SUMIFS(GastoFecha,GastoID,A1264),"Anterior à despesa","OK"))))))))))))</f>
        <v/>
      </c>
      <c r="H1264" s="34" t="n">
        <f aca="false">IF(G1264="OK",C1264,0)</f>
        <v>0</v>
      </c>
    </row>
    <row r="1265" customFormat="false" ht="25" hidden="false" customHeight="true" outlineLevel="0" collapsed="false">
      <c r="A1265" s="31"/>
      <c r="B1265" s="32"/>
      <c r="C1265" s="33"/>
      <c r="D1265" s="31"/>
      <c r="E1265" s="31"/>
      <c r="F1265" s="31"/>
      <c r="G1265" s="36" t="str">
        <f aca="false">IF(COUNTA(A1265:F1265)=0,"",IF(E1265="","Falta o código",IF(E1265&lt;&gt;TRIM(E1265),"Confira o código",IF(COUNTIFS(PagoID,E1265)&gt;1,"Código repetido",IF(NOT(ISNUMBER(B1265)),"Confira a data",IF(OR(B1265&lt;1,B1265&gt;73415,INT(B1265)&lt;&gt;B1265),"Confira a data",IF(NOT(ISNUMBER(C1265)),"Confira o valor",IF(C1265&lt;=0,"Valor maior que zero",IF(COUNTIFS(Medios,D1265)&lt;&gt;1,"Escolha um meio",IF(COUNTIFS(GastoID,A1265)&lt;&gt;1,"Confira o ID da despesa",IF(SUMIFS(GastoValido,GastoID,A1265)&lt;=0,"Corrija a obrigação",IF(B1265&lt;SUMIFS(GastoFecha,GastoID,A1265),"Anterior à despesa","OK"))))))))))))</f>
        <v/>
      </c>
      <c r="H1265" s="34" t="n">
        <f aca="false">IF(G1265="OK",C1265,0)</f>
        <v>0</v>
      </c>
    </row>
    <row r="1266" customFormat="false" ht="25" hidden="false" customHeight="true" outlineLevel="0" collapsed="false">
      <c r="A1266" s="31"/>
      <c r="B1266" s="32"/>
      <c r="C1266" s="33"/>
      <c r="D1266" s="31"/>
      <c r="E1266" s="31"/>
      <c r="F1266" s="31"/>
      <c r="G1266" s="36" t="str">
        <f aca="false">IF(COUNTA(A1266:F1266)=0,"",IF(E1266="","Falta o código",IF(E1266&lt;&gt;TRIM(E1266),"Confira o código",IF(COUNTIFS(PagoID,E1266)&gt;1,"Código repetido",IF(NOT(ISNUMBER(B1266)),"Confira a data",IF(OR(B1266&lt;1,B1266&gt;73415,INT(B1266)&lt;&gt;B1266),"Confira a data",IF(NOT(ISNUMBER(C1266)),"Confira o valor",IF(C1266&lt;=0,"Valor maior que zero",IF(COUNTIFS(Medios,D1266)&lt;&gt;1,"Escolha um meio",IF(COUNTIFS(GastoID,A1266)&lt;&gt;1,"Confira o ID da despesa",IF(SUMIFS(GastoValido,GastoID,A1266)&lt;=0,"Corrija a obrigação",IF(B1266&lt;SUMIFS(GastoFecha,GastoID,A1266),"Anterior à despesa","OK"))))))))))))</f>
        <v/>
      </c>
      <c r="H1266" s="34" t="n">
        <f aca="false">IF(G1266="OK",C1266,0)</f>
        <v>0</v>
      </c>
    </row>
    <row r="1267" customFormat="false" ht="25" hidden="false" customHeight="true" outlineLevel="0" collapsed="false">
      <c r="A1267" s="31"/>
      <c r="B1267" s="32"/>
      <c r="C1267" s="33"/>
      <c r="D1267" s="31"/>
      <c r="E1267" s="31"/>
      <c r="F1267" s="31"/>
      <c r="G1267" s="36" t="str">
        <f aca="false">IF(COUNTA(A1267:F1267)=0,"",IF(E1267="","Falta o código",IF(E1267&lt;&gt;TRIM(E1267),"Confira o código",IF(COUNTIFS(PagoID,E1267)&gt;1,"Código repetido",IF(NOT(ISNUMBER(B1267)),"Confira a data",IF(OR(B1267&lt;1,B1267&gt;73415,INT(B1267)&lt;&gt;B1267),"Confira a data",IF(NOT(ISNUMBER(C1267)),"Confira o valor",IF(C1267&lt;=0,"Valor maior que zero",IF(COUNTIFS(Medios,D1267)&lt;&gt;1,"Escolha um meio",IF(COUNTIFS(GastoID,A1267)&lt;&gt;1,"Confira o ID da despesa",IF(SUMIFS(GastoValido,GastoID,A1267)&lt;=0,"Corrija a obrigação",IF(B1267&lt;SUMIFS(GastoFecha,GastoID,A1267),"Anterior à despesa","OK"))))))))))))</f>
        <v/>
      </c>
      <c r="H1267" s="34" t="n">
        <f aca="false">IF(G1267="OK",C1267,0)</f>
        <v>0</v>
      </c>
    </row>
    <row r="1268" customFormat="false" ht="25" hidden="false" customHeight="true" outlineLevel="0" collapsed="false">
      <c r="A1268" s="31"/>
      <c r="B1268" s="32"/>
      <c r="C1268" s="33"/>
      <c r="D1268" s="31"/>
      <c r="E1268" s="31"/>
      <c r="F1268" s="31"/>
      <c r="G1268" s="36" t="str">
        <f aca="false">IF(COUNTA(A1268:F1268)=0,"",IF(E1268="","Falta o código",IF(E1268&lt;&gt;TRIM(E1268),"Confira o código",IF(COUNTIFS(PagoID,E1268)&gt;1,"Código repetido",IF(NOT(ISNUMBER(B1268)),"Confira a data",IF(OR(B1268&lt;1,B1268&gt;73415,INT(B1268)&lt;&gt;B1268),"Confira a data",IF(NOT(ISNUMBER(C1268)),"Confira o valor",IF(C1268&lt;=0,"Valor maior que zero",IF(COUNTIFS(Medios,D1268)&lt;&gt;1,"Escolha um meio",IF(COUNTIFS(GastoID,A1268)&lt;&gt;1,"Confira o ID da despesa",IF(SUMIFS(GastoValido,GastoID,A1268)&lt;=0,"Corrija a obrigação",IF(B1268&lt;SUMIFS(GastoFecha,GastoID,A1268),"Anterior à despesa","OK"))))))))))))</f>
        <v/>
      </c>
      <c r="H1268" s="34" t="n">
        <f aca="false">IF(G1268="OK",C1268,0)</f>
        <v>0</v>
      </c>
    </row>
    <row r="1269" customFormat="false" ht="25" hidden="false" customHeight="true" outlineLevel="0" collapsed="false">
      <c r="A1269" s="31"/>
      <c r="B1269" s="32"/>
      <c r="C1269" s="33"/>
      <c r="D1269" s="31"/>
      <c r="E1269" s="31"/>
      <c r="F1269" s="31"/>
      <c r="G1269" s="36" t="str">
        <f aca="false">IF(COUNTA(A1269:F1269)=0,"",IF(E1269="","Falta o código",IF(E1269&lt;&gt;TRIM(E1269),"Confira o código",IF(COUNTIFS(PagoID,E1269)&gt;1,"Código repetido",IF(NOT(ISNUMBER(B1269)),"Confira a data",IF(OR(B1269&lt;1,B1269&gt;73415,INT(B1269)&lt;&gt;B1269),"Confira a data",IF(NOT(ISNUMBER(C1269)),"Confira o valor",IF(C1269&lt;=0,"Valor maior que zero",IF(COUNTIFS(Medios,D1269)&lt;&gt;1,"Escolha um meio",IF(COUNTIFS(GastoID,A1269)&lt;&gt;1,"Confira o ID da despesa",IF(SUMIFS(GastoValido,GastoID,A1269)&lt;=0,"Corrija a obrigação",IF(B1269&lt;SUMIFS(GastoFecha,GastoID,A1269),"Anterior à despesa","OK"))))))))))))</f>
        <v/>
      </c>
      <c r="H1269" s="34" t="n">
        <f aca="false">IF(G1269="OK",C1269,0)</f>
        <v>0</v>
      </c>
    </row>
    <row r="1270" customFormat="false" ht="25" hidden="false" customHeight="true" outlineLevel="0" collapsed="false">
      <c r="A1270" s="31"/>
      <c r="B1270" s="32"/>
      <c r="C1270" s="33"/>
      <c r="D1270" s="31"/>
      <c r="E1270" s="31"/>
      <c r="F1270" s="31"/>
      <c r="G1270" s="36" t="str">
        <f aca="false">IF(COUNTA(A1270:F1270)=0,"",IF(E1270="","Falta o código",IF(E1270&lt;&gt;TRIM(E1270),"Confira o código",IF(COUNTIFS(PagoID,E1270)&gt;1,"Código repetido",IF(NOT(ISNUMBER(B1270)),"Confira a data",IF(OR(B1270&lt;1,B1270&gt;73415,INT(B1270)&lt;&gt;B1270),"Confira a data",IF(NOT(ISNUMBER(C1270)),"Confira o valor",IF(C1270&lt;=0,"Valor maior que zero",IF(COUNTIFS(Medios,D1270)&lt;&gt;1,"Escolha um meio",IF(COUNTIFS(GastoID,A1270)&lt;&gt;1,"Confira o ID da despesa",IF(SUMIFS(GastoValido,GastoID,A1270)&lt;=0,"Corrija a obrigação",IF(B1270&lt;SUMIFS(GastoFecha,GastoID,A1270),"Anterior à despesa","OK"))))))))))))</f>
        <v/>
      </c>
      <c r="H1270" s="34" t="n">
        <f aca="false">IF(G1270="OK",C1270,0)</f>
        <v>0</v>
      </c>
    </row>
    <row r="1271" customFormat="false" ht="25" hidden="false" customHeight="true" outlineLevel="0" collapsed="false">
      <c r="A1271" s="31"/>
      <c r="B1271" s="32"/>
      <c r="C1271" s="33"/>
      <c r="D1271" s="31"/>
      <c r="E1271" s="31"/>
      <c r="F1271" s="31"/>
      <c r="G1271" s="36" t="str">
        <f aca="false">IF(COUNTA(A1271:F1271)=0,"",IF(E1271="","Falta o código",IF(E1271&lt;&gt;TRIM(E1271),"Confira o código",IF(COUNTIFS(PagoID,E1271)&gt;1,"Código repetido",IF(NOT(ISNUMBER(B1271)),"Confira a data",IF(OR(B1271&lt;1,B1271&gt;73415,INT(B1271)&lt;&gt;B1271),"Confira a data",IF(NOT(ISNUMBER(C1271)),"Confira o valor",IF(C1271&lt;=0,"Valor maior que zero",IF(COUNTIFS(Medios,D1271)&lt;&gt;1,"Escolha um meio",IF(COUNTIFS(GastoID,A1271)&lt;&gt;1,"Confira o ID da despesa",IF(SUMIFS(GastoValido,GastoID,A1271)&lt;=0,"Corrija a obrigação",IF(B1271&lt;SUMIFS(GastoFecha,GastoID,A1271),"Anterior à despesa","OK"))))))))))))</f>
        <v/>
      </c>
      <c r="H1271" s="34" t="n">
        <f aca="false">IF(G1271="OK",C1271,0)</f>
        <v>0</v>
      </c>
    </row>
    <row r="1272" customFormat="false" ht="25" hidden="false" customHeight="true" outlineLevel="0" collapsed="false">
      <c r="A1272" s="31"/>
      <c r="B1272" s="32"/>
      <c r="C1272" s="33"/>
      <c r="D1272" s="31"/>
      <c r="E1272" s="31"/>
      <c r="F1272" s="31"/>
      <c r="G1272" s="36" t="str">
        <f aca="false">IF(COUNTA(A1272:F1272)=0,"",IF(E1272="","Falta o código",IF(E1272&lt;&gt;TRIM(E1272),"Confira o código",IF(COUNTIFS(PagoID,E1272)&gt;1,"Código repetido",IF(NOT(ISNUMBER(B1272)),"Confira a data",IF(OR(B1272&lt;1,B1272&gt;73415,INT(B1272)&lt;&gt;B1272),"Confira a data",IF(NOT(ISNUMBER(C1272)),"Confira o valor",IF(C1272&lt;=0,"Valor maior que zero",IF(COUNTIFS(Medios,D1272)&lt;&gt;1,"Escolha um meio",IF(COUNTIFS(GastoID,A1272)&lt;&gt;1,"Confira o ID da despesa",IF(SUMIFS(GastoValido,GastoID,A1272)&lt;=0,"Corrija a obrigação",IF(B1272&lt;SUMIFS(GastoFecha,GastoID,A1272),"Anterior à despesa","OK"))))))))))))</f>
        <v/>
      </c>
      <c r="H1272" s="34" t="n">
        <f aca="false">IF(G1272="OK",C1272,0)</f>
        <v>0</v>
      </c>
    </row>
    <row r="1273" customFormat="false" ht="25" hidden="false" customHeight="true" outlineLevel="0" collapsed="false">
      <c r="A1273" s="31"/>
      <c r="B1273" s="32"/>
      <c r="C1273" s="33"/>
      <c r="D1273" s="31"/>
      <c r="E1273" s="31"/>
      <c r="F1273" s="31"/>
      <c r="G1273" s="36" t="str">
        <f aca="false">IF(COUNTA(A1273:F1273)=0,"",IF(E1273="","Falta o código",IF(E1273&lt;&gt;TRIM(E1273),"Confira o código",IF(COUNTIFS(PagoID,E1273)&gt;1,"Código repetido",IF(NOT(ISNUMBER(B1273)),"Confira a data",IF(OR(B1273&lt;1,B1273&gt;73415,INT(B1273)&lt;&gt;B1273),"Confira a data",IF(NOT(ISNUMBER(C1273)),"Confira o valor",IF(C1273&lt;=0,"Valor maior que zero",IF(COUNTIFS(Medios,D1273)&lt;&gt;1,"Escolha um meio",IF(COUNTIFS(GastoID,A1273)&lt;&gt;1,"Confira o ID da despesa",IF(SUMIFS(GastoValido,GastoID,A1273)&lt;=0,"Corrija a obrigação",IF(B1273&lt;SUMIFS(GastoFecha,GastoID,A1273),"Anterior à despesa","OK"))))))))))))</f>
        <v/>
      </c>
      <c r="H1273" s="34" t="n">
        <f aca="false">IF(G1273="OK",C1273,0)</f>
        <v>0</v>
      </c>
    </row>
    <row r="1274" customFormat="false" ht="25" hidden="false" customHeight="true" outlineLevel="0" collapsed="false">
      <c r="A1274" s="31"/>
      <c r="B1274" s="32"/>
      <c r="C1274" s="33"/>
      <c r="D1274" s="31"/>
      <c r="E1274" s="31"/>
      <c r="F1274" s="31"/>
      <c r="G1274" s="36" t="str">
        <f aca="false">IF(COUNTA(A1274:F1274)=0,"",IF(E1274="","Falta o código",IF(E1274&lt;&gt;TRIM(E1274),"Confira o código",IF(COUNTIFS(PagoID,E1274)&gt;1,"Código repetido",IF(NOT(ISNUMBER(B1274)),"Confira a data",IF(OR(B1274&lt;1,B1274&gt;73415,INT(B1274)&lt;&gt;B1274),"Confira a data",IF(NOT(ISNUMBER(C1274)),"Confira o valor",IF(C1274&lt;=0,"Valor maior que zero",IF(COUNTIFS(Medios,D1274)&lt;&gt;1,"Escolha um meio",IF(COUNTIFS(GastoID,A1274)&lt;&gt;1,"Confira o ID da despesa",IF(SUMIFS(GastoValido,GastoID,A1274)&lt;=0,"Corrija a obrigação",IF(B1274&lt;SUMIFS(GastoFecha,GastoID,A1274),"Anterior à despesa","OK"))))))))))))</f>
        <v/>
      </c>
      <c r="H1274" s="34" t="n">
        <f aca="false">IF(G1274="OK",C1274,0)</f>
        <v>0</v>
      </c>
    </row>
    <row r="1275" customFormat="false" ht="25" hidden="false" customHeight="true" outlineLevel="0" collapsed="false">
      <c r="A1275" s="31"/>
      <c r="B1275" s="32"/>
      <c r="C1275" s="33"/>
      <c r="D1275" s="31"/>
      <c r="E1275" s="31"/>
      <c r="F1275" s="31"/>
      <c r="G1275" s="36" t="str">
        <f aca="false">IF(COUNTA(A1275:F1275)=0,"",IF(E1275="","Falta o código",IF(E1275&lt;&gt;TRIM(E1275),"Confira o código",IF(COUNTIFS(PagoID,E1275)&gt;1,"Código repetido",IF(NOT(ISNUMBER(B1275)),"Confira a data",IF(OR(B1275&lt;1,B1275&gt;73415,INT(B1275)&lt;&gt;B1275),"Confira a data",IF(NOT(ISNUMBER(C1275)),"Confira o valor",IF(C1275&lt;=0,"Valor maior que zero",IF(COUNTIFS(Medios,D1275)&lt;&gt;1,"Escolha um meio",IF(COUNTIFS(GastoID,A1275)&lt;&gt;1,"Confira o ID da despesa",IF(SUMIFS(GastoValido,GastoID,A1275)&lt;=0,"Corrija a obrigação",IF(B1275&lt;SUMIFS(GastoFecha,GastoID,A1275),"Anterior à despesa","OK"))))))))))))</f>
        <v/>
      </c>
      <c r="H1275" s="34" t="n">
        <f aca="false">IF(G1275="OK",C1275,0)</f>
        <v>0</v>
      </c>
    </row>
    <row r="1276" customFormat="false" ht="25" hidden="false" customHeight="true" outlineLevel="0" collapsed="false">
      <c r="A1276" s="31"/>
      <c r="B1276" s="32"/>
      <c r="C1276" s="33"/>
      <c r="D1276" s="31"/>
      <c r="E1276" s="31"/>
      <c r="F1276" s="31"/>
      <c r="G1276" s="36" t="str">
        <f aca="false">IF(COUNTA(A1276:F1276)=0,"",IF(E1276="","Falta o código",IF(E1276&lt;&gt;TRIM(E1276),"Confira o código",IF(COUNTIFS(PagoID,E1276)&gt;1,"Código repetido",IF(NOT(ISNUMBER(B1276)),"Confira a data",IF(OR(B1276&lt;1,B1276&gt;73415,INT(B1276)&lt;&gt;B1276),"Confira a data",IF(NOT(ISNUMBER(C1276)),"Confira o valor",IF(C1276&lt;=0,"Valor maior que zero",IF(COUNTIFS(Medios,D1276)&lt;&gt;1,"Escolha um meio",IF(COUNTIFS(GastoID,A1276)&lt;&gt;1,"Confira o ID da despesa",IF(SUMIFS(GastoValido,GastoID,A1276)&lt;=0,"Corrija a obrigação",IF(B1276&lt;SUMIFS(GastoFecha,GastoID,A1276),"Anterior à despesa","OK"))))))))))))</f>
        <v/>
      </c>
      <c r="H1276" s="34" t="n">
        <f aca="false">IF(G1276="OK",C1276,0)</f>
        <v>0</v>
      </c>
    </row>
    <row r="1277" customFormat="false" ht="25" hidden="false" customHeight="true" outlineLevel="0" collapsed="false">
      <c r="A1277" s="31"/>
      <c r="B1277" s="32"/>
      <c r="C1277" s="33"/>
      <c r="D1277" s="31"/>
      <c r="E1277" s="31"/>
      <c r="F1277" s="31"/>
      <c r="G1277" s="36" t="str">
        <f aca="false">IF(COUNTA(A1277:F1277)=0,"",IF(E1277="","Falta o código",IF(E1277&lt;&gt;TRIM(E1277),"Confira o código",IF(COUNTIFS(PagoID,E1277)&gt;1,"Código repetido",IF(NOT(ISNUMBER(B1277)),"Confira a data",IF(OR(B1277&lt;1,B1277&gt;73415,INT(B1277)&lt;&gt;B1277),"Confira a data",IF(NOT(ISNUMBER(C1277)),"Confira o valor",IF(C1277&lt;=0,"Valor maior que zero",IF(COUNTIFS(Medios,D1277)&lt;&gt;1,"Escolha um meio",IF(COUNTIFS(GastoID,A1277)&lt;&gt;1,"Confira o ID da despesa",IF(SUMIFS(GastoValido,GastoID,A1277)&lt;=0,"Corrija a obrigação",IF(B1277&lt;SUMIFS(GastoFecha,GastoID,A1277),"Anterior à despesa","OK"))))))))))))</f>
        <v/>
      </c>
      <c r="H1277" s="34" t="n">
        <f aca="false">IF(G1277="OK",C1277,0)</f>
        <v>0</v>
      </c>
    </row>
    <row r="1278" customFormat="false" ht="25" hidden="false" customHeight="true" outlineLevel="0" collapsed="false">
      <c r="A1278" s="31"/>
      <c r="B1278" s="32"/>
      <c r="C1278" s="33"/>
      <c r="D1278" s="31"/>
      <c r="E1278" s="31"/>
      <c r="F1278" s="31"/>
      <c r="G1278" s="36" t="str">
        <f aca="false">IF(COUNTA(A1278:F1278)=0,"",IF(E1278="","Falta o código",IF(E1278&lt;&gt;TRIM(E1278),"Confira o código",IF(COUNTIFS(PagoID,E1278)&gt;1,"Código repetido",IF(NOT(ISNUMBER(B1278)),"Confira a data",IF(OR(B1278&lt;1,B1278&gt;73415,INT(B1278)&lt;&gt;B1278),"Confira a data",IF(NOT(ISNUMBER(C1278)),"Confira o valor",IF(C1278&lt;=0,"Valor maior que zero",IF(COUNTIFS(Medios,D1278)&lt;&gt;1,"Escolha um meio",IF(COUNTIFS(GastoID,A1278)&lt;&gt;1,"Confira o ID da despesa",IF(SUMIFS(GastoValido,GastoID,A1278)&lt;=0,"Corrija a obrigação",IF(B1278&lt;SUMIFS(GastoFecha,GastoID,A1278),"Anterior à despesa","OK"))))))))))))</f>
        <v/>
      </c>
      <c r="H1278" s="34" t="n">
        <f aca="false">IF(G1278="OK",C1278,0)</f>
        <v>0</v>
      </c>
    </row>
    <row r="1279" customFormat="false" ht="25" hidden="false" customHeight="true" outlineLevel="0" collapsed="false">
      <c r="A1279" s="31"/>
      <c r="B1279" s="32"/>
      <c r="C1279" s="33"/>
      <c r="D1279" s="31"/>
      <c r="E1279" s="31"/>
      <c r="F1279" s="31"/>
      <c r="G1279" s="36" t="str">
        <f aca="false">IF(COUNTA(A1279:F1279)=0,"",IF(E1279="","Falta o código",IF(E1279&lt;&gt;TRIM(E1279),"Confira o código",IF(COUNTIFS(PagoID,E1279)&gt;1,"Código repetido",IF(NOT(ISNUMBER(B1279)),"Confira a data",IF(OR(B1279&lt;1,B1279&gt;73415,INT(B1279)&lt;&gt;B1279),"Confira a data",IF(NOT(ISNUMBER(C1279)),"Confira o valor",IF(C1279&lt;=0,"Valor maior que zero",IF(COUNTIFS(Medios,D1279)&lt;&gt;1,"Escolha um meio",IF(COUNTIFS(GastoID,A1279)&lt;&gt;1,"Confira o ID da despesa",IF(SUMIFS(GastoValido,GastoID,A1279)&lt;=0,"Corrija a obrigação",IF(B1279&lt;SUMIFS(GastoFecha,GastoID,A1279),"Anterior à despesa","OK"))))))))))))</f>
        <v/>
      </c>
      <c r="H1279" s="34" t="n">
        <f aca="false">IF(G1279="OK",C1279,0)</f>
        <v>0</v>
      </c>
    </row>
    <row r="1280" customFormat="false" ht="25" hidden="false" customHeight="true" outlineLevel="0" collapsed="false">
      <c r="A1280" s="31"/>
      <c r="B1280" s="32"/>
      <c r="C1280" s="33"/>
      <c r="D1280" s="31"/>
      <c r="E1280" s="31"/>
      <c r="F1280" s="31"/>
      <c r="G1280" s="36" t="str">
        <f aca="false">IF(COUNTA(A1280:F1280)=0,"",IF(E1280="","Falta o código",IF(E1280&lt;&gt;TRIM(E1280),"Confira o código",IF(COUNTIFS(PagoID,E1280)&gt;1,"Código repetido",IF(NOT(ISNUMBER(B1280)),"Confira a data",IF(OR(B1280&lt;1,B1280&gt;73415,INT(B1280)&lt;&gt;B1280),"Confira a data",IF(NOT(ISNUMBER(C1280)),"Confira o valor",IF(C1280&lt;=0,"Valor maior que zero",IF(COUNTIFS(Medios,D1280)&lt;&gt;1,"Escolha um meio",IF(COUNTIFS(GastoID,A1280)&lt;&gt;1,"Confira o ID da despesa",IF(SUMIFS(GastoValido,GastoID,A1280)&lt;=0,"Corrija a obrigação",IF(B1280&lt;SUMIFS(GastoFecha,GastoID,A1280),"Anterior à despesa","OK"))))))))))))</f>
        <v/>
      </c>
      <c r="H1280" s="34" t="n">
        <f aca="false">IF(G1280="OK",C1280,0)</f>
        <v>0</v>
      </c>
    </row>
    <row r="1281" customFormat="false" ht="25" hidden="false" customHeight="true" outlineLevel="0" collapsed="false">
      <c r="A1281" s="31"/>
      <c r="B1281" s="32"/>
      <c r="C1281" s="33"/>
      <c r="D1281" s="31"/>
      <c r="E1281" s="31"/>
      <c r="F1281" s="31"/>
      <c r="G1281" s="36" t="str">
        <f aca="false">IF(COUNTA(A1281:F1281)=0,"",IF(E1281="","Falta o código",IF(E1281&lt;&gt;TRIM(E1281),"Confira o código",IF(COUNTIFS(PagoID,E1281)&gt;1,"Código repetido",IF(NOT(ISNUMBER(B1281)),"Confira a data",IF(OR(B1281&lt;1,B1281&gt;73415,INT(B1281)&lt;&gt;B1281),"Confira a data",IF(NOT(ISNUMBER(C1281)),"Confira o valor",IF(C1281&lt;=0,"Valor maior que zero",IF(COUNTIFS(Medios,D1281)&lt;&gt;1,"Escolha um meio",IF(COUNTIFS(GastoID,A1281)&lt;&gt;1,"Confira o ID da despesa",IF(SUMIFS(GastoValido,GastoID,A1281)&lt;=0,"Corrija a obrigação",IF(B1281&lt;SUMIFS(GastoFecha,GastoID,A1281),"Anterior à despesa","OK"))))))))))))</f>
        <v/>
      </c>
      <c r="H1281" s="34" t="n">
        <f aca="false">IF(G1281="OK",C1281,0)</f>
        <v>0</v>
      </c>
    </row>
    <row r="1282" customFormat="false" ht="25" hidden="false" customHeight="true" outlineLevel="0" collapsed="false">
      <c r="A1282" s="31"/>
      <c r="B1282" s="32"/>
      <c r="C1282" s="33"/>
      <c r="D1282" s="31"/>
      <c r="E1282" s="31"/>
      <c r="F1282" s="31"/>
      <c r="G1282" s="36" t="str">
        <f aca="false">IF(COUNTA(A1282:F1282)=0,"",IF(E1282="","Falta o código",IF(E1282&lt;&gt;TRIM(E1282),"Confira o código",IF(COUNTIFS(PagoID,E1282)&gt;1,"Código repetido",IF(NOT(ISNUMBER(B1282)),"Confira a data",IF(OR(B1282&lt;1,B1282&gt;73415,INT(B1282)&lt;&gt;B1282),"Confira a data",IF(NOT(ISNUMBER(C1282)),"Confira o valor",IF(C1282&lt;=0,"Valor maior que zero",IF(COUNTIFS(Medios,D1282)&lt;&gt;1,"Escolha um meio",IF(COUNTIFS(GastoID,A1282)&lt;&gt;1,"Confira o ID da despesa",IF(SUMIFS(GastoValido,GastoID,A1282)&lt;=0,"Corrija a obrigação",IF(B1282&lt;SUMIFS(GastoFecha,GastoID,A1282),"Anterior à despesa","OK"))))))))))))</f>
        <v/>
      </c>
      <c r="H1282" s="34" t="n">
        <f aca="false">IF(G1282="OK",C1282,0)</f>
        <v>0</v>
      </c>
    </row>
    <row r="1283" customFormat="false" ht="25" hidden="false" customHeight="true" outlineLevel="0" collapsed="false">
      <c r="A1283" s="31"/>
      <c r="B1283" s="32"/>
      <c r="C1283" s="33"/>
      <c r="D1283" s="31"/>
      <c r="E1283" s="31"/>
      <c r="F1283" s="31"/>
      <c r="G1283" s="36" t="str">
        <f aca="false">IF(COUNTA(A1283:F1283)=0,"",IF(E1283="","Falta o código",IF(E1283&lt;&gt;TRIM(E1283),"Confira o código",IF(COUNTIFS(PagoID,E1283)&gt;1,"Código repetido",IF(NOT(ISNUMBER(B1283)),"Confira a data",IF(OR(B1283&lt;1,B1283&gt;73415,INT(B1283)&lt;&gt;B1283),"Confira a data",IF(NOT(ISNUMBER(C1283)),"Confira o valor",IF(C1283&lt;=0,"Valor maior que zero",IF(COUNTIFS(Medios,D1283)&lt;&gt;1,"Escolha um meio",IF(COUNTIFS(GastoID,A1283)&lt;&gt;1,"Confira o ID da despesa",IF(SUMIFS(GastoValido,GastoID,A1283)&lt;=0,"Corrija a obrigação",IF(B1283&lt;SUMIFS(GastoFecha,GastoID,A1283),"Anterior à despesa","OK"))))))))))))</f>
        <v/>
      </c>
      <c r="H1283" s="34" t="n">
        <f aca="false">IF(G1283="OK",C1283,0)</f>
        <v>0</v>
      </c>
    </row>
    <row r="1284" customFormat="false" ht="25" hidden="false" customHeight="true" outlineLevel="0" collapsed="false">
      <c r="A1284" s="31"/>
      <c r="B1284" s="32"/>
      <c r="C1284" s="33"/>
      <c r="D1284" s="31"/>
      <c r="E1284" s="31"/>
      <c r="F1284" s="31"/>
      <c r="G1284" s="36" t="str">
        <f aca="false">IF(COUNTA(A1284:F1284)=0,"",IF(E1284="","Falta o código",IF(E1284&lt;&gt;TRIM(E1284),"Confira o código",IF(COUNTIFS(PagoID,E1284)&gt;1,"Código repetido",IF(NOT(ISNUMBER(B1284)),"Confira a data",IF(OR(B1284&lt;1,B1284&gt;73415,INT(B1284)&lt;&gt;B1284),"Confira a data",IF(NOT(ISNUMBER(C1284)),"Confira o valor",IF(C1284&lt;=0,"Valor maior que zero",IF(COUNTIFS(Medios,D1284)&lt;&gt;1,"Escolha um meio",IF(COUNTIFS(GastoID,A1284)&lt;&gt;1,"Confira o ID da despesa",IF(SUMIFS(GastoValido,GastoID,A1284)&lt;=0,"Corrija a obrigação",IF(B1284&lt;SUMIFS(GastoFecha,GastoID,A1284),"Anterior à despesa","OK"))))))))))))</f>
        <v/>
      </c>
      <c r="H1284" s="34" t="n">
        <f aca="false">IF(G1284="OK",C1284,0)</f>
        <v>0</v>
      </c>
    </row>
    <row r="1285" customFormat="false" ht="25" hidden="false" customHeight="true" outlineLevel="0" collapsed="false">
      <c r="A1285" s="31"/>
      <c r="B1285" s="32"/>
      <c r="C1285" s="33"/>
      <c r="D1285" s="31"/>
      <c r="E1285" s="31"/>
      <c r="F1285" s="31"/>
      <c r="G1285" s="36" t="str">
        <f aca="false">IF(COUNTA(A1285:F1285)=0,"",IF(E1285="","Falta o código",IF(E1285&lt;&gt;TRIM(E1285),"Confira o código",IF(COUNTIFS(PagoID,E1285)&gt;1,"Código repetido",IF(NOT(ISNUMBER(B1285)),"Confira a data",IF(OR(B1285&lt;1,B1285&gt;73415,INT(B1285)&lt;&gt;B1285),"Confira a data",IF(NOT(ISNUMBER(C1285)),"Confira o valor",IF(C1285&lt;=0,"Valor maior que zero",IF(COUNTIFS(Medios,D1285)&lt;&gt;1,"Escolha um meio",IF(COUNTIFS(GastoID,A1285)&lt;&gt;1,"Confira o ID da despesa",IF(SUMIFS(GastoValido,GastoID,A1285)&lt;=0,"Corrija a obrigação",IF(B1285&lt;SUMIFS(GastoFecha,GastoID,A1285),"Anterior à despesa","OK"))))))))))))</f>
        <v/>
      </c>
      <c r="H1285" s="34" t="n">
        <f aca="false">IF(G1285="OK",C1285,0)</f>
        <v>0</v>
      </c>
    </row>
    <row r="1286" customFormat="false" ht="25" hidden="false" customHeight="true" outlineLevel="0" collapsed="false">
      <c r="A1286" s="31"/>
      <c r="B1286" s="32"/>
      <c r="C1286" s="33"/>
      <c r="D1286" s="31"/>
      <c r="E1286" s="31"/>
      <c r="F1286" s="31"/>
      <c r="G1286" s="36" t="str">
        <f aca="false">IF(COUNTA(A1286:F1286)=0,"",IF(E1286="","Falta o código",IF(E1286&lt;&gt;TRIM(E1286),"Confira o código",IF(COUNTIFS(PagoID,E1286)&gt;1,"Código repetido",IF(NOT(ISNUMBER(B1286)),"Confira a data",IF(OR(B1286&lt;1,B1286&gt;73415,INT(B1286)&lt;&gt;B1286),"Confira a data",IF(NOT(ISNUMBER(C1286)),"Confira o valor",IF(C1286&lt;=0,"Valor maior que zero",IF(COUNTIFS(Medios,D1286)&lt;&gt;1,"Escolha um meio",IF(COUNTIFS(GastoID,A1286)&lt;&gt;1,"Confira o ID da despesa",IF(SUMIFS(GastoValido,GastoID,A1286)&lt;=0,"Corrija a obrigação",IF(B1286&lt;SUMIFS(GastoFecha,GastoID,A1286),"Anterior à despesa","OK"))))))))))))</f>
        <v/>
      </c>
      <c r="H1286" s="34" t="n">
        <f aca="false">IF(G1286="OK",C1286,0)</f>
        <v>0</v>
      </c>
    </row>
    <row r="1287" customFormat="false" ht="25" hidden="false" customHeight="true" outlineLevel="0" collapsed="false">
      <c r="A1287" s="31"/>
      <c r="B1287" s="32"/>
      <c r="C1287" s="33"/>
      <c r="D1287" s="31"/>
      <c r="E1287" s="31"/>
      <c r="F1287" s="31"/>
      <c r="G1287" s="36" t="str">
        <f aca="false">IF(COUNTA(A1287:F1287)=0,"",IF(E1287="","Falta o código",IF(E1287&lt;&gt;TRIM(E1287),"Confira o código",IF(COUNTIFS(PagoID,E1287)&gt;1,"Código repetido",IF(NOT(ISNUMBER(B1287)),"Confira a data",IF(OR(B1287&lt;1,B1287&gt;73415,INT(B1287)&lt;&gt;B1287),"Confira a data",IF(NOT(ISNUMBER(C1287)),"Confira o valor",IF(C1287&lt;=0,"Valor maior que zero",IF(COUNTIFS(Medios,D1287)&lt;&gt;1,"Escolha um meio",IF(COUNTIFS(GastoID,A1287)&lt;&gt;1,"Confira o ID da despesa",IF(SUMIFS(GastoValido,GastoID,A1287)&lt;=0,"Corrija a obrigação",IF(B1287&lt;SUMIFS(GastoFecha,GastoID,A1287),"Anterior à despesa","OK"))))))))))))</f>
        <v/>
      </c>
      <c r="H1287" s="34" t="n">
        <f aca="false">IF(G1287="OK",C1287,0)</f>
        <v>0</v>
      </c>
    </row>
    <row r="1288" customFormat="false" ht="25" hidden="false" customHeight="true" outlineLevel="0" collapsed="false">
      <c r="A1288" s="31"/>
      <c r="B1288" s="32"/>
      <c r="C1288" s="33"/>
      <c r="D1288" s="31"/>
      <c r="E1288" s="31"/>
      <c r="F1288" s="31"/>
      <c r="G1288" s="36" t="str">
        <f aca="false">IF(COUNTA(A1288:F1288)=0,"",IF(E1288="","Falta o código",IF(E1288&lt;&gt;TRIM(E1288),"Confira o código",IF(COUNTIFS(PagoID,E1288)&gt;1,"Código repetido",IF(NOT(ISNUMBER(B1288)),"Confira a data",IF(OR(B1288&lt;1,B1288&gt;73415,INT(B1288)&lt;&gt;B1288),"Confira a data",IF(NOT(ISNUMBER(C1288)),"Confira o valor",IF(C1288&lt;=0,"Valor maior que zero",IF(COUNTIFS(Medios,D1288)&lt;&gt;1,"Escolha um meio",IF(COUNTIFS(GastoID,A1288)&lt;&gt;1,"Confira o ID da despesa",IF(SUMIFS(GastoValido,GastoID,A1288)&lt;=0,"Corrija a obrigação",IF(B1288&lt;SUMIFS(GastoFecha,GastoID,A1288),"Anterior à despesa","OK"))))))))))))</f>
        <v/>
      </c>
      <c r="H1288" s="34" t="n">
        <f aca="false">IF(G1288="OK",C1288,0)</f>
        <v>0</v>
      </c>
    </row>
    <row r="1289" customFormat="false" ht="25" hidden="false" customHeight="true" outlineLevel="0" collapsed="false">
      <c r="A1289" s="31"/>
      <c r="B1289" s="32"/>
      <c r="C1289" s="33"/>
      <c r="D1289" s="31"/>
      <c r="E1289" s="31"/>
      <c r="F1289" s="31"/>
      <c r="G1289" s="36" t="str">
        <f aca="false">IF(COUNTA(A1289:F1289)=0,"",IF(E1289="","Falta o código",IF(E1289&lt;&gt;TRIM(E1289),"Confira o código",IF(COUNTIFS(PagoID,E1289)&gt;1,"Código repetido",IF(NOT(ISNUMBER(B1289)),"Confira a data",IF(OR(B1289&lt;1,B1289&gt;73415,INT(B1289)&lt;&gt;B1289),"Confira a data",IF(NOT(ISNUMBER(C1289)),"Confira o valor",IF(C1289&lt;=0,"Valor maior que zero",IF(COUNTIFS(Medios,D1289)&lt;&gt;1,"Escolha um meio",IF(COUNTIFS(GastoID,A1289)&lt;&gt;1,"Confira o ID da despesa",IF(SUMIFS(GastoValido,GastoID,A1289)&lt;=0,"Corrija a obrigação",IF(B1289&lt;SUMIFS(GastoFecha,GastoID,A1289),"Anterior à despesa","OK"))))))))))))</f>
        <v/>
      </c>
      <c r="H1289" s="34" t="n">
        <f aca="false">IF(G1289="OK",C1289,0)</f>
        <v>0</v>
      </c>
    </row>
    <row r="1290" customFormat="false" ht="25" hidden="false" customHeight="true" outlineLevel="0" collapsed="false">
      <c r="A1290" s="31"/>
      <c r="B1290" s="32"/>
      <c r="C1290" s="33"/>
      <c r="D1290" s="31"/>
      <c r="E1290" s="31"/>
      <c r="F1290" s="31"/>
      <c r="G1290" s="36" t="str">
        <f aca="false">IF(COUNTA(A1290:F1290)=0,"",IF(E1290="","Falta o código",IF(E1290&lt;&gt;TRIM(E1290),"Confira o código",IF(COUNTIFS(PagoID,E1290)&gt;1,"Código repetido",IF(NOT(ISNUMBER(B1290)),"Confira a data",IF(OR(B1290&lt;1,B1290&gt;73415,INT(B1290)&lt;&gt;B1290),"Confira a data",IF(NOT(ISNUMBER(C1290)),"Confira o valor",IF(C1290&lt;=0,"Valor maior que zero",IF(COUNTIFS(Medios,D1290)&lt;&gt;1,"Escolha um meio",IF(COUNTIFS(GastoID,A1290)&lt;&gt;1,"Confira o ID da despesa",IF(SUMIFS(GastoValido,GastoID,A1290)&lt;=0,"Corrija a obrigação",IF(B1290&lt;SUMIFS(GastoFecha,GastoID,A1290),"Anterior à despesa","OK"))))))))))))</f>
        <v/>
      </c>
      <c r="H1290" s="34" t="n">
        <f aca="false">IF(G1290="OK",C1290,0)</f>
        <v>0</v>
      </c>
    </row>
    <row r="1291" customFormat="false" ht="25" hidden="false" customHeight="true" outlineLevel="0" collapsed="false">
      <c r="A1291" s="31"/>
      <c r="B1291" s="32"/>
      <c r="C1291" s="33"/>
      <c r="D1291" s="31"/>
      <c r="E1291" s="31"/>
      <c r="F1291" s="31"/>
      <c r="G1291" s="36" t="str">
        <f aca="false">IF(COUNTA(A1291:F1291)=0,"",IF(E1291="","Falta o código",IF(E1291&lt;&gt;TRIM(E1291),"Confira o código",IF(COUNTIFS(PagoID,E1291)&gt;1,"Código repetido",IF(NOT(ISNUMBER(B1291)),"Confira a data",IF(OR(B1291&lt;1,B1291&gt;73415,INT(B1291)&lt;&gt;B1291),"Confira a data",IF(NOT(ISNUMBER(C1291)),"Confira o valor",IF(C1291&lt;=0,"Valor maior que zero",IF(COUNTIFS(Medios,D1291)&lt;&gt;1,"Escolha um meio",IF(COUNTIFS(GastoID,A1291)&lt;&gt;1,"Confira o ID da despesa",IF(SUMIFS(GastoValido,GastoID,A1291)&lt;=0,"Corrija a obrigação",IF(B1291&lt;SUMIFS(GastoFecha,GastoID,A1291),"Anterior à despesa","OK"))))))))))))</f>
        <v/>
      </c>
      <c r="H1291" s="34" t="n">
        <f aca="false">IF(G1291="OK",C1291,0)</f>
        <v>0</v>
      </c>
    </row>
    <row r="1292" customFormat="false" ht="25" hidden="false" customHeight="true" outlineLevel="0" collapsed="false">
      <c r="A1292" s="31"/>
      <c r="B1292" s="32"/>
      <c r="C1292" s="33"/>
      <c r="D1292" s="31"/>
      <c r="E1292" s="31"/>
      <c r="F1292" s="31"/>
      <c r="G1292" s="36" t="str">
        <f aca="false">IF(COUNTA(A1292:F1292)=0,"",IF(E1292="","Falta o código",IF(E1292&lt;&gt;TRIM(E1292),"Confira o código",IF(COUNTIFS(PagoID,E1292)&gt;1,"Código repetido",IF(NOT(ISNUMBER(B1292)),"Confira a data",IF(OR(B1292&lt;1,B1292&gt;73415,INT(B1292)&lt;&gt;B1292),"Confira a data",IF(NOT(ISNUMBER(C1292)),"Confira o valor",IF(C1292&lt;=0,"Valor maior que zero",IF(COUNTIFS(Medios,D1292)&lt;&gt;1,"Escolha um meio",IF(COUNTIFS(GastoID,A1292)&lt;&gt;1,"Confira o ID da despesa",IF(SUMIFS(GastoValido,GastoID,A1292)&lt;=0,"Corrija a obrigação",IF(B1292&lt;SUMIFS(GastoFecha,GastoID,A1292),"Anterior à despesa","OK"))))))))))))</f>
        <v/>
      </c>
      <c r="H1292" s="34" t="n">
        <f aca="false">IF(G1292="OK",C1292,0)</f>
        <v>0</v>
      </c>
    </row>
    <row r="1293" customFormat="false" ht="25" hidden="false" customHeight="true" outlineLevel="0" collapsed="false">
      <c r="A1293" s="31"/>
      <c r="B1293" s="32"/>
      <c r="C1293" s="33"/>
      <c r="D1293" s="31"/>
      <c r="E1293" s="31"/>
      <c r="F1293" s="31"/>
      <c r="G1293" s="36" t="str">
        <f aca="false">IF(COUNTA(A1293:F1293)=0,"",IF(E1293="","Falta o código",IF(E1293&lt;&gt;TRIM(E1293),"Confira o código",IF(COUNTIFS(PagoID,E1293)&gt;1,"Código repetido",IF(NOT(ISNUMBER(B1293)),"Confira a data",IF(OR(B1293&lt;1,B1293&gt;73415,INT(B1293)&lt;&gt;B1293),"Confira a data",IF(NOT(ISNUMBER(C1293)),"Confira o valor",IF(C1293&lt;=0,"Valor maior que zero",IF(COUNTIFS(Medios,D1293)&lt;&gt;1,"Escolha um meio",IF(COUNTIFS(GastoID,A1293)&lt;&gt;1,"Confira o ID da despesa",IF(SUMIFS(GastoValido,GastoID,A1293)&lt;=0,"Corrija a obrigação",IF(B1293&lt;SUMIFS(GastoFecha,GastoID,A1293),"Anterior à despesa","OK"))))))))))))</f>
        <v/>
      </c>
      <c r="H1293" s="34" t="n">
        <f aca="false">IF(G1293="OK",C1293,0)</f>
        <v>0</v>
      </c>
    </row>
    <row r="1294" customFormat="false" ht="25" hidden="false" customHeight="true" outlineLevel="0" collapsed="false">
      <c r="A1294" s="31"/>
      <c r="B1294" s="32"/>
      <c r="C1294" s="33"/>
      <c r="D1294" s="31"/>
      <c r="E1294" s="31"/>
      <c r="F1294" s="31"/>
      <c r="G1294" s="36" t="str">
        <f aca="false">IF(COUNTA(A1294:F1294)=0,"",IF(E1294="","Falta o código",IF(E1294&lt;&gt;TRIM(E1294),"Confira o código",IF(COUNTIFS(PagoID,E1294)&gt;1,"Código repetido",IF(NOT(ISNUMBER(B1294)),"Confira a data",IF(OR(B1294&lt;1,B1294&gt;73415,INT(B1294)&lt;&gt;B1294),"Confira a data",IF(NOT(ISNUMBER(C1294)),"Confira o valor",IF(C1294&lt;=0,"Valor maior que zero",IF(COUNTIFS(Medios,D1294)&lt;&gt;1,"Escolha um meio",IF(COUNTIFS(GastoID,A1294)&lt;&gt;1,"Confira o ID da despesa",IF(SUMIFS(GastoValido,GastoID,A1294)&lt;=0,"Corrija a obrigação",IF(B1294&lt;SUMIFS(GastoFecha,GastoID,A1294),"Anterior à despesa","OK"))))))))))))</f>
        <v/>
      </c>
      <c r="H1294" s="34" t="n">
        <f aca="false">IF(G1294="OK",C1294,0)</f>
        <v>0</v>
      </c>
    </row>
    <row r="1295" customFormat="false" ht="25" hidden="false" customHeight="true" outlineLevel="0" collapsed="false">
      <c r="A1295" s="31"/>
      <c r="B1295" s="32"/>
      <c r="C1295" s="33"/>
      <c r="D1295" s="31"/>
      <c r="E1295" s="31"/>
      <c r="F1295" s="31"/>
      <c r="G1295" s="36" t="str">
        <f aca="false">IF(COUNTA(A1295:F1295)=0,"",IF(E1295="","Falta o código",IF(E1295&lt;&gt;TRIM(E1295),"Confira o código",IF(COUNTIFS(PagoID,E1295)&gt;1,"Código repetido",IF(NOT(ISNUMBER(B1295)),"Confira a data",IF(OR(B1295&lt;1,B1295&gt;73415,INT(B1295)&lt;&gt;B1295),"Confira a data",IF(NOT(ISNUMBER(C1295)),"Confira o valor",IF(C1295&lt;=0,"Valor maior que zero",IF(COUNTIFS(Medios,D1295)&lt;&gt;1,"Escolha um meio",IF(COUNTIFS(GastoID,A1295)&lt;&gt;1,"Confira o ID da despesa",IF(SUMIFS(GastoValido,GastoID,A1295)&lt;=0,"Corrija a obrigação",IF(B1295&lt;SUMIFS(GastoFecha,GastoID,A1295),"Anterior à despesa","OK"))))))))))))</f>
        <v/>
      </c>
      <c r="H1295" s="34" t="n">
        <f aca="false">IF(G1295="OK",C1295,0)</f>
        <v>0</v>
      </c>
    </row>
    <row r="1296" customFormat="false" ht="25" hidden="false" customHeight="true" outlineLevel="0" collapsed="false">
      <c r="A1296" s="31"/>
      <c r="B1296" s="32"/>
      <c r="C1296" s="33"/>
      <c r="D1296" s="31"/>
      <c r="E1296" s="31"/>
      <c r="F1296" s="31"/>
      <c r="G1296" s="36" t="str">
        <f aca="false">IF(COUNTA(A1296:F1296)=0,"",IF(E1296="","Falta o código",IF(E1296&lt;&gt;TRIM(E1296),"Confira o código",IF(COUNTIFS(PagoID,E1296)&gt;1,"Código repetido",IF(NOT(ISNUMBER(B1296)),"Confira a data",IF(OR(B1296&lt;1,B1296&gt;73415,INT(B1296)&lt;&gt;B1296),"Confira a data",IF(NOT(ISNUMBER(C1296)),"Confira o valor",IF(C1296&lt;=0,"Valor maior que zero",IF(COUNTIFS(Medios,D1296)&lt;&gt;1,"Escolha um meio",IF(COUNTIFS(GastoID,A1296)&lt;&gt;1,"Confira o ID da despesa",IF(SUMIFS(GastoValido,GastoID,A1296)&lt;=0,"Corrija a obrigação",IF(B1296&lt;SUMIFS(GastoFecha,GastoID,A1296),"Anterior à despesa","OK"))))))))))))</f>
        <v/>
      </c>
      <c r="H1296" s="34" t="n">
        <f aca="false">IF(G1296="OK",C1296,0)</f>
        <v>0</v>
      </c>
    </row>
    <row r="1297" customFormat="false" ht="25" hidden="false" customHeight="true" outlineLevel="0" collapsed="false">
      <c r="A1297" s="31"/>
      <c r="B1297" s="32"/>
      <c r="C1297" s="33"/>
      <c r="D1297" s="31"/>
      <c r="E1297" s="31"/>
      <c r="F1297" s="31"/>
      <c r="G1297" s="36" t="str">
        <f aca="false">IF(COUNTA(A1297:F1297)=0,"",IF(E1297="","Falta o código",IF(E1297&lt;&gt;TRIM(E1297),"Confira o código",IF(COUNTIFS(PagoID,E1297)&gt;1,"Código repetido",IF(NOT(ISNUMBER(B1297)),"Confira a data",IF(OR(B1297&lt;1,B1297&gt;73415,INT(B1297)&lt;&gt;B1297),"Confira a data",IF(NOT(ISNUMBER(C1297)),"Confira o valor",IF(C1297&lt;=0,"Valor maior que zero",IF(COUNTIFS(Medios,D1297)&lt;&gt;1,"Escolha um meio",IF(COUNTIFS(GastoID,A1297)&lt;&gt;1,"Confira o ID da despesa",IF(SUMIFS(GastoValido,GastoID,A1297)&lt;=0,"Corrija a obrigação",IF(B1297&lt;SUMIFS(GastoFecha,GastoID,A1297),"Anterior à despesa","OK"))))))))))))</f>
        <v/>
      </c>
      <c r="H1297" s="34" t="n">
        <f aca="false">IF(G1297="OK",C1297,0)</f>
        <v>0</v>
      </c>
    </row>
    <row r="1298" customFormat="false" ht="25" hidden="false" customHeight="true" outlineLevel="0" collapsed="false">
      <c r="A1298" s="31"/>
      <c r="B1298" s="32"/>
      <c r="C1298" s="33"/>
      <c r="D1298" s="31"/>
      <c r="E1298" s="31"/>
      <c r="F1298" s="31"/>
      <c r="G1298" s="36" t="str">
        <f aca="false">IF(COUNTA(A1298:F1298)=0,"",IF(E1298="","Falta o código",IF(E1298&lt;&gt;TRIM(E1298),"Confira o código",IF(COUNTIFS(PagoID,E1298)&gt;1,"Código repetido",IF(NOT(ISNUMBER(B1298)),"Confira a data",IF(OR(B1298&lt;1,B1298&gt;73415,INT(B1298)&lt;&gt;B1298),"Confira a data",IF(NOT(ISNUMBER(C1298)),"Confira o valor",IF(C1298&lt;=0,"Valor maior que zero",IF(COUNTIFS(Medios,D1298)&lt;&gt;1,"Escolha um meio",IF(COUNTIFS(GastoID,A1298)&lt;&gt;1,"Confira o ID da despesa",IF(SUMIFS(GastoValido,GastoID,A1298)&lt;=0,"Corrija a obrigação",IF(B1298&lt;SUMIFS(GastoFecha,GastoID,A1298),"Anterior à despesa","OK"))))))))))))</f>
        <v/>
      </c>
      <c r="H1298" s="34" t="n">
        <f aca="false">IF(G1298="OK",C1298,0)</f>
        <v>0</v>
      </c>
    </row>
    <row r="1299" customFormat="false" ht="25" hidden="false" customHeight="true" outlineLevel="0" collapsed="false">
      <c r="A1299" s="31"/>
      <c r="B1299" s="32"/>
      <c r="C1299" s="33"/>
      <c r="D1299" s="31"/>
      <c r="E1299" s="31"/>
      <c r="F1299" s="31"/>
      <c r="G1299" s="36" t="str">
        <f aca="false">IF(COUNTA(A1299:F1299)=0,"",IF(E1299="","Falta o código",IF(E1299&lt;&gt;TRIM(E1299),"Confira o código",IF(COUNTIFS(PagoID,E1299)&gt;1,"Código repetido",IF(NOT(ISNUMBER(B1299)),"Confira a data",IF(OR(B1299&lt;1,B1299&gt;73415,INT(B1299)&lt;&gt;B1299),"Confira a data",IF(NOT(ISNUMBER(C1299)),"Confira o valor",IF(C1299&lt;=0,"Valor maior que zero",IF(COUNTIFS(Medios,D1299)&lt;&gt;1,"Escolha um meio",IF(COUNTIFS(GastoID,A1299)&lt;&gt;1,"Confira o ID da despesa",IF(SUMIFS(GastoValido,GastoID,A1299)&lt;=0,"Corrija a obrigação",IF(B1299&lt;SUMIFS(GastoFecha,GastoID,A1299),"Anterior à despesa","OK"))))))))))))</f>
        <v/>
      </c>
      <c r="H1299" s="34" t="n">
        <f aca="false">IF(G1299="OK",C1299,0)</f>
        <v>0</v>
      </c>
    </row>
    <row r="1300" customFormat="false" ht="25" hidden="false" customHeight="true" outlineLevel="0" collapsed="false">
      <c r="A1300" s="31"/>
      <c r="B1300" s="32"/>
      <c r="C1300" s="33"/>
      <c r="D1300" s="31"/>
      <c r="E1300" s="31"/>
      <c r="F1300" s="31"/>
      <c r="G1300" s="36" t="str">
        <f aca="false">IF(COUNTA(A1300:F1300)=0,"",IF(E1300="","Falta o código",IF(E1300&lt;&gt;TRIM(E1300),"Confira o código",IF(COUNTIFS(PagoID,E1300)&gt;1,"Código repetido",IF(NOT(ISNUMBER(B1300)),"Confira a data",IF(OR(B1300&lt;1,B1300&gt;73415,INT(B1300)&lt;&gt;B1300),"Confira a data",IF(NOT(ISNUMBER(C1300)),"Confira o valor",IF(C1300&lt;=0,"Valor maior que zero",IF(COUNTIFS(Medios,D1300)&lt;&gt;1,"Escolha um meio",IF(COUNTIFS(GastoID,A1300)&lt;&gt;1,"Confira o ID da despesa",IF(SUMIFS(GastoValido,GastoID,A1300)&lt;=0,"Corrija a obrigação",IF(B1300&lt;SUMIFS(GastoFecha,GastoID,A1300),"Anterior à despesa","OK"))))))))))))</f>
        <v/>
      </c>
      <c r="H1300" s="34" t="n">
        <f aca="false">IF(G1300="OK",C1300,0)</f>
        <v>0</v>
      </c>
    </row>
    <row r="1301" customFormat="false" ht="25" hidden="false" customHeight="true" outlineLevel="0" collapsed="false">
      <c r="A1301" s="31"/>
      <c r="B1301" s="32"/>
      <c r="C1301" s="33"/>
      <c r="D1301" s="31"/>
      <c r="E1301" s="31"/>
      <c r="F1301" s="31"/>
      <c r="G1301" s="36" t="str">
        <f aca="false">IF(COUNTA(A1301:F1301)=0,"",IF(E1301="","Falta o código",IF(E1301&lt;&gt;TRIM(E1301),"Confira o código",IF(COUNTIFS(PagoID,E1301)&gt;1,"Código repetido",IF(NOT(ISNUMBER(B1301)),"Confira a data",IF(OR(B1301&lt;1,B1301&gt;73415,INT(B1301)&lt;&gt;B1301),"Confira a data",IF(NOT(ISNUMBER(C1301)),"Confira o valor",IF(C1301&lt;=0,"Valor maior que zero",IF(COUNTIFS(Medios,D1301)&lt;&gt;1,"Escolha um meio",IF(COUNTIFS(GastoID,A1301)&lt;&gt;1,"Confira o ID da despesa",IF(SUMIFS(GastoValido,GastoID,A1301)&lt;=0,"Corrija a obrigação",IF(B1301&lt;SUMIFS(GastoFecha,GastoID,A1301),"Anterior à despesa","OK"))))))))))))</f>
        <v/>
      </c>
      <c r="H1301" s="34" t="n">
        <f aca="false">IF(G1301="OK",C1301,0)</f>
        <v>0</v>
      </c>
    </row>
    <row r="1302" customFormat="false" ht="25" hidden="false" customHeight="true" outlineLevel="0" collapsed="false">
      <c r="A1302" s="31"/>
      <c r="B1302" s="32"/>
      <c r="C1302" s="33"/>
      <c r="D1302" s="31"/>
      <c r="E1302" s="31"/>
      <c r="F1302" s="31"/>
      <c r="G1302" s="36" t="str">
        <f aca="false">IF(COUNTA(A1302:F1302)=0,"",IF(E1302="","Falta o código",IF(E1302&lt;&gt;TRIM(E1302),"Confira o código",IF(COUNTIFS(PagoID,E1302)&gt;1,"Código repetido",IF(NOT(ISNUMBER(B1302)),"Confira a data",IF(OR(B1302&lt;1,B1302&gt;73415,INT(B1302)&lt;&gt;B1302),"Confira a data",IF(NOT(ISNUMBER(C1302)),"Confira o valor",IF(C1302&lt;=0,"Valor maior que zero",IF(COUNTIFS(Medios,D1302)&lt;&gt;1,"Escolha um meio",IF(COUNTIFS(GastoID,A1302)&lt;&gt;1,"Confira o ID da despesa",IF(SUMIFS(GastoValido,GastoID,A1302)&lt;=0,"Corrija a obrigação",IF(B1302&lt;SUMIFS(GastoFecha,GastoID,A1302),"Anterior à despesa","OK"))))))))))))</f>
        <v/>
      </c>
      <c r="H1302" s="34" t="n">
        <f aca="false">IF(G1302="OK",C1302,0)</f>
        <v>0</v>
      </c>
    </row>
    <row r="1303" customFormat="false" ht="25" hidden="false" customHeight="true" outlineLevel="0" collapsed="false">
      <c r="A1303" s="31"/>
      <c r="B1303" s="32"/>
      <c r="C1303" s="33"/>
      <c r="D1303" s="31"/>
      <c r="E1303" s="31"/>
      <c r="F1303" s="31"/>
      <c r="G1303" s="36" t="str">
        <f aca="false">IF(COUNTA(A1303:F1303)=0,"",IF(E1303="","Falta o código",IF(E1303&lt;&gt;TRIM(E1303),"Confira o código",IF(COUNTIFS(PagoID,E1303)&gt;1,"Código repetido",IF(NOT(ISNUMBER(B1303)),"Confira a data",IF(OR(B1303&lt;1,B1303&gt;73415,INT(B1303)&lt;&gt;B1303),"Confira a data",IF(NOT(ISNUMBER(C1303)),"Confira o valor",IF(C1303&lt;=0,"Valor maior que zero",IF(COUNTIFS(Medios,D1303)&lt;&gt;1,"Escolha um meio",IF(COUNTIFS(GastoID,A1303)&lt;&gt;1,"Confira o ID da despesa",IF(SUMIFS(GastoValido,GastoID,A1303)&lt;=0,"Corrija a obrigação",IF(B1303&lt;SUMIFS(GastoFecha,GastoID,A1303),"Anterior à despesa","OK"))))))))))))</f>
        <v/>
      </c>
      <c r="H1303" s="34" t="n">
        <f aca="false">IF(G1303="OK",C1303,0)</f>
        <v>0</v>
      </c>
    </row>
    <row r="1304" customFormat="false" ht="25" hidden="false" customHeight="true" outlineLevel="0" collapsed="false">
      <c r="A1304" s="31"/>
      <c r="B1304" s="32"/>
      <c r="C1304" s="33"/>
      <c r="D1304" s="31"/>
      <c r="E1304" s="31"/>
      <c r="F1304" s="31"/>
      <c r="G1304" s="36" t="str">
        <f aca="false">IF(COUNTA(A1304:F1304)=0,"",IF(E1304="","Falta o código",IF(E1304&lt;&gt;TRIM(E1304),"Confira o código",IF(COUNTIFS(PagoID,E1304)&gt;1,"Código repetido",IF(NOT(ISNUMBER(B1304)),"Confira a data",IF(OR(B1304&lt;1,B1304&gt;73415,INT(B1304)&lt;&gt;B1304),"Confira a data",IF(NOT(ISNUMBER(C1304)),"Confira o valor",IF(C1304&lt;=0,"Valor maior que zero",IF(COUNTIFS(Medios,D1304)&lt;&gt;1,"Escolha um meio",IF(COUNTIFS(GastoID,A1304)&lt;&gt;1,"Confira o ID da despesa",IF(SUMIFS(GastoValido,GastoID,A1304)&lt;=0,"Corrija a obrigação",IF(B1304&lt;SUMIFS(GastoFecha,GastoID,A1304),"Anterior à despesa","OK"))))))))))))</f>
        <v/>
      </c>
      <c r="H1304" s="34" t="n">
        <f aca="false">IF(G1304="OK",C1304,0)</f>
        <v>0</v>
      </c>
    </row>
    <row r="1305" customFormat="false" ht="25" hidden="false" customHeight="true" outlineLevel="0" collapsed="false">
      <c r="A1305" s="31"/>
      <c r="B1305" s="32"/>
      <c r="C1305" s="33"/>
      <c r="D1305" s="31"/>
      <c r="E1305" s="31"/>
      <c r="F1305" s="31"/>
      <c r="G1305" s="36" t="str">
        <f aca="false">IF(COUNTA(A1305:F1305)=0,"",IF(E1305="","Falta o código",IF(E1305&lt;&gt;TRIM(E1305),"Confira o código",IF(COUNTIFS(PagoID,E1305)&gt;1,"Código repetido",IF(NOT(ISNUMBER(B1305)),"Confira a data",IF(OR(B1305&lt;1,B1305&gt;73415,INT(B1305)&lt;&gt;B1305),"Confira a data",IF(NOT(ISNUMBER(C1305)),"Confira o valor",IF(C1305&lt;=0,"Valor maior que zero",IF(COUNTIFS(Medios,D1305)&lt;&gt;1,"Escolha um meio",IF(COUNTIFS(GastoID,A1305)&lt;&gt;1,"Confira o ID da despesa",IF(SUMIFS(GastoValido,GastoID,A1305)&lt;=0,"Corrija a obrigação",IF(B1305&lt;SUMIFS(GastoFecha,GastoID,A1305),"Anterior à despesa","OK"))))))))))))</f>
        <v/>
      </c>
      <c r="H1305" s="34" t="n">
        <f aca="false">IF(G1305="OK",C1305,0)</f>
        <v>0</v>
      </c>
    </row>
    <row r="1306" customFormat="false" ht="25" hidden="false" customHeight="true" outlineLevel="0" collapsed="false">
      <c r="A1306" s="31"/>
      <c r="B1306" s="32"/>
      <c r="C1306" s="33"/>
      <c r="D1306" s="31"/>
      <c r="E1306" s="31"/>
      <c r="F1306" s="31"/>
      <c r="G1306" s="36" t="str">
        <f aca="false">IF(COUNTA(A1306:F1306)=0,"",IF(E1306="","Falta o código",IF(E1306&lt;&gt;TRIM(E1306),"Confira o código",IF(COUNTIFS(PagoID,E1306)&gt;1,"Código repetido",IF(NOT(ISNUMBER(B1306)),"Confira a data",IF(OR(B1306&lt;1,B1306&gt;73415,INT(B1306)&lt;&gt;B1306),"Confira a data",IF(NOT(ISNUMBER(C1306)),"Confira o valor",IF(C1306&lt;=0,"Valor maior que zero",IF(COUNTIFS(Medios,D1306)&lt;&gt;1,"Escolha um meio",IF(COUNTIFS(GastoID,A1306)&lt;&gt;1,"Confira o ID da despesa",IF(SUMIFS(GastoValido,GastoID,A1306)&lt;=0,"Corrija a obrigação",IF(B1306&lt;SUMIFS(GastoFecha,GastoID,A1306),"Anterior à despesa","OK"))))))))))))</f>
        <v/>
      </c>
      <c r="H1306" s="34" t="n">
        <f aca="false">IF(G1306="OK",C1306,0)</f>
        <v>0</v>
      </c>
    </row>
    <row r="1307" customFormat="false" ht="25" hidden="false" customHeight="true" outlineLevel="0" collapsed="false">
      <c r="A1307" s="31"/>
      <c r="B1307" s="32"/>
      <c r="C1307" s="33"/>
      <c r="D1307" s="31"/>
      <c r="E1307" s="31"/>
      <c r="F1307" s="31"/>
      <c r="G1307" s="36" t="str">
        <f aca="false">IF(COUNTA(A1307:F1307)=0,"",IF(E1307="","Falta o código",IF(E1307&lt;&gt;TRIM(E1307),"Confira o código",IF(COUNTIFS(PagoID,E1307)&gt;1,"Código repetido",IF(NOT(ISNUMBER(B1307)),"Confira a data",IF(OR(B1307&lt;1,B1307&gt;73415,INT(B1307)&lt;&gt;B1307),"Confira a data",IF(NOT(ISNUMBER(C1307)),"Confira o valor",IF(C1307&lt;=0,"Valor maior que zero",IF(COUNTIFS(Medios,D1307)&lt;&gt;1,"Escolha um meio",IF(COUNTIFS(GastoID,A1307)&lt;&gt;1,"Confira o ID da despesa",IF(SUMIFS(GastoValido,GastoID,A1307)&lt;=0,"Corrija a obrigação",IF(B1307&lt;SUMIFS(GastoFecha,GastoID,A1307),"Anterior à despesa","OK"))))))))))))</f>
        <v/>
      </c>
      <c r="H1307" s="34" t="n">
        <f aca="false">IF(G1307="OK",C1307,0)</f>
        <v>0</v>
      </c>
    </row>
    <row r="1308" customFormat="false" ht="25" hidden="false" customHeight="true" outlineLevel="0" collapsed="false">
      <c r="A1308" s="31"/>
      <c r="B1308" s="32"/>
      <c r="C1308" s="33"/>
      <c r="D1308" s="31"/>
      <c r="E1308" s="31"/>
      <c r="F1308" s="31"/>
      <c r="G1308" s="36" t="str">
        <f aca="false">IF(COUNTA(A1308:F1308)=0,"",IF(E1308="","Falta o código",IF(E1308&lt;&gt;TRIM(E1308),"Confira o código",IF(COUNTIFS(PagoID,E1308)&gt;1,"Código repetido",IF(NOT(ISNUMBER(B1308)),"Confira a data",IF(OR(B1308&lt;1,B1308&gt;73415,INT(B1308)&lt;&gt;B1308),"Confira a data",IF(NOT(ISNUMBER(C1308)),"Confira o valor",IF(C1308&lt;=0,"Valor maior que zero",IF(COUNTIFS(Medios,D1308)&lt;&gt;1,"Escolha um meio",IF(COUNTIFS(GastoID,A1308)&lt;&gt;1,"Confira o ID da despesa",IF(SUMIFS(GastoValido,GastoID,A1308)&lt;=0,"Corrija a obrigação",IF(B1308&lt;SUMIFS(GastoFecha,GastoID,A1308),"Anterior à despesa","OK"))))))))))))</f>
        <v/>
      </c>
      <c r="H1308" s="34" t="n">
        <f aca="false">IF(G1308="OK",C1308,0)</f>
        <v>0</v>
      </c>
    </row>
    <row r="1309" customFormat="false" ht="25" hidden="false" customHeight="true" outlineLevel="0" collapsed="false">
      <c r="A1309" s="31"/>
      <c r="B1309" s="32"/>
      <c r="C1309" s="33"/>
      <c r="D1309" s="31"/>
      <c r="E1309" s="31"/>
      <c r="F1309" s="31"/>
      <c r="G1309" s="36" t="str">
        <f aca="false">IF(COUNTA(A1309:F1309)=0,"",IF(E1309="","Falta o código",IF(E1309&lt;&gt;TRIM(E1309),"Confira o código",IF(COUNTIFS(PagoID,E1309)&gt;1,"Código repetido",IF(NOT(ISNUMBER(B1309)),"Confira a data",IF(OR(B1309&lt;1,B1309&gt;73415,INT(B1309)&lt;&gt;B1309),"Confira a data",IF(NOT(ISNUMBER(C1309)),"Confira o valor",IF(C1309&lt;=0,"Valor maior que zero",IF(COUNTIFS(Medios,D1309)&lt;&gt;1,"Escolha um meio",IF(COUNTIFS(GastoID,A1309)&lt;&gt;1,"Confira o ID da despesa",IF(SUMIFS(GastoValido,GastoID,A1309)&lt;=0,"Corrija a obrigação",IF(B1309&lt;SUMIFS(GastoFecha,GastoID,A1309),"Anterior à despesa","OK"))))))))))))</f>
        <v/>
      </c>
      <c r="H1309" s="34" t="n">
        <f aca="false">IF(G1309="OK",C1309,0)</f>
        <v>0</v>
      </c>
    </row>
    <row r="1310" customFormat="false" ht="25" hidden="false" customHeight="true" outlineLevel="0" collapsed="false">
      <c r="A1310" s="31"/>
      <c r="B1310" s="32"/>
      <c r="C1310" s="33"/>
      <c r="D1310" s="31"/>
      <c r="E1310" s="31"/>
      <c r="F1310" s="31"/>
      <c r="G1310" s="36" t="str">
        <f aca="false">IF(COUNTA(A1310:F1310)=0,"",IF(E1310="","Falta o código",IF(E1310&lt;&gt;TRIM(E1310),"Confira o código",IF(COUNTIFS(PagoID,E1310)&gt;1,"Código repetido",IF(NOT(ISNUMBER(B1310)),"Confira a data",IF(OR(B1310&lt;1,B1310&gt;73415,INT(B1310)&lt;&gt;B1310),"Confira a data",IF(NOT(ISNUMBER(C1310)),"Confira o valor",IF(C1310&lt;=0,"Valor maior que zero",IF(COUNTIFS(Medios,D1310)&lt;&gt;1,"Escolha um meio",IF(COUNTIFS(GastoID,A1310)&lt;&gt;1,"Confira o ID da despesa",IF(SUMIFS(GastoValido,GastoID,A1310)&lt;=0,"Corrija a obrigação",IF(B1310&lt;SUMIFS(GastoFecha,GastoID,A1310),"Anterior à despesa","OK"))))))))))))</f>
        <v/>
      </c>
      <c r="H1310" s="34" t="n">
        <f aca="false">IF(G1310="OK",C1310,0)</f>
        <v>0</v>
      </c>
    </row>
    <row r="1311" customFormat="false" ht="25" hidden="false" customHeight="true" outlineLevel="0" collapsed="false">
      <c r="A1311" s="31"/>
      <c r="B1311" s="32"/>
      <c r="C1311" s="33"/>
      <c r="D1311" s="31"/>
      <c r="E1311" s="31"/>
      <c r="F1311" s="31"/>
      <c r="G1311" s="36" t="str">
        <f aca="false">IF(COUNTA(A1311:F1311)=0,"",IF(E1311="","Falta o código",IF(E1311&lt;&gt;TRIM(E1311),"Confira o código",IF(COUNTIFS(PagoID,E1311)&gt;1,"Código repetido",IF(NOT(ISNUMBER(B1311)),"Confira a data",IF(OR(B1311&lt;1,B1311&gt;73415,INT(B1311)&lt;&gt;B1311),"Confira a data",IF(NOT(ISNUMBER(C1311)),"Confira o valor",IF(C1311&lt;=0,"Valor maior que zero",IF(COUNTIFS(Medios,D1311)&lt;&gt;1,"Escolha um meio",IF(COUNTIFS(GastoID,A1311)&lt;&gt;1,"Confira o ID da despesa",IF(SUMIFS(GastoValido,GastoID,A1311)&lt;=0,"Corrija a obrigação",IF(B1311&lt;SUMIFS(GastoFecha,GastoID,A1311),"Anterior à despesa","OK"))))))))))))</f>
        <v/>
      </c>
      <c r="H1311" s="34" t="n">
        <f aca="false">IF(G1311="OK",C1311,0)</f>
        <v>0</v>
      </c>
    </row>
    <row r="1312" customFormat="false" ht="25" hidden="false" customHeight="true" outlineLevel="0" collapsed="false">
      <c r="A1312" s="31"/>
      <c r="B1312" s="32"/>
      <c r="C1312" s="33"/>
      <c r="D1312" s="31"/>
      <c r="E1312" s="31"/>
      <c r="F1312" s="31"/>
      <c r="G1312" s="36" t="str">
        <f aca="false">IF(COUNTA(A1312:F1312)=0,"",IF(E1312="","Falta o código",IF(E1312&lt;&gt;TRIM(E1312),"Confira o código",IF(COUNTIFS(PagoID,E1312)&gt;1,"Código repetido",IF(NOT(ISNUMBER(B1312)),"Confira a data",IF(OR(B1312&lt;1,B1312&gt;73415,INT(B1312)&lt;&gt;B1312),"Confira a data",IF(NOT(ISNUMBER(C1312)),"Confira o valor",IF(C1312&lt;=0,"Valor maior que zero",IF(COUNTIFS(Medios,D1312)&lt;&gt;1,"Escolha um meio",IF(COUNTIFS(GastoID,A1312)&lt;&gt;1,"Confira o ID da despesa",IF(SUMIFS(GastoValido,GastoID,A1312)&lt;=0,"Corrija a obrigação",IF(B1312&lt;SUMIFS(GastoFecha,GastoID,A1312),"Anterior à despesa","OK"))))))))))))</f>
        <v/>
      </c>
      <c r="H1312" s="34" t="n">
        <f aca="false">IF(G1312="OK",C1312,0)</f>
        <v>0</v>
      </c>
    </row>
    <row r="1313" customFormat="false" ht="25" hidden="false" customHeight="true" outlineLevel="0" collapsed="false">
      <c r="A1313" s="31"/>
      <c r="B1313" s="32"/>
      <c r="C1313" s="33"/>
      <c r="D1313" s="31"/>
      <c r="E1313" s="31"/>
      <c r="F1313" s="31"/>
      <c r="G1313" s="36" t="str">
        <f aca="false">IF(COUNTA(A1313:F1313)=0,"",IF(E1313="","Falta o código",IF(E1313&lt;&gt;TRIM(E1313),"Confira o código",IF(COUNTIFS(PagoID,E1313)&gt;1,"Código repetido",IF(NOT(ISNUMBER(B1313)),"Confira a data",IF(OR(B1313&lt;1,B1313&gt;73415,INT(B1313)&lt;&gt;B1313),"Confira a data",IF(NOT(ISNUMBER(C1313)),"Confira o valor",IF(C1313&lt;=0,"Valor maior que zero",IF(COUNTIFS(Medios,D1313)&lt;&gt;1,"Escolha um meio",IF(COUNTIFS(GastoID,A1313)&lt;&gt;1,"Confira o ID da despesa",IF(SUMIFS(GastoValido,GastoID,A1313)&lt;=0,"Corrija a obrigação",IF(B1313&lt;SUMIFS(GastoFecha,GastoID,A1313),"Anterior à despesa","OK"))))))))))))</f>
        <v/>
      </c>
      <c r="H1313" s="34" t="n">
        <f aca="false">IF(G1313="OK",C1313,0)</f>
        <v>0</v>
      </c>
    </row>
    <row r="1314" customFormat="false" ht="25" hidden="false" customHeight="true" outlineLevel="0" collapsed="false">
      <c r="A1314" s="31"/>
      <c r="B1314" s="32"/>
      <c r="C1314" s="33"/>
      <c r="D1314" s="31"/>
      <c r="E1314" s="31"/>
      <c r="F1314" s="31"/>
      <c r="G1314" s="36" t="str">
        <f aca="false">IF(COUNTA(A1314:F1314)=0,"",IF(E1314="","Falta o código",IF(E1314&lt;&gt;TRIM(E1314),"Confira o código",IF(COUNTIFS(PagoID,E1314)&gt;1,"Código repetido",IF(NOT(ISNUMBER(B1314)),"Confira a data",IF(OR(B1314&lt;1,B1314&gt;73415,INT(B1314)&lt;&gt;B1314),"Confira a data",IF(NOT(ISNUMBER(C1314)),"Confira o valor",IF(C1314&lt;=0,"Valor maior que zero",IF(COUNTIFS(Medios,D1314)&lt;&gt;1,"Escolha um meio",IF(COUNTIFS(GastoID,A1314)&lt;&gt;1,"Confira o ID da despesa",IF(SUMIFS(GastoValido,GastoID,A1314)&lt;=0,"Corrija a obrigação",IF(B1314&lt;SUMIFS(GastoFecha,GastoID,A1314),"Anterior à despesa","OK"))))))))))))</f>
        <v/>
      </c>
      <c r="H1314" s="34" t="n">
        <f aca="false">IF(G1314="OK",C1314,0)</f>
        <v>0</v>
      </c>
    </row>
    <row r="1315" customFormat="false" ht="25" hidden="false" customHeight="true" outlineLevel="0" collapsed="false">
      <c r="A1315" s="31"/>
      <c r="B1315" s="32"/>
      <c r="C1315" s="33"/>
      <c r="D1315" s="31"/>
      <c r="E1315" s="31"/>
      <c r="F1315" s="31"/>
      <c r="G1315" s="36" t="str">
        <f aca="false">IF(COUNTA(A1315:F1315)=0,"",IF(E1315="","Falta o código",IF(E1315&lt;&gt;TRIM(E1315),"Confira o código",IF(COUNTIFS(PagoID,E1315)&gt;1,"Código repetido",IF(NOT(ISNUMBER(B1315)),"Confira a data",IF(OR(B1315&lt;1,B1315&gt;73415,INT(B1315)&lt;&gt;B1315),"Confira a data",IF(NOT(ISNUMBER(C1315)),"Confira o valor",IF(C1315&lt;=0,"Valor maior que zero",IF(COUNTIFS(Medios,D1315)&lt;&gt;1,"Escolha um meio",IF(COUNTIFS(GastoID,A1315)&lt;&gt;1,"Confira o ID da despesa",IF(SUMIFS(GastoValido,GastoID,A1315)&lt;=0,"Corrija a obrigação",IF(B1315&lt;SUMIFS(GastoFecha,GastoID,A1315),"Anterior à despesa","OK"))))))))))))</f>
        <v/>
      </c>
      <c r="H1315" s="34" t="n">
        <f aca="false">IF(G1315="OK",C1315,0)</f>
        <v>0</v>
      </c>
    </row>
    <row r="1316" customFormat="false" ht="25" hidden="false" customHeight="true" outlineLevel="0" collapsed="false">
      <c r="A1316" s="31"/>
      <c r="B1316" s="32"/>
      <c r="C1316" s="33"/>
      <c r="D1316" s="31"/>
      <c r="E1316" s="31"/>
      <c r="F1316" s="31"/>
      <c r="G1316" s="36" t="str">
        <f aca="false">IF(COUNTA(A1316:F1316)=0,"",IF(E1316="","Falta o código",IF(E1316&lt;&gt;TRIM(E1316),"Confira o código",IF(COUNTIFS(PagoID,E1316)&gt;1,"Código repetido",IF(NOT(ISNUMBER(B1316)),"Confira a data",IF(OR(B1316&lt;1,B1316&gt;73415,INT(B1316)&lt;&gt;B1316),"Confira a data",IF(NOT(ISNUMBER(C1316)),"Confira o valor",IF(C1316&lt;=0,"Valor maior que zero",IF(COUNTIFS(Medios,D1316)&lt;&gt;1,"Escolha um meio",IF(COUNTIFS(GastoID,A1316)&lt;&gt;1,"Confira o ID da despesa",IF(SUMIFS(GastoValido,GastoID,A1316)&lt;=0,"Corrija a obrigação",IF(B1316&lt;SUMIFS(GastoFecha,GastoID,A1316),"Anterior à despesa","OK"))))))))))))</f>
        <v/>
      </c>
      <c r="H1316" s="34" t="n">
        <f aca="false">IF(G1316="OK",C1316,0)</f>
        <v>0</v>
      </c>
    </row>
    <row r="1317" customFormat="false" ht="25" hidden="false" customHeight="true" outlineLevel="0" collapsed="false">
      <c r="A1317" s="31"/>
      <c r="B1317" s="32"/>
      <c r="C1317" s="33"/>
      <c r="D1317" s="31"/>
      <c r="E1317" s="31"/>
      <c r="F1317" s="31"/>
      <c r="G1317" s="36" t="str">
        <f aca="false">IF(COUNTA(A1317:F1317)=0,"",IF(E1317="","Falta o código",IF(E1317&lt;&gt;TRIM(E1317),"Confira o código",IF(COUNTIFS(PagoID,E1317)&gt;1,"Código repetido",IF(NOT(ISNUMBER(B1317)),"Confira a data",IF(OR(B1317&lt;1,B1317&gt;73415,INT(B1317)&lt;&gt;B1317),"Confira a data",IF(NOT(ISNUMBER(C1317)),"Confira o valor",IF(C1317&lt;=0,"Valor maior que zero",IF(COUNTIFS(Medios,D1317)&lt;&gt;1,"Escolha um meio",IF(COUNTIFS(GastoID,A1317)&lt;&gt;1,"Confira o ID da despesa",IF(SUMIFS(GastoValido,GastoID,A1317)&lt;=0,"Corrija a obrigação",IF(B1317&lt;SUMIFS(GastoFecha,GastoID,A1317),"Anterior à despesa","OK"))))))))))))</f>
        <v/>
      </c>
      <c r="H1317" s="34" t="n">
        <f aca="false">IF(G1317="OK",C1317,0)</f>
        <v>0</v>
      </c>
    </row>
    <row r="1318" customFormat="false" ht="25" hidden="false" customHeight="true" outlineLevel="0" collapsed="false">
      <c r="A1318" s="31"/>
      <c r="B1318" s="32"/>
      <c r="C1318" s="33"/>
      <c r="D1318" s="31"/>
      <c r="E1318" s="31"/>
      <c r="F1318" s="31"/>
      <c r="G1318" s="36" t="str">
        <f aca="false">IF(COUNTA(A1318:F1318)=0,"",IF(E1318="","Falta o código",IF(E1318&lt;&gt;TRIM(E1318),"Confira o código",IF(COUNTIFS(PagoID,E1318)&gt;1,"Código repetido",IF(NOT(ISNUMBER(B1318)),"Confira a data",IF(OR(B1318&lt;1,B1318&gt;73415,INT(B1318)&lt;&gt;B1318),"Confira a data",IF(NOT(ISNUMBER(C1318)),"Confira o valor",IF(C1318&lt;=0,"Valor maior que zero",IF(COUNTIFS(Medios,D1318)&lt;&gt;1,"Escolha um meio",IF(COUNTIFS(GastoID,A1318)&lt;&gt;1,"Confira o ID da despesa",IF(SUMIFS(GastoValido,GastoID,A1318)&lt;=0,"Corrija a obrigação",IF(B1318&lt;SUMIFS(GastoFecha,GastoID,A1318),"Anterior à despesa","OK"))))))))))))</f>
        <v/>
      </c>
      <c r="H1318" s="34" t="n">
        <f aca="false">IF(G1318="OK",C1318,0)</f>
        <v>0</v>
      </c>
    </row>
    <row r="1319" customFormat="false" ht="25" hidden="false" customHeight="true" outlineLevel="0" collapsed="false">
      <c r="A1319" s="31"/>
      <c r="B1319" s="32"/>
      <c r="C1319" s="33"/>
      <c r="D1319" s="31"/>
      <c r="E1319" s="31"/>
      <c r="F1319" s="31"/>
      <c r="G1319" s="36" t="str">
        <f aca="false">IF(COUNTA(A1319:F1319)=0,"",IF(E1319="","Falta o código",IF(E1319&lt;&gt;TRIM(E1319),"Confira o código",IF(COUNTIFS(PagoID,E1319)&gt;1,"Código repetido",IF(NOT(ISNUMBER(B1319)),"Confira a data",IF(OR(B1319&lt;1,B1319&gt;73415,INT(B1319)&lt;&gt;B1319),"Confira a data",IF(NOT(ISNUMBER(C1319)),"Confira o valor",IF(C1319&lt;=0,"Valor maior que zero",IF(COUNTIFS(Medios,D1319)&lt;&gt;1,"Escolha um meio",IF(COUNTIFS(GastoID,A1319)&lt;&gt;1,"Confira o ID da despesa",IF(SUMIFS(GastoValido,GastoID,A1319)&lt;=0,"Corrija a obrigação",IF(B1319&lt;SUMIFS(GastoFecha,GastoID,A1319),"Anterior à despesa","OK"))))))))))))</f>
        <v/>
      </c>
      <c r="H1319" s="34" t="n">
        <f aca="false">IF(G1319="OK",C1319,0)</f>
        <v>0</v>
      </c>
    </row>
    <row r="1320" customFormat="false" ht="25" hidden="false" customHeight="true" outlineLevel="0" collapsed="false">
      <c r="A1320" s="31"/>
      <c r="B1320" s="32"/>
      <c r="C1320" s="33"/>
      <c r="D1320" s="31"/>
      <c r="E1320" s="31"/>
      <c r="F1320" s="31"/>
      <c r="G1320" s="36" t="str">
        <f aca="false">IF(COUNTA(A1320:F1320)=0,"",IF(E1320="","Falta o código",IF(E1320&lt;&gt;TRIM(E1320),"Confira o código",IF(COUNTIFS(PagoID,E1320)&gt;1,"Código repetido",IF(NOT(ISNUMBER(B1320)),"Confira a data",IF(OR(B1320&lt;1,B1320&gt;73415,INT(B1320)&lt;&gt;B1320),"Confira a data",IF(NOT(ISNUMBER(C1320)),"Confira o valor",IF(C1320&lt;=0,"Valor maior que zero",IF(COUNTIFS(Medios,D1320)&lt;&gt;1,"Escolha um meio",IF(COUNTIFS(GastoID,A1320)&lt;&gt;1,"Confira o ID da despesa",IF(SUMIFS(GastoValido,GastoID,A1320)&lt;=0,"Corrija a obrigação",IF(B1320&lt;SUMIFS(GastoFecha,GastoID,A1320),"Anterior à despesa","OK"))))))))))))</f>
        <v/>
      </c>
      <c r="H1320" s="34" t="n">
        <f aca="false">IF(G1320="OK",C1320,0)</f>
        <v>0</v>
      </c>
    </row>
    <row r="1321" customFormat="false" ht="25" hidden="false" customHeight="true" outlineLevel="0" collapsed="false">
      <c r="A1321" s="31"/>
      <c r="B1321" s="32"/>
      <c r="C1321" s="33"/>
      <c r="D1321" s="31"/>
      <c r="E1321" s="31"/>
      <c r="F1321" s="31"/>
      <c r="G1321" s="36" t="str">
        <f aca="false">IF(COUNTA(A1321:F1321)=0,"",IF(E1321="","Falta o código",IF(E1321&lt;&gt;TRIM(E1321),"Confira o código",IF(COUNTIFS(PagoID,E1321)&gt;1,"Código repetido",IF(NOT(ISNUMBER(B1321)),"Confira a data",IF(OR(B1321&lt;1,B1321&gt;73415,INT(B1321)&lt;&gt;B1321),"Confira a data",IF(NOT(ISNUMBER(C1321)),"Confira o valor",IF(C1321&lt;=0,"Valor maior que zero",IF(COUNTIFS(Medios,D1321)&lt;&gt;1,"Escolha um meio",IF(COUNTIFS(GastoID,A1321)&lt;&gt;1,"Confira o ID da despesa",IF(SUMIFS(GastoValido,GastoID,A1321)&lt;=0,"Corrija a obrigação",IF(B1321&lt;SUMIFS(GastoFecha,GastoID,A1321),"Anterior à despesa","OK"))))))))))))</f>
        <v/>
      </c>
      <c r="H1321" s="34" t="n">
        <f aca="false">IF(G1321="OK",C1321,0)</f>
        <v>0</v>
      </c>
    </row>
    <row r="1322" customFormat="false" ht="25" hidden="false" customHeight="true" outlineLevel="0" collapsed="false">
      <c r="A1322" s="31"/>
      <c r="B1322" s="32"/>
      <c r="C1322" s="33"/>
      <c r="D1322" s="31"/>
      <c r="E1322" s="31"/>
      <c r="F1322" s="31"/>
      <c r="G1322" s="36" t="str">
        <f aca="false">IF(COUNTA(A1322:F1322)=0,"",IF(E1322="","Falta o código",IF(E1322&lt;&gt;TRIM(E1322),"Confira o código",IF(COUNTIFS(PagoID,E1322)&gt;1,"Código repetido",IF(NOT(ISNUMBER(B1322)),"Confira a data",IF(OR(B1322&lt;1,B1322&gt;73415,INT(B1322)&lt;&gt;B1322),"Confira a data",IF(NOT(ISNUMBER(C1322)),"Confira o valor",IF(C1322&lt;=0,"Valor maior que zero",IF(COUNTIFS(Medios,D1322)&lt;&gt;1,"Escolha um meio",IF(COUNTIFS(GastoID,A1322)&lt;&gt;1,"Confira o ID da despesa",IF(SUMIFS(GastoValido,GastoID,A1322)&lt;=0,"Corrija a obrigação",IF(B1322&lt;SUMIFS(GastoFecha,GastoID,A1322),"Anterior à despesa","OK"))))))))))))</f>
        <v/>
      </c>
      <c r="H1322" s="34" t="n">
        <f aca="false">IF(G1322="OK",C1322,0)</f>
        <v>0</v>
      </c>
    </row>
    <row r="1323" customFormat="false" ht="25" hidden="false" customHeight="true" outlineLevel="0" collapsed="false">
      <c r="A1323" s="31"/>
      <c r="B1323" s="32"/>
      <c r="C1323" s="33"/>
      <c r="D1323" s="31"/>
      <c r="E1323" s="31"/>
      <c r="F1323" s="31"/>
      <c r="G1323" s="36" t="str">
        <f aca="false">IF(COUNTA(A1323:F1323)=0,"",IF(E1323="","Falta o código",IF(E1323&lt;&gt;TRIM(E1323),"Confira o código",IF(COUNTIFS(PagoID,E1323)&gt;1,"Código repetido",IF(NOT(ISNUMBER(B1323)),"Confira a data",IF(OR(B1323&lt;1,B1323&gt;73415,INT(B1323)&lt;&gt;B1323),"Confira a data",IF(NOT(ISNUMBER(C1323)),"Confira o valor",IF(C1323&lt;=0,"Valor maior que zero",IF(COUNTIFS(Medios,D1323)&lt;&gt;1,"Escolha um meio",IF(COUNTIFS(GastoID,A1323)&lt;&gt;1,"Confira o ID da despesa",IF(SUMIFS(GastoValido,GastoID,A1323)&lt;=0,"Corrija a obrigação",IF(B1323&lt;SUMIFS(GastoFecha,GastoID,A1323),"Anterior à despesa","OK"))))))))))))</f>
        <v/>
      </c>
      <c r="H1323" s="34" t="n">
        <f aca="false">IF(G1323="OK",C1323,0)</f>
        <v>0</v>
      </c>
    </row>
    <row r="1324" customFormat="false" ht="25" hidden="false" customHeight="true" outlineLevel="0" collapsed="false">
      <c r="A1324" s="31"/>
      <c r="B1324" s="32"/>
      <c r="C1324" s="33"/>
      <c r="D1324" s="31"/>
      <c r="E1324" s="31"/>
      <c r="F1324" s="31"/>
      <c r="G1324" s="36" t="str">
        <f aca="false">IF(COUNTA(A1324:F1324)=0,"",IF(E1324="","Falta o código",IF(E1324&lt;&gt;TRIM(E1324),"Confira o código",IF(COUNTIFS(PagoID,E1324)&gt;1,"Código repetido",IF(NOT(ISNUMBER(B1324)),"Confira a data",IF(OR(B1324&lt;1,B1324&gt;73415,INT(B1324)&lt;&gt;B1324),"Confira a data",IF(NOT(ISNUMBER(C1324)),"Confira o valor",IF(C1324&lt;=0,"Valor maior que zero",IF(COUNTIFS(Medios,D1324)&lt;&gt;1,"Escolha um meio",IF(COUNTIFS(GastoID,A1324)&lt;&gt;1,"Confira o ID da despesa",IF(SUMIFS(GastoValido,GastoID,A1324)&lt;=0,"Corrija a obrigação",IF(B1324&lt;SUMIFS(GastoFecha,GastoID,A1324),"Anterior à despesa","OK"))))))))))))</f>
        <v/>
      </c>
      <c r="H1324" s="34" t="n">
        <f aca="false">IF(G1324="OK",C1324,0)</f>
        <v>0</v>
      </c>
    </row>
    <row r="1325" customFormat="false" ht="25" hidden="false" customHeight="true" outlineLevel="0" collapsed="false">
      <c r="A1325" s="31"/>
      <c r="B1325" s="32"/>
      <c r="C1325" s="33"/>
      <c r="D1325" s="31"/>
      <c r="E1325" s="31"/>
      <c r="F1325" s="31"/>
      <c r="G1325" s="36" t="str">
        <f aca="false">IF(COUNTA(A1325:F1325)=0,"",IF(E1325="","Falta o código",IF(E1325&lt;&gt;TRIM(E1325),"Confira o código",IF(COUNTIFS(PagoID,E1325)&gt;1,"Código repetido",IF(NOT(ISNUMBER(B1325)),"Confira a data",IF(OR(B1325&lt;1,B1325&gt;73415,INT(B1325)&lt;&gt;B1325),"Confira a data",IF(NOT(ISNUMBER(C1325)),"Confira o valor",IF(C1325&lt;=0,"Valor maior que zero",IF(COUNTIFS(Medios,D1325)&lt;&gt;1,"Escolha um meio",IF(COUNTIFS(GastoID,A1325)&lt;&gt;1,"Confira o ID da despesa",IF(SUMIFS(GastoValido,GastoID,A1325)&lt;=0,"Corrija a obrigação",IF(B1325&lt;SUMIFS(GastoFecha,GastoID,A1325),"Anterior à despesa","OK"))))))))))))</f>
        <v/>
      </c>
      <c r="H1325" s="34" t="n">
        <f aca="false">IF(G1325="OK",C1325,0)</f>
        <v>0</v>
      </c>
    </row>
    <row r="1326" customFormat="false" ht="25" hidden="false" customHeight="true" outlineLevel="0" collapsed="false">
      <c r="A1326" s="31"/>
      <c r="B1326" s="32"/>
      <c r="C1326" s="33"/>
      <c r="D1326" s="31"/>
      <c r="E1326" s="31"/>
      <c r="F1326" s="31"/>
      <c r="G1326" s="36" t="str">
        <f aca="false">IF(COUNTA(A1326:F1326)=0,"",IF(E1326="","Falta o código",IF(E1326&lt;&gt;TRIM(E1326),"Confira o código",IF(COUNTIFS(PagoID,E1326)&gt;1,"Código repetido",IF(NOT(ISNUMBER(B1326)),"Confira a data",IF(OR(B1326&lt;1,B1326&gt;73415,INT(B1326)&lt;&gt;B1326),"Confira a data",IF(NOT(ISNUMBER(C1326)),"Confira o valor",IF(C1326&lt;=0,"Valor maior que zero",IF(COUNTIFS(Medios,D1326)&lt;&gt;1,"Escolha um meio",IF(COUNTIFS(GastoID,A1326)&lt;&gt;1,"Confira o ID da despesa",IF(SUMIFS(GastoValido,GastoID,A1326)&lt;=0,"Corrija a obrigação",IF(B1326&lt;SUMIFS(GastoFecha,GastoID,A1326),"Anterior à despesa","OK"))))))))))))</f>
        <v/>
      </c>
      <c r="H1326" s="34" t="n">
        <f aca="false">IF(G1326="OK",C1326,0)</f>
        <v>0</v>
      </c>
    </row>
    <row r="1327" customFormat="false" ht="25" hidden="false" customHeight="true" outlineLevel="0" collapsed="false">
      <c r="A1327" s="31"/>
      <c r="B1327" s="32"/>
      <c r="C1327" s="33"/>
      <c r="D1327" s="31"/>
      <c r="E1327" s="31"/>
      <c r="F1327" s="31"/>
      <c r="G1327" s="36" t="str">
        <f aca="false">IF(COUNTA(A1327:F1327)=0,"",IF(E1327="","Falta o código",IF(E1327&lt;&gt;TRIM(E1327),"Confira o código",IF(COUNTIFS(PagoID,E1327)&gt;1,"Código repetido",IF(NOT(ISNUMBER(B1327)),"Confira a data",IF(OR(B1327&lt;1,B1327&gt;73415,INT(B1327)&lt;&gt;B1327),"Confira a data",IF(NOT(ISNUMBER(C1327)),"Confira o valor",IF(C1327&lt;=0,"Valor maior que zero",IF(COUNTIFS(Medios,D1327)&lt;&gt;1,"Escolha um meio",IF(COUNTIFS(GastoID,A1327)&lt;&gt;1,"Confira o ID da despesa",IF(SUMIFS(GastoValido,GastoID,A1327)&lt;=0,"Corrija a obrigação",IF(B1327&lt;SUMIFS(GastoFecha,GastoID,A1327),"Anterior à despesa","OK"))))))))))))</f>
        <v/>
      </c>
      <c r="H1327" s="34" t="n">
        <f aca="false">IF(G1327="OK",C1327,0)</f>
        <v>0</v>
      </c>
    </row>
    <row r="1328" customFormat="false" ht="25" hidden="false" customHeight="true" outlineLevel="0" collapsed="false">
      <c r="A1328" s="31"/>
      <c r="B1328" s="32"/>
      <c r="C1328" s="33"/>
      <c r="D1328" s="31"/>
      <c r="E1328" s="31"/>
      <c r="F1328" s="31"/>
      <c r="G1328" s="36" t="str">
        <f aca="false">IF(COUNTA(A1328:F1328)=0,"",IF(E1328="","Falta o código",IF(E1328&lt;&gt;TRIM(E1328),"Confira o código",IF(COUNTIFS(PagoID,E1328)&gt;1,"Código repetido",IF(NOT(ISNUMBER(B1328)),"Confira a data",IF(OR(B1328&lt;1,B1328&gt;73415,INT(B1328)&lt;&gt;B1328),"Confira a data",IF(NOT(ISNUMBER(C1328)),"Confira o valor",IF(C1328&lt;=0,"Valor maior que zero",IF(COUNTIFS(Medios,D1328)&lt;&gt;1,"Escolha um meio",IF(COUNTIFS(GastoID,A1328)&lt;&gt;1,"Confira o ID da despesa",IF(SUMIFS(GastoValido,GastoID,A1328)&lt;=0,"Corrija a obrigação",IF(B1328&lt;SUMIFS(GastoFecha,GastoID,A1328),"Anterior à despesa","OK"))))))))))))</f>
        <v/>
      </c>
      <c r="H1328" s="34" t="n">
        <f aca="false">IF(G1328="OK",C1328,0)</f>
        <v>0</v>
      </c>
    </row>
    <row r="1329" customFormat="false" ht="25" hidden="false" customHeight="true" outlineLevel="0" collapsed="false">
      <c r="A1329" s="31"/>
      <c r="B1329" s="32"/>
      <c r="C1329" s="33"/>
      <c r="D1329" s="31"/>
      <c r="E1329" s="31"/>
      <c r="F1329" s="31"/>
      <c r="G1329" s="36" t="str">
        <f aca="false">IF(COUNTA(A1329:F1329)=0,"",IF(E1329="","Falta o código",IF(E1329&lt;&gt;TRIM(E1329),"Confira o código",IF(COUNTIFS(PagoID,E1329)&gt;1,"Código repetido",IF(NOT(ISNUMBER(B1329)),"Confira a data",IF(OR(B1329&lt;1,B1329&gt;73415,INT(B1329)&lt;&gt;B1329),"Confira a data",IF(NOT(ISNUMBER(C1329)),"Confira o valor",IF(C1329&lt;=0,"Valor maior que zero",IF(COUNTIFS(Medios,D1329)&lt;&gt;1,"Escolha um meio",IF(COUNTIFS(GastoID,A1329)&lt;&gt;1,"Confira o ID da despesa",IF(SUMIFS(GastoValido,GastoID,A1329)&lt;=0,"Corrija a obrigação",IF(B1329&lt;SUMIFS(GastoFecha,GastoID,A1329),"Anterior à despesa","OK"))))))))))))</f>
        <v/>
      </c>
      <c r="H1329" s="34" t="n">
        <f aca="false">IF(G1329="OK",C1329,0)</f>
        <v>0</v>
      </c>
    </row>
    <row r="1330" customFormat="false" ht="25" hidden="false" customHeight="true" outlineLevel="0" collapsed="false">
      <c r="A1330" s="31"/>
      <c r="B1330" s="32"/>
      <c r="C1330" s="33"/>
      <c r="D1330" s="31"/>
      <c r="E1330" s="31"/>
      <c r="F1330" s="31"/>
      <c r="G1330" s="36" t="str">
        <f aca="false">IF(COUNTA(A1330:F1330)=0,"",IF(E1330="","Falta o código",IF(E1330&lt;&gt;TRIM(E1330),"Confira o código",IF(COUNTIFS(PagoID,E1330)&gt;1,"Código repetido",IF(NOT(ISNUMBER(B1330)),"Confira a data",IF(OR(B1330&lt;1,B1330&gt;73415,INT(B1330)&lt;&gt;B1330),"Confira a data",IF(NOT(ISNUMBER(C1330)),"Confira o valor",IF(C1330&lt;=0,"Valor maior que zero",IF(COUNTIFS(Medios,D1330)&lt;&gt;1,"Escolha um meio",IF(COUNTIFS(GastoID,A1330)&lt;&gt;1,"Confira o ID da despesa",IF(SUMIFS(GastoValido,GastoID,A1330)&lt;=0,"Corrija a obrigação",IF(B1330&lt;SUMIFS(GastoFecha,GastoID,A1330),"Anterior à despesa","OK"))))))))))))</f>
        <v/>
      </c>
      <c r="H1330" s="34" t="n">
        <f aca="false">IF(G1330="OK",C1330,0)</f>
        <v>0</v>
      </c>
    </row>
    <row r="1331" customFormat="false" ht="25" hidden="false" customHeight="true" outlineLevel="0" collapsed="false">
      <c r="A1331" s="31"/>
      <c r="B1331" s="32"/>
      <c r="C1331" s="33"/>
      <c r="D1331" s="31"/>
      <c r="E1331" s="31"/>
      <c r="F1331" s="31"/>
      <c r="G1331" s="36" t="str">
        <f aca="false">IF(COUNTA(A1331:F1331)=0,"",IF(E1331="","Falta o código",IF(E1331&lt;&gt;TRIM(E1331),"Confira o código",IF(COUNTIFS(PagoID,E1331)&gt;1,"Código repetido",IF(NOT(ISNUMBER(B1331)),"Confira a data",IF(OR(B1331&lt;1,B1331&gt;73415,INT(B1331)&lt;&gt;B1331),"Confira a data",IF(NOT(ISNUMBER(C1331)),"Confira o valor",IF(C1331&lt;=0,"Valor maior que zero",IF(COUNTIFS(Medios,D1331)&lt;&gt;1,"Escolha um meio",IF(COUNTIFS(GastoID,A1331)&lt;&gt;1,"Confira o ID da despesa",IF(SUMIFS(GastoValido,GastoID,A1331)&lt;=0,"Corrija a obrigação",IF(B1331&lt;SUMIFS(GastoFecha,GastoID,A1331),"Anterior à despesa","OK"))))))))))))</f>
        <v/>
      </c>
      <c r="H1331" s="34" t="n">
        <f aca="false">IF(G1331="OK",C1331,0)</f>
        <v>0</v>
      </c>
    </row>
    <row r="1332" customFormat="false" ht="25" hidden="false" customHeight="true" outlineLevel="0" collapsed="false">
      <c r="A1332" s="31"/>
      <c r="B1332" s="32"/>
      <c r="C1332" s="33"/>
      <c r="D1332" s="31"/>
      <c r="E1332" s="31"/>
      <c r="F1332" s="31"/>
      <c r="G1332" s="36" t="str">
        <f aca="false">IF(COUNTA(A1332:F1332)=0,"",IF(E1332="","Falta o código",IF(E1332&lt;&gt;TRIM(E1332),"Confira o código",IF(COUNTIFS(PagoID,E1332)&gt;1,"Código repetido",IF(NOT(ISNUMBER(B1332)),"Confira a data",IF(OR(B1332&lt;1,B1332&gt;73415,INT(B1332)&lt;&gt;B1332),"Confira a data",IF(NOT(ISNUMBER(C1332)),"Confira o valor",IF(C1332&lt;=0,"Valor maior que zero",IF(COUNTIFS(Medios,D1332)&lt;&gt;1,"Escolha um meio",IF(COUNTIFS(GastoID,A1332)&lt;&gt;1,"Confira o ID da despesa",IF(SUMIFS(GastoValido,GastoID,A1332)&lt;=0,"Corrija a obrigação",IF(B1332&lt;SUMIFS(GastoFecha,GastoID,A1332),"Anterior à despesa","OK"))))))))))))</f>
        <v/>
      </c>
      <c r="H1332" s="34" t="n">
        <f aca="false">IF(G1332="OK",C1332,0)</f>
        <v>0</v>
      </c>
    </row>
    <row r="1333" customFormat="false" ht="25" hidden="false" customHeight="true" outlineLevel="0" collapsed="false">
      <c r="A1333" s="31"/>
      <c r="B1333" s="32"/>
      <c r="C1333" s="33"/>
      <c r="D1333" s="31"/>
      <c r="E1333" s="31"/>
      <c r="F1333" s="31"/>
      <c r="G1333" s="36" t="str">
        <f aca="false">IF(COUNTA(A1333:F1333)=0,"",IF(E1333="","Falta o código",IF(E1333&lt;&gt;TRIM(E1333),"Confira o código",IF(COUNTIFS(PagoID,E1333)&gt;1,"Código repetido",IF(NOT(ISNUMBER(B1333)),"Confira a data",IF(OR(B1333&lt;1,B1333&gt;73415,INT(B1333)&lt;&gt;B1333),"Confira a data",IF(NOT(ISNUMBER(C1333)),"Confira o valor",IF(C1333&lt;=0,"Valor maior que zero",IF(COUNTIFS(Medios,D1333)&lt;&gt;1,"Escolha um meio",IF(COUNTIFS(GastoID,A1333)&lt;&gt;1,"Confira o ID da despesa",IF(SUMIFS(GastoValido,GastoID,A1333)&lt;=0,"Corrija a obrigação",IF(B1333&lt;SUMIFS(GastoFecha,GastoID,A1333),"Anterior à despesa","OK"))))))))))))</f>
        <v/>
      </c>
      <c r="H1333" s="34" t="n">
        <f aca="false">IF(G1333="OK",C1333,0)</f>
        <v>0</v>
      </c>
    </row>
    <row r="1334" customFormat="false" ht="25" hidden="false" customHeight="true" outlineLevel="0" collapsed="false">
      <c r="A1334" s="31"/>
      <c r="B1334" s="32"/>
      <c r="C1334" s="33"/>
      <c r="D1334" s="31"/>
      <c r="E1334" s="31"/>
      <c r="F1334" s="31"/>
      <c r="G1334" s="36" t="str">
        <f aca="false">IF(COUNTA(A1334:F1334)=0,"",IF(E1334="","Falta o código",IF(E1334&lt;&gt;TRIM(E1334),"Confira o código",IF(COUNTIFS(PagoID,E1334)&gt;1,"Código repetido",IF(NOT(ISNUMBER(B1334)),"Confira a data",IF(OR(B1334&lt;1,B1334&gt;73415,INT(B1334)&lt;&gt;B1334),"Confira a data",IF(NOT(ISNUMBER(C1334)),"Confira o valor",IF(C1334&lt;=0,"Valor maior que zero",IF(COUNTIFS(Medios,D1334)&lt;&gt;1,"Escolha um meio",IF(COUNTIFS(GastoID,A1334)&lt;&gt;1,"Confira o ID da despesa",IF(SUMIFS(GastoValido,GastoID,A1334)&lt;=0,"Corrija a obrigação",IF(B1334&lt;SUMIFS(GastoFecha,GastoID,A1334),"Anterior à despesa","OK"))))))))))))</f>
        <v/>
      </c>
      <c r="H1334" s="34" t="n">
        <f aca="false">IF(G1334="OK",C1334,0)</f>
        <v>0</v>
      </c>
    </row>
    <row r="1335" customFormat="false" ht="25" hidden="false" customHeight="true" outlineLevel="0" collapsed="false">
      <c r="A1335" s="31"/>
      <c r="B1335" s="32"/>
      <c r="C1335" s="33"/>
      <c r="D1335" s="31"/>
      <c r="E1335" s="31"/>
      <c r="F1335" s="31"/>
      <c r="G1335" s="36" t="str">
        <f aca="false">IF(COUNTA(A1335:F1335)=0,"",IF(E1335="","Falta o código",IF(E1335&lt;&gt;TRIM(E1335),"Confira o código",IF(COUNTIFS(PagoID,E1335)&gt;1,"Código repetido",IF(NOT(ISNUMBER(B1335)),"Confira a data",IF(OR(B1335&lt;1,B1335&gt;73415,INT(B1335)&lt;&gt;B1335),"Confira a data",IF(NOT(ISNUMBER(C1335)),"Confira o valor",IF(C1335&lt;=0,"Valor maior que zero",IF(COUNTIFS(Medios,D1335)&lt;&gt;1,"Escolha um meio",IF(COUNTIFS(GastoID,A1335)&lt;&gt;1,"Confira o ID da despesa",IF(SUMIFS(GastoValido,GastoID,A1335)&lt;=0,"Corrija a obrigação",IF(B1335&lt;SUMIFS(GastoFecha,GastoID,A1335),"Anterior à despesa","OK"))))))))))))</f>
        <v/>
      </c>
      <c r="H1335" s="34" t="n">
        <f aca="false">IF(G1335="OK",C1335,0)</f>
        <v>0</v>
      </c>
    </row>
    <row r="1336" customFormat="false" ht="25" hidden="false" customHeight="true" outlineLevel="0" collapsed="false">
      <c r="A1336" s="31"/>
      <c r="B1336" s="32"/>
      <c r="C1336" s="33"/>
      <c r="D1336" s="31"/>
      <c r="E1336" s="31"/>
      <c r="F1336" s="31"/>
      <c r="G1336" s="36" t="str">
        <f aca="false">IF(COUNTA(A1336:F1336)=0,"",IF(E1336="","Falta o código",IF(E1336&lt;&gt;TRIM(E1336),"Confira o código",IF(COUNTIFS(PagoID,E1336)&gt;1,"Código repetido",IF(NOT(ISNUMBER(B1336)),"Confira a data",IF(OR(B1336&lt;1,B1336&gt;73415,INT(B1336)&lt;&gt;B1336),"Confira a data",IF(NOT(ISNUMBER(C1336)),"Confira o valor",IF(C1336&lt;=0,"Valor maior que zero",IF(COUNTIFS(Medios,D1336)&lt;&gt;1,"Escolha um meio",IF(COUNTIFS(GastoID,A1336)&lt;&gt;1,"Confira o ID da despesa",IF(SUMIFS(GastoValido,GastoID,A1336)&lt;=0,"Corrija a obrigação",IF(B1336&lt;SUMIFS(GastoFecha,GastoID,A1336),"Anterior à despesa","OK"))))))))))))</f>
        <v/>
      </c>
      <c r="H1336" s="34" t="n">
        <f aca="false">IF(G1336="OK",C1336,0)</f>
        <v>0</v>
      </c>
    </row>
    <row r="1337" customFormat="false" ht="25" hidden="false" customHeight="true" outlineLevel="0" collapsed="false">
      <c r="A1337" s="31"/>
      <c r="B1337" s="32"/>
      <c r="C1337" s="33"/>
      <c r="D1337" s="31"/>
      <c r="E1337" s="31"/>
      <c r="F1337" s="31"/>
      <c r="G1337" s="36" t="str">
        <f aca="false">IF(COUNTA(A1337:F1337)=0,"",IF(E1337="","Falta o código",IF(E1337&lt;&gt;TRIM(E1337),"Confira o código",IF(COUNTIFS(PagoID,E1337)&gt;1,"Código repetido",IF(NOT(ISNUMBER(B1337)),"Confira a data",IF(OR(B1337&lt;1,B1337&gt;73415,INT(B1337)&lt;&gt;B1337),"Confira a data",IF(NOT(ISNUMBER(C1337)),"Confira o valor",IF(C1337&lt;=0,"Valor maior que zero",IF(COUNTIFS(Medios,D1337)&lt;&gt;1,"Escolha um meio",IF(COUNTIFS(GastoID,A1337)&lt;&gt;1,"Confira o ID da despesa",IF(SUMIFS(GastoValido,GastoID,A1337)&lt;=0,"Corrija a obrigação",IF(B1337&lt;SUMIFS(GastoFecha,GastoID,A1337),"Anterior à despesa","OK"))))))))))))</f>
        <v/>
      </c>
      <c r="H1337" s="34" t="n">
        <f aca="false">IF(G1337="OK",C1337,0)</f>
        <v>0</v>
      </c>
    </row>
    <row r="1338" customFormat="false" ht="25" hidden="false" customHeight="true" outlineLevel="0" collapsed="false">
      <c r="A1338" s="31"/>
      <c r="B1338" s="32"/>
      <c r="C1338" s="33"/>
      <c r="D1338" s="31"/>
      <c r="E1338" s="31"/>
      <c r="F1338" s="31"/>
      <c r="G1338" s="36" t="str">
        <f aca="false">IF(COUNTA(A1338:F1338)=0,"",IF(E1338="","Falta o código",IF(E1338&lt;&gt;TRIM(E1338),"Confira o código",IF(COUNTIFS(PagoID,E1338)&gt;1,"Código repetido",IF(NOT(ISNUMBER(B1338)),"Confira a data",IF(OR(B1338&lt;1,B1338&gt;73415,INT(B1338)&lt;&gt;B1338),"Confira a data",IF(NOT(ISNUMBER(C1338)),"Confira o valor",IF(C1338&lt;=0,"Valor maior que zero",IF(COUNTIFS(Medios,D1338)&lt;&gt;1,"Escolha um meio",IF(COUNTIFS(GastoID,A1338)&lt;&gt;1,"Confira o ID da despesa",IF(SUMIFS(GastoValido,GastoID,A1338)&lt;=0,"Corrija a obrigação",IF(B1338&lt;SUMIFS(GastoFecha,GastoID,A1338),"Anterior à despesa","OK"))))))))))))</f>
        <v/>
      </c>
      <c r="H1338" s="34" t="n">
        <f aca="false">IF(G1338="OK",C1338,0)</f>
        <v>0</v>
      </c>
    </row>
    <row r="1339" customFormat="false" ht="25" hidden="false" customHeight="true" outlineLevel="0" collapsed="false">
      <c r="A1339" s="31"/>
      <c r="B1339" s="32"/>
      <c r="C1339" s="33"/>
      <c r="D1339" s="31"/>
      <c r="E1339" s="31"/>
      <c r="F1339" s="31"/>
      <c r="G1339" s="36" t="str">
        <f aca="false">IF(COUNTA(A1339:F1339)=0,"",IF(E1339="","Falta o código",IF(E1339&lt;&gt;TRIM(E1339),"Confira o código",IF(COUNTIFS(PagoID,E1339)&gt;1,"Código repetido",IF(NOT(ISNUMBER(B1339)),"Confira a data",IF(OR(B1339&lt;1,B1339&gt;73415,INT(B1339)&lt;&gt;B1339),"Confira a data",IF(NOT(ISNUMBER(C1339)),"Confira o valor",IF(C1339&lt;=0,"Valor maior que zero",IF(COUNTIFS(Medios,D1339)&lt;&gt;1,"Escolha um meio",IF(COUNTIFS(GastoID,A1339)&lt;&gt;1,"Confira o ID da despesa",IF(SUMIFS(GastoValido,GastoID,A1339)&lt;=0,"Corrija a obrigação",IF(B1339&lt;SUMIFS(GastoFecha,GastoID,A1339),"Anterior à despesa","OK"))))))))))))</f>
        <v/>
      </c>
      <c r="H1339" s="34" t="n">
        <f aca="false">IF(G1339="OK",C1339,0)</f>
        <v>0</v>
      </c>
    </row>
    <row r="1340" customFormat="false" ht="25" hidden="false" customHeight="true" outlineLevel="0" collapsed="false">
      <c r="A1340" s="31"/>
      <c r="B1340" s="32"/>
      <c r="C1340" s="33"/>
      <c r="D1340" s="31"/>
      <c r="E1340" s="31"/>
      <c r="F1340" s="31"/>
      <c r="G1340" s="36" t="str">
        <f aca="false">IF(COUNTA(A1340:F1340)=0,"",IF(E1340="","Falta o código",IF(E1340&lt;&gt;TRIM(E1340),"Confira o código",IF(COUNTIFS(PagoID,E1340)&gt;1,"Código repetido",IF(NOT(ISNUMBER(B1340)),"Confira a data",IF(OR(B1340&lt;1,B1340&gt;73415,INT(B1340)&lt;&gt;B1340),"Confira a data",IF(NOT(ISNUMBER(C1340)),"Confira o valor",IF(C1340&lt;=0,"Valor maior que zero",IF(COUNTIFS(Medios,D1340)&lt;&gt;1,"Escolha um meio",IF(COUNTIFS(GastoID,A1340)&lt;&gt;1,"Confira o ID da despesa",IF(SUMIFS(GastoValido,GastoID,A1340)&lt;=0,"Corrija a obrigação",IF(B1340&lt;SUMIFS(GastoFecha,GastoID,A1340),"Anterior à despesa","OK"))))))))))))</f>
        <v/>
      </c>
      <c r="H1340" s="34" t="n">
        <f aca="false">IF(G1340="OK",C1340,0)</f>
        <v>0</v>
      </c>
    </row>
    <row r="1341" customFormat="false" ht="25" hidden="false" customHeight="true" outlineLevel="0" collapsed="false">
      <c r="A1341" s="31"/>
      <c r="B1341" s="32"/>
      <c r="C1341" s="33"/>
      <c r="D1341" s="31"/>
      <c r="E1341" s="31"/>
      <c r="F1341" s="31"/>
      <c r="G1341" s="36" t="str">
        <f aca="false">IF(COUNTA(A1341:F1341)=0,"",IF(E1341="","Falta o código",IF(E1341&lt;&gt;TRIM(E1341),"Confira o código",IF(COUNTIFS(PagoID,E1341)&gt;1,"Código repetido",IF(NOT(ISNUMBER(B1341)),"Confira a data",IF(OR(B1341&lt;1,B1341&gt;73415,INT(B1341)&lt;&gt;B1341),"Confira a data",IF(NOT(ISNUMBER(C1341)),"Confira o valor",IF(C1341&lt;=0,"Valor maior que zero",IF(COUNTIFS(Medios,D1341)&lt;&gt;1,"Escolha um meio",IF(COUNTIFS(GastoID,A1341)&lt;&gt;1,"Confira o ID da despesa",IF(SUMIFS(GastoValido,GastoID,A1341)&lt;=0,"Corrija a obrigação",IF(B1341&lt;SUMIFS(GastoFecha,GastoID,A1341),"Anterior à despesa","OK"))))))))))))</f>
        <v/>
      </c>
      <c r="H1341" s="34" t="n">
        <f aca="false">IF(G1341="OK",C1341,0)</f>
        <v>0</v>
      </c>
    </row>
    <row r="1342" customFormat="false" ht="25" hidden="false" customHeight="true" outlineLevel="0" collapsed="false">
      <c r="A1342" s="31"/>
      <c r="B1342" s="32"/>
      <c r="C1342" s="33"/>
      <c r="D1342" s="31"/>
      <c r="E1342" s="31"/>
      <c r="F1342" s="31"/>
      <c r="G1342" s="36" t="str">
        <f aca="false">IF(COUNTA(A1342:F1342)=0,"",IF(E1342="","Falta o código",IF(E1342&lt;&gt;TRIM(E1342),"Confira o código",IF(COUNTIFS(PagoID,E1342)&gt;1,"Código repetido",IF(NOT(ISNUMBER(B1342)),"Confira a data",IF(OR(B1342&lt;1,B1342&gt;73415,INT(B1342)&lt;&gt;B1342),"Confira a data",IF(NOT(ISNUMBER(C1342)),"Confira o valor",IF(C1342&lt;=0,"Valor maior que zero",IF(COUNTIFS(Medios,D1342)&lt;&gt;1,"Escolha um meio",IF(COUNTIFS(GastoID,A1342)&lt;&gt;1,"Confira o ID da despesa",IF(SUMIFS(GastoValido,GastoID,A1342)&lt;=0,"Corrija a obrigação",IF(B1342&lt;SUMIFS(GastoFecha,GastoID,A1342),"Anterior à despesa","OK"))))))))))))</f>
        <v/>
      </c>
      <c r="H1342" s="34" t="n">
        <f aca="false">IF(G1342="OK",C1342,0)</f>
        <v>0</v>
      </c>
    </row>
    <row r="1343" customFormat="false" ht="25" hidden="false" customHeight="true" outlineLevel="0" collapsed="false">
      <c r="A1343" s="31"/>
      <c r="B1343" s="32"/>
      <c r="C1343" s="33"/>
      <c r="D1343" s="31"/>
      <c r="E1343" s="31"/>
      <c r="F1343" s="31"/>
      <c r="G1343" s="36" t="str">
        <f aca="false">IF(COUNTA(A1343:F1343)=0,"",IF(E1343="","Falta o código",IF(E1343&lt;&gt;TRIM(E1343),"Confira o código",IF(COUNTIFS(PagoID,E1343)&gt;1,"Código repetido",IF(NOT(ISNUMBER(B1343)),"Confira a data",IF(OR(B1343&lt;1,B1343&gt;73415,INT(B1343)&lt;&gt;B1343),"Confira a data",IF(NOT(ISNUMBER(C1343)),"Confira o valor",IF(C1343&lt;=0,"Valor maior que zero",IF(COUNTIFS(Medios,D1343)&lt;&gt;1,"Escolha um meio",IF(COUNTIFS(GastoID,A1343)&lt;&gt;1,"Confira o ID da despesa",IF(SUMIFS(GastoValido,GastoID,A1343)&lt;=0,"Corrija a obrigação",IF(B1343&lt;SUMIFS(GastoFecha,GastoID,A1343),"Anterior à despesa","OK"))))))))))))</f>
        <v/>
      </c>
      <c r="H1343" s="34" t="n">
        <f aca="false">IF(G1343="OK",C1343,0)</f>
        <v>0</v>
      </c>
    </row>
    <row r="1344" customFormat="false" ht="25" hidden="false" customHeight="true" outlineLevel="0" collapsed="false">
      <c r="A1344" s="31"/>
      <c r="B1344" s="32"/>
      <c r="C1344" s="33"/>
      <c r="D1344" s="31"/>
      <c r="E1344" s="31"/>
      <c r="F1344" s="31"/>
      <c r="G1344" s="36" t="str">
        <f aca="false">IF(COUNTA(A1344:F1344)=0,"",IF(E1344="","Falta o código",IF(E1344&lt;&gt;TRIM(E1344),"Confira o código",IF(COUNTIFS(PagoID,E1344)&gt;1,"Código repetido",IF(NOT(ISNUMBER(B1344)),"Confira a data",IF(OR(B1344&lt;1,B1344&gt;73415,INT(B1344)&lt;&gt;B1344),"Confira a data",IF(NOT(ISNUMBER(C1344)),"Confira o valor",IF(C1344&lt;=0,"Valor maior que zero",IF(COUNTIFS(Medios,D1344)&lt;&gt;1,"Escolha um meio",IF(COUNTIFS(GastoID,A1344)&lt;&gt;1,"Confira o ID da despesa",IF(SUMIFS(GastoValido,GastoID,A1344)&lt;=0,"Corrija a obrigação",IF(B1344&lt;SUMIFS(GastoFecha,GastoID,A1344),"Anterior à despesa","OK"))))))))))))</f>
        <v/>
      </c>
      <c r="H1344" s="34" t="n">
        <f aca="false">IF(G1344="OK",C1344,0)</f>
        <v>0</v>
      </c>
    </row>
    <row r="1345" customFormat="false" ht="25" hidden="false" customHeight="true" outlineLevel="0" collapsed="false">
      <c r="A1345" s="31"/>
      <c r="B1345" s="32"/>
      <c r="C1345" s="33"/>
      <c r="D1345" s="31"/>
      <c r="E1345" s="31"/>
      <c r="F1345" s="31"/>
      <c r="G1345" s="36" t="str">
        <f aca="false">IF(COUNTA(A1345:F1345)=0,"",IF(E1345="","Falta o código",IF(E1345&lt;&gt;TRIM(E1345),"Confira o código",IF(COUNTIFS(PagoID,E1345)&gt;1,"Código repetido",IF(NOT(ISNUMBER(B1345)),"Confira a data",IF(OR(B1345&lt;1,B1345&gt;73415,INT(B1345)&lt;&gt;B1345),"Confira a data",IF(NOT(ISNUMBER(C1345)),"Confira o valor",IF(C1345&lt;=0,"Valor maior que zero",IF(COUNTIFS(Medios,D1345)&lt;&gt;1,"Escolha um meio",IF(COUNTIFS(GastoID,A1345)&lt;&gt;1,"Confira o ID da despesa",IF(SUMIFS(GastoValido,GastoID,A1345)&lt;=0,"Corrija a obrigação",IF(B1345&lt;SUMIFS(GastoFecha,GastoID,A1345),"Anterior à despesa","OK"))))))))))))</f>
        <v/>
      </c>
      <c r="H1345" s="34" t="n">
        <f aca="false">IF(G1345="OK",C1345,0)</f>
        <v>0</v>
      </c>
    </row>
    <row r="1346" customFormat="false" ht="25" hidden="false" customHeight="true" outlineLevel="0" collapsed="false">
      <c r="A1346" s="31"/>
      <c r="B1346" s="32"/>
      <c r="C1346" s="33"/>
      <c r="D1346" s="31"/>
      <c r="E1346" s="31"/>
      <c r="F1346" s="31"/>
      <c r="G1346" s="36" t="str">
        <f aca="false">IF(COUNTA(A1346:F1346)=0,"",IF(E1346="","Falta o código",IF(E1346&lt;&gt;TRIM(E1346),"Confira o código",IF(COUNTIFS(PagoID,E1346)&gt;1,"Código repetido",IF(NOT(ISNUMBER(B1346)),"Confira a data",IF(OR(B1346&lt;1,B1346&gt;73415,INT(B1346)&lt;&gt;B1346),"Confira a data",IF(NOT(ISNUMBER(C1346)),"Confira o valor",IF(C1346&lt;=0,"Valor maior que zero",IF(COUNTIFS(Medios,D1346)&lt;&gt;1,"Escolha um meio",IF(COUNTIFS(GastoID,A1346)&lt;&gt;1,"Confira o ID da despesa",IF(SUMIFS(GastoValido,GastoID,A1346)&lt;=0,"Corrija a obrigação",IF(B1346&lt;SUMIFS(GastoFecha,GastoID,A1346),"Anterior à despesa","OK"))))))))))))</f>
        <v/>
      </c>
      <c r="H1346" s="34" t="n">
        <f aca="false">IF(G1346="OK",C1346,0)</f>
        <v>0</v>
      </c>
    </row>
    <row r="1347" customFormat="false" ht="25" hidden="false" customHeight="true" outlineLevel="0" collapsed="false">
      <c r="A1347" s="31"/>
      <c r="B1347" s="32"/>
      <c r="C1347" s="33"/>
      <c r="D1347" s="31"/>
      <c r="E1347" s="31"/>
      <c r="F1347" s="31"/>
      <c r="G1347" s="36" t="str">
        <f aca="false">IF(COUNTA(A1347:F1347)=0,"",IF(E1347="","Falta o código",IF(E1347&lt;&gt;TRIM(E1347),"Confira o código",IF(COUNTIFS(PagoID,E1347)&gt;1,"Código repetido",IF(NOT(ISNUMBER(B1347)),"Confira a data",IF(OR(B1347&lt;1,B1347&gt;73415,INT(B1347)&lt;&gt;B1347),"Confira a data",IF(NOT(ISNUMBER(C1347)),"Confira o valor",IF(C1347&lt;=0,"Valor maior que zero",IF(COUNTIFS(Medios,D1347)&lt;&gt;1,"Escolha um meio",IF(COUNTIFS(GastoID,A1347)&lt;&gt;1,"Confira o ID da despesa",IF(SUMIFS(GastoValido,GastoID,A1347)&lt;=0,"Corrija a obrigação",IF(B1347&lt;SUMIFS(GastoFecha,GastoID,A1347),"Anterior à despesa","OK"))))))))))))</f>
        <v/>
      </c>
      <c r="H1347" s="34" t="n">
        <f aca="false">IF(G1347="OK",C1347,0)</f>
        <v>0</v>
      </c>
    </row>
    <row r="1348" customFormat="false" ht="25" hidden="false" customHeight="true" outlineLevel="0" collapsed="false">
      <c r="A1348" s="31"/>
      <c r="B1348" s="32"/>
      <c r="C1348" s="33"/>
      <c r="D1348" s="31"/>
      <c r="E1348" s="31"/>
      <c r="F1348" s="31"/>
      <c r="G1348" s="36" t="str">
        <f aca="false">IF(COUNTA(A1348:F1348)=0,"",IF(E1348="","Falta o código",IF(E1348&lt;&gt;TRIM(E1348),"Confira o código",IF(COUNTIFS(PagoID,E1348)&gt;1,"Código repetido",IF(NOT(ISNUMBER(B1348)),"Confira a data",IF(OR(B1348&lt;1,B1348&gt;73415,INT(B1348)&lt;&gt;B1348),"Confira a data",IF(NOT(ISNUMBER(C1348)),"Confira o valor",IF(C1348&lt;=0,"Valor maior que zero",IF(COUNTIFS(Medios,D1348)&lt;&gt;1,"Escolha um meio",IF(COUNTIFS(GastoID,A1348)&lt;&gt;1,"Confira o ID da despesa",IF(SUMIFS(GastoValido,GastoID,A1348)&lt;=0,"Corrija a obrigação",IF(B1348&lt;SUMIFS(GastoFecha,GastoID,A1348),"Anterior à despesa","OK"))))))))))))</f>
        <v/>
      </c>
      <c r="H1348" s="34" t="n">
        <f aca="false">IF(G1348="OK",C1348,0)</f>
        <v>0</v>
      </c>
    </row>
    <row r="1349" customFormat="false" ht="25" hidden="false" customHeight="true" outlineLevel="0" collapsed="false">
      <c r="A1349" s="31"/>
      <c r="B1349" s="32"/>
      <c r="C1349" s="33"/>
      <c r="D1349" s="31"/>
      <c r="E1349" s="31"/>
      <c r="F1349" s="31"/>
      <c r="G1349" s="36" t="str">
        <f aca="false">IF(COUNTA(A1349:F1349)=0,"",IF(E1349="","Falta o código",IF(E1349&lt;&gt;TRIM(E1349),"Confira o código",IF(COUNTIFS(PagoID,E1349)&gt;1,"Código repetido",IF(NOT(ISNUMBER(B1349)),"Confira a data",IF(OR(B1349&lt;1,B1349&gt;73415,INT(B1349)&lt;&gt;B1349),"Confira a data",IF(NOT(ISNUMBER(C1349)),"Confira o valor",IF(C1349&lt;=0,"Valor maior que zero",IF(COUNTIFS(Medios,D1349)&lt;&gt;1,"Escolha um meio",IF(COUNTIFS(GastoID,A1349)&lt;&gt;1,"Confira o ID da despesa",IF(SUMIFS(GastoValido,GastoID,A1349)&lt;=0,"Corrija a obrigação",IF(B1349&lt;SUMIFS(GastoFecha,GastoID,A1349),"Anterior à despesa","OK"))))))))))))</f>
        <v/>
      </c>
      <c r="H1349" s="34" t="n">
        <f aca="false">IF(G1349="OK",C1349,0)</f>
        <v>0</v>
      </c>
    </row>
    <row r="1350" customFormat="false" ht="25" hidden="false" customHeight="true" outlineLevel="0" collapsed="false">
      <c r="A1350" s="31"/>
      <c r="B1350" s="32"/>
      <c r="C1350" s="33"/>
      <c r="D1350" s="31"/>
      <c r="E1350" s="31"/>
      <c r="F1350" s="31"/>
      <c r="G1350" s="36" t="str">
        <f aca="false">IF(COUNTA(A1350:F1350)=0,"",IF(E1350="","Falta o código",IF(E1350&lt;&gt;TRIM(E1350),"Confira o código",IF(COUNTIFS(PagoID,E1350)&gt;1,"Código repetido",IF(NOT(ISNUMBER(B1350)),"Confira a data",IF(OR(B1350&lt;1,B1350&gt;73415,INT(B1350)&lt;&gt;B1350),"Confira a data",IF(NOT(ISNUMBER(C1350)),"Confira o valor",IF(C1350&lt;=0,"Valor maior que zero",IF(COUNTIFS(Medios,D1350)&lt;&gt;1,"Escolha um meio",IF(COUNTIFS(GastoID,A1350)&lt;&gt;1,"Confira o ID da despesa",IF(SUMIFS(GastoValido,GastoID,A1350)&lt;=0,"Corrija a obrigação",IF(B1350&lt;SUMIFS(GastoFecha,GastoID,A1350),"Anterior à despesa","OK"))))))))))))</f>
        <v/>
      </c>
      <c r="H1350" s="34" t="n">
        <f aca="false">IF(G1350="OK",C1350,0)</f>
        <v>0</v>
      </c>
    </row>
    <row r="1351" customFormat="false" ht="25" hidden="false" customHeight="true" outlineLevel="0" collapsed="false">
      <c r="A1351" s="31"/>
      <c r="B1351" s="32"/>
      <c r="C1351" s="33"/>
      <c r="D1351" s="31"/>
      <c r="E1351" s="31"/>
      <c r="F1351" s="31"/>
      <c r="G1351" s="36" t="str">
        <f aca="false">IF(COUNTA(A1351:F1351)=0,"",IF(E1351="","Falta o código",IF(E1351&lt;&gt;TRIM(E1351),"Confira o código",IF(COUNTIFS(PagoID,E1351)&gt;1,"Código repetido",IF(NOT(ISNUMBER(B1351)),"Confira a data",IF(OR(B1351&lt;1,B1351&gt;73415,INT(B1351)&lt;&gt;B1351),"Confira a data",IF(NOT(ISNUMBER(C1351)),"Confira o valor",IF(C1351&lt;=0,"Valor maior que zero",IF(COUNTIFS(Medios,D1351)&lt;&gt;1,"Escolha um meio",IF(COUNTIFS(GastoID,A1351)&lt;&gt;1,"Confira o ID da despesa",IF(SUMIFS(GastoValido,GastoID,A1351)&lt;=0,"Corrija a obrigação",IF(B1351&lt;SUMIFS(GastoFecha,GastoID,A1351),"Anterior à despesa","OK"))))))))))))</f>
        <v/>
      </c>
      <c r="H1351" s="34" t="n">
        <f aca="false">IF(G1351="OK",C1351,0)</f>
        <v>0</v>
      </c>
    </row>
    <row r="1352" customFormat="false" ht="25" hidden="false" customHeight="true" outlineLevel="0" collapsed="false">
      <c r="A1352" s="31"/>
      <c r="B1352" s="32"/>
      <c r="C1352" s="33"/>
      <c r="D1352" s="31"/>
      <c r="E1352" s="31"/>
      <c r="F1352" s="31"/>
      <c r="G1352" s="36" t="str">
        <f aca="false">IF(COUNTA(A1352:F1352)=0,"",IF(E1352="","Falta o código",IF(E1352&lt;&gt;TRIM(E1352),"Confira o código",IF(COUNTIFS(PagoID,E1352)&gt;1,"Código repetido",IF(NOT(ISNUMBER(B1352)),"Confira a data",IF(OR(B1352&lt;1,B1352&gt;73415,INT(B1352)&lt;&gt;B1352),"Confira a data",IF(NOT(ISNUMBER(C1352)),"Confira o valor",IF(C1352&lt;=0,"Valor maior que zero",IF(COUNTIFS(Medios,D1352)&lt;&gt;1,"Escolha um meio",IF(COUNTIFS(GastoID,A1352)&lt;&gt;1,"Confira o ID da despesa",IF(SUMIFS(GastoValido,GastoID,A1352)&lt;=0,"Corrija a obrigação",IF(B1352&lt;SUMIFS(GastoFecha,GastoID,A1352),"Anterior à despesa","OK"))))))))))))</f>
        <v/>
      </c>
      <c r="H1352" s="34" t="n">
        <f aca="false">IF(G1352="OK",C1352,0)</f>
        <v>0</v>
      </c>
    </row>
    <row r="1353" customFormat="false" ht="25" hidden="false" customHeight="true" outlineLevel="0" collapsed="false">
      <c r="A1353" s="31"/>
      <c r="B1353" s="32"/>
      <c r="C1353" s="33"/>
      <c r="D1353" s="31"/>
      <c r="E1353" s="31"/>
      <c r="F1353" s="31"/>
      <c r="G1353" s="36" t="str">
        <f aca="false">IF(COUNTA(A1353:F1353)=0,"",IF(E1353="","Falta o código",IF(E1353&lt;&gt;TRIM(E1353),"Confira o código",IF(COUNTIFS(PagoID,E1353)&gt;1,"Código repetido",IF(NOT(ISNUMBER(B1353)),"Confira a data",IF(OR(B1353&lt;1,B1353&gt;73415,INT(B1353)&lt;&gt;B1353),"Confira a data",IF(NOT(ISNUMBER(C1353)),"Confira o valor",IF(C1353&lt;=0,"Valor maior que zero",IF(COUNTIFS(Medios,D1353)&lt;&gt;1,"Escolha um meio",IF(COUNTIFS(GastoID,A1353)&lt;&gt;1,"Confira o ID da despesa",IF(SUMIFS(GastoValido,GastoID,A1353)&lt;=0,"Corrija a obrigação",IF(B1353&lt;SUMIFS(GastoFecha,GastoID,A1353),"Anterior à despesa","OK"))))))))))))</f>
        <v/>
      </c>
      <c r="H1353" s="34" t="n">
        <f aca="false">IF(G1353="OK",C1353,0)</f>
        <v>0</v>
      </c>
    </row>
    <row r="1354" customFormat="false" ht="25" hidden="false" customHeight="true" outlineLevel="0" collapsed="false">
      <c r="A1354" s="31"/>
      <c r="B1354" s="32"/>
      <c r="C1354" s="33"/>
      <c r="D1354" s="31"/>
      <c r="E1354" s="31"/>
      <c r="F1354" s="31"/>
      <c r="G1354" s="36" t="str">
        <f aca="false">IF(COUNTA(A1354:F1354)=0,"",IF(E1354="","Falta o código",IF(E1354&lt;&gt;TRIM(E1354),"Confira o código",IF(COUNTIFS(PagoID,E1354)&gt;1,"Código repetido",IF(NOT(ISNUMBER(B1354)),"Confira a data",IF(OR(B1354&lt;1,B1354&gt;73415,INT(B1354)&lt;&gt;B1354),"Confira a data",IF(NOT(ISNUMBER(C1354)),"Confira o valor",IF(C1354&lt;=0,"Valor maior que zero",IF(COUNTIFS(Medios,D1354)&lt;&gt;1,"Escolha um meio",IF(COUNTIFS(GastoID,A1354)&lt;&gt;1,"Confira o ID da despesa",IF(SUMIFS(GastoValido,GastoID,A1354)&lt;=0,"Corrija a obrigação",IF(B1354&lt;SUMIFS(GastoFecha,GastoID,A1354),"Anterior à despesa","OK"))))))))))))</f>
        <v/>
      </c>
      <c r="H1354" s="34" t="n">
        <f aca="false">IF(G1354="OK",C1354,0)</f>
        <v>0</v>
      </c>
    </row>
    <row r="1355" customFormat="false" ht="25" hidden="false" customHeight="true" outlineLevel="0" collapsed="false">
      <c r="A1355" s="31"/>
      <c r="B1355" s="32"/>
      <c r="C1355" s="33"/>
      <c r="D1355" s="31"/>
      <c r="E1355" s="31"/>
      <c r="F1355" s="31"/>
      <c r="G1355" s="36" t="str">
        <f aca="false">IF(COUNTA(A1355:F1355)=0,"",IF(E1355="","Falta o código",IF(E1355&lt;&gt;TRIM(E1355),"Confira o código",IF(COUNTIFS(PagoID,E1355)&gt;1,"Código repetido",IF(NOT(ISNUMBER(B1355)),"Confira a data",IF(OR(B1355&lt;1,B1355&gt;73415,INT(B1355)&lt;&gt;B1355),"Confira a data",IF(NOT(ISNUMBER(C1355)),"Confira o valor",IF(C1355&lt;=0,"Valor maior que zero",IF(COUNTIFS(Medios,D1355)&lt;&gt;1,"Escolha um meio",IF(COUNTIFS(GastoID,A1355)&lt;&gt;1,"Confira o ID da despesa",IF(SUMIFS(GastoValido,GastoID,A1355)&lt;=0,"Corrija a obrigação",IF(B1355&lt;SUMIFS(GastoFecha,GastoID,A1355),"Anterior à despesa","OK"))))))))))))</f>
        <v/>
      </c>
      <c r="H1355" s="34" t="n">
        <f aca="false">IF(G1355="OK",C1355,0)</f>
        <v>0</v>
      </c>
    </row>
    <row r="1356" customFormat="false" ht="25" hidden="false" customHeight="true" outlineLevel="0" collapsed="false">
      <c r="A1356" s="31"/>
      <c r="B1356" s="32"/>
      <c r="C1356" s="33"/>
      <c r="D1356" s="31"/>
      <c r="E1356" s="31"/>
      <c r="F1356" s="31"/>
      <c r="G1356" s="36" t="str">
        <f aca="false">IF(COUNTA(A1356:F1356)=0,"",IF(E1356="","Falta o código",IF(E1356&lt;&gt;TRIM(E1356),"Confira o código",IF(COUNTIFS(PagoID,E1356)&gt;1,"Código repetido",IF(NOT(ISNUMBER(B1356)),"Confira a data",IF(OR(B1356&lt;1,B1356&gt;73415,INT(B1356)&lt;&gt;B1356),"Confira a data",IF(NOT(ISNUMBER(C1356)),"Confira o valor",IF(C1356&lt;=0,"Valor maior que zero",IF(COUNTIFS(Medios,D1356)&lt;&gt;1,"Escolha um meio",IF(COUNTIFS(GastoID,A1356)&lt;&gt;1,"Confira o ID da despesa",IF(SUMIFS(GastoValido,GastoID,A1356)&lt;=0,"Corrija a obrigação",IF(B1356&lt;SUMIFS(GastoFecha,GastoID,A1356),"Anterior à despesa","OK"))))))))))))</f>
        <v/>
      </c>
      <c r="H1356" s="34" t="n">
        <f aca="false">IF(G1356="OK",C1356,0)</f>
        <v>0</v>
      </c>
    </row>
    <row r="1357" customFormat="false" ht="25" hidden="false" customHeight="true" outlineLevel="0" collapsed="false">
      <c r="A1357" s="31"/>
      <c r="B1357" s="32"/>
      <c r="C1357" s="33"/>
      <c r="D1357" s="31"/>
      <c r="E1357" s="31"/>
      <c r="F1357" s="31"/>
      <c r="G1357" s="36" t="str">
        <f aca="false">IF(COUNTA(A1357:F1357)=0,"",IF(E1357="","Falta o código",IF(E1357&lt;&gt;TRIM(E1357),"Confira o código",IF(COUNTIFS(PagoID,E1357)&gt;1,"Código repetido",IF(NOT(ISNUMBER(B1357)),"Confira a data",IF(OR(B1357&lt;1,B1357&gt;73415,INT(B1357)&lt;&gt;B1357),"Confira a data",IF(NOT(ISNUMBER(C1357)),"Confira o valor",IF(C1357&lt;=0,"Valor maior que zero",IF(COUNTIFS(Medios,D1357)&lt;&gt;1,"Escolha um meio",IF(COUNTIFS(GastoID,A1357)&lt;&gt;1,"Confira o ID da despesa",IF(SUMIFS(GastoValido,GastoID,A1357)&lt;=0,"Corrija a obrigação",IF(B1357&lt;SUMIFS(GastoFecha,GastoID,A1357),"Anterior à despesa","OK"))))))))))))</f>
        <v/>
      </c>
      <c r="H1357" s="34" t="n">
        <f aca="false">IF(G1357="OK",C1357,0)</f>
        <v>0</v>
      </c>
    </row>
    <row r="1358" customFormat="false" ht="25" hidden="false" customHeight="true" outlineLevel="0" collapsed="false">
      <c r="A1358" s="31"/>
      <c r="B1358" s="32"/>
      <c r="C1358" s="33"/>
      <c r="D1358" s="31"/>
      <c r="E1358" s="31"/>
      <c r="F1358" s="31"/>
      <c r="G1358" s="36" t="str">
        <f aca="false">IF(COUNTA(A1358:F1358)=0,"",IF(E1358="","Falta o código",IF(E1358&lt;&gt;TRIM(E1358),"Confira o código",IF(COUNTIFS(PagoID,E1358)&gt;1,"Código repetido",IF(NOT(ISNUMBER(B1358)),"Confira a data",IF(OR(B1358&lt;1,B1358&gt;73415,INT(B1358)&lt;&gt;B1358),"Confira a data",IF(NOT(ISNUMBER(C1358)),"Confira o valor",IF(C1358&lt;=0,"Valor maior que zero",IF(COUNTIFS(Medios,D1358)&lt;&gt;1,"Escolha um meio",IF(COUNTIFS(GastoID,A1358)&lt;&gt;1,"Confira o ID da despesa",IF(SUMIFS(GastoValido,GastoID,A1358)&lt;=0,"Corrija a obrigação",IF(B1358&lt;SUMIFS(GastoFecha,GastoID,A1358),"Anterior à despesa","OK"))))))))))))</f>
        <v/>
      </c>
      <c r="H1358" s="34" t="n">
        <f aca="false">IF(G1358="OK",C1358,0)</f>
        <v>0</v>
      </c>
    </row>
    <row r="1359" customFormat="false" ht="25" hidden="false" customHeight="true" outlineLevel="0" collapsed="false">
      <c r="A1359" s="31"/>
      <c r="B1359" s="32"/>
      <c r="C1359" s="33"/>
      <c r="D1359" s="31"/>
      <c r="E1359" s="31"/>
      <c r="F1359" s="31"/>
      <c r="G1359" s="36" t="str">
        <f aca="false">IF(COUNTA(A1359:F1359)=0,"",IF(E1359="","Falta o código",IF(E1359&lt;&gt;TRIM(E1359),"Confira o código",IF(COUNTIFS(PagoID,E1359)&gt;1,"Código repetido",IF(NOT(ISNUMBER(B1359)),"Confira a data",IF(OR(B1359&lt;1,B1359&gt;73415,INT(B1359)&lt;&gt;B1359),"Confira a data",IF(NOT(ISNUMBER(C1359)),"Confira o valor",IF(C1359&lt;=0,"Valor maior que zero",IF(COUNTIFS(Medios,D1359)&lt;&gt;1,"Escolha um meio",IF(COUNTIFS(GastoID,A1359)&lt;&gt;1,"Confira o ID da despesa",IF(SUMIFS(GastoValido,GastoID,A1359)&lt;=0,"Corrija a obrigação",IF(B1359&lt;SUMIFS(GastoFecha,GastoID,A1359),"Anterior à despesa","OK"))))))))))))</f>
        <v/>
      </c>
      <c r="H1359" s="34" t="n">
        <f aca="false">IF(G1359="OK",C1359,0)</f>
        <v>0</v>
      </c>
    </row>
    <row r="1360" customFormat="false" ht="25" hidden="false" customHeight="true" outlineLevel="0" collapsed="false">
      <c r="A1360" s="31"/>
      <c r="B1360" s="32"/>
      <c r="C1360" s="33"/>
      <c r="D1360" s="31"/>
      <c r="E1360" s="31"/>
      <c r="F1360" s="31"/>
      <c r="G1360" s="36" t="str">
        <f aca="false">IF(COUNTA(A1360:F1360)=0,"",IF(E1360="","Falta o código",IF(E1360&lt;&gt;TRIM(E1360),"Confira o código",IF(COUNTIFS(PagoID,E1360)&gt;1,"Código repetido",IF(NOT(ISNUMBER(B1360)),"Confira a data",IF(OR(B1360&lt;1,B1360&gt;73415,INT(B1360)&lt;&gt;B1360),"Confira a data",IF(NOT(ISNUMBER(C1360)),"Confira o valor",IF(C1360&lt;=0,"Valor maior que zero",IF(COUNTIFS(Medios,D1360)&lt;&gt;1,"Escolha um meio",IF(COUNTIFS(GastoID,A1360)&lt;&gt;1,"Confira o ID da despesa",IF(SUMIFS(GastoValido,GastoID,A1360)&lt;=0,"Corrija a obrigação",IF(B1360&lt;SUMIFS(GastoFecha,GastoID,A1360),"Anterior à despesa","OK"))))))))))))</f>
        <v/>
      </c>
      <c r="H1360" s="34" t="n">
        <f aca="false">IF(G1360="OK",C1360,0)</f>
        <v>0</v>
      </c>
    </row>
    <row r="1361" customFormat="false" ht="25" hidden="false" customHeight="true" outlineLevel="0" collapsed="false">
      <c r="A1361" s="31"/>
      <c r="B1361" s="32"/>
      <c r="C1361" s="33"/>
      <c r="D1361" s="31"/>
      <c r="E1361" s="31"/>
      <c r="F1361" s="31"/>
      <c r="G1361" s="36" t="str">
        <f aca="false">IF(COUNTA(A1361:F1361)=0,"",IF(E1361="","Falta o código",IF(E1361&lt;&gt;TRIM(E1361),"Confira o código",IF(COUNTIFS(PagoID,E1361)&gt;1,"Código repetido",IF(NOT(ISNUMBER(B1361)),"Confira a data",IF(OR(B1361&lt;1,B1361&gt;73415,INT(B1361)&lt;&gt;B1361),"Confira a data",IF(NOT(ISNUMBER(C1361)),"Confira o valor",IF(C1361&lt;=0,"Valor maior que zero",IF(COUNTIFS(Medios,D1361)&lt;&gt;1,"Escolha um meio",IF(COUNTIFS(GastoID,A1361)&lt;&gt;1,"Confira o ID da despesa",IF(SUMIFS(GastoValido,GastoID,A1361)&lt;=0,"Corrija a obrigação",IF(B1361&lt;SUMIFS(GastoFecha,GastoID,A1361),"Anterior à despesa","OK"))))))))))))</f>
        <v/>
      </c>
      <c r="H1361" s="34" t="n">
        <f aca="false">IF(G1361="OK",C1361,0)</f>
        <v>0</v>
      </c>
    </row>
    <row r="1362" customFormat="false" ht="25" hidden="false" customHeight="true" outlineLevel="0" collapsed="false">
      <c r="A1362" s="31"/>
      <c r="B1362" s="32"/>
      <c r="C1362" s="33"/>
      <c r="D1362" s="31"/>
      <c r="E1362" s="31"/>
      <c r="F1362" s="31"/>
      <c r="G1362" s="36" t="str">
        <f aca="false">IF(COUNTA(A1362:F1362)=0,"",IF(E1362="","Falta o código",IF(E1362&lt;&gt;TRIM(E1362),"Confira o código",IF(COUNTIFS(PagoID,E1362)&gt;1,"Código repetido",IF(NOT(ISNUMBER(B1362)),"Confira a data",IF(OR(B1362&lt;1,B1362&gt;73415,INT(B1362)&lt;&gt;B1362),"Confira a data",IF(NOT(ISNUMBER(C1362)),"Confira o valor",IF(C1362&lt;=0,"Valor maior que zero",IF(COUNTIFS(Medios,D1362)&lt;&gt;1,"Escolha um meio",IF(COUNTIFS(GastoID,A1362)&lt;&gt;1,"Confira o ID da despesa",IF(SUMIFS(GastoValido,GastoID,A1362)&lt;=0,"Corrija a obrigação",IF(B1362&lt;SUMIFS(GastoFecha,GastoID,A1362),"Anterior à despesa","OK"))))))))))))</f>
        <v/>
      </c>
      <c r="H1362" s="34" t="n">
        <f aca="false">IF(G1362="OK",C1362,0)</f>
        <v>0</v>
      </c>
    </row>
    <row r="1363" customFormat="false" ht="25" hidden="false" customHeight="true" outlineLevel="0" collapsed="false">
      <c r="A1363" s="31"/>
      <c r="B1363" s="32"/>
      <c r="C1363" s="33"/>
      <c r="D1363" s="31"/>
      <c r="E1363" s="31"/>
      <c r="F1363" s="31"/>
      <c r="G1363" s="36" t="str">
        <f aca="false">IF(COUNTA(A1363:F1363)=0,"",IF(E1363="","Falta o código",IF(E1363&lt;&gt;TRIM(E1363),"Confira o código",IF(COUNTIFS(PagoID,E1363)&gt;1,"Código repetido",IF(NOT(ISNUMBER(B1363)),"Confira a data",IF(OR(B1363&lt;1,B1363&gt;73415,INT(B1363)&lt;&gt;B1363),"Confira a data",IF(NOT(ISNUMBER(C1363)),"Confira o valor",IF(C1363&lt;=0,"Valor maior que zero",IF(COUNTIFS(Medios,D1363)&lt;&gt;1,"Escolha um meio",IF(COUNTIFS(GastoID,A1363)&lt;&gt;1,"Confira o ID da despesa",IF(SUMIFS(GastoValido,GastoID,A1363)&lt;=0,"Corrija a obrigação",IF(B1363&lt;SUMIFS(GastoFecha,GastoID,A1363),"Anterior à despesa","OK"))))))))))))</f>
        <v/>
      </c>
      <c r="H1363" s="34" t="n">
        <f aca="false">IF(G1363="OK",C1363,0)</f>
        <v>0</v>
      </c>
    </row>
    <row r="1364" customFormat="false" ht="25" hidden="false" customHeight="true" outlineLevel="0" collapsed="false">
      <c r="A1364" s="31"/>
      <c r="B1364" s="32"/>
      <c r="C1364" s="33"/>
      <c r="D1364" s="31"/>
      <c r="E1364" s="31"/>
      <c r="F1364" s="31"/>
      <c r="G1364" s="36" t="str">
        <f aca="false">IF(COUNTA(A1364:F1364)=0,"",IF(E1364="","Falta o código",IF(E1364&lt;&gt;TRIM(E1364),"Confira o código",IF(COUNTIFS(PagoID,E1364)&gt;1,"Código repetido",IF(NOT(ISNUMBER(B1364)),"Confira a data",IF(OR(B1364&lt;1,B1364&gt;73415,INT(B1364)&lt;&gt;B1364),"Confira a data",IF(NOT(ISNUMBER(C1364)),"Confira o valor",IF(C1364&lt;=0,"Valor maior que zero",IF(COUNTIFS(Medios,D1364)&lt;&gt;1,"Escolha um meio",IF(COUNTIFS(GastoID,A1364)&lt;&gt;1,"Confira o ID da despesa",IF(SUMIFS(GastoValido,GastoID,A1364)&lt;=0,"Corrija a obrigação",IF(B1364&lt;SUMIFS(GastoFecha,GastoID,A1364),"Anterior à despesa","OK"))))))))))))</f>
        <v/>
      </c>
      <c r="H1364" s="34" t="n">
        <f aca="false">IF(G1364="OK",C1364,0)</f>
        <v>0</v>
      </c>
    </row>
    <row r="1365" customFormat="false" ht="25" hidden="false" customHeight="true" outlineLevel="0" collapsed="false">
      <c r="A1365" s="31"/>
      <c r="B1365" s="32"/>
      <c r="C1365" s="33"/>
      <c r="D1365" s="31"/>
      <c r="E1365" s="31"/>
      <c r="F1365" s="31"/>
      <c r="G1365" s="36" t="str">
        <f aca="false">IF(COUNTA(A1365:F1365)=0,"",IF(E1365="","Falta o código",IF(E1365&lt;&gt;TRIM(E1365),"Confira o código",IF(COUNTIFS(PagoID,E1365)&gt;1,"Código repetido",IF(NOT(ISNUMBER(B1365)),"Confira a data",IF(OR(B1365&lt;1,B1365&gt;73415,INT(B1365)&lt;&gt;B1365),"Confira a data",IF(NOT(ISNUMBER(C1365)),"Confira o valor",IF(C1365&lt;=0,"Valor maior que zero",IF(COUNTIFS(Medios,D1365)&lt;&gt;1,"Escolha um meio",IF(COUNTIFS(GastoID,A1365)&lt;&gt;1,"Confira o ID da despesa",IF(SUMIFS(GastoValido,GastoID,A1365)&lt;=0,"Corrija a obrigação",IF(B1365&lt;SUMIFS(GastoFecha,GastoID,A1365),"Anterior à despesa","OK"))))))))))))</f>
        <v/>
      </c>
      <c r="H1365" s="34" t="n">
        <f aca="false">IF(G1365="OK",C1365,0)</f>
        <v>0</v>
      </c>
    </row>
    <row r="1366" customFormat="false" ht="25" hidden="false" customHeight="true" outlineLevel="0" collapsed="false">
      <c r="A1366" s="31"/>
      <c r="B1366" s="32"/>
      <c r="C1366" s="33"/>
      <c r="D1366" s="31"/>
      <c r="E1366" s="31"/>
      <c r="F1366" s="31"/>
      <c r="G1366" s="36" t="str">
        <f aca="false">IF(COUNTA(A1366:F1366)=0,"",IF(E1366="","Falta o código",IF(E1366&lt;&gt;TRIM(E1366),"Confira o código",IF(COUNTIFS(PagoID,E1366)&gt;1,"Código repetido",IF(NOT(ISNUMBER(B1366)),"Confira a data",IF(OR(B1366&lt;1,B1366&gt;73415,INT(B1366)&lt;&gt;B1366),"Confira a data",IF(NOT(ISNUMBER(C1366)),"Confira o valor",IF(C1366&lt;=0,"Valor maior que zero",IF(COUNTIFS(Medios,D1366)&lt;&gt;1,"Escolha um meio",IF(COUNTIFS(GastoID,A1366)&lt;&gt;1,"Confira o ID da despesa",IF(SUMIFS(GastoValido,GastoID,A1366)&lt;=0,"Corrija a obrigação",IF(B1366&lt;SUMIFS(GastoFecha,GastoID,A1366),"Anterior à despesa","OK"))))))))))))</f>
        <v/>
      </c>
      <c r="H1366" s="34" t="n">
        <f aca="false">IF(G1366="OK",C1366,0)</f>
        <v>0</v>
      </c>
    </row>
    <row r="1367" customFormat="false" ht="25" hidden="false" customHeight="true" outlineLevel="0" collapsed="false">
      <c r="A1367" s="31"/>
      <c r="B1367" s="32"/>
      <c r="C1367" s="33"/>
      <c r="D1367" s="31"/>
      <c r="E1367" s="31"/>
      <c r="F1367" s="31"/>
      <c r="G1367" s="36" t="str">
        <f aca="false">IF(COUNTA(A1367:F1367)=0,"",IF(E1367="","Falta o código",IF(E1367&lt;&gt;TRIM(E1367),"Confira o código",IF(COUNTIFS(PagoID,E1367)&gt;1,"Código repetido",IF(NOT(ISNUMBER(B1367)),"Confira a data",IF(OR(B1367&lt;1,B1367&gt;73415,INT(B1367)&lt;&gt;B1367),"Confira a data",IF(NOT(ISNUMBER(C1367)),"Confira o valor",IF(C1367&lt;=0,"Valor maior que zero",IF(COUNTIFS(Medios,D1367)&lt;&gt;1,"Escolha um meio",IF(COUNTIFS(GastoID,A1367)&lt;&gt;1,"Confira o ID da despesa",IF(SUMIFS(GastoValido,GastoID,A1367)&lt;=0,"Corrija a obrigação",IF(B1367&lt;SUMIFS(GastoFecha,GastoID,A1367),"Anterior à despesa","OK"))))))))))))</f>
        <v/>
      </c>
      <c r="H1367" s="34" t="n">
        <f aca="false">IF(G1367="OK",C1367,0)</f>
        <v>0</v>
      </c>
    </row>
    <row r="1368" customFormat="false" ht="25" hidden="false" customHeight="true" outlineLevel="0" collapsed="false">
      <c r="A1368" s="31"/>
      <c r="B1368" s="32"/>
      <c r="C1368" s="33"/>
      <c r="D1368" s="31"/>
      <c r="E1368" s="31"/>
      <c r="F1368" s="31"/>
      <c r="G1368" s="36" t="str">
        <f aca="false">IF(COUNTA(A1368:F1368)=0,"",IF(E1368="","Falta o código",IF(E1368&lt;&gt;TRIM(E1368),"Confira o código",IF(COUNTIFS(PagoID,E1368)&gt;1,"Código repetido",IF(NOT(ISNUMBER(B1368)),"Confira a data",IF(OR(B1368&lt;1,B1368&gt;73415,INT(B1368)&lt;&gt;B1368),"Confira a data",IF(NOT(ISNUMBER(C1368)),"Confira o valor",IF(C1368&lt;=0,"Valor maior que zero",IF(COUNTIFS(Medios,D1368)&lt;&gt;1,"Escolha um meio",IF(COUNTIFS(GastoID,A1368)&lt;&gt;1,"Confira o ID da despesa",IF(SUMIFS(GastoValido,GastoID,A1368)&lt;=0,"Corrija a obrigação",IF(B1368&lt;SUMIFS(GastoFecha,GastoID,A1368),"Anterior à despesa","OK"))))))))))))</f>
        <v/>
      </c>
      <c r="H1368" s="34" t="n">
        <f aca="false">IF(G1368="OK",C1368,0)</f>
        <v>0</v>
      </c>
    </row>
    <row r="1369" customFormat="false" ht="25" hidden="false" customHeight="true" outlineLevel="0" collapsed="false">
      <c r="A1369" s="31"/>
      <c r="B1369" s="32"/>
      <c r="C1369" s="33"/>
      <c r="D1369" s="31"/>
      <c r="E1369" s="31"/>
      <c r="F1369" s="31"/>
      <c r="G1369" s="36" t="str">
        <f aca="false">IF(COUNTA(A1369:F1369)=0,"",IF(E1369="","Falta o código",IF(E1369&lt;&gt;TRIM(E1369),"Confira o código",IF(COUNTIFS(PagoID,E1369)&gt;1,"Código repetido",IF(NOT(ISNUMBER(B1369)),"Confira a data",IF(OR(B1369&lt;1,B1369&gt;73415,INT(B1369)&lt;&gt;B1369),"Confira a data",IF(NOT(ISNUMBER(C1369)),"Confira o valor",IF(C1369&lt;=0,"Valor maior que zero",IF(COUNTIFS(Medios,D1369)&lt;&gt;1,"Escolha um meio",IF(COUNTIFS(GastoID,A1369)&lt;&gt;1,"Confira o ID da despesa",IF(SUMIFS(GastoValido,GastoID,A1369)&lt;=0,"Corrija a obrigação",IF(B1369&lt;SUMIFS(GastoFecha,GastoID,A1369),"Anterior à despesa","OK"))))))))))))</f>
        <v/>
      </c>
      <c r="H1369" s="34" t="n">
        <f aca="false">IF(G1369="OK",C1369,0)</f>
        <v>0</v>
      </c>
    </row>
    <row r="1370" customFormat="false" ht="25" hidden="false" customHeight="true" outlineLevel="0" collapsed="false">
      <c r="A1370" s="31"/>
      <c r="B1370" s="32"/>
      <c r="C1370" s="33"/>
      <c r="D1370" s="31"/>
      <c r="E1370" s="31"/>
      <c r="F1370" s="31"/>
      <c r="G1370" s="36" t="str">
        <f aca="false">IF(COUNTA(A1370:F1370)=0,"",IF(E1370="","Falta o código",IF(E1370&lt;&gt;TRIM(E1370),"Confira o código",IF(COUNTIFS(PagoID,E1370)&gt;1,"Código repetido",IF(NOT(ISNUMBER(B1370)),"Confira a data",IF(OR(B1370&lt;1,B1370&gt;73415,INT(B1370)&lt;&gt;B1370),"Confira a data",IF(NOT(ISNUMBER(C1370)),"Confira o valor",IF(C1370&lt;=0,"Valor maior que zero",IF(COUNTIFS(Medios,D1370)&lt;&gt;1,"Escolha um meio",IF(COUNTIFS(GastoID,A1370)&lt;&gt;1,"Confira o ID da despesa",IF(SUMIFS(GastoValido,GastoID,A1370)&lt;=0,"Corrija a obrigação",IF(B1370&lt;SUMIFS(GastoFecha,GastoID,A1370),"Anterior à despesa","OK"))))))))))))</f>
        <v/>
      </c>
      <c r="H1370" s="34" t="n">
        <f aca="false">IF(G1370="OK",C1370,0)</f>
        <v>0</v>
      </c>
    </row>
    <row r="1371" customFormat="false" ht="25" hidden="false" customHeight="true" outlineLevel="0" collapsed="false">
      <c r="A1371" s="31"/>
      <c r="B1371" s="32"/>
      <c r="C1371" s="33"/>
      <c r="D1371" s="31"/>
      <c r="E1371" s="31"/>
      <c r="F1371" s="31"/>
      <c r="G1371" s="36" t="str">
        <f aca="false">IF(COUNTA(A1371:F1371)=0,"",IF(E1371="","Falta o código",IF(E1371&lt;&gt;TRIM(E1371),"Confira o código",IF(COUNTIFS(PagoID,E1371)&gt;1,"Código repetido",IF(NOT(ISNUMBER(B1371)),"Confira a data",IF(OR(B1371&lt;1,B1371&gt;73415,INT(B1371)&lt;&gt;B1371),"Confira a data",IF(NOT(ISNUMBER(C1371)),"Confira o valor",IF(C1371&lt;=0,"Valor maior que zero",IF(COUNTIFS(Medios,D1371)&lt;&gt;1,"Escolha um meio",IF(COUNTIFS(GastoID,A1371)&lt;&gt;1,"Confira o ID da despesa",IF(SUMIFS(GastoValido,GastoID,A1371)&lt;=0,"Corrija a obrigação",IF(B1371&lt;SUMIFS(GastoFecha,GastoID,A1371),"Anterior à despesa","OK"))))))))))))</f>
        <v/>
      </c>
      <c r="H1371" s="34" t="n">
        <f aca="false">IF(G1371="OK",C1371,0)</f>
        <v>0</v>
      </c>
    </row>
    <row r="1372" customFormat="false" ht="25" hidden="false" customHeight="true" outlineLevel="0" collapsed="false">
      <c r="A1372" s="31"/>
      <c r="B1372" s="32"/>
      <c r="C1372" s="33"/>
      <c r="D1372" s="31"/>
      <c r="E1372" s="31"/>
      <c r="F1372" s="31"/>
      <c r="G1372" s="36" t="str">
        <f aca="false">IF(COUNTA(A1372:F1372)=0,"",IF(E1372="","Falta o código",IF(E1372&lt;&gt;TRIM(E1372),"Confira o código",IF(COUNTIFS(PagoID,E1372)&gt;1,"Código repetido",IF(NOT(ISNUMBER(B1372)),"Confira a data",IF(OR(B1372&lt;1,B1372&gt;73415,INT(B1372)&lt;&gt;B1372),"Confira a data",IF(NOT(ISNUMBER(C1372)),"Confira o valor",IF(C1372&lt;=0,"Valor maior que zero",IF(COUNTIFS(Medios,D1372)&lt;&gt;1,"Escolha um meio",IF(COUNTIFS(GastoID,A1372)&lt;&gt;1,"Confira o ID da despesa",IF(SUMIFS(GastoValido,GastoID,A1372)&lt;=0,"Corrija a obrigação",IF(B1372&lt;SUMIFS(GastoFecha,GastoID,A1372),"Anterior à despesa","OK"))))))))))))</f>
        <v/>
      </c>
      <c r="H1372" s="34" t="n">
        <f aca="false">IF(G1372="OK",C1372,0)</f>
        <v>0</v>
      </c>
    </row>
    <row r="1373" customFormat="false" ht="25" hidden="false" customHeight="true" outlineLevel="0" collapsed="false">
      <c r="A1373" s="31"/>
      <c r="B1373" s="32"/>
      <c r="C1373" s="33"/>
      <c r="D1373" s="31"/>
      <c r="E1373" s="31"/>
      <c r="F1373" s="31"/>
      <c r="G1373" s="36" t="str">
        <f aca="false">IF(COUNTA(A1373:F1373)=0,"",IF(E1373="","Falta o código",IF(E1373&lt;&gt;TRIM(E1373),"Confira o código",IF(COUNTIFS(PagoID,E1373)&gt;1,"Código repetido",IF(NOT(ISNUMBER(B1373)),"Confira a data",IF(OR(B1373&lt;1,B1373&gt;73415,INT(B1373)&lt;&gt;B1373),"Confira a data",IF(NOT(ISNUMBER(C1373)),"Confira o valor",IF(C1373&lt;=0,"Valor maior que zero",IF(COUNTIFS(Medios,D1373)&lt;&gt;1,"Escolha um meio",IF(COUNTIFS(GastoID,A1373)&lt;&gt;1,"Confira o ID da despesa",IF(SUMIFS(GastoValido,GastoID,A1373)&lt;=0,"Corrija a obrigação",IF(B1373&lt;SUMIFS(GastoFecha,GastoID,A1373),"Anterior à despesa","OK"))))))))))))</f>
        <v/>
      </c>
      <c r="H1373" s="34" t="n">
        <f aca="false">IF(G1373="OK",C1373,0)</f>
        <v>0</v>
      </c>
    </row>
    <row r="1374" customFormat="false" ht="25" hidden="false" customHeight="true" outlineLevel="0" collapsed="false">
      <c r="A1374" s="31"/>
      <c r="B1374" s="32"/>
      <c r="C1374" s="33"/>
      <c r="D1374" s="31"/>
      <c r="E1374" s="31"/>
      <c r="F1374" s="31"/>
      <c r="G1374" s="36" t="str">
        <f aca="false">IF(COUNTA(A1374:F1374)=0,"",IF(E1374="","Falta o código",IF(E1374&lt;&gt;TRIM(E1374),"Confira o código",IF(COUNTIFS(PagoID,E1374)&gt;1,"Código repetido",IF(NOT(ISNUMBER(B1374)),"Confira a data",IF(OR(B1374&lt;1,B1374&gt;73415,INT(B1374)&lt;&gt;B1374),"Confira a data",IF(NOT(ISNUMBER(C1374)),"Confira o valor",IF(C1374&lt;=0,"Valor maior que zero",IF(COUNTIFS(Medios,D1374)&lt;&gt;1,"Escolha um meio",IF(COUNTIFS(GastoID,A1374)&lt;&gt;1,"Confira o ID da despesa",IF(SUMIFS(GastoValido,GastoID,A1374)&lt;=0,"Corrija a obrigação",IF(B1374&lt;SUMIFS(GastoFecha,GastoID,A1374),"Anterior à despesa","OK"))))))))))))</f>
        <v/>
      </c>
      <c r="H1374" s="34" t="n">
        <f aca="false">IF(G1374="OK",C1374,0)</f>
        <v>0</v>
      </c>
    </row>
    <row r="1375" customFormat="false" ht="25" hidden="false" customHeight="true" outlineLevel="0" collapsed="false">
      <c r="A1375" s="31"/>
      <c r="B1375" s="32"/>
      <c r="C1375" s="33"/>
      <c r="D1375" s="31"/>
      <c r="E1375" s="31"/>
      <c r="F1375" s="31"/>
      <c r="G1375" s="36" t="str">
        <f aca="false">IF(COUNTA(A1375:F1375)=0,"",IF(E1375="","Falta o código",IF(E1375&lt;&gt;TRIM(E1375),"Confira o código",IF(COUNTIFS(PagoID,E1375)&gt;1,"Código repetido",IF(NOT(ISNUMBER(B1375)),"Confira a data",IF(OR(B1375&lt;1,B1375&gt;73415,INT(B1375)&lt;&gt;B1375),"Confira a data",IF(NOT(ISNUMBER(C1375)),"Confira o valor",IF(C1375&lt;=0,"Valor maior que zero",IF(COUNTIFS(Medios,D1375)&lt;&gt;1,"Escolha um meio",IF(COUNTIFS(GastoID,A1375)&lt;&gt;1,"Confira o ID da despesa",IF(SUMIFS(GastoValido,GastoID,A1375)&lt;=0,"Corrija a obrigação",IF(B1375&lt;SUMIFS(GastoFecha,GastoID,A1375),"Anterior à despesa","OK"))))))))))))</f>
        <v/>
      </c>
      <c r="H1375" s="34" t="n">
        <f aca="false">IF(G1375="OK",C1375,0)</f>
        <v>0</v>
      </c>
    </row>
    <row r="1376" customFormat="false" ht="25" hidden="false" customHeight="true" outlineLevel="0" collapsed="false">
      <c r="A1376" s="31"/>
      <c r="B1376" s="32"/>
      <c r="C1376" s="33"/>
      <c r="D1376" s="31"/>
      <c r="E1376" s="31"/>
      <c r="F1376" s="31"/>
      <c r="G1376" s="36" t="str">
        <f aca="false">IF(COUNTA(A1376:F1376)=0,"",IF(E1376="","Falta o código",IF(E1376&lt;&gt;TRIM(E1376),"Confira o código",IF(COUNTIFS(PagoID,E1376)&gt;1,"Código repetido",IF(NOT(ISNUMBER(B1376)),"Confira a data",IF(OR(B1376&lt;1,B1376&gt;73415,INT(B1376)&lt;&gt;B1376),"Confira a data",IF(NOT(ISNUMBER(C1376)),"Confira o valor",IF(C1376&lt;=0,"Valor maior que zero",IF(COUNTIFS(Medios,D1376)&lt;&gt;1,"Escolha um meio",IF(COUNTIFS(GastoID,A1376)&lt;&gt;1,"Confira o ID da despesa",IF(SUMIFS(GastoValido,GastoID,A1376)&lt;=0,"Corrija a obrigação",IF(B1376&lt;SUMIFS(GastoFecha,GastoID,A1376),"Anterior à despesa","OK"))))))))))))</f>
        <v/>
      </c>
      <c r="H1376" s="34" t="n">
        <f aca="false">IF(G1376="OK",C1376,0)</f>
        <v>0</v>
      </c>
    </row>
    <row r="1377" customFormat="false" ht="25" hidden="false" customHeight="true" outlineLevel="0" collapsed="false">
      <c r="A1377" s="31"/>
      <c r="B1377" s="32"/>
      <c r="C1377" s="33"/>
      <c r="D1377" s="31"/>
      <c r="E1377" s="31"/>
      <c r="F1377" s="31"/>
      <c r="G1377" s="36" t="str">
        <f aca="false">IF(COUNTA(A1377:F1377)=0,"",IF(E1377="","Falta o código",IF(E1377&lt;&gt;TRIM(E1377),"Confira o código",IF(COUNTIFS(PagoID,E1377)&gt;1,"Código repetido",IF(NOT(ISNUMBER(B1377)),"Confira a data",IF(OR(B1377&lt;1,B1377&gt;73415,INT(B1377)&lt;&gt;B1377),"Confira a data",IF(NOT(ISNUMBER(C1377)),"Confira o valor",IF(C1377&lt;=0,"Valor maior que zero",IF(COUNTIFS(Medios,D1377)&lt;&gt;1,"Escolha um meio",IF(COUNTIFS(GastoID,A1377)&lt;&gt;1,"Confira o ID da despesa",IF(SUMIFS(GastoValido,GastoID,A1377)&lt;=0,"Corrija a obrigação",IF(B1377&lt;SUMIFS(GastoFecha,GastoID,A1377),"Anterior à despesa","OK"))))))))))))</f>
        <v/>
      </c>
      <c r="H1377" s="34" t="n">
        <f aca="false">IF(G1377="OK",C1377,0)</f>
        <v>0</v>
      </c>
    </row>
    <row r="1378" customFormat="false" ht="25" hidden="false" customHeight="true" outlineLevel="0" collapsed="false">
      <c r="A1378" s="31"/>
      <c r="B1378" s="32"/>
      <c r="C1378" s="33"/>
      <c r="D1378" s="31"/>
      <c r="E1378" s="31"/>
      <c r="F1378" s="31"/>
      <c r="G1378" s="36" t="str">
        <f aca="false">IF(COUNTA(A1378:F1378)=0,"",IF(E1378="","Falta o código",IF(E1378&lt;&gt;TRIM(E1378),"Confira o código",IF(COUNTIFS(PagoID,E1378)&gt;1,"Código repetido",IF(NOT(ISNUMBER(B1378)),"Confira a data",IF(OR(B1378&lt;1,B1378&gt;73415,INT(B1378)&lt;&gt;B1378),"Confira a data",IF(NOT(ISNUMBER(C1378)),"Confira o valor",IF(C1378&lt;=0,"Valor maior que zero",IF(COUNTIFS(Medios,D1378)&lt;&gt;1,"Escolha um meio",IF(COUNTIFS(GastoID,A1378)&lt;&gt;1,"Confira o ID da despesa",IF(SUMIFS(GastoValido,GastoID,A1378)&lt;=0,"Corrija a obrigação",IF(B1378&lt;SUMIFS(GastoFecha,GastoID,A1378),"Anterior à despesa","OK"))))))))))))</f>
        <v/>
      </c>
      <c r="H1378" s="34" t="n">
        <f aca="false">IF(G1378="OK",C1378,0)</f>
        <v>0</v>
      </c>
    </row>
    <row r="1379" customFormat="false" ht="25" hidden="false" customHeight="true" outlineLevel="0" collapsed="false">
      <c r="A1379" s="31"/>
      <c r="B1379" s="32"/>
      <c r="C1379" s="33"/>
      <c r="D1379" s="31"/>
      <c r="E1379" s="31"/>
      <c r="F1379" s="31"/>
      <c r="G1379" s="36" t="str">
        <f aca="false">IF(COUNTA(A1379:F1379)=0,"",IF(E1379="","Falta o código",IF(E1379&lt;&gt;TRIM(E1379),"Confira o código",IF(COUNTIFS(PagoID,E1379)&gt;1,"Código repetido",IF(NOT(ISNUMBER(B1379)),"Confira a data",IF(OR(B1379&lt;1,B1379&gt;73415,INT(B1379)&lt;&gt;B1379),"Confira a data",IF(NOT(ISNUMBER(C1379)),"Confira o valor",IF(C1379&lt;=0,"Valor maior que zero",IF(COUNTIFS(Medios,D1379)&lt;&gt;1,"Escolha um meio",IF(COUNTIFS(GastoID,A1379)&lt;&gt;1,"Confira o ID da despesa",IF(SUMIFS(GastoValido,GastoID,A1379)&lt;=0,"Corrija a obrigação",IF(B1379&lt;SUMIFS(GastoFecha,GastoID,A1379),"Anterior à despesa","OK"))))))))))))</f>
        <v/>
      </c>
      <c r="H1379" s="34" t="n">
        <f aca="false">IF(G1379="OK",C1379,0)</f>
        <v>0</v>
      </c>
    </row>
    <row r="1380" customFormat="false" ht="25" hidden="false" customHeight="true" outlineLevel="0" collapsed="false">
      <c r="A1380" s="31"/>
      <c r="B1380" s="32"/>
      <c r="C1380" s="33"/>
      <c r="D1380" s="31"/>
      <c r="E1380" s="31"/>
      <c r="F1380" s="31"/>
      <c r="G1380" s="36" t="str">
        <f aca="false">IF(COUNTA(A1380:F1380)=0,"",IF(E1380="","Falta o código",IF(E1380&lt;&gt;TRIM(E1380),"Confira o código",IF(COUNTIFS(PagoID,E1380)&gt;1,"Código repetido",IF(NOT(ISNUMBER(B1380)),"Confira a data",IF(OR(B1380&lt;1,B1380&gt;73415,INT(B1380)&lt;&gt;B1380),"Confira a data",IF(NOT(ISNUMBER(C1380)),"Confira o valor",IF(C1380&lt;=0,"Valor maior que zero",IF(COUNTIFS(Medios,D1380)&lt;&gt;1,"Escolha um meio",IF(COUNTIFS(GastoID,A1380)&lt;&gt;1,"Confira o ID da despesa",IF(SUMIFS(GastoValido,GastoID,A1380)&lt;=0,"Corrija a obrigação",IF(B1380&lt;SUMIFS(GastoFecha,GastoID,A1380),"Anterior à despesa","OK"))))))))))))</f>
        <v/>
      </c>
      <c r="H1380" s="34" t="n">
        <f aca="false">IF(G1380="OK",C1380,0)</f>
        <v>0</v>
      </c>
    </row>
    <row r="1381" customFormat="false" ht="25" hidden="false" customHeight="true" outlineLevel="0" collapsed="false">
      <c r="A1381" s="31"/>
      <c r="B1381" s="32"/>
      <c r="C1381" s="33"/>
      <c r="D1381" s="31"/>
      <c r="E1381" s="31"/>
      <c r="F1381" s="31"/>
      <c r="G1381" s="36" t="str">
        <f aca="false">IF(COUNTA(A1381:F1381)=0,"",IF(E1381="","Falta o código",IF(E1381&lt;&gt;TRIM(E1381),"Confira o código",IF(COUNTIFS(PagoID,E1381)&gt;1,"Código repetido",IF(NOT(ISNUMBER(B1381)),"Confira a data",IF(OR(B1381&lt;1,B1381&gt;73415,INT(B1381)&lt;&gt;B1381),"Confira a data",IF(NOT(ISNUMBER(C1381)),"Confira o valor",IF(C1381&lt;=0,"Valor maior que zero",IF(COUNTIFS(Medios,D1381)&lt;&gt;1,"Escolha um meio",IF(COUNTIFS(GastoID,A1381)&lt;&gt;1,"Confira o ID da despesa",IF(SUMIFS(GastoValido,GastoID,A1381)&lt;=0,"Corrija a obrigação",IF(B1381&lt;SUMIFS(GastoFecha,GastoID,A1381),"Anterior à despesa","OK"))))))))))))</f>
        <v/>
      </c>
      <c r="H1381" s="34" t="n">
        <f aca="false">IF(G1381="OK",C1381,0)</f>
        <v>0</v>
      </c>
    </row>
    <row r="1382" customFormat="false" ht="25" hidden="false" customHeight="true" outlineLevel="0" collapsed="false">
      <c r="A1382" s="31"/>
      <c r="B1382" s="32"/>
      <c r="C1382" s="33"/>
      <c r="D1382" s="31"/>
      <c r="E1382" s="31"/>
      <c r="F1382" s="31"/>
      <c r="G1382" s="36" t="str">
        <f aca="false">IF(COUNTA(A1382:F1382)=0,"",IF(E1382="","Falta o código",IF(E1382&lt;&gt;TRIM(E1382),"Confira o código",IF(COUNTIFS(PagoID,E1382)&gt;1,"Código repetido",IF(NOT(ISNUMBER(B1382)),"Confira a data",IF(OR(B1382&lt;1,B1382&gt;73415,INT(B1382)&lt;&gt;B1382),"Confira a data",IF(NOT(ISNUMBER(C1382)),"Confira o valor",IF(C1382&lt;=0,"Valor maior que zero",IF(COUNTIFS(Medios,D1382)&lt;&gt;1,"Escolha um meio",IF(COUNTIFS(GastoID,A1382)&lt;&gt;1,"Confira o ID da despesa",IF(SUMIFS(GastoValido,GastoID,A1382)&lt;=0,"Corrija a obrigação",IF(B1382&lt;SUMIFS(GastoFecha,GastoID,A1382),"Anterior à despesa","OK"))))))))))))</f>
        <v/>
      </c>
      <c r="H1382" s="34" t="n">
        <f aca="false">IF(G1382="OK",C1382,0)</f>
        <v>0</v>
      </c>
    </row>
    <row r="1383" customFormat="false" ht="25" hidden="false" customHeight="true" outlineLevel="0" collapsed="false">
      <c r="A1383" s="31"/>
      <c r="B1383" s="32"/>
      <c r="C1383" s="33"/>
      <c r="D1383" s="31"/>
      <c r="E1383" s="31"/>
      <c r="F1383" s="31"/>
      <c r="G1383" s="36" t="str">
        <f aca="false">IF(COUNTA(A1383:F1383)=0,"",IF(E1383="","Falta o código",IF(E1383&lt;&gt;TRIM(E1383),"Confira o código",IF(COUNTIFS(PagoID,E1383)&gt;1,"Código repetido",IF(NOT(ISNUMBER(B1383)),"Confira a data",IF(OR(B1383&lt;1,B1383&gt;73415,INT(B1383)&lt;&gt;B1383),"Confira a data",IF(NOT(ISNUMBER(C1383)),"Confira o valor",IF(C1383&lt;=0,"Valor maior que zero",IF(COUNTIFS(Medios,D1383)&lt;&gt;1,"Escolha um meio",IF(COUNTIFS(GastoID,A1383)&lt;&gt;1,"Confira o ID da despesa",IF(SUMIFS(GastoValido,GastoID,A1383)&lt;=0,"Corrija a obrigação",IF(B1383&lt;SUMIFS(GastoFecha,GastoID,A1383),"Anterior à despesa","OK"))))))))))))</f>
        <v/>
      </c>
      <c r="H1383" s="34" t="n">
        <f aca="false">IF(G1383="OK",C1383,0)</f>
        <v>0</v>
      </c>
    </row>
    <row r="1384" customFormat="false" ht="25" hidden="false" customHeight="true" outlineLevel="0" collapsed="false">
      <c r="A1384" s="31"/>
      <c r="B1384" s="32"/>
      <c r="C1384" s="33"/>
      <c r="D1384" s="31"/>
      <c r="E1384" s="31"/>
      <c r="F1384" s="31"/>
      <c r="G1384" s="36" t="str">
        <f aca="false">IF(COUNTA(A1384:F1384)=0,"",IF(E1384="","Falta o código",IF(E1384&lt;&gt;TRIM(E1384),"Confira o código",IF(COUNTIFS(PagoID,E1384)&gt;1,"Código repetido",IF(NOT(ISNUMBER(B1384)),"Confira a data",IF(OR(B1384&lt;1,B1384&gt;73415,INT(B1384)&lt;&gt;B1384),"Confira a data",IF(NOT(ISNUMBER(C1384)),"Confira o valor",IF(C1384&lt;=0,"Valor maior que zero",IF(COUNTIFS(Medios,D1384)&lt;&gt;1,"Escolha um meio",IF(COUNTIFS(GastoID,A1384)&lt;&gt;1,"Confira o ID da despesa",IF(SUMIFS(GastoValido,GastoID,A1384)&lt;=0,"Corrija a obrigação",IF(B1384&lt;SUMIFS(GastoFecha,GastoID,A1384),"Anterior à despesa","OK"))))))))))))</f>
        <v/>
      </c>
      <c r="H1384" s="34" t="n">
        <f aca="false">IF(G1384="OK",C1384,0)</f>
        <v>0</v>
      </c>
    </row>
    <row r="1385" customFormat="false" ht="25" hidden="false" customHeight="true" outlineLevel="0" collapsed="false">
      <c r="A1385" s="31"/>
      <c r="B1385" s="32"/>
      <c r="C1385" s="33"/>
      <c r="D1385" s="31"/>
      <c r="E1385" s="31"/>
      <c r="F1385" s="31"/>
      <c r="G1385" s="36" t="str">
        <f aca="false">IF(COUNTA(A1385:F1385)=0,"",IF(E1385="","Falta o código",IF(E1385&lt;&gt;TRIM(E1385),"Confira o código",IF(COUNTIFS(PagoID,E1385)&gt;1,"Código repetido",IF(NOT(ISNUMBER(B1385)),"Confira a data",IF(OR(B1385&lt;1,B1385&gt;73415,INT(B1385)&lt;&gt;B1385),"Confira a data",IF(NOT(ISNUMBER(C1385)),"Confira o valor",IF(C1385&lt;=0,"Valor maior que zero",IF(COUNTIFS(Medios,D1385)&lt;&gt;1,"Escolha um meio",IF(COUNTIFS(GastoID,A1385)&lt;&gt;1,"Confira o ID da despesa",IF(SUMIFS(GastoValido,GastoID,A1385)&lt;=0,"Corrija a obrigação",IF(B1385&lt;SUMIFS(GastoFecha,GastoID,A1385),"Anterior à despesa","OK"))))))))))))</f>
        <v/>
      </c>
      <c r="H1385" s="34" t="n">
        <f aca="false">IF(G1385="OK",C1385,0)</f>
        <v>0</v>
      </c>
    </row>
    <row r="1386" customFormat="false" ht="25" hidden="false" customHeight="true" outlineLevel="0" collapsed="false">
      <c r="A1386" s="31"/>
      <c r="B1386" s="32"/>
      <c r="C1386" s="33"/>
      <c r="D1386" s="31"/>
      <c r="E1386" s="31"/>
      <c r="F1386" s="31"/>
      <c r="G1386" s="36" t="str">
        <f aca="false">IF(COUNTA(A1386:F1386)=0,"",IF(E1386="","Falta o código",IF(E1386&lt;&gt;TRIM(E1386),"Confira o código",IF(COUNTIFS(PagoID,E1386)&gt;1,"Código repetido",IF(NOT(ISNUMBER(B1386)),"Confira a data",IF(OR(B1386&lt;1,B1386&gt;73415,INT(B1386)&lt;&gt;B1386),"Confira a data",IF(NOT(ISNUMBER(C1386)),"Confira o valor",IF(C1386&lt;=0,"Valor maior que zero",IF(COUNTIFS(Medios,D1386)&lt;&gt;1,"Escolha um meio",IF(COUNTIFS(GastoID,A1386)&lt;&gt;1,"Confira o ID da despesa",IF(SUMIFS(GastoValido,GastoID,A1386)&lt;=0,"Corrija a obrigação",IF(B1386&lt;SUMIFS(GastoFecha,GastoID,A1386),"Anterior à despesa","OK"))))))))))))</f>
        <v/>
      </c>
      <c r="H1386" s="34" t="n">
        <f aca="false">IF(G1386="OK",C1386,0)</f>
        <v>0</v>
      </c>
    </row>
    <row r="1387" customFormat="false" ht="25" hidden="false" customHeight="true" outlineLevel="0" collapsed="false">
      <c r="A1387" s="31"/>
      <c r="B1387" s="32"/>
      <c r="C1387" s="33"/>
      <c r="D1387" s="31"/>
      <c r="E1387" s="31"/>
      <c r="F1387" s="31"/>
      <c r="G1387" s="36" t="str">
        <f aca="false">IF(COUNTA(A1387:F1387)=0,"",IF(E1387="","Falta o código",IF(E1387&lt;&gt;TRIM(E1387),"Confira o código",IF(COUNTIFS(PagoID,E1387)&gt;1,"Código repetido",IF(NOT(ISNUMBER(B1387)),"Confira a data",IF(OR(B1387&lt;1,B1387&gt;73415,INT(B1387)&lt;&gt;B1387),"Confira a data",IF(NOT(ISNUMBER(C1387)),"Confira o valor",IF(C1387&lt;=0,"Valor maior que zero",IF(COUNTIFS(Medios,D1387)&lt;&gt;1,"Escolha um meio",IF(COUNTIFS(GastoID,A1387)&lt;&gt;1,"Confira o ID da despesa",IF(SUMIFS(GastoValido,GastoID,A1387)&lt;=0,"Corrija a obrigação",IF(B1387&lt;SUMIFS(GastoFecha,GastoID,A1387),"Anterior à despesa","OK"))))))))))))</f>
        <v/>
      </c>
      <c r="H1387" s="34" t="n">
        <f aca="false">IF(G1387="OK",C1387,0)</f>
        <v>0</v>
      </c>
    </row>
    <row r="1388" customFormat="false" ht="25" hidden="false" customHeight="true" outlineLevel="0" collapsed="false">
      <c r="A1388" s="31"/>
      <c r="B1388" s="32"/>
      <c r="C1388" s="33"/>
      <c r="D1388" s="31"/>
      <c r="E1388" s="31"/>
      <c r="F1388" s="31"/>
      <c r="G1388" s="36" t="str">
        <f aca="false">IF(COUNTA(A1388:F1388)=0,"",IF(E1388="","Falta o código",IF(E1388&lt;&gt;TRIM(E1388),"Confira o código",IF(COUNTIFS(PagoID,E1388)&gt;1,"Código repetido",IF(NOT(ISNUMBER(B1388)),"Confira a data",IF(OR(B1388&lt;1,B1388&gt;73415,INT(B1388)&lt;&gt;B1388),"Confira a data",IF(NOT(ISNUMBER(C1388)),"Confira o valor",IF(C1388&lt;=0,"Valor maior que zero",IF(COUNTIFS(Medios,D1388)&lt;&gt;1,"Escolha um meio",IF(COUNTIFS(GastoID,A1388)&lt;&gt;1,"Confira o ID da despesa",IF(SUMIFS(GastoValido,GastoID,A1388)&lt;=0,"Corrija a obrigação",IF(B1388&lt;SUMIFS(GastoFecha,GastoID,A1388),"Anterior à despesa","OK"))))))))))))</f>
        <v/>
      </c>
      <c r="H1388" s="34" t="n">
        <f aca="false">IF(G1388="OK",C1388,0)</f>
        <v>0</v>
      </c>
    </row>
    <row r="1389" customFormat="false" ht="25" hidden="false" customHeight="true" outlineLevel="0" collapsed="false">
      <c r="A1389" s="31"/>
      <c r="B1389" s="32"/>
      <c r="C1389" s="33"/>
      <c r="D1389" s="31"/>
      <c r="E1389" s="31"/>
      <c r="F1389" s="31"/>
      <c r="G1389" s="36" t="str">
        <f aca="false">IF(COUNTA(A1389:F1389)=0,"",IF(E1389="","Falta o código",IF(E1389&lt;&gt;TRIM(E1389),"Confira o código",IF(COUNTIFS(PagoID,E1389)&gt;1,"Código repetido",IF(NOT(ISNUMBER(B1389)),"Confira a data",IF(OR(B1389&lt;1,B1389&gt;73415,INT(B1389)&lt;&gt;B1389),"Confira a data",IF(NOT(ISNUMBER(C1389)),"Confira o valor",IF(C1389&lt;=0,"Valor maior que zero",IF(COUNTIFS(Medios,D1389)&lt;&gt;1,"Escolha um meio",IF(COUNTIFS(GastoID,A1389)&lt;&gt;1,"Confira o ID da despesa",IF(SUMIFS(GastoValido,GastoID,A1389)&lt;=0,"Corrija a obrigação",IF(B1389&lt;SUMIFS(GastoFecha,GastoID,A1389),"Anterior à despesa","OK"))))))))))))</f>
        <v/>
      </c>
      <c r="H1389" s="34" t="n">
        <f aca="false">IF(G1389="OK",C1389,0)</f>
        <v>0</v>
      </c>
    </row>
    <row r="1390" customFormat="false" ht="25" hidden="false" customHeight="true" outlineLevel="0" collapsed="false">
      <c r="A1390" s="31"/>
      <c r="B1390" s="32"/>
      <c r="C1390" s="33"/>
      <c r="D1390" s="31"/>
      <c r="E1390" s="31"/>
      <c r="F1390" s="31"/>
      <c r="G1390" s="36" t="str">
        <f aca="false">IF(COUNTA(A1390:F1390)=0,"",IF(E1390="","Falta o código",IF(E1390&lt;&gt;TRIM(E1390),"Confira o código",IF(COUNTIFS(PagoID,E1390)&gt;1,"Código repetido",IF(NOT(ISNUMBER(B1390)),"Confira a data",IF(OR(B1390&lt;1,B1390&gt;73415,INT(B1390)&lt;&gt;B1390),"Confira a data",IF(NOT(ISNUMBER(C1390)),"Confira o valor",IF(C1390&lt;=0,"Valor maior que zero",IF(COUNTIFS(Medios,D1390)&lt;&gt;1,"Escolha um meio",IF(COUNTIFS(GastoID,A1390)&lt;&gt;1,"Confira o ID da despesa",IF(SUMIFS(GastoValido,GastoID,A1390)&lt;=0,"Corrija a obrigação",IF(B1390&lt;SUMIFS(GastoFecha,GastoID,A1390),"Anterior à despesa","OK"))))))))))))</f>
        <v/>
      </c>
      <c r="H1390" s="34" t="n">
        <f aca="false">IF(G1390="OK",C1390,0)</f>
        <v>0</v>
      </c>
    </row>
    <row r="1391" customFormat="false" ht="25" hidden="false" customHeight="true" outlineLevel="0" collapsed="false">
      <c r="A1391" s="31"/>
      <c r="B1391" s="32"/>
      <c r="C1391" s="33"/>
      <c r="D1391" s="31"/>
      <c r="E1391" s="31"/>
      <c r="F1391" s="31"/>
      <c r="G1391" s="36" t="str">
        <f aca="false">IF(COUNTA(A1391:F1391)=0,"",IF(E1391="","Falta o código",IF(E1391&lt;&gt;TRIM(E1391),"Confira o código",IF(COUNTIFS(PagoID,E1391)&gt;1,"Código repetido",IF(NOT(ISNUMBER(B1391)),"Confira a data",IF(OR(B1391&lt;1,B1391&gt;73415,INT(B1391)&lt;&gt;B1391),"Confira a data",IF(NOT(ISNUMBER(C1391)),"Confira o valor",IF(C1391&lt;=0,"Valor maior que zero",IF(COUNTIFS(Medios,D1391)&lt;&gt;1,"Escolha um meio",IF(COUNTIFS(GastoID,A1391)&lt;&gt;1,"Confira o ID da despesa",IF(SUMIFS(GastoValido,GastoID,A1391)&lt;=0,"Corrija a obrigação",IF(B1391&lt;SUMIFS(GastoFecha,GastoID,A1391),"Anterior à despesa","OK"))))))))))))</f>
        <v/>
      </c>
      <c r="H1391" s="34" t="n">
        <f aca="false">IF(G1391="OK",C1391,0)</f>
        <v>0</v>
      </c>
    </row>
    <row r="1392" customFormat="false" ht="25" hidden="false" customHeight="true" outlineLevel="0" collapsed="false">
      <c r="A1392" s="31"/>
      <c r="B1392" s="32"/>
      <c r="C1392" s="33"/>
      <c r="D1392" s="31"/>
      <c r="E1392" s="31"/>
      <c r="F1392" s="31"/>
      <c r="G1392" s="36" t="str">
        <f aca="false">IF(COUNTA(A1392:F1392)=0,"",IF(E1392="","Falta o código",IF(E1392&lt;&gt;TRIM(E1392),"Confira o código",IF(COUNTIFS(PagoID,E1392)&gt;1,"Código repetido",IF(NOT(ISNUMBER(B1392)),"Confira a data",IF(OR(B1392&lt;1,B1392&gt;73415,INT(B1392)&lt;&gt;B1392),"Confira a data",IF(NOT(ISNUMBER(C1392)),"Confira o valor",IF(C1392&lt;=0,"Valor maior que zero",IF(COUNTIFS(Medios,D1392)&lt;&gt;1,"Escolha um meio",IF(COUNTIFS(GastoID,A1392)&lt;&gt;1,"Confira o ID da despesa",IF(SUMIFS(GastoValido,GastoID,A1392)&lt;=0,"Corrija a obrigação",IF(B1392&lt;SUMIFS(GastoFecha,GastoID,A1392),"Anterior à despesa","OK"))))))))))))</f>
        <v/>
      </c>
      <c r="H1392" s="34" t="n">
        <f aca="false">IF(G1392="OK",C1392,0)</f>
        <v>0</v>
      </c>
    </row>
    <row r="1393" customFormat="false" ht="25" hidden="false" customHeight="true" outlineLevel="0" collapsed="false">
      <c r="A1393" s="31"/>
      <c r="B1393" s="32"/>
      <c r="C1393" s="33"/>
      <c r="D1393" s="31"/>
      <c r="E1393" s="31"/>
      <c r="F1393" s="31"/>
      <c r="G1393" s="36" t="str">
        <f aca="false">IF(COUNTA(A1393:F1393)=0,"",IF(E1393="","Falta o código",IF(E1393&lt;&gt;TRIM(E1393),"Confira o código",IF(COUNTIFS(PagoID,E1393)&gt;1,"Código repetido",IF(NOT(ISNUMBER(B1393)),"Confira a data",IF(OR(B1393&lt;1,B1393&gt;73415,INT(B1393)&lt;&gt;B1393),"Confira a data",IF(NOT(ISNUMBER(C1393)),"Confira o valor",IF(C1393&lt;=0,"Valor maior que zero",IF(COUNTIFS(Medios,D1393)&lt;&gt;1,"Escolha um meio",IF(COUNTIFS(GastoID,A1393)&lt;&gt;1,"Confira o ID da despesa",IF(SUMIFS(GastoValido,GastoID,A1393)&lt;=0,"Corrija a obrigação",IF(B1393&lt;SUMIFS(GastoFecha,GastoID,A1393),"Anterior à despesa","OK"))))))))))))</f>
        <v/>
      </c>
      <c r="H1393" s="34" t="n">
        <f aca="false">IF(G1393="OK",C1393,0)</f>
        <v>0</v>
      </c>
    </row>
    <row r="1394" customFormat="false" ht="25" hidden="false" customHeight="true" outlineLevel="0" collapsed="false">
      <c r="A1394" s="31"/>
      <c r="B1394" s="32"/>
      <c r="C1394" s="33"/>
      <c r="D1394" s="31"/>
      <c r="E1394" s="31"/>
      <c r="F1394" s="31"/>
      <c r="G1394" s="36" t="str">
        <f aca="false">IF(COUNTA(A1394:F1394)=0,"",IF(E1394="","Falta o código",IF(E1394&lt;&gt;TRIM(E1394),"Confira o código",IF(COUNTIFS(PagoID,E1394)&gt;1,"Código repetido",IF(NOT(ISNUMBER(B1394)),"Confira a data",IF(OR(B1394&lt;1,B1394&gt;73415,INT(B1394)&lt;&gt;B1394),"Confira a data",IF(NOT(ISNUMBER(C1394)),"Confira o valor",IF(C1394&lt;=0,"Valor maior que zero",IF(COUNTIFS(Medios,D1394)&lt;&gt;1,"Escolha um meio",IF(COUNTIFS(GastoID,A1394)&lt;&gt;1,"Confira o ID da despesa",IF(SUMIFS(GastoValido,GastoID,A1394)&lt;=0,"Corrija a obrigação",IF(B1394&lt;SUMIFS(GastoFecha,GastoID,A1394),"Anterior à despesa","OK"))))))))))))</f>
        <v/>
      </c>
      <c r="H1394" s="34" t="n">
        <f aca="false">IF(G1394="OK",C1394,0)</f>
        <v>0</v>
      </c>
    </row>
    <row r="1395" customFormat="false" ht="25" hidden="false" customHeight="true" outlineLevel="0" collapsed="false">
      <c r="A1395" s="31"/>
      <c r="B1395" s="32"/>
      <c r="C1395" s="33"/>
      <c r="D1395" s="31"/>
      <c r="E1395" s="31"/>
      <c r="F1395" s="31"/>
      <c r="G1395" s="36" t="str">
        <f aca="false">IF(COUNTA(A1395:F1395)=0,"",IF(E1395="","Falta o código",IF(E1395&lt;&gt;TRIM(E1395),"Confira o código",IF(COUNTIFS(PagoID,E1395)&gt;1,"Código repetido",IF(NOT(ISNUMBER(B1395)),"Confira a data",IF(OR(B1395&lt;1,B1395&gt;73415,INT(B1395)&lt;&gt;B1395),"Confira a data",IF(NOT(ISNUMBER(C1395)),"Confira o valor",IF(C1395&lt;=0,"Valor maior que zero",IF(COUNTIFS(Medios,D1395)&lt;&gt;1,"Escolha um meio",IF(COUNTIFS(GastoID,A1395)&lt;&gt;1,"Confira o ID da despesa",IF(SUMIFS(GastoValido,GastoID,A1395)&lt;=0,"Corrija a obrigação",IF(B1395&lt;SUMIFS(GastoFecha,GastoID,A1395),"Anterior à despesa","OK"))))))))))))</f>
        <v/>
      </c>
      <c r="H1395" s="34" t="n">
        <f aca="false">IF(G1395="OK",C1395,0)</f>
        <v>0</v>
      </c>
    </row>
    <row r="1396" customFormat="false" ht="25" hidden="false" customHeight="true" outlineLevel="0" collapsed="false">
      <c r="A1396" s="31"/>
      <c r="B1396" s="32"/>
      <c r="C1396" s="33"/>
      <c r="D1396" s="31"/>
      <c r="E1396" s="31"/>
      <c r="F1396" s="31"/>
      <c r="G1396" s="36" t="str">
        <f aca="false">IF(COUNTA(A1396:F1396)=0,"",IF(E1396="","Falta o código",IF(E1396&lt;&gt;TRIM(E1396),"Confira o código",IF(COUNTIFS(PagoID,E1396)&gt;1,"Código repetido",IF(NOT(ISNUMBER(B1396)),"Confira a data",IF(OR(B1396&lt;1,B1396&gt;73415,INT(B1396)&lt;&gt;B1396),"Confira a data",IF(NOT(ISNUMBER(C1396)),"Confira o valor",IF(C1396&lt;=0,"Valor maior que zero",IF(COUNTIFS(Medios,D1396)&lt;&gt;1,"Escolha um meio",IF(COUNTIFS(GastoID,A1396)&lt;&gt;1,"Confira o ID da despesa",IF(SUMIFS(GastoValido,GastoID,A1396)&lt;=0,"Corrija a obrigação",IF(B1396&lt;SUMIFS(GastoFecha,GastoID,A1396),"Anterior à despesa","OK"))))))))))))</f>
        <v/>
      </c>
      <c r="H1396" s="34" t="n">
        <f aca="false">IF(G1396="OK",C1396,0)</f>
        <v>0</v>
      </c>
    </row>
    <row r="1397" customFormat="false" ht="25" hidden="false" customHeight="true" outlineLevel="0" collapsed="false">
      <c r="A1397" s="31"/>
      <c r="B1397" s="32"/>
      <c r="C1397" s="33"/>
      <c r="D1397" s="31"/>
      <c r="E1397" s="31"/>
      <c r="F1397" s="31"/>
      <c r="G1397" s="36" t="str">
        <f aca="false">IF(COUNTA(A1397:F1397)=0,"",IF(E1397="","Falta o código",IF(E1397&lt;&gt;TRIM(E1397),"Confira o código",IF(COUNTIFS(PagoID,E1397)&gt;1,"Código repetido",IF(NOT(ISNUMBER(B1397)),"Confira a data",IF(OR(B1397&lt;1,B1397&gt;73415,INT(B1397)&lt;&gt;B1397),"Confira a data",IF(NOT(ISNUMBER(C1397)),"Confira o valor",IF(C1397&lt;=0,"Valor maior que zero",IF(COUNTIFS(Medios,D1397)&lt;&gt;1,"Escolha um meio",IF(COUNTIFS(GastoID,A1397)&lt;&gt;1,"Confira o ID da despesa",IF(SUMIFS(GastoValido,GastoID,A1397)&lt;=0,"Corrija a obrigação",IF(B1397&lt;SUMIFS(GastoFecha,GastoID,A1397),"Anterior à despesa","OK"))))))))))))</f>
        <v/>
      </c>
      <c r="H1397" s="34" t="n">
        <f aca="false">IF(G1397="OK",C1397,0)</f>
        <v>0</v>
      </c>
    </row>
    <row r="1398" customFormat="false" ht="25" hidden="false" customHeight="true" outlineLevel="0" collapsed="false">
      <c r="A1398" s="31"/>
      <c r="B1398" s="32"/>
      <c r="C1398" s="33"/>
      <c r="D1398" s="31"/>
      <c r="E1398" s="31"/>
      <c r="F1398" s="31"/>
      <c r="G1398" s="36" t="str">
        <f aca="false">IF(COUNTA(A1398:F1398)=0,"",IF(E1398="","Falta o código",IF(E1398&lt;&gt;TRIM(E1398),"Confira o código",IF(COUNTIFS(PagoID,E1398)&gt;1,"Código repetido",IF(NOT(ISNUMBER(B1398)),"Confira a data",IF(OR(B1398&lt;1,B1398&gt;73415,INT(B1398)&lt;&gt;B1398),"Confira a data",IF(NOT(ISNUMBER(C1398)),"Confira o valor",IF(C1398&lt;=0,"Valor maior que zero",IF(COUNTIFS(Medios,D1398)&lt;&gt;1,"Escolha um meio",IF(COUNTIFS(GastoID,A1398)&lt;&gt;1,"Confira o ID da despesa",IF(SUMIFS(GastoValido,GastoID,A1398)&lt;=0,"Corrija a obrigação",IF(B1398&lt;SUMIFS(GastoFecha,GastoID,A1398),"Anterior à despesa","OK"))))))))))))</f>
        <v/>
      </c>
      <c r="H1398" s="34" t="n">
        <f aca="false">IF(G1398="OK",C1398,0)</f>
        <v>0</v>
      </c>
    </row>
    <row r="1399" customFormat="false" ht="25" hidden="false" customHeight="true" outlineLevel="0" collapsed="false">
      <c r="A1399" s="31"/>
      <c r="B1399" s="32"/>
      <c r="C1399" s="33"/>
      <c r="D1399" s="31"/>
      <c r="E1399" s="31"/>
      <c r="F1399" s="31"/>
      <c r="G1399" s="36" t="str">
        <f aca="false">IF(COUNTA(A1399:F1399)=0,"",IF(E1399="","Falta o código",IF(E1399&lt;&gt;TRIM(E1399),"Confira o código",IF(COUNTIFS(PagoID,E1399)&gt;1,"Código repetido",IF(NOT(ISNUMBER(B1399)),"Confira a data",IF(OR(B1399&lt;1,B1399&gt;73415,INT(B1399)&lt;&gt;B1399),"Confira a data",IF(NOT(ISNUMBER(C1399)),"Confira o valor",IF(C1399&lt;=0,"Valor maior que zero",IF(COUNTIFS(Medios,D1399)&lt;&gt;1,"Escolha um meio",IF(COUNTIFS(GastoID,A1399)&lt;&gt;1,"Confira o ID da despesa",IF(SUMIFS(GastoValido,GastoID,A1399)&lt;=0,"Corrija a obrigação",IF(B1399&lt;SUMIFS(GastoFecha,GastoID,A1399),"Anterior à despesa","OK"))))))))))))</f>
        <v/>
      </c>
      <c r="H1399" s="34" t="n">
        <f aca="false">IF(G1399="OK",C1399,0)</f>
        <v>0</v>
      </c>
    </row>
    <row r="1400" customFormat="false" ht="25" hidden="false" customHeight="true" outlineLevel="0" collapsed="false">
      <c r="A1400" s="31"/>
      <c r="B1400" s="32"/>
      <c r="C1400" s="33"/>
      <c r="D1400" s="31"/>
      <c r="E1400" s="31"/>
      <c r="F1400" s="31"/>
      <c r="G1400" s="36" t="str">
        <f aca="false">IF(COUNTA(A1400:F1400)=0,"",IF(E1400="","Falta o código",IF(E1400&lt;&gt;TRIM(E1400),"Confira o código",IF(COUNTIFS(PagoID,E1400)&gt;1,"Código repetido",IF(NOT(ISNUMBER(B1400)),"Confira a data",IF(OR(B1400&lt;1,B1400&gt;73415,INT(B1400)&lt;&gt;B1400),"Confira a data",IF(NOT(ISNUMBER(C1400)),"Confira o valor",IF(C1400&lt;=0,"Valor maior que zero",IF(COUNTIFS(Medios,D1400)&lt;&gt;1,"Escolha um meio",IF(COUNTIFS(GastoID,A1400)&lt;&gt;1,"Confira o ID da despesa",IF(SUMIFS(GastoValido,GastoID,A1400)&lt;=0,"Corrija a obrigação",IF(B1400&lt;SUMIFS(GastoFecha,GastoID,A1400),"Anterior à despesa","OK"))))))))))))</f>
        <v/>
      </c>
      <c r="H1400" s="34" t="n">
        <f aca="false">IF(G1400="OK",C1400,0)</f>
        <v>0</v>
      </c>
    </row>
    <row r="1401" customFormat="false" ht="25" hidden="false" customHeight="true" outlineLevel="0" collapsed="false">
      <c r="A1401" s="31"/>
      <c r="B1401" s="32"/>
      <c r="C1401" s="33"/>
      <c r="D1401" s="31"/>
      <c r="E1401" s="31"/>
      <c r="F1401" s="31"/>
      <c r="G1401" s="36" t="str">
        <f aca="false">IF(COUNTA(A1401:F1401)=0,"",IF(E1401="","Falta o código",IF(E1401&lt;&gt;TRIM(E1401),"Confira o código",IF(COUNTIFS(PagoID,E1401)&gt;1,"Código repetido",IF(NOT(ISNUMBER(B1401)),"Confira a data",IF(OR(B1401&lt;1,B1401&gt;73415,INT(B1401)&lt;&gt;B1401),"Confira a data",IF(NOT(ISNUMBER(C1401)),"Confira o valor",IF(C1401&lt;=0,"Valor maior que zero",IF(COUNTIFS(Medios,D1401)&lt;&gt;1,"Escolha um meio",IF(COUNTIFS(GastoID,A1401)&lt;&gt;1,"Confira o ID da despesa",IF(SUMIFS(GastoValido,GastoID,A1401)&lt;=0,"Corrija a obrigação",IF(B1401&lt;SUMIFS(GastoFecha,GastoID,A1401),"Anterior à despesa","OK"))))))))))))</f>
        <v/>
      </c>
      <c r="H1401" s="34" t="n">
        <f aca="false">IF(G1401="OK",C1401,0)</f>
        <v>0</v>
      </c>
    </row>
    <row r="1402" customFormat="false" ht="25" hidden="false" customHeight="true" outlineLevel="0" collapsed="false">
      <c r="A1402" s="31"/>
      <c r="B1402" s="32"/>
      <c r="C1402" s="33"/>
      <c r="D1402" s="31"/>
      <c r="E1402" s="31"/>
      <c r="F1402" s="31"/>
      <c r="G1402" s="36" t="str">
        <f aca="false">IF(COUNTA(A1402:F1402)=0,"",IF(E1402="","Falta o código",IF(E1402&lt;&gt;TRIM(E1402),"Confira o código",IF(COUNTIFS(PagoID,E1402)&gt;1,"Código repetido",IF(NOT(ISNUMBER(B1402)),"Confira a data",IF(OR(B1402&lt;1,B1402&gt;73415,INT(B1402)&lt;&gt;B1402),"Confira a data",IF(NOT(ISNUMBER(C1402)),"Confira o valor",IF(C1402&lt;=0,"Valor maior que zero",IF(COUNTIFS(Medios,D1402)&lt;&gt;1,"Escolha um meio",IF(COUNTIFS(GastoID,A1402)&lt;&gt;1,"Confira o ID da despesa",IF(SUMIFS(GastoValido,GastoID,A1402)&lt;=0,"Corrija a obrigação",IF(B1402&lt;SUMIFS(GastoFecha,GastoID,A1402),"Anterior à despesa","OK"))))))))))))</f>
        <v/>
      </c>
      <c r="H1402" s="34" t="n">
        <f aca="false">IF(G1402="OK",C1402,0)</f>
        <v>0</v>
      </c>
    </row>
    <row r="1403" customFormat="false" ht="25" hidden="false" customHeight="true" outlineLevel="0" collapsed="false">
      <c r="A1403" s="31"/>
      <c r="B1403" s="32"/>
      <c r="C1403" s="33"/>
      <c r="D1403" s="31"/>
      <c r="E1403" s="31"/>
      <c r="F1403" s="31"/>
      <c r="G1403" s="36" t="str">
        <f aca="false">IF(COUNTA(A1403:F1403)=0,"",IF(E1403="","Falta o código",IF(E1403&lt;&gt;TRIM(E1403),"Confira o código",IF(COUNTIFS(PagoID,E1403)&gt;1,"Código repetido",IF(NOT(ISNUMBER(B1403)),"Confira a data",IF(OR(B1403&lt;1,B1403&gt;73415,INT(B1403)&lt;&gt;B1403),"Confira a data",IF(NOT(ISNUMBER(C1403)),"Confira o valor",IF(C1403&lt;=0,"Valor maior que zero",IF(COUNTIFS(Medios,D1403)&lt;&gt;1,"Escolha um meio",IF(COUNTIFS(GastoID,A1403)&lt;&gt;1,"Confira o ID da despesa",IF(SUMIFS(GastoValido,GastoID,A1403)&lt;=0,"Corrija a obrigação",IF(B1403&lt;SUMIFS(GastoFecha,GastoID,A1403),"Anterior à despesa","OK"))))))))))))</f>
        <v/>
      </c>
      <c r="H1403" s="34" t="n">
        <f aca="false">IF(G1403="OK",C1403,0)</f>
        <v>0</v>
      </c>
    </row>
    <row r="1404" customFormat="false" ht="25" hidden="false" customHeight="true" outlineLevel="0" collapsed="false">
      <c r="A1404" s="31"/>
      <c r="B1404" s="32"/>
      <c r="C1404" s="33"/>
      <c r="D1404" s="31"/>
      <c r="E1404" s="31"/>
      <c r="F1404" s="31"/>
      <c r="G1404" s="36" t="str">
        <f aca="false">IF(COUNTA(A1404:F1404)=0,"",IF(E1404="","Falta o código",IF(E1404&lt;&gt;TRIM(E1404),"Confira o código",IF(COUNTIFS(PagoID,E1404)&gt;1,"Código repetido",IF(NOT(ISNUMBER(B1404)),"Confira a data",IF(OR(B1404&lt;1,B1404&gt;73415,INT(B1404)&lt;&gt;B1404),"Confira a data",IF(NOT(ISNUMBER(C1404)),"Confira o valor",IF(C1404&lt;=0,"Valor maior que zero",IF(COUNTIFS(Medios,D1404)&lt;&gt;1,"Escolha um meio",IF(COUNTIFS(GastoID,A1404)&lt;&gt;1,"Confira o ID da despesa",IF(SUMIFS(GastoValido,GastoID,A1404)&lt;=0,"Corrija a obrigação",IF(B1404&lt;SUMIFS(GastoFecha,GastoID,A1404),"Anterior à despesa","OK"))))))))))))</f>
        <v/>
      </c>
      <c r="H1404" s="34" t="n">
        <f aca="false">IF(G1404="OK",C1404,0)</f>
        <v>0</v>
      </c>
    </row>
    <row r="1405" customFormat="false" ht="25" hidden="false" customHeight="true" outlineLevel="0" collapsed="false">
      <c r="A1405" s="31"/>
      <c r="B1405" s="32"/>
      <c r="C1405" s="33"/>
      <c r="D1405" s="31"/>
      <c r="E1405" s="31"/>
      <c r="F1405" s="31"/>
      <c r="G1405" s="36" t="str">
        <f aca="false">IF(COUNTA(A1405:F1405)=0,"",IF(E1405="","Falta o código",IF(E1405&lt;&gt;TRIM(E1405),"Confira o código",IF(COUNTIFS(PagoID,E1405)&gt;1,"Código repetido",IF(NOT(ISNUMBER(B1405)),"Confira a data",IF(OR(B1405&lt;1,B1405&gt;73415,INT(B1405)&lt;&gt;B1405),"Confira a data",IF(NOT(ISNUMBER(C1405)),"Confira o valor",IF(C1405&lt;=0,"Valor maior que zero",IF(COUNTIFS(Medios,D1405)&lt;&gt;1,"Escolha um meio",IF(COUNTIFS(GastoID,A1405)&lt;&gt;1,"Confira o ID da despesa",IF(SUMIFS(GastoValido,GastoID,A1405)&lt;=0,"Corrija a obrigação",IF(B1405&lt;SUMIFS(GastoFecha,GastoID,A1405),"Anterior à despesa","OK"))))))))))))</f>
        <v/>
      </c>
      <c r="H1405" s="34" t="n">
        <f aca="false">IF(G1405="OK",C1405,0)</f>
        <v>0</v>
      </c>
    </row>
    <row r="1406" customFormat="false" ht="25" hidden="false" customHeight="true" outlineLevel="0" collapsed="false">
      <c r="A1406" s="31"/>
      <c r="B1406" s="32"/>
      <c r="C1406" s="33"/>
      <c r="D1406" s="31"/>
      <c r="E1406" s="31"/>
      <c r="F1406" s="31"/>
      <c r="G1406" s="36" t="str">
        <f aca="false">IF(COUNTA(A1406:F1406)=0,"",IF(E1406="","Falta o código",IF(E1406&lt;&gt;TRIM(E1406),"Confira o código",IF(COUNTIFS(PagoID,E1406)&gt;1,"Código repetido",IF(NOT(ISNUMBER(B1406)),"Confira a data",IF(OR(B1406&lt;1,B1406&gt;73415,INT(B1406)&lt;&gt;B1406),"Confira a data",IF(NOT(ISNUMBER(C1406)),"Confira o valor",IF(C1406&lt;=0,"Valor maior que zero",IF(COUNTIFS(Medios,D1406)&lt;&gt;1,"Escolha um meio",IF(COUNTIFS(GastoID,A1406)&lt;&gt;1,"Confira o ID da despesa",IF(SUMIFS(GastoValido,GastoID,A1406)&lt;=0,"Corrija a obrigação",IF(B1406&lt;SUMIFS(GastoFecha,GastoID,A1406),"Anterior à despesa","OK"))))))))))))</f>
        <v/>
      </c>
      <c r="H1406" s="34" t="n">
        <f aca="false">IF(G1406="OK",C1406,0)</f>
        <v>0</v>
      </c>
    </row>
    <row r="1407" customFormat="false" ht="25" hidden="false" customHeight="true" outlineLevel="0" collapsed="false">
      <c r="A1407" s="31"/>
      <c r="B1407" s="32"/>
      <c r="C1407" s="33"/>
      <c r="D1407" s="31"/>
      <c r="E1407" s="31"/>
      <c r="F1407" s="31"/>
      <c r="G1407" s="36" t="str">
        <f aca="false">IF(COUNTA(A1407:F1407)=0,"",IF(E1407="","Falta o código",IF(E1407&lt;&gt;TRIM(E1407),"Confira o código",IF(COUNTIFS(PagoID,E1407)&gt;1,"Código repetido",IF(NOT(ISNUMBER(B1407)),"Confira a data",IF(OR(B1407&lt;1,B1407&gt;73415,INT(B1407)&lt;&gt;B1407),"Confira a data",IF(NOT(ISNUMBER(C1407)),"Confira o valor",IF(C1407&lt;=0,"Valor maior que zero",IF(COUNTIFS(Medios,D1407)&lt;&gt;1,"Escolha um meio",IF(COUNTIFS(GastoID,A1407)&lt;&gt;1,"Confira o ID da despesa",IF(SUMIFS(GastoValido,GastoID,A1407)&lt;=0,"Corrija a obrigação",IF(B1407&lt;SUMIFS(GastoFecha,GastoID,A1407),"Anterior à despesa","OK"))))))))))))</f>
        <v/>
      </c>
      <c r="H1407" s="34" t="n">
        <f aca="false">IF(G1407="OK",C1407,0)</f>
        <v>0</v>
      </c>
    </row>
    <row r="1408" customFormat="false" ht="25" hidden="false" customHeight="true" outlineLevel="0" collapsed="false">
      <c r="A1408" s="31"/>
      <c r="B1408" s="32"/>
      <c r="C1408" s="33"/>
      <c r="D1408" s="31"/>
      <c r="E1408" s="31"/>
      <c r="F1408" s="31"/>
      <c r="G1408" s="36" t="str">
        <f aca="false">IF(COUNTA(A1408:F1408)=0,"",IF(E1408="","Falta o código",IF(E1408&lt;&gt;TRIM(E1408),"Confira o código",IF(COUNTIFS(PagoID,E1408)&gt;1,"Código repetido",IF(NOT(ISNUMBER(B1408)),"Confira a data",IF(OR(B1408&lt;1,B1408&gt;73415,INT(B1408)&lt;&gt;B1408),"Confira a data",IF(NOT(ISNUMBER(C1408)),"Confira o valor",IF(C1408&lt;=0,"Valor maior que zero",IF(COUNTIFS(Medios,D1408)&lt;&gt;1,"Escolha um meio",IF(COUNTIFS(GastoID,A1408)&lt;&gt;1,"Confira o ID da despesa",IF(SUMIFS(GastoValido,GastoID,A1408)&lt;=0,"Corrija a obrigação",IF(B1408&lt;SUMIFS(GastoFecha,GastoID,A1408),"Anterior à despesa","OK"))))))))))))</f>
        <v/>
      </c>
      <c r="H1408" s="34" t="n">
        <f aca="false">IF(G1408="OK",C1408,0)</f>
        <v>0</v>
      </c>
    </row>
    <row r="1409" customFormat="false" ht="25" hidden="false" customHeight="true" outlineLevel="0" collapsed="false">
      <c r="A1409" s="31"/>
      <c r="B1409" s="32"/>
      <c r="C1409" s="33"/>
      <c r="D1409" s="31"/>
      <c r="E1409" s="31"/>
      <c r="F1409" s="31"/>
      <c r="G1409" s="36" t="str">
        <f aca="false">IF(COUNTA(A1409:F1409)=0,"",IF(E1409="","Falta o código",IF(E1409&lt;&gt;TRIM(E1409),"Confira o código",IF(COUNTIFS(PagoID,E1409)&gt;1,"Código repetido",IF(NOT(ISNUMBER(B1409)),"Confira a data",IF(OR(B1409&lt;1,B1409&gt;73415,INT(B1409)&lt;&gt;B1409),"Confira a data",IF(NOT(ISNUMBER(C1409)),"Confira o valor",IF(C1409&lt;=0,"Valor maior que zero",IF(COUNTIFS(Medios,D1409)&lt;&gt;1,"Escolha um meio",IF(COUNTIFS(GastoID,A1409)&lt;&gt;1,"Confira o ID da despesa",IF(SUMIFS(GastoValido,GastoID,A1409)&lt;=0,"Corrija a obrigação",IF(B1409&lt;SUMIFS(GastoFecha,GastoID,A1409),"Anterior à despesa","OK"))))))))))))</f>
        <v/>
      </c>
      <c r="H1409" s="34" t="n">
        <f aca="false">IF(G1409="OK",C1409,0)</f>
        <v>0</v>
      </c>
    </row>
    <row r="1410" customFormat="false" ht="25" hidden="false" customHeight="true" outlineLevel="0" collapsed="false">
      <c r="A1410" s="31"/>
      <c r="B1410" s="32"/>
      <c r="C1410" s="33"/>
      <c r="D1410" s="31"/>
      <c r="E1410" s="31"/>
      <c r="F1410" s="31"/>
      <c r="G1410" s="36" t="str">
        <f aca="false">IF(COUNTA(A1410:F1410)=0,"",IF(E1410="","Falta o código",IF(E1410&lt;&gt;TRIM(E1410),"Confira o código",IF(COUNTIFS(PagoID,E1410)&gt;1,"Código repetido",IF(NOT(ISNUMBER(B1410)),"Confira a data",IF(OR(B1410&lt;1,B1410&gt;73415,INT(B1410)&lt;&gt;B1410),"Confira a data",IF(NOT(ISNUMBER(C1410)),"Confira o valor",IF(C1410&lt;=0,"Valor maior que zero",IF(COUNTIFS(Medios,D1410)&lt;&gt;1,"Escolha um meio",IF(COUNTIFS(GastoID,A1410)&lt;&gt;1,"Confira o ID da despesa",IF(SUMIFS(GastoValido,GastoID,A1410)&lt;=0,"Corrija a obrigação",IF(B1410&lt;SUMIFS(GastoFecha,GastoID,A1410),"Anterior à despesa","OK"))))))))))))</f>
        <v/>
      </c>
      <c r="H1410" s="34" t="n">
        <f aca="false">IF(G1410="OK",C1410,0)</f>
        <v>0</v>
      </c>
    </row>
    <row r="1411" customFormat="false" ht="25" hidden="false" customHeight="true" outlineLevel="0" collapsed="false">
      <c r="A1411" s="31"/>
      <c r="B1411" s="32"/>
      <c r="C1411" s="33"/>
      <c r="D1411" s="31"/>
      <c r="E1411" s="31"/>
      <c r="F1411" s="31"/>
      <c r="G1411" s="36" t="str">
        <f aca="false">IF(COUNTA(A1411:F1411)=0,"",IF(E1411="","Falta o código",IF(E1411&lt;&gt;TRIM(E1411),"Confira o código",IF(COUNTIFS(PagoID,E1411)&gt;1,"Código repetido",IF(NOT(ISNUMBER(B1411)),"Confira a data",IF(OR(B1411&lt;1,B1411&gt;73415,INT(B1411)&lt;&gt;B1411),"Confira a data",IF(NOT(ISNUMBER(C1411)),"Confira o valor",IF(C1411&lt;=0,"Valor maior que zero",IF(COUNTIFS(Medios,D1411)&lt;&gt;1,"Escolha um meio",IF(COUNTIFS(GastoID,A1411)&lt;&gt;1,"Confira o ID da despesa",IF(SUMIFS(GastoValido,GastoID,A1411)&lt;=0,"Corrija a obrigação",IF(B1411&lt;SUMIFS(GastoFecha,GastoID,A1411),"Anterior à despesa","OK"))))))))))))</f>
        <v/>
      </c>
      <c r="H1411" s="34" t="n">
        <f aca="false">IF(G1411="OK",C1411,0)</f>
        <v>0</v>
      </c>
    </row>
    <row r="1412" customFormat="false" ht="25" hidden="false" customHeight="true" outlineLevel="0" collapsed="false">
      <c r="A1412" s="31"/>
      <c r="B1412" s="32"/>
      <c r="C1412" s="33"/>
      <c r="D1412" s="31"/>
      <c r="E1412" s="31"/>
      <c r="F1412" s="31"/>
      <c r="G1412" s="36" t="str">
        <f aca="false">IF(COUNTA(A1412:F1412)=0,"",IF(E1412="","Falta o código",IF(E1412&lt;&gt;TRIM(E1412),"Confira o código",IF(COUNTIFS(PagoID,E1412)&gt;1,"Código repetido",IF(NOT(ISNUMBER(B1412)),"Confira a data",IF(OR(B1412&lt;1,B1412&gt;73415,INT(B1412)&lt;&gt;B1412),"Confira a data",IF(NOT(ISNUMBER(C1412)),"Confira o valor",IF(C1412&lt;=0,"Valor maior que zero",IF(COUNTIFS(Medios,D1412)&lt;&gt;1,"Escolha um meio",IF(COUNTIFS(GastoID,A1412)&lt;&gt;1,"Confira o ID da despesa",IF(SUMIFS(GastoValido,GastoID,A1412)&lt;=0,"Corrija a obrigação",IF(B1412&lt;SUMIFS(GastoFecha,GastoID,A1412),"Anterior à despesa","OK"))))))))))))</f>
        <v/>
      </c>
      <c r="H1412" s="34" t="n">
        <f aca="false">IF(G1412="OK",C1412,0)</f>
        <v>0</v>
      </c>
    </row>
    <row r="1413" customFormat="false" ht="25" hidden="false" customHeight="true" outlineLevel="0" collapsed="false">
      <c r="A1413" s="31"/>
      <c r="B1413" s="32"/>
      <c r="C1413" s="33"/>
      <c r="D1413" s="31"/>
      <c r="E1413" s="31"/>
      <c r="F1413" s="31"/>
      <c r="G1413" s="36" t="str">
        <f aca="false">IF(COUNTA(A1413:F1413)=0,"",IF(E1413="","Falta o código",IF(E1413&lt;&gt;TRIM(E1413),"Confira o código",IF(COUNTIFS(PagoID,E1413)&gt;1,"Código repetido",IF(NOT(ISNUMBER(B1413)),"Confira a data",IF(OR(B1413&lt;1,B1413&gt;73415,INT(B1413)&lt;&gt;B1413),"Confira a data",IF(NOT(ISNUMBER(C1413)),"Confira o valor",IF(C1413&lt;=0,"Valor maior que zero",IF(COUNTIFS(Medios,D1413)&lt;&gt;1,"Escolha um meio",IF(COUNTIFS(GastoID,A1413)&lt;&gt;1,"Confira o ID da despesa",IF(SUMIFS(GastoValido,GastoID,A1413)&lt;=0,"Corrija a obrigação",IF(B1413&lt;SUMIFS(GastoFecha,GastoID,A1413),"Anterior à despesa","OK"))))))))))))</f>
        <v/>
      </c>
      <c r="H1413" s="34" t="n">
        <f aca="false">IF(G1413="OK",C1413,0)</f>
        <v>0</v>
      </c>
    </row>
    <row r="1414" customFormat="false" ht="25" hidden="false" customHeight="true" outlineLevel="0" collapsed="false">
      <c r="A1414" s="31"/>
      <c r="B1414" s="32"/>
      <c r="C1414" s="33"/>
      <c r="D1414" s="31"/>
      <c r="E1414" s="31"/>
      <c r="F1414" s="31"/>
      <c r="G1414" s="36" t="str">
        <f aca="false">IF(COUNTA(A1414:F1414)=0,"",IF(E1414="","Falta o código",IF(E1414&lt;&gt;TRIM(E1414),"Confira o código",IF(COUNTIFS(PagoID,E1414)&gt;1,"Código repetido",IF(NOT(ISNUMBER(B1414)),"Confira a data",IF(OR(B1414&lt;1,B1414&gt;73415,INT(B1414)&lt;&gt;B1414),"Confira a data",IF(NOT(ISNUMBER(C1414)),"Confira o valor",IF(C1414&lt;=0,"Valor maior que zero",IF(COUNTIFS(Medios,D1414)&lt;&gt;1,"Escolha um meio",IF(COUNTIFS(GastoID,A1414)&lt;&gt;1,"Confira o ID da despesa",IF(SUMIFS(GastoValido,GastoID,A1414)&lt;=0,"Corrija a obrigação",IF(B1414&lt;SUMIFS(GastoFecha,GastoID,A1414),"Anterior à despesa","OK"))))))))))))</f>
        <v/>
      </c>
      <c r="H1414" s="34" t="n">
        <f aca="false">IF(G1414="OK",C1414,0)</f>
        <v>0</v>
      </c>
    </row>
    <row r="1415" customFormat="false" ht="25" hidden="false" customHeight="true" outlineLevel="0" collapsed="false">
      <c r="A1415" s="31"/>
      <c r="B1415" s="32"/>
      <c r="C1415" s="33"/>
      <c r="D1415" s="31"/>
      <c r="E1415" s="31"/>
      <c r="F1415" s="31"/>
      <c r="G1415" s="36" t="str">
        <f aca="false">IF(COUNTA(A1415:F1415)=0,"",IF(E1415="","Falta o código",IF(E1415&lt;&gt;TRIM(E1415),"Confira o código",IF(COUNTIFS(PagoID,E1415)&gt;1,"Código repetido",IF(NOT(ISNUMBER(B1415)),"Confira a data",IF(OR(B1415&lt;1,B1415&gt;73415,INT(B1415)&lt;&gt;B1415),"Confira a data",IF(NOT(ISNUMBER(C1415)),"Confira o valor",IF(C1415&lt;=0,"Valor maior que zero",IF(COUNTIFS(Medios,D1415)&lt;&gt;1,"Escolha um meio",IF(COUNTIFS(GastoID,A1415)&lt;&gt;1,"Confira o ID da despesa",IF(SUMIFS(GastoValido,GastoID,A1415)&lt;=0,"Corrija a obrigação",IF(B1415&lt;SUMIFS(GastoFecha,GastoID,A1415),"Anterior à despesa","OK"))))))))))))</f>
        <v/>
      </c>
      <c r="H1415" s="34" t="n">
        <f aca="false">IF(G1415="OK",C1415,0)</f>
        <v>0</v>
      </c>
    </row>
    <row r="1416" customFormat="false" ht="25" hidden="false" customHeight="true" outlineLevel="0" collapsed="false">
      <c r="A1416" s="31"/>
      <c r="B1416" s="32"/>
      <c r="C1416" s="33"/>
      <c r="D1416" s="31"/>
      <c r="E1416" s="31"/>
      <c r="F1416" s="31"/>
      <c r="G1416" s="36" t="str">
        <f aca="false">IF(COUNTA(A1416:F1416)=0,"",IF(E1416="","Falta o código",IF(E1416&lt;&gt;TRIM(E1416),"Confira o código",IF(COUNTIFS(PagoID,E1416)&gt;1,"Código repetido",IF(NOT(ISNUMBER(B1416)),"Confira a data",IF(OR(B1416&lt;1,B1416&gt;73415,INT(B1416)&lt;&gt;B1416),"Confira a data",IF(NOT(ISNUMBER(C1416)),"Confira o valor",IF(C1416&lt;=0,"Valor maior que zero",IF(COUNTIFS(Medios,D1416)&lt;&gt;1,"Escolha um meio",IF(COUNTIFS(GastoID,A1416)&lt;&gt;1,"Confira o ID da despesa",IF(SUMIFS(GastoValido,GastoID,A1416)&lt;=0,"Corrija a obrigação",IF(B1416&lt;SUMIFS(GastoFecha,GastoID,A1416),"Anterior à despesa","OK"))))))))))))</f>
        <v/>
      </c>
      <c r="H1416" s="34" t="n">
        <f aca="false">IF(G1416="OK",C1416,0)</f>
        <v>0</v>
      </c>
    </row>
    <row r="1417" customFormat="false" ht="25" hidden="false" customHeight="true" outlineLevel="0" collapsed="false">
      <c r="A1417" s="31"/>
      <c r="B1417" s="32"/>
      <c r="C1417" s="33"/>
      <c r="D1417" s="31"/>
      <c r="E1417" s="31"/>
      <c r="F1417" s="31"/>
      <c r="G1417" s="36" t="str">
        <f aca="false">IF(COUNTA(A1417:F1417)=0,"",IF(E1417="","Falta o código",IF(E1417&lt;&gt;TRIM(E1417),"Confira o código",IF(COUNTIFS(PagoID,E1417)&gt;1,"Código repetido",IF(NOT(ISNUMBER(B1417)),"Confira a data",IF(OR(B1417&lt;1,B1417&gt;73415,INT(B1417)&lt;&gt;B1417),"Confira a data",IF(NOT(ISNUMBER(C1417)),"Confira o valor",IF(C1417&lt;=0,"Valor maior que zero",IF(COUNTIFS(Medios,D1417)&lt;&gt;1,"Escolha um meio",IF(COUNTIFS(GastoID,A1417)&lt;&gt;1,"Confira o ID da despesa",IF(SUMIFS(GastoValido,GastoID,A1417)&lt;=0,"Corrija a obrigação",IF(B1417&lt;SUMIFS(GastoFecha,GastoID,A1417),"Anterior à despesa","OK"))))))))))))</f>
        <v/>
      </c>
      <c r="H1417" s="34" t="n">
        <f aca="false">IF(G1417="OK",C1417,0)</f>
        <v>0</v>
      </c>
    </row>
    <row r="1418" customFormat="false" ht="25" hidden="false" customHeight="true" outlineLevel="0" collapsed="false">
      <c r="A1418" s="31"/>
      <c r="B1418" s="32"/>
      <c r="C1418" s="33"/>
      <c r="D1418" s="31"/>
      <c r="E1418" s="31"/>
      <c r="F1418" s="31"/>
      <c r="G1418" s="36" t="str">
        <f aca="false">IF(COUNTA(A1418:F1418)=0,"",IF(E1418="","Falta o código",IF(E1418&lt;&gt;TRIM(E1418),"Confira o código",IF(COUNTIFS(PagoID,E1418)&gt;1,"Código repetido",IF(NOT(ISNUMBER(B1418)),"Confira a data",IF(OR(B1418&lt;1,B1418&gt;73415,INT(B1418)&lt;&gt;B1418),"Confira a data",IF(NOT(ISNUMBER(C1418)),"Confira o valor",IF(C1418&lt;=0,"Valor maior que zero",IF(COUNTIFS(Medios,D1418)&lt;&gt;1,"Escolha um meio",IF(COUNTIFS(GastoID,A1418)&lt;&gt;1,"Confira o ID da despesa",IF(SUMIFS(GastoValido,GastoID,A1418)&lt;=0,"Corrija a obrigação",IF(B1418&lt;SUMIFS(GastoFecha,GastoID,A1418),"Anterior à despesa","OK"))))))))))))</f>
        <v/>
      </c>
      <c r="H1418" s="34" t="n">
        <f aca="false">IF(G1418="OK",C1418,0)</f>
        <v>0</v>
      </c>
    </row>
    <row r="1419" customFormat="false" ht="25" hidden="false" customHeight="true" outlineLevel="0" collapsed="false">
      <c r="A1419" s="31"/>
      <c r="B1419" s="32"/>
      <c r="C1419" s="33"/>
      <c r="D1419" s="31"/>
      <c r="E1419" s="31"/>
      <c r="F1419" s="31"/>
      <c r="G1419" s="36" t="str">
        <f aca="false">IF(COUNTA(A1419:F1419)=0,"",IF(E1419="","Falta o código",IF(E1419&lt;&gt;TRIM(E1419),"Confira o código",IF(COUNTIFS(PagoID,E1419)&gt;1,"Código repetido",IF(NOT(ISNUMBER(B1419)),"Confira a data",IF(OR(B1419&lt;1,B1419&gt;73415,INT(B1419)&lt;&gt;B1419),"Confira a data",IF(NOT(ISNUMBER(C1419)),"Confira o valor",IF(C1419&lt;=0,"Valor maior que zero",IF(COUNTIFS(Medios,D1419)&lt;&gt;1,"Escolha um meio",IF(COUNTIFS(GastoID,A1419)&lt;&gt;1,"Confira o ID da despesa",IF(SUMIFS(GastoValido,GastoID,A1419)&lt;=0,"Corrija a obrigação",IF(B1419&lt;SUMIFS(GastoFecha,GastoID,A1419),"Anterior à despesa","OK"))))))))))))</f>
        <v/>
      </c>
      <c r="H1419" s="34" t="n">
        <f aca="false">IF(G1419="OK",C1419,0)</f>
        <v>0</v>
      </c>
    </row>
    <row r="1420" customFormat="false" ht="25" hidden="false" customHeight="true" outlineLevel="0" collapsed="false">
      <c r="A1420" s="31"/>
      <c r="B1420" s="32"/>
      <c r="C1420" s="33"/>
      <c r="D1420" s="31"/>
      <c r="E1420" s="31"/>
      <c r="F1420" s="31"/>
      <c r="G1420" s="36" t="str">
        <f aca="false">IF(COUNTA(A1420:F1420)=0,"",IF(E1420="","Falta o código",IF(E1420&lt;&gt;TRIM(E1420),"Confira o código",IF(COUNTIFS(PagoID,E1420)&gt;1,"Código repetido",IF(NOT(ISNUMBER(B1420)),"Confira a data",IF(OR(B1420&lt;1,B1420&gt;73415,INT(B1420)&lt;&gt;B1420),"Confira a data",IF(NOT(ISNUMBER(C1420)),"Confira o valor",IF(C1420&lt;=0,"Valor maior que zero",IF(COUNTIFS(Medios,D1420)&lt;&gt;1,"Escolha um meio",IF(COUNTIFS(GastoID,A1420)&lt;&gt;1,"Confira o ID da despesa",IF(SUMIFS(GastoValido,GastoID,A1420)&lt;=0,"Corrija a obrigação",IF(B1420&lt;SUMIFS(GastoFecha,GastoID,A1420),"Anterior à despesa","OK"))))))))))))</f>
        <v/>
      </c>
      <c r="H1420" s="34" t="n">
        <f aca="false">IF(G1420="OK",C1420,0)</f>
        <v>0</v>
      </c>
    </row>
    <row r="1421" customFormat="false" ht="25" hidden="false" customHeight="true" outlineLevel="0" collapsed="false">
      <c r="A1421" s="31"/>
      <c r="B1421" s="32"/>
      <c r="C1421" s="33"/>
      <c r="D1421" s="31"/>
      <c r="E1421" s="31"/>
      <c r="F1421" s="31"/>
      <c r="G1421" s="36" t="str">
        <f aca="false">IF(COUNTA(A1421:F1421)=0,"",IF(E1421="","Falta o código",IF(E1421&lt;&gt;TRIM(E1421),"Confira o código",IF(COUNTIFS(PagoID,E1421)&gt;1,"Código repetido",IF(NOT(ISNUMBER(B1421)),"Confira a data",IF(OR(B1421&lt;1,B1421&gt;73415,INT(B1421)&lt;&gt;B1421),"Confira a data",IF(NOT(ISNUMBER(C1421)),"Confira o valor",IF(C1421&lt;=0,"Valor maior que zero",IF(COUNTIFS(Medios,D1421)&lt;&gt;1,"Escolha um meio",IF(COUNTIFS(GastoID,A1421)&lt;&gt;1,"Confira o ID da despesa",IF(SUMIFS(GastoValido,GastoID,A1421)&lt;=0,"Corrija a obrigação",IF(B1421&lt;SUMIFS(GastoFecha,GastoID,A1421),"Anterior à despesa","OK"))))))))))))</f>
        <v/>
      </c>
      <c r="H1421" s="34" t="n">
        <f aca="false">IF(G1421="OK",C1421,0)</f>
        <v>0</v>
      </c>
    </row>
    <row r="1422" customFormat="false" ht="25" hidden="false" customHeight="true" outlineLevel="0" collapsed="false">
      <c r="A1422" s="31"/>
      <c r="B1422" s="32"/>
      <c r="C1422" s="33"/>
      <c r="D1422" s="31"/>
      <c r="E1422" s="31"/>
      <c r="F1422" s="31"/>
      <c r="G1422" s="36" t="str">
        <f aca="false">IF(COUNTA(A1422:F1422)=0,"",IF(E1422="","Falta o código",IF(E1422&lt;&gt;TRIM(E1422),"Confira o código",IF(COUNTIFS(PagoID,E1422)&gt;1,"Código repetido",IF(NOT(ISNUMBER(B1422)),"Confira a data",IF(OR(B1422&lt;1,B1422&gt;73415,INT(B1422)&lt;&gt;B1422),"Confira a data",IF(NOT(ISNUMBER(C1422)),"Confira o valor",IF(C1422&lt;=0,"Valor maior que zero",IF(COUNTIFS(Medios,D1422)&lt;&gt;1,"Escolha um meio",IF(COUNTIFS(GastoID,A1422)&lt;&gt;1,"Confira o ID da despesa",IF(SUMIFS(GastoValido,GastoID,A1422)&lt;=0,"Corrija a obrigação",IF(B1422&lt;SUMIFS(GastoFecha,GastoID,A1422),"Anterior à despesa","OK"))))))))))))</f>
        <v/>
      </c>
      <c r="H1422" s="34" t="n">
        <f aca="false">IF(G1422="OK",C1422,0)</f>
        <v>0</v>
      </c>
    </row>
    <row r="1423" customFormat="false" ht="25" hidden="false" customHeight="true" outlineLevel="0" collapsed="false">
      <c r="A1423" s="31"/>
      <c r="B1423" s="32"/>
      <c r="C1423" s="33"/>
      <c r="D1423" s="31"/>
      <c r="E1423" s="31"/>
      <c r="F1423" s="31"/>
      <c r="G1423" s="36" t="str">
        <f aca="false">IF(COUNTA(A1423:F1423)=0,"",IF(E1423="","Falta o código",IF(E1423&lt;&gt;TRIM(E1423),"Confira o código",IF(COUNTIFS(PagoID,E1423)&gt;1,"Código repetido",IF(NOT(ISNUMBER(B1423)),"Confira a data",IF(OR(B1423&lt;1,B1423&gt;73415,INT(B1423)&lt;&gt;B1423),"Confira a data",IF(NOT(ISNUMBER(C1423)),"Confira o valor",IF(C1423&lt;=0,"Valor maior que zero",IF(COUNTIFS(Medios,D1423)&lt;&gt;1,"Escolha um meio",IF(COUNTIFS(GastoID,A1423)&lt;&gt;1,"Confira o ID da despesa",IF(SUMIFS(GastoValido,GastoID,A1423)&lt;=0,"Corrija a obrigação",IF(B1423&lt;SUMIFS(GastoFecha,GastoID,A1423),"Anterior à despesa","OK"))))))))))))</f>
        <v/>
      </c>
      <c r="H1423" s="34" t="n">
        <f aca="false">IF(G1423="OK",C1423,0)</f>
        <v>0</v>
      </c>
    </row>
    <row r="1424" customFormat="false" ht="25" hidden="false" customHeight="true" outlineLevel="0" collapsed="false">
      <c r="A1424" s="31"/>
      <c r="B1424" s="32"/>
      <c r="C1424" s="33"/>
      <c r="D1424" s="31"/>
      <c r="E1424" s="31"/>
      <c r="F1424" s="31"/>
      <c r="G1424" s="36" t="str">
        <f aca="false">IF(COUNTA(A1424:F1424)=0,"",IF(E1424="","Falta o código",IF(E1424&lt;&gt;TRIM(E1424),"Confira o código",IF(COUNTIFS(PagoID,E1424)&gt;1,"Código repetido",IF(NOT(ISNUMBER(B1424)),"Confira a data",IF(OR(B1424&lt;1,B1424&gt;73415,INT(B1424)&lt;&gt;B1424),"Confira a data",IF(NOT(ISNUMBER(C1424)),"Confira o valor",IF(C1424&lt;=0,"Valor maior que zero",IF(COUNTIFS(Medios,D1424)&lt;&gt;1,"Escolha um meio",IF(COUNTIFS(GastoID,A1424)&lt;&gt;1,"Confira o ID da despesa",IF(SUMIFS(GastoValido,GastoID,A1424)&lt;=0,"Corrija a obrigação",IF(B1424&lt;SUMIFS(GastoFecha,GastoID,A1424),"Anterior à despesa","OK"))))))))))))</f>
        <v/>
      </c>
      <c r="H1424" s="34" t="n">
        <f aca="false">IF(G1424="OK",C1424,0)</f>
        <v>0</v>
      </c>
    </row>
    <row r="1425" customFormat="false" ht="25" hidden="false" customHeight="true" outlineLevel="0" collapsed="false">
      <c r="A1425" s="31"/>
      <c r="B1425" s="32"/>
      <c r="C1425" s="33"/>
      <c r="D1425" s="31"/>
      <c r="E1425" s="31"/>
      <c r="F1425" s="31"/>
      <c r="G1425" s="36" t="str">
        <f aca="false">IF(COUNTA(A1425:F1425)=0,"",IF(E1425="","Falta o código",IF(E1425&lt;&gt;TRIM(E1425),"Confira o código",IF(COUNTIFS(PagoID,E1425)&gt;1,"Código repetido",IF(NOT(ISNUMBER(B1425)),"Confira a data",IF(OR(B1425&lt;1,B1425&gt;73415,INT(B1425)&lt;&gt;B1425),"Confira a data",IF(NOT(ISNUMBER(C1425)),"Confira o valor",IF(C1425&lt;=0,"Valor maior que zero",IF(COUNTIFS(Medios,D1425)&lt;&gt;1,"Escolha um meio",IF(COUNTIFS(GastoID,A1425)&lt;&gt;1,"Confira o ID da despesa",IF(SUMIFS(GastoValido,GastoID,A1425)&lt;=0,"Corrija a obrigação",IF(B1425&lt;SUMIFS(GastoFecha,GastoID,A1425),"Anterior à despesa","OK"))))))))))))</f>
        <v/>
      </c>
      <c r="H1425" s="34" t="n">
        <f aca="false">IF(G1425="OK",C1425,0)</f>
        <v>0</v>
      </c>
    </row>
    <row r="1426" customFormat="false" ht="25" hidden="false" customHeight="true" outlineLevel="0" collapsed="false">
      <c r="A1426" s="31"/>
      <c r="B1426" s="32"/>
      <c r="C1426" s="33"/>
      <c r="D1426" s="31"/>
      <c r="E1426" s="31"/>
      <c r="F1426" s="31"/>
      <c r="G1426" s="36" t="str">
        <f aca="false">IF(COUNTA(A1426:F1426)=0,"",IF(E1426="","Falta o código",IF(E1426&lt;&gt;TRIM(E1426),"Confira o código",IF(COUNTIFS(PagoID,E1426)&gt;1,"Código repetido",IF(NOT(ISNUMBER(B1426)),"Confira a data",IF(OR(B1426&lt;1,B1426&gt;73415,INT(B1426)&lt;&gt;B1426),"Confira a data",IF(NOT(ISNUMBER(C1426)),"Confira o valor",IF(C1426&lt;=0,"Valor maior que zero",IF(COUNTIFS(Medios,D1426)&lt;&gt;1,"Escolha um meio",IF(COUNTIFS(GastoID,A1426)&lt;&gt;1,"Confira o ID da despesa",IF(SUMIFS(GastoValido,GastoID,A1426)&lt;=0,"Corrija a obrigação",IF(B1426&lt;SUMIFS(GastoFecha,GastoID,A1426),"Anterior à despesa","OK"))))))))))))</f>
        <v/>
      </c>
      <c r="H1426" s="34" t="n">
        <f aca="false">IF(G1426="OK",C1426,0)</f>
        <v>0</v>
      </c>
    </row>
    <row r="1427" customFormat="false" ht="25" hidden="false" customHeight="true" outlineLevel="0" collapsed="false">
      <c r="A1427" s="31"/>
      <c r="B1427" s="32"/>
      <c r="C1427" s="33"/>
      <c r="D1427" s="31"/>
      <c r="E1427" s="31"/>
      <c r="F1427" s="31"/>
      <c r="G1427" s="36" t="str">
        <f aca="false">IF(COUNTA(A1427:F1427)=0,"",IF(E1427="","Falta o código",IF(E1427&lt;&gt;TRIM(E1427),"Confira o código",IF(COUNTIFS(PagoID,E1427)&gt;1,"Código repetido",IF(NOT(ISNUMBER(B1427)),"Confira a data",IF(OR(B1427&lt;1,B1427&gt;73415,INT(B1427)&lt;&gt;B1427),"Confira a data",IF(NOT(ISNUMBER(C1427)),"Confira o valor",IF(C1427&lt;=0,"Valor maior que zero",IF(COUNTIFS(Medios,D1427)&lt;&gt;1,"Escolha um meio",IF(COUNTIFS(GastoID,A1427)&lt;&gt;1,"Confira o ID da despesa",IF(SUMIFS(GastoValido,GastoID,A1427)&lt;=0,"Corrija a obrigação",IF(B1427&lt;SUMIFS(GastoFecha,GastoID,A1427),"Anterior à despesa","OK"))))))))))))</f>
        <v/>
      </c>
      <c r="H1427" s="34" t="n">
        <f aca="false">IF(G1427="OK",C1427,0)</f>
        <v>0</v>
      </c>
    </row>
    <row r="1428" customFormat="false" ht="25" hidden="false" customHeight="true" outlineLevel="0" collapsed="false">
      <c r="A1428" s="31"/>
      <c r="B1428" s="32"/>
      <c r="C1428" s="33"/>
      <c r="D1428" s="31"/>
      <c r="E1428" s="31"/>
      <c r="F1428" s="31"/>
      <c r="G1428" s="36" t="str">
        <f aca="false">IF(COUNTA(A1428:F1428)=0,"",IF(E1428="","Falta o código",IF(E1428&lt;&gt;TRIM(E1428),"Confira o código",IF(COUNTIFS(PagoID,E1428)&gt;1,"Código repetido",IF(NOT(ISNUMBER(B1428)),"Confira a data",IF(OR(B1428&lt;1,B1428&gt;73415,INT(B1428)&lt;&gt;B1428),"Confira a data",IF(NOT(ISNUMBER(C1428)),"Confira o valor",IF(C1428&lt;=0,"Valor maior que zero",IF(COUNTIFS(Medios,D1428)&lt;&gt;1,"Escolha um meio",IF(COUNTIFS(GastoID,A1428)&lt;&gt;1,"Confira o ID da despesa",IF(SUMIFS(GastoValido,GastoID,A1428)&lt;=0,"Corrija a obrigação",IF(B1428&lt;SUMIFS(GastoFecha,GastoID,A1428),"Anterior à despesa","OK"))))))))))))</f>
        <v/>
      </c>
      <c r="H1428" s="34" t="n">
        <f aca="false">IF(G1428="OK",C1428,0)</f>
        <v>0</v>
      </c>
    </row>
    <row r="1429" customFormat="false" ht="25" hidden="false" customHeight="true" outlineLevel="0" collapsed="false">
      <c r="A1429" s="31"/>
      <c r="B1429" s="32"/>
      <c r="C1429" s="33"/>
      <c r="D1429" s="31"/>
      <c r="E1429" s="31"/>
      <c r="F1429" s="31"/>
      <c r="G1429" s="36" t="str">
        <f aca="false">IF(COUNTA(A1429:F1429)=0,"",IF(E1429="","Falta o código",IF(E1429&lt;&gt;TRIM(E1429),"Confira o código",IF(COUNTIFS(PagoID,E1429)&gt;1,"Código repetido",IF(NOT(ISNUMBER(B1429)),"Confira a data",IF(OR(B1429&lt;1,B1429&gt;73415,INT(B1429)&lt;&gt;B1429),"Confira a data",IF(NOT(ISNUMBER(C1429)),"Confira o valor",IF(C1429&lt;=0,"Valor maior que zero",IF(COUNTIFS(Medios,D1429)&lt;&gt;1,"Escolha um meio",IF(COUNTIFS(GastoID,A1429)&lt;&gt;1,"Confira o ID da despesa",IF(SUMIFS(GastoValido,GastoID,A1429)&lt;=0,"Corrija a obrigação",IF(B1429&lt;SUMIFS(GastoFecha,GastoID,A1429),"Anterior à despesa","OK"))))))))))))</f>
        <v/>
      </c>
      <c r="H1429" s="34" t="n">
        <f aca="false">IF(G1429="OK",C1429,0)</f>
        <v>0</v>
      </c>
    </row>
    <row r="1430" customFormat="false" ht="25" hidden="false" customHeight="true" outlineLevel="0" collapsed="false">
      <c r="A1430" s="31"/>
      <c r="B1430" s="32"/>
      <c r="C1430" s="33"/>
      <c r="D1430" s="31"/>
      <c r="E1430" s="31"/>
      <c r="F1430" s="31"/>
      <c r="G1430" s="36" t="str">
        <f aca="false">IF(COUNTA(A1430:F1430)=0,"",IF(E1430="","Falta o código",IF(E1430&lt;&gt;TRIM(E1430),"Confira o código",IF(COUNTIFS(PagoID,E1430)&gt;1,"Código repetido",IF(NOT(ISNUMBER(B1430)),"Confira a data",IF(OR(B1430&lt;1,B1430&gt;73415,INT(B1430)&lt;&gt;B1430),"Confira a data",IF(NOT(ISNUMBER(C1430)),"Confira o valor",IF(C1430&lt;=0,"Valor maior que zero",IF(COUNTIFS(Medios,D1430)&lt;&gt;1,"Escolha um meio",IF(COUNTIFS(GastoID,A1430)&lt;&gt;1,"Confira o ID da despesa",IF(SUMIFS(GastoValido,GastoID,A1430)&lt;=0,"Corrija a obrigação",IF(B1430&lt;SUMIFS(GastoFecha,GastoID,A1430),"Anterior à despesa","OK"))))))))))))</f>
        <v/>
      </c>
      <c r="H1430" s="34" t="n">
        <f aca="false">IF(G1430="OK",C1430,0)</f>
        <v>0</v>
      </c>
    </row>
    <row r="1431" customFormat="false" ht="25" hidden="false" customHeight="true" outlineLevel="0" collapsed="false">
      <c r="A1431" s="31"/>
      <c r="B1431" s="32"/>
      <c r="C1431" s="33"/>
      <c r="D1431" s="31"/>
      <c r="E1431" s="31"/>
      <c r="F1431" s="31"/>
      <c r="G1431" s="36" t="str">
        <f aca="false">IF(COUNTA(A1431:F1431)=0,"",IF(E1431="","Falta o código",IF(E1431&lt;&gt;TRIM(E1431),"Confira o código",IF(COUNTIFS(PagoID,E1431)&gt;1,"Código repetido",IF(NOT(ISNUMBER(B1431)),"Confira a data",IF(OR(B1431&lt;1,B1431&gt;73415,INT(B1431)&lt;&gt;B1431),"Confira a data",IF(NOT(ISNUMBER(C1431)),"Confira o valor",IF(C1431&lt;=0,"Valor maior que zero",IF(COUNTIFS(Medios,D1431)&lt;&gt;1,"Escolha um meio",IF(COUNTIFS(GastoID,A1431)&lt;&gt;1,"Confira o ID da despesa",IF(SUMIFS(GastoValido,GastoID,A1431)&lt;=0,"Corrija a obrigação",IF(B1431&lt;SUMIFS(GastoFecha,GastoID,A1431),"Anterior à despesa","OK"))))))))))))</f>
        <v/>
      </c>
      <c r="H1431" s="34" t="n">
        <f aca="false">IF(G1431="OK",C1431,0)</f>
        <v>0</v>
      </c>
    </row>
    <row r="1432" customFormat="false" ht="25" hidden="false" customHeight="true" outlineLevel="0" collapsed="false">
      <c r="A1432" s="31"/>
      <c r="B1432" s="32"/>
      <c r="C1432" s="33"/>
      <c r="D1432" s="31"/>
      <c r="E1432" s="31"/>
      <c r="F1432" s="31"/>
      <c r="G1432" s="36" t="str">
        <f aca="false">IF(COUNTA(A1432:F1432)=0,"",IF(E1432="","Falta o código",IF(E1432&lt;&gt;TRIM(E1432),"Confira o código",IF(COUNTIFS(PagoID,E1432)&gt;1,"Código repetido",IF(NOT(ISNUMBER(B1432)),"Confira a data",IF(OR(B1432&lt;1,B1432&gt;73415,INT(B1432)&lt;&gt;B1432),"Confira a data",IF(NOT(ISNUMBER(C1432)),"Confira o valor",IF(C1432&lt;=0,"Valor maior que zero",IF(COUNTIFS(Medios,D1432)&lt;&gt;1,"Escolha um meio",IF(COUNTIFS(GastoID,A1432)&lt;&gt;1,"Confira o ID da despesa",IF(SUMIFS(GastoValido,GastoID,A1432)&lt;=0,"Corrija a obrigação",IF(B1432&lt;SUMIFS(GastoFecha,GastoID,A1432),"Anterior à despesa","OK"))))))))))))</f>
        <v/>
      </c>
      <c r="H1432" s="34" t="n">
        <f aca="false">IF(G1432="OK",C1432,0)</f>
        <v>0</v>
      </c>
    </row>
    <row r="1433" customFormat="false" ht="25" hidden="false" customHeight="true" outlineLevel="0" collapsed="false">
      <c r="A1433" s="31"/>
      <c r="B1433" s="32"/>
      <c r="C1433" s="33"/>
      <c r="D1433" s="31"/>
      <c r="E1433" s="31"/>
      <c r="F1433" s="31"/>
      <c r="G1433" s="36" t="str">
        <f aca="false">IF(COUNTA(A1433:F1433)=0,"",IF(E1433="","Falta o código",IF(E1433&lt;&gt;TRIM(E1433),"Confira o código",IF(COUNTIFS(PagoID,E1433)&gt;1,"Código repetido",IF(NOT(ISNUMBER(B1433)),"Confira a data",IF(OR(B1433&lt;1,B1433&gt;73415,INT(B1433)&lt;&gt;B1433),"Confira a data",IF(NOT(ISNUMBER(C1433)),"Confira o valor",IF(C1433&lt;=0,"Valor maior que zero",IF(COUNTIFS(Medios,D1433)&lt;&gt;1,"Escolha um meio",IF(COUNTIFS(GastoID,A1433)&lt;&gt;1,"Confira o ID da despesa",IF(SUMIFS(GastoValido,GastoID,A1433)&lt;=0,"Corrija a obrigação",IF(B1433&lt;SUMIFS(GastoFecha,GastoID,A1433),"Anterior à despesa","OK"))))))))))))</f>
        <v/>
      </c>
      <c r="H1433" s="34" t="n">
        <f aca="false">IF(G1433="OK",C1433,0)</f>
        <v>0</v>
      </c>
    </row>
    <row r="1434" customFormat="false" ht="25" hidden="false" customHeight="true" outlineLevel="0" collapsed="false">
      <c r="A1434" s="31"/>
      <c r="B1434" s="32"/>
      <c r="C1434" s="33"/>
      <c r="D1434" s="31"/>
      <c r="E1434" s="31"/>
      <c r="F1434" s="31"/>
      <c r="G1434" s="36" t="str">
        <f aca="false">IF(COUNTA(A1434:F1434)=0,"",IF(E1434="","Falta o código",IF(E1434&lt;&gt;TRIM(E1434),"Confira o código",IF(COUNTIFS(PagoID,E1434)&gt;1,"Código repetido",IF(NOT(ISNUMBER(B1434)),"Confira a data",IF(OR(B1434&lt;1,B1434&gt;73415,INT(B1434)&lt;&gt;B1434),"Confira a data",IF(NOT(ISNUMBER(C1434)),"Confira o valor",IF(C1434&lt;=0,"Valor maior que zero",IF(COUNTIFS(Medios,D1434)&lt;&gt;1,"Escolha um meio",IF(COUNTIFS(GastoID,A1434)&lt;&gt;1,"Confira o ID da despesa",IF(SUMIFS(GastoValido,GastoID,A1434)&lt;=0,"Corrija a obrigação",IF(B1434&lt;SUMIFS(GastoFecha,GastoID,A1434),"Anterior à despesa","OK"))))))))))))</f>
        <v/>
      </c>
      <c r="H1434" s="34" t="n">
        <f aca="false">IF(G1434="OK",C1434,0)</f>
        <v>0</v>
      </c>
    </row>
    <row r="1435" customFormat="false" ht="25" hidden="false" customHeight="true" outlineLevel="0" collapsed="false">
      <c r="A1435" s="31"/>
      <c r="B1435" s="32"/>
      <c r="C1435" s="33"/>
      <c r="D1435" s="31"/>
      <c r="E1435" s="31"/>
      <c r="F1435" s="31"/>
      <c r="G1435" s="36" t="str">
        <f aca="false">IF(COUNTA(A1435:F1435)=0,"",IF(E1435="","Falta o código",IF(E1435&lt;&gt;TRIM(E1435),"Confira o código",IF(COUNTIFS(PagoID,E1435)&gt;1,"Código repetido",IF(NOT(ISNUMBER(B1435)),"Confira a data",IF(OR(B1435&lt;1,B1435&gt;73415,INT(B1435)&lt;&gt;B1435),"Confira a data",IF(NOT(ISNUMBER(C1435)),"Confira o valor",IF(C1435&lt;=0,"Valor maior que zero",IF(COUNTIFS(Medios,D1435)&lt;&gt;1,"Escolha um meio",IF(COUNTIFS(GastoID,A1435)&lt;&gt;1,"Confira o ID da despesa",IF(SUMIFS(GastoValido,GastoID,A1435)&lt;=0,"Corrija a obrigação",IF(B1435&lt;SUMIFS(GastoFecha,GastoID,A1435),"Anterior à despesa","OK"))))))))))))</f>
        <v/>
      </c>
      <c r="H1435" s="34" t="n">
        <f aca="false">IF(G1435="OK",C1435,0)</f>
        <v>0</v>
      </c>
    </row>
    <row r="1436" customFormat="false" ht="25" hidden="false" customHeight="true" outlineLevel="0" collapsed="false">
      <c r="A1436" s="31"/>
      <c r="B1436" s="32"/>
      <c r="C1436" s="33"/>
      <c r="D1436" s="31"/>
      <c r="E1436" s="31"/>
      <c r="F1436" s="31"/>
      <c r="G1436" s="36" t="str">
        <f aca="false">IF(COUNTA(A1436:F1436)=0,"",IF(E1436="","Falta o código",IF(E1436&lt;&gt;TRIM(E1436),"Confira o código",IF(COUNTIFS(PagoID,E1436)&gt;1,"Código repetido",IF(NOT(ISNUMBER(B1436)),"Confira a data",IF(OR(B1436&lt;1,B1436&gt;73415,INT(B1436)&lt;&gt;B1436),"Confira a data",IF(NOT(ISNUMBER(C1436)),"Confira o valor",IF(C1436&lt;=0,"Valor maior que zero",IF(COUNTIFS(Medios,D1436)&lt;&gt;1,"Escolha um meio",IF(COUNTIFS(GastoID,A1436)&lt;&gt;1,"Confira o ID da despesa",IF(SUMIFS(GastoValido,GastoID,A1436)&lt;=0,"Corrija a obrigação",IF(B1436&lt;SUMIFS(GastoFecha,GastoID,A1436),"Anterior à despesa","OK"))))))))))))</f>
        <v/>
      </c>
      <c r="H1436" s="34" t="n">
        <f aca="false">IF(G1436="OK",C1436,0)</f>
        <v>0</v>
      </c>
    </row>
    <row r="1437" customFormat="false" ht="25" hidden="false" customHeight="true" outlineLevel="0" collapsed="false">
      <c r="A1437" s="31"/>
      <c r="B1437" s="32"/>
      <c r="C1437" s="33"/>
      <c r="D1437" s="31"/>
      <c r="E1437" s="31"/>
      <c r="F1437" s="31"/>
      <c r="G1437" s="36" t="str">
        <f aca="false">IF(COUNTA(A1437:F1437)=0,"",IF(E1437="","Falta o código",IF(E1437&lt;&gt;TRIM(E1437),"Confira o código",IF(COUNTIFS(PagoID,E1437)&gt;1,"Código repetido",IF(NOT(ISNUMBER(B1437)),"Confira a data",IF(OR(B1437&lt;1,B1437&gt;73415,INT(B1437)&lt;&gt;B1437),"Confira a data",IF(NOT(ISNUMBER(C1437)),"Confira o valor",IF(C1437&lt;=0,"Valor maior que zero",IF(COUNTIFS(Medios,D1437)&lt;&gt;1,"Escolha um meio",IF(COUNTIFS(GastoID,A1437)&lt;&gt;1,"Confira o ID da despesa",IF(SUMIFS(GastoValido,GastoID,A1437)&lt;=0,"Corrija a obrigação",IF(B1437&lt;SUMIFS(GastoFecha,GastoID,A1437),"Anterior à despesa","OK"))))))))))))</f>
        <v/>
      </c>
      <c r="H1437" s="34" t="n">
        <f aca="false">IF(G1437="OK",C1437,0)</f>
        <v>0</v>
      </c>
    </row>
    <row r="1438" customFormat="false" ht="25" hidden="false" customHeight="true" outlineLevel="0" collapsed="false">
      <c r="A1438" s="31"/>
      <c r="B1438" s="32"/>
      <c r="C1438" s="33"/>
      <c r="D1438" s="31"/>
      <c r="E1438" s="31"/>
      <c r="F1438" s="31"/>
      <c r="G1438" s="36" t="str">
        <f aca="false">IF(COUNTA(A1438:F1438)=0,"",IF(E1438="","Falta o código",IF(E1438&lt;&gt;TRIM(E1438),"Confira o código",IF(COUNTIFS(PagoID,E1438)&gt;1,"Código repetido",IF(NOT(ISNUMBER(B1438)),"Confira a data",IF(OR(B1438&lt;1,B1438&gt;73415,INT(B1438)&lt;&gt;B1438),"Confira a data",IF(NOT(ISNUMBER(C1438)),"Confira o valor",IF(C1438&lt;=0,"Valor maior que zero",IF(COUNTIFS(Medios,D1438)&lt;&gt;1,"Escolha um meio",IF(COUNTIFS(GastoID,A1438)&lt;&gt;1,"Confira o ID da despesa",IF(SUMIFS(GastoValido,GastoID,A1438)&lt;=0,"Corrija a obrigação",IF(B1438&lt;SUMIFS(GastoFecha,GastoID,A1438),"Anterior à despesa","OK"))))))))))))</f>
        <v/>
      </c>
      <c r="H1438" s="34" t="n">
        <f aca="false">IF(G1438="OK",C1438,0)</f>
        <v>0</v>
      </c>
    </row>
    <row r="1439" customFormat="false" ht="25" hidden="false" customHeight="true" outlineLevel="0" collapsed="false">
      <c r="A1439" s="31"/>
      <c r="B1439" s="32"/>
      <c r="C1439" s="33"/>
      <c r="D1439" s="31"/>
      <c r="E1439" s="31"/>
      <c r="F1439" s="31"/>
      <c r="G1439" s="36" t="str">
        <f aca="false">IF(COUNTA(A1439:F1439)=0,"",IF(E1439="","Falta o código",IF(E1439&lt;&gt;TRIM(E1439),"Confira o código",IF(COUNTIFS(PagoID,E1439)&gt;1,"Código repetido",IF(NOT(ISNUMBER(B1439)),"Confira a data",IF(OR(B1439&lt;1,B1439&gt;73415,INT(B1439)&lt;&gt;B1439),"Confira a data",IF(NOT(ISNUMBER(C1439)),"Confira o valor",IF(C1439&lt;=0,"Valor maior que zero",IF(COUNTIFS(Medios,D1439)&lt;&gt;1,"Escolha um meio",IF(COUNTIFS(GastoID,A1439)&lt;&gt;1,"Confira o ID da despesa",IF(SUMIFS(GastoValido,GastoID,A1439)&lt;=0,"Corrija a obrigação",IF(B1439&lt;SUMIFS(GastoFecha,GastoID,A1439),"Anterior à despesa","OK"))))))))))))</f>
        <v/>
      </c>
      <c r="H1439" s="34" t="n">
        <f aca="false">IF(G1439="OK",C1439,0)</f>
        <v>0</v>
      </c>
    </row>
    <row r="1440" customFormat="false" ht="25" hidden="false" customHeight="true" outlineLevel="0" collapsed="false">
      <c r="A1440" s="31"/>
      <c r="B1440" s="32"/>
      <c r="C1440" s="33"/>
      <c r="D1440" s="31"/>
      <c r="E1440" s="31"/>
      <c r="F1440" s="31"/>
      <c r="G1440" s="36" t="str">
        <f aca="false">IF(COUNTA(A1440:F1440)=0,"",IF(E1440="","Falta o código",IF(E1440&lt;&gt;TRIM(E1440),"Confira o código",IF(COUNTIFS(PagoID,E1440)&gt;1,"Código repetido",IF(NOT(ISNUMBER(B1440)),"Confira a data",IF(OR(B1440&lt;1,B1440&gt;73415,INT(B1440)&lt;&gt;B1440),"Confira a data",IF(NOT(ISNUMBER(C1440)),"Confira o valor",IF(C1440&lt;=0,"Valor maior que zero",IF(COUNTIFS(Medios,D1440)&lt;&gt;1,"Escolha um meio",IF(COUNTIFS(GastoID,A1440)&lt;&gt;1,"Confira o ID da despesa",IF(SUMIFS(GastoValido,GastoID,A1440)&lt;=0,"Corrija a obrigação",IF(B1440&lt;SUMIFS(GastoFecha,GastoID,A1440),"Anterior à despesa","OK"))))))))))))</f>
        <v/>
      </c>
      <c r="H1440" s="34" t="n">
        <f aca="false">IF(G1440="OK",C1440,0)</f>
        <v>0</v>
      </c>
    </row>
    <row r="1441" customFormat="false" ht="25" hidden="false" customHeight="true" outlineLevel="0" collapsed="false">
      <c r="A1441" s="31"/>
      <c r="B1441" s="32"/>
      <c r="C1441" s="33"/>
      <c r="D1441" s="31"/>
      <c r="E1441" s="31"/>
      <c r="F1441" s="31"/>
      <c r="G1441" s="36" t="str">
        <f aca="false">IF(COUNTA(A1441:F1441)=0,"",IF(E1441="","Falta o código",IF(E1441&lt;&gt;TRIM(E1441),"Confira o código",IF(COUNTIFS(PagoID,E1441)&gt;1,"Código repetido",IF(NOT(ISNUMBER(B1441)),"Confira a data",IF(OR(B1441&lt;1,B1441&gt;73415,INT(B1441)&lt;&gt;B1441),"Confira a data",IF(NOT(ISNUMBER(C1441)),"Confira o valor",IF(C1441&lt;=0,"Valor maior que zero",IF(COUNTIFS(Medios,D1441)&lt;&gt;1,"Escolha um meio",IF(COUNTIFS(GastoID,A1441)&lt;&gt;1,"Confira o ID da despesa",IF(SUMIFS(GastoValido,GastoID,A1441)&lt;=0,"Corrija a obrigação",IF(B1441&lt;SUMIFS(GastoFecha,GastoID,A1441),"Anterior à despesa","OK"))))))))))))</f>
        <v/>
      </c>
      <c r="H1441" s="34" t="n">
        <f aca="false">IF(G1441="OK",C1441,0)</f>
        <v>0</v>
      </c>
    </row>
    <row r="1442" customFormat="false" ht="25" hidden="false" customHeight="true" outlineLevel="0" collapsed="false">
      <c r="A1442" s="31"/>
      <c r="B1442" s="32"/>
      <c r="C1442" s="33"/>
      <c r="D1442" s="31"/>
      <c r="E1442" s="31"/>
      <c r="F1442" s="31"/>
      <c r="G1442" s="36" t="str">
        <f aca="false">IF(COUNTA(A1442:F1442)=0,"",IF(E1442="","Falta o código",IF(E1442&lt;&gt;TRIM(E1442),"Confira o código",IF(COUNTIFS(PagoID,E1442)&gt;1,"Código repetido",IF(NOT(ISNUMBER(B1442)),"Confira a data",IF(OR(B1442&lt;1,B1442&gt;73415,INT(B1442)&lt;&gt;B1442),"Confira a data",IF(NOT(ISNUMBER(C1442)),"Confira o valor",IF(C1442&lt;=0,"Valor maior que zero",IF(COUNTIFS(Medios,D1442)&lt;&gt;1,"Escolha um meio",IF(COUNTIFS(GastoID,A1442)&lt;&gt;1,"Confira o ID da despesa",IF(SUMIFS(GastoValido,GastoID,A1442)&lt;=0,"Corrija a obrigação",IF(B1442&lt;SUMIFS(GastoFecha,GastoID,A1442),"Anterior à despesa","OK"))))))))))))</f>
        <v/>
      </c>
      <c r="H1442" s="34" t="n">
        <f aca="false">IF(G1442="OK",C1442,0)</f>
        <v>0</v>
      </c>
    </row>
    <row r="1443" customFormat="false" ht="25" hidden="false" customHeight="true" outlineLevel="0" collapsed="false">
      <c r="A1443" s="31"/>
      <c r="B1443" s="32"/>
      <c r="C1443" s="33"/>
      <c r="D1443" s="31"/>
      <c r="E1443" s="31"/>
      <c r="F1443" s="31"/>
      <c r="G1443" s="36" t="str">
        <f aca="false">IF(COUNTA(A1443:F1443)=0,"",IF(E1443="","Falta o código",IF(E1443&lt;&gt;TRIM(E1443),"Confira o código",IF(COUNTIFS(PagoID,E1443)&gt;1,"Código repetido",IF(NOT(ISNUMBER(B1443)),"Confira a data",IF(OR(B1443&lt;1,B1443&gt;73415,INT(B1443)&lt;&gt;B1443),"Confira a data",IF(NOT(ISNUMBER(C1443)),"Confira o valor",IF(C1443&lt;=0,"Valor maior que zero",IF(COUNTIFS(Medios,D1443)&lt;&gt;1,"Escolha um meio",IF(COUNTIFS(GastoID,A1443)&lt;&gt;1,"Confira o ID da despesa",IF(SUMIFS(GastoValido,GastoID,A1443)&lt;=0,"Corrija a obrigação",IF(B1443&lt;SUMIFS(GastoFecha,GastoID,A1443),"Anterior à despesa","OK"))))))))))))</f>
        <v/>
      </c>
      <c r="H1443" s="34" t="n">
        <f aca="false">IF(G1443="OK",C1443,0)</f>
        <v>0</v>
      </c>
    </row>
    <row r="1444" customFormat="false" ht="25" hidden="false" customHeight="true" outlineLevel="0" collapsed="false">
      <c r="A1444" s="31"/>
      <c r="B1444" s="32"/>
      <c r="C1444" s="33"/>
      <c r="D1444" s="31"/>
      <c r="E1444" s="31"/>
      <c r="F1444" s="31"/>
      <c r="G1444" s="36" t="str">
        <f aca="false">IF(COUNTA(A1444:F1444)=0,"",IF(E1444="","Falta o código",IF(E1444&lt;&gt;TRIM(E1444),"Confira o código",IF(COUNTIFS(PagoID,E1444)&gt;1,"Código repetido",IF(NOT(ISNUMBER(B1444)),"Confira a data",IF(OR(B1444&lt;1,B1444&gt;73415,INT(B1444)&lt;&gt;B1444),"Confira a data",IF(NOT(ISNUMBER(C1444)),"Confira o valor",IF(C1444&lt;=0,"Valor maior que zero",IF(COUNTIFS(Medios,D1444)&lt;&gt;1,"Escolha um meio",IF(COUNTIFS(GastoID,A1444)&lt;&gt;1,"Confira o ID da despesa",IF(SUMIFS(GastoValido,GastoID,A1444)&lt;=0,"Corrija a obrigação",IF(B1444&lt;SUMIFS(GastoFecha,GastoID,A1444),"Anterior à despesa","OK"))))))))))))</f>
        <v/>
      </c>
      <c r="H1444" s="34" t="n">
        <f aca="false">IF(G1444="OK",C1444,0)</f>
        <v>0</v>
      </c>
    </row>
    <row r="1445" customFormat="false" ht="25" hidden="false" customHeight="true" outlineLevel="0" collapsed="false">
      <c r="A1445" s="31"/>
      <c r="B1445" s="32"/>
      <c r="C1445" s="33"/>
      <c r="D1445" s="31"/>
      <c r="E1445" s="31"/>
      <c r="F1445" s="31"/>
      <c r="G1445" s="36" t="str">
        <f aca="false">IF(COUNTA(A1445:F1445)=0,"",IF(E1445="","Falta o código",IF(E1445&lt;&gt;TRIM(E1445),"Confira o código",IF(COUNTIFS(PagoID,E1445)&gt;1,"Código repetido",IF(NOT(ISNUMBER(B1445)),"Confira a data",IF(OR(B1445&lt;1,B1445&gt;73415,INT(B1445)&lt;&gt;B1445),"Confira a data",IF(NOT(ISNUMBER(C1445)),"Confira o valor",IF(C1445&lt;=0,"Valor maior que zero",IF(COUNTIFS(Medios,D1445)&lt;&gt;1,"Escolha um meio",IF(COUNTIFS(GastoID,A1445)&lt;&gt;1,"Confira o ID da despesa",IF(SUMIFS(GastoValido,GastoID,A1445)&lt;=0,"Corrija a obrigação",IF(B1445&lt;SUMIFS(GastoFecha,GastoID,A1445),"Anterior à despesa","OK"))))))))))))</f>
        <v/>
      </c>
      <c r="H1445" s="34" t="n">
        <f aca="false">IF(G1445="OK",C1445,0)</f>
        <v>0</v>
      </c>
    </row>
    <row r="1446" customFormat="false" ht="25" hidden="false" customHeight="true" outlineLevel="0" collapsed="false">
      <c r="A1446" s="31"/>
      <c r="B1446" s="32"/>
      <c r="C1446" s="33"/>
      <c r="D1446" s="31"/>
      <c r="E1446" s="31"/>
      <c r="F1446" s="31"/>
      <c r="G1446" s="36" t="str">
        <f aca="false">IF(COUNTA(A1446:F1446)=0,"",IF(E1446="","Falta o código",IF(E1446&lt;&gt;TRIM(E1446),"Confira o código",IF(COUNTIFS(PagoID,E1446)&gt;1,"Código repetido",IF(NOT(ISNUMBER(B1446)),"Confira a data",IF(OR(B1446&lt;1,B1446&gt;73415,INT(B1446)&lt;&gt;B1446),"Confira a data",IF(NOT(ISNUMBER(C1446)),"Confira o valor",IF(C1446&lt;=0,"Valor maior que zero",IF(COUNTIFS(Medios,D1446)&lt;&gt;1,"Escolha um meio",IF(COUNTIFS(GastoID,A1446)&lt;&gt;1,"Confira o ID da despesa",IF(SUMIFS(GastoValido,GastoID,A1446)&lt;=0,"Corrija a obrigação",IF(B1446&lt;SUMIFS(GastoFecha,GastoID,A1446),"Anterior à despesa","OK"))))))))))))</f>
        <v/>
      </c>
      <c r="H1446" s="34" t="n">
        <f aca="false">IF(G1446="OK",C1446,0)</f>
        <v>0</v>
      </c>
    </row>
    <row r="1447" customFormat="false" ht="25" hidden="false" customHeight="true" outlineLevel="0" collapsed="false">
      <c r="A1447" s="31"/>
      <c r="B1447" s="32"/>
      <c r="C1447" s="33"/>
      <c r="D1447" s="31"/>
      <c r="E1447" s="31"/>
      <c r="F1447" s="31"/>
      <c r="G1447" s="36" t="str">
        <f aca="false">IF(COUNTA(A1447:F1447)=0,"",IF(E1447="","Falta o código",IF(E1447&lt;&gt;TRIM(E1447),"Confira o código",IF(COUNTIFS(PagoID,E1447)&gt;1,"Código repetido",IF(NOT(ISNUMBER(B1447)),"Confira a data",IF(OR(B1447&lt;1,B1447&gt;73415,INT(B1447)&lt;&gt;B1447),"Confira a data",IF(NOT(ISNUMBER(C1447)),"Confira o valor",IF(C1447&lt;=0,"Valor maior que zero",IF(COUNTIFS(Medios,D1447)&lt;&gt;1,"Escolha um meio",IF(COUNTIFS(GastoID,A1447)&lt;&gt;1,"Confira o ID da despesa",IF(SUMIFS(GastoValido,GastoID,A1447)&lt;=0,"Corrija a obrigação",IF(B1447&lt;SUMIFS(GastoFecha,GastoID,A1447),"Anterior à despesa","OK"))))))))))))</f>
        <v/>
      </c>
      <c r="H1447" s="34" t="n">
        <f aca="false">IF(G1447="OK",C1447,0)</f>
        <v>0</v>
      </c>
    </row>
    <row r="1448" customFormat="false" ht="25" hidden="false" customHeight="true" outlineLevel="0" collapsed="false">
      <c r="A1448" s="31"/>
      <c r="B1448" s="32"/>
      <c r="C1448" s="33"/>
      <c r="D1448" s="31"/>
      <c r="E1448" s="31"/>
      <c r="F1448" s="31"/>
      <c r="G1448" s="36" t="str">
        <f aca="false">IF(COUNTA(A1448:F1448)=0,"",IF(E1448="","Falta o código",IF(E1448&lt;&gt;TRIM(E1448),"Confira o código",IF(COUNTIFS(PagoID,E1448)&gt;1,"Código repetido",IF(NOT(ISNUMBER(B1448)),"Confira a data",IF(OR(B1448&lt;1,B1448&gt;73415,INT(B1448)&lt;&gt;B1448),"Confira a data",IF(NOT(ISNUMBER(C1448)),"Confira o valor",IF(C1448&lt;=0,"Valor maior que zero",IF(COUNTIFS(Medios,D1448)&lt;&gt;1,"Escolha um meio",IF(COUNTIFS(GastoID,A1448)&lt;&gt;1,"Confira o ID da despesa",IF(SUMIFS(GastoValido,GastoID,A1448)&lt;=0,"Corrija a obrigação",IF(B1448&lt;SUMIFS(GastoFecha,GastoID,A1448),"Anterior à despesa","OK"))))))))))))</f>
        <v/>
      </c>
      <c r="H1448" s="34" t="n">
        <f aca="false">IF(G1448="OK",C1448,0)</f>
        <v>0</v>
      </c>
    </row>
    <row r="1449" customFormat="false" ht="25" hidden="false" customHeight="true" outlineLevel="0" collapsed="false">
      <c r="A1449" s="31"/>
      <c r="B1449" s="32"/>
      <c r="C1449" s="33"/>
      <c r="D1449" s="31"/>
      <c r="E1449" s="31"/>
      <c r="F1449" s="31"/>
      <c r="G1449" s="36" t="str">
        <f aca="false">IF(COUNTA(A1449:F1449)=0,"",IF(E1449="","Falta o código",IF(E1449&lt;&gt;TRIM(E1449),"Confira o código",IF(COUNTIFS(PagoID,E1449)&gt;1,"Código repetido",IF(NOT(ISNUMBER(B1449)),"Confira a data",IF(OR(B1449&lt;1,B1449&gt;73415,INT(B1449)&lt;&gt;B1449),"Confira a data",IF(NOT(ISNUMBER(C1449)),"Confira o valor",IF(C1449&lt;=0,"Valor maior que zero",IF(COUNTIFS(Medios,D1449)&lt;&gt;1,"Escolha um meio",IF(COUNTIFS(GastoID,A1449)&lt;&gt;1,"Confira o ID da despesa",IF(SUMIFS(GastoValido,GastoID,A1449)&lt;=0,"Corrija a obrigação",IF(B1449&lt;SUMIFS(GastoFecha,GastoID,A1449),"Anterior à despesa","OK"))))))))))))</f>
        <v/>
      </c>
      <c r="H1449" s="34" t="n">
        <f aca="false">IF(G1449="OK",C1449,0)</f>
        <v>0</v>
      </c>
    </row>
    <row r="1450" customFormat="false" ht="25" hidden="false" customHeight="true" outlineLevel="0" collapsed="false">
      <c r="A1450" s="31"/>
      <c r="B1450" s="32"/>
      <c r="C1450" s="33"/>
      <c r="D1450" s="31"/>
      <c r="E1450" s="31"/>
      <c r="F1450" s="31"/>
      <c r="G1450" s="36" t="str">
        <f aca="false">IF(COUNTA(A1450:F1450)=0,"",IF(E1450="","Falta o código",IF(E1450&lt;&gt;TRIM(E1450),"Confira o código",IF(COUNTIFS(PagoID,E1450)&gt;1,"Código repetido",IF(NOT(ISNUMBER(B1450)),"Confira a data",IF(OR(B1450&lt;1,B1450&gt;73415,INT(B1450)&lt;&gt;B1450),"Confira a data",IF(NOT(ISNUMBER(C1450)),"Confira o valor",IF(C1450&lt;=0,"Valor maior que zero",IF(COUNTIFS(Medios,D1450)&lt;&gt;1,"Escolha um meio",IF(COUNTIFS(GastoID,A1450)&lt;&gt;1,"Confira o ID da despesa",IF(SUMIFS(GastoValido,GastoID,A1450)&lt;=0,"Corrija a obrigação",IF(B1450&lt;SUMIFS(GastoFecha,GastoID,A1450),"Anterior à despesa","OK"))))))))))))</f>
        <v/>
      </c>
      <c r="H1450" s="34" t="n">
        <f aca="false">IF(G1450="OK",C1450,0)</f>
        <v>0</v>
      </c>
    </row>
    <row r="1451" customFormat="false" ht="25" hidden="false" customHeight="true" outlineLevel="0" collapsed="false">
      <c r="A1451" s="31"/>
      <c r="B1451" s="32"/>
      <c r="C1451" s="33"/>
      <c r="D1451" s="31"/>
      <c r="E1451" s="31"/>
      <c r="F1451" s="31"/>
      <c r="G1451" s="36" t="str">
        <f aca="false">IF(COUNTA(A1451:F1451)=0,"",IF(E1451="","Falta o código",IF(E1451&lt;&gt;TRIM(E1451),"Confira o código",IF(COUNTIFS(PagoID,E1451)&gt;1,"Código repetido",IF(NOT(ISNUMBER(B1451)),"Confira a data",IF(OR(B1451&lt;1,B1451&gt;73415,INT(B1451)&lt;&gt;B1451),"Confira a data",IF(NOT(ISNUMBER(C1451)),"Confira o valor",IF(C1451&lt;=0,"Valor maior que zero",IF(COUNTIFS(Medios,D1451)&lt;&gt;1,"Escolha um meio",IF(COUNTIFS(GastoID,A1451)&lt;&gt;1,"Confira o ID da despesa",IF(SUMIFS(GastoValido,GastoID,A1451)&lt;=0,"Corrija a obrigação",IF(B1451&lt;SUMIFS(GastoFecha,GastoID,A1451),"Anterior à despesa","OK"))))))))))))</f>
        <v/>
      </c>
      <c r="H1451" s="34" t="n">
        <f aca="false">IF(G1451="OK",C1451,0)</f>
        <v>0</v>
      </c>
    </row>
    <row r="1452" customFormat="false" ht="25" hidden="false" customHeight="true" outlineLevel="0" collapsed="false">
      <c r="A1452" s="31"/>
      <c r="B1452" s="32"/>
      <c r="C1452" s="33"/>
      <c r="D1452" s="31"/>
      <c r="E1452" s="31"/>
      <c r="F1452" s="31"/>
      <c r="G1452" s="36" t="str">
        <f aca="false">IF(COUNTA(A1452:F1452)=0,"",IF(E1452="","Falta o código",IF(E1452&lt;&gt;TRIM(E1452),"Confira o código",IF(COUNTIFS(PagoID,E1452)&gt;1,"Código repetido",IF(NOT(ISNUMBER(B1452)),"Confira a data",IF(OR(B1452&lt;1,B1452&gt;73415,INT(B1452)&lt;&gt;B1452),"Confira a data",IF(NOT(ISNUMBER(C1452)),"Confira o valor",IF(C1452&lt;=0,"Valor maior que zero",IF(COUNTIFS(Medios,D1452)&lt;&gt;1,"Escolha um meio",IF(COUNTIFS(GastoID,A1452)&lt;&gt;1,"Confira o ID da despesa",IF(SUMIFS(GastoValido,GastoID,A1452)&lt;=0,"Corrija a obrigação",IF(B1452&lt;SUMIFS(GastoFecha,GastoID,A1452),"Anterior à despesa","OK"))))))))))))</f>
        <v/>
      </c>
      <c r="H1452" s="34" t="n">
        <f aca="false">IF(G1452="OK",C1452,0)</f>
        <v>0</v>
      </c>
    </row>
    <row r="1453" customFormat="false" ht="25" hidden="false" customHeight="true" outlineLevel="0" collapsed="false">
      <c r="A1453" s="31"/>
      <c r="B1453" s="32"/>
      <c r="C1453" s="33"/>
      <c r="D1453" s="31"/>
      <c r="E1453" s="31"/>
      <c r="F1453" s="31"/>
      <c r="G1453" s="36" t="str">
        <f aca="false">IF(COUNTA(A1453:F1453)=0,"",IF(E1453="","Falta o código",IF(E1453&lt;&gt;TRIM(E1453),"Confira o código",IF(COUNTIFS(PagoID,E1453)&gt;1,"Código repetido",IF(NOT(ISNUMBER(B1453)),"Confira a data",IF(OR(B1453&lt;1,B1453&gt;73415,INT(B1453)&lt;&gt;B1453),"Confira a data",IF(NOT(ISNUMBER(C1453)),"Confira o valor",IF(C1453&lt;=0,"Valor maior que zero",IF(COUNTIFS(Medios,D1453)&lt;&gt;1,"Escolha um meio",IF(COUNTIFS(GastoID,A1453)&lt;&gt;1,"Confira o ID da despesa",IF(SUMIFS(GastoValido,GastoID,A1453)&lt;=0,"Corrija a obrigação",IF(B1453&lt;SUMIFS(GastoFecha,GastoID,A1453),"Anterior à despesa","OK"))))))))))))</f>
        <v/>
      </c>
      <c r="H1453" s="34" t="n">
        <f aca="false">IF(G1453="OK",C1453,0)</f>
        <v>0</v>
      </c>
    </row>
    <row r="1454" customFormat="false" ht="25" hidden="false" customHeight="true" outlineLevel="0" collapsed="false">
      <c r="A1454" s="31"/>
      <c r="B1454" s="32"/>
      <c r="C1454" s="33"/>
      <c r="D1454" s="31"/>
      <c r="E1454" s="31"/>
      <c r="F1454" s="31"/>
      <c r="G1454" s="36" t="str">
        <f aca="false">IF(COUNTA(A1454:F1454)=0,"",IF(E1454="","Falta o código",IF(E1454&lt;&gt;TRIM(E1454),"Confira o código",IF(COUNTIFS(PagoID,E1454)&gt;1,"Código repetido",IF(NOT(ISNUMBER(B1454)),"Confira a data",IF(OR(B1454&lt;1,B1454&gt;73415,INT(B1454)&lt;&gt;B1454),"Confira a data",IF(NOT(ISNUMBER(C1454)),"Confira o valor",IF(C1454&lt;=0,"Valor maior que zero",IF(COUNTIFS(Medios,D1454)&lt;&gt;1,"Escolha um meio",IF(COUNTIFS(GastoID,A1454)&lt;&gt;1,"Confira o ID da despesa",IF(SUMIFS(GastoValido,GastoID,A1454)&lt;=0,"Corrija a obrigação",IF(B1454&lt;SUMIFS(GastoFecha,GastoID,A1454),"Anterior à despesa","OK"))))))))))))</f>
        <v/>
      </c>
      <c r="H1454" s="34" t="n">
        <f aca="false">IF(G1454="OK",C1454,0)</f>
        <v>0</v>
      </c>
    </row>
    <row r="1455" customFormat="false" ht="25" hidden="false" customHeight="true" outlineLevel="0" collapsed="false">
      <c r="A1455" s="31"/>
      <c r="B1455" s="32"/>
      <c r="C1455" s="33"/>
      <c r="D1455" s="31"/>
      <c r="E1455" s="31"/>
      <c r="F1455" s="31"/>
      <c r="G1455" s="36" t="str">
        <f aca="false">IF(COUNTA(A1455:F1455)=0,"",IF(E1455="","Falta o código",IF(E1455&lt;&gt;TRIM(E1455),"Confira o código",IF(COUNTIFS(PagoID,E1455)&gt;1,"Código repetido",IF(NOT(ISNUMBER(B1455)),"Confira a data",IF(OR(B1455&lt;1,B1455&gt;73415,INT(B1455)&lt;&gt;B1455),"Confira a data",IF(NOT(ISNUMBER(C1455)),"Confira o valor",IF(C1455&lt;=0,"Valor maior que zero",IF(COUNTIFS(Medios,D1455)&lt;&gt;1,"Escolha um meio",IF(COUNTIFS(GastoID,A1455)&lt;&gt;1,"Confira o ID da despesa",IF(SUMIFS(GastoValido,GastoID,A1455)&lt;=0,"Corrija a obrigação",IF(B1455&lt;SUMIFS(GastoFecha,GastoID,A1455),"Anterior à despesa","OK"))))))))))))</f>
        <v/>
      </c>
      <c r="H1455" s="34" t="n">
        <f aca="false">IF(G1455="OK",C1455,0)</f>
        <v>0</v>
      </c>
    </row>
    <row r="1456" customFormat="false" ht="25" hidden="false" customHeight="true" outlineLevel="0" collapsed="false">
      <c r="A1456" s="31"/>
      <c r="B1456" s="32"/>
      <c r="C1456" s="33"/>
      <c r="D1456" s="31"/>
      <c r="E1456" s="31"/>
      <c r="F1456" s="31"/>
      <c r="G1456" s="36" t="str">
        <f aca="false">IF(COUNTA(A1456:F1456)=0,"",IF(E1456="","Falta o código",IF(E1456&lt;&gt;TRIM(E1456),"Confira o código",IF(COUNTIFS(PagoID,E1456)&gt;1,"Código repetido",IF(NOT(ISNUMBER(B1456)),"Confira a data",IF(OR(B1456&lt;1,B1456&gt;73415,INT(B1456)&lt;&gt;B1456),"Confira a data",IF(NOT(ISNUMBER(C1456)),"Confira o valor",IF(C1456&lt;=0,"Valor maior que zero",IF(COUNTIFS(Medios,D1456)&lt;&gt;1,"Escolha um meio",IF(COUNTIFS(GastoID,A1456)&lt;&gt;1,"Confira o ID da despesa",IF(SUMIFS(GastoValido,GastoID,A1456)&lt;=0,"Corrija a obrigação",IF(B1456&lt;SUMIFS(GastoFecha,GastoID,A1456),"Anterior à despesa","OK"))))))))))))</f>
        <v/>
      </c>
      <c r="H1456" s="34" t="n">
        <f aca="false">IF(G1456="OK",C1456,0)</f>
        <v>0</v>
      </c>
    </row>
    <row r="1457" customFormat="false" ht="25" hidden="false" customHeight="true" outlineLevel="0" collapsed="false">
      <c r="A1457" s="31"/>
      <c r="B1457" s="32"/>
      <c r="C1457" s="33"/>
      <c r="D1457" s="31"/>
      <c r="E1457" s="31"/>
      <c r="F1457" s="31"/>
      <c r="G1457" s="36" t="str">
        <f aca="false">IF(COUNTA(A1457:F1457)=0,"",IF(E1457="","Falta o código",IF(E1457&lt;&gt;TRIM(E1457),"Confira o código",IF(COUNTIFS(PagoID,E1457)&gt;1,"Código repetido",IF(NOT(ISNUMBER(B1457)),"Confira a data",IF(OR(B1457&lt;1,B1457&gt;73415,INT(B1457)&lt;&gt;B1457),"Confira a data",IF(NOT(ISNUMBER(C1457)),"Confira o valor",IF(C1457&lt;=0,"Valor maior que zero",IF(COUNTIFS(Medios,D1457)&lt;&gt;1,"Escolha um meio",IF(COUNTIFS(GastoID,A1457)&lt;&gt;1,"Confira o ID da despesa",IF(SUMIFS(GastoValido,GastoID,A1457)&lt;=0,"Corrija a obrigação",IF(B1457&lt;SUMIFS(GastoFecha,GastoID,A1457),"Anterior à despesa","OK"))))))))))))</f>
        <v/>
      </c>
      <c r="H1457" s="34" t="n">
        <f aca="false">IF(G1457="OK",C1457,0)</f>
        <v>0</v>
      </c>
    </row>
    <row r="1458" customFormat="false" ht="25" hidden="false" customHeight="true" outlineLevel="0" collapsed="false">
      <c r="A1458" s="31"/>
      <c r="B1458" s="32"/>
      <c r="C1458" s="33"/>
      <c r="D1458" s="31"/>
      <c r="E1458" s="31"/>
      <c r="F1458" s="31"/>
      <c r="G1458" s="36" t="str">
        <f aca="false">IF(COUNTA(A1458:F1458)=0,"",IF(E1458="","Falta o código",IF(E1458&lt;&gt;TRIM(E1458),"Confira o código",IF(COUNTIFS(PagoID,E1458)&gt;1,"Código repetido",IF(NOT(ISNUMBER(B1458)),"Confira a data",IF(OR(B1458&lt;1,B1458&gt;73415,INT(B1458)&lt;&gt;B1458),"Confira a data",IF(NOT(ISNUMBER(C1458)),"Confira o valor",IF(C1458&lt;=0,"Valor maior que zero",IF(COUNTIFS(Medios,D1458)&lt;&gt;1,"Escolha um meio",IF(COUNTIFS(GastoID,A1458)&lt;&gt;1,"Confira o ID da despesa",IF(SUMIFS(GastoValido,GastoID,A1458)&lt;=0,"Corrija a obrigação",IF(B1458&lt;SUMIFS(GastoFecha,GastoID,A1458),"Anterior à despesa","OK"))))))))))))</f>
        <v/>
      </c>
      <c r="H1458" s="34" t="n">
        <f aca="false">IF(G1458="OK",C1458,0)</f>
        <v>0</v>
      </c>
    </row>
    <row r="1459" customFormat="false" ht="25" hidden="false" customHeight="true" outlineLevel="0" collapsed="false">
      <c r="A1459" s="31"/>
      <c r="B1459" s="32"/>
      <c r="C1459" s="33"/>
      <c r="D1459" s="31"/>
      <c r="E1459" s="31"/>
      <c r="F1459" s="31"/>
      <c r="G1459" s="36" t="str">
        <f aca="false">IF(COUNTA(A1459:F1459)=0,"",IF(E1459="","Falta o código",IF(E1459&lt;&gt;TRIM(E1459),"Confira o código",IF(COUNTIFS(PagoID,E1459)&gt;1,"Código repetido",IF(NOT(ISNUMBER(B1459)),"Confira a data",IF(OR(B1459&lt;1,B1459&gt;73415,INT(B1459)&lt;&gt;B1459),"Confira a data",IF(NOT(ISNUMBER(C1459)),"Confira o valor",IF(C1459&lt;=0,"Valor maior que zero",IF(COUNTIFS(Medios,D1459)&lt;&gt;1,"Escolha um meio",IF(COUNTIFS(GastoID,A1459)&lt;&gt;1,"Confira o ID da despesa",IF(SUMIFS(GastoValido,GastoID,A1459)&lt;=0,"Corrija a obrigação",IF(B1459&lt;SUMIFS(GastoFecha,GastoID,A1459),"Anterior à despesa","OK"))))))))))))</f>
        <v/>
      </c>
      <c r="H1459" s="34" t="n">
        <f aca="false">IF(G1459="OK",C1459,0)</f>
        <v>0</v>
      </c>
    </row>
    <row r="1460" customFormat="false" ht="25" hidden="false" customHeight="true" outlineLevel="0" collapsed="false">
      <c r="A1460" s="31"/>
      <c r="B1460" s="32"/>
      <c r="C1460" s="33"/>
      <c r="D1460" s="31"/>
      <c r="E1460" s="31"/>
      <c r="F1460" s="31"/>
      <c r="G1460" s="36" t="str">
        <f aca="false">IF(COUNTA(A1460:F1460)=0,"",IF(E1460="","Falta o código",IF(E1460&lt;&gt;TRIM(E1460),"Confira o código",IF(COUNTIFS(PagoID,E1460)&gt;1,"Código repetido",IF(NOT(ISNUMBER(B1460)),"Confira a data",IF(OR(B1460&lt;1,B1460&gt;73415,INT(B1460)&lt;&gt;B1460),"Confira a data",IF(NOT(ISNUMBER(C1460)),"Confira o valor",IF(C1460&lt;=0,"Valor maior que zero",IF(COUNTIFS(Medios,D1460)&lt;&gt;1,"Escolha um meio",IF(COUNTIFS(GastoID,A1460)&lt;&gt;1,"Confira o ID da despesa",IF(SUMIFS(GastoValido,GastoID,A1460)&lt;=0,"Corrija a obrigação",IF(B1460&lt;SUMIFS(GastoFecha,GastoID,A1460),"Anterior à despesa","OK"))))))))))))</f>
        <v/>
      </c>
      <c r="H1460" s="34" t="n">
        <f aca="false">IF(G1460="OK",C1460,0)</f>
        <v>0</v>
      </c>
    </row>
    <row r="1461" customFormat="false" ht="25" hidden="false" customHeight="true" outlineLevel="0" collapsed="false">
      <c r="A1461" s="31"/>
      <c r="B1461" s="32"/>
      <c r="C1461" s="33"/>
      <c r="D1461" s="31"/>
      <c r="E1461" s="31"/>
      <c r="F1461" s="31"/>
      <c r="G1461" s="36" t="str">
        <f aca="false">IF(COUNTA(A1461:F1461)=0,"",IF(E1461="","Falta o código",IF(E1461&lt;&gt;TRIM(E1461),"Confira o código",IF(COUNTIFS(PagoID,E1461)&gt;1,"Código repetido",IF(NOT(ISNUMBER(B1461)),"Confira a data",IF(OR(B1461&lt;1,B1461&gt;73415,INT(B1461)&lt;&gt;B1461),"Confira a data",IF(NOT(ISNUMBER(C1461)),"Confira o valor",IF(C1461&lt;=0,"Valor maior que zero",IF(COUNTIFS(Medios,D1461)&lt;&gt;1,"Escolha um meio",IF(COUNTIFS(GastoID,A1461)&lt;&gt;1,"Confira o ID da despesa",IF(SUMIFS(GastoValido,GastoID,A1461)&lt;=0,"Corrija a obrigação",IF(B1461&lt;SUMIFS(GastoFecha,GastoID,A1461),"Anterior à despesa","OK"))))))))))))</f>
        <v/>
      </c>
      <c r="H1461" s="34" t="n">
        <f aca="false">IF(G1461="OK",C1461,0)</f>
        <v>0</v>
      </c>
    </row>
    <row r="1462" customFormat="false" ht="25" hidden="false" customHeight="true" outlineLevel="0" collapsed="false">
      <c r="A1462" s="31"/>
      <c r="B1462" s="32"/>
      <c r="C1462" s="33"/>
      <c r="D1462" s="31"/>
      <c r="E1462" s="31"/>
      <c r="F1462" s="31"/>
      <c r="G1462" s="36" t="str">
        <f aca="false">IF(COUNTA(A1462:F1462)=0,"",IF(E1462="","Falta o código",IF(E1462&lt;&gt;TRIM(E1462),"Confira o código",IF(COUNTIFS(PagoID,E1462)&gt;1,"Código repetido",IF(NOT(ISNUMBER(B1462)),"Confira a data",IF(OR(B1462&lt;1,B1462&gt;73415,INT(B1462)&lt;&gt;B1462),"Confira a data",IF(NOT(ISNUMBER(C1462)),"Confira o valor",IF(C1462&lt;=0,"Valor maior que zero",IF(COUNTIFS(Medios,D1462)&lt;&gt;1,"Escolha um meio",IF(COUNTIFS(GastoID,A1462)&lt;&gt;1,"Confira o ID da despesa",IF(SUMIFS(GastoValido,GastoID,A1462)&lt;=0,"Corrija a obrigação",IF(B1462&lt;SUMIFS(GastoFecha,GastoID,A1462),"Anterior à despesa","OK"))))))))))))</f>
        <v/>
      </c>
      <c r="H1462" s="34" t="n">
        <f aca="false">IF(G1462="OK",C1462,0)</f>
        <v>0</v>
      </c>
    </row>
    <row r="1463" customFormat="false" ht="25" hidden="false" customHeight="true" outlineLevel="0" collapsed="false">
      <c r="A1463" s="31"/>
      <c r="B1463" s="32"/>
      <c r="C1463" s="33"/>
      <c r="D1463" s="31"/>
      <c r="E1463" s="31"/>
      <c r="F1463" s="31"/>
      <c r="G1463" s="36" t="str">
        <f aca="false">IF(COUNTA(A1463:F1463)=0,"",IF(E1463="","Falta o código",IF(E1463&lt;&gt;TRIM(E1463),"Confira o código",IF(COUNTIFS(PagoID,E1463)&gt;1,"Código repetido",IF(NOT(ISNUMBER(B1463)),"Confira a data",IF(OR(B1463&lt;1,B1463&gt;73415,INT(B1463)&lt;&gt;B1463),"Confira a data",IF(NOT(ISNUMBER(C1463)),"Confira o valor",IF(C1463&lt;=0,"Valor maior que zero",IF(COUNTIFS(Medios,D1463)&lt;&gt;1,"Escolha um meio",IF(COUNTIFS(GastoID,A1463)&lt;&gt;1,"Confira o ID da despesa",IF(SUMIFS(GastoValido,GastoID,A1463)&lt;=0,"Corrija a obrigação",IF(B1463&lt;SUMIFS(GastoFecha,GastoID,A1463),"Anterior à despesa","OK"))))))))))))</f>
        <v/>
      </c>
      <c r="H1463" s="34" t="n">
        <f aca="false">IF(G1463="OK",C1463,0)</f>
        <v>0</v>
      </c>
    </row>
    <row r="1464" customFormat="false" ht="25" hidden="false" customHeight="true" outlineLevel="0" collapsed="false">
      <c r="A1464" s="31"/>
      <c r="B1464" s="32"/>
      <c r="C1464" s="33"/>
      <c r="D1464" s="31"/>
      <c r="E1464" s="31"/>
      <c r="F1464" s="31"/>
      <c r="G1464" s="36" t="str">
        <f aca="false">IF(COUNTA(A1464:F1464)=0,"",IF(E1464="","Falta o código",IF(E1464&lt;&gt;TRIM(E1464),"Confira o código",IF(COUNTIFS(PagoID,E1464)&gt;1,"Código repetido",IF(NOT(ISNUMBER(B1464)),"Confira a data",IF(OR(B1464&lt;1,B1464&gt;73415,INT(B1464)&lt;&gt;B1464),"Confira a data",IF(NOT(ISNUMBER(C1464)),"Confira o valor",IF(C1464&lt;=0,"Valor maior que zero",IF(COUNTIFS(Medios,D1464)&lt;&gt;1,"Escolha um meio",IF(COUNTIFS(GastoID,A1464)&lt;&gt;1,"Confira o ID da despesa",IF(SUMIFS(GastoValido,GastoID,A1464)&lt;=0,"Corrija a obrigação",IF(B1464&lt;SUMIFS(GastoFecha,GastoID,A1464),"Anterior à despesa","OK"))))))))))))</f>
        <v/>
      </c>
      <c r="H1464" s="34" t="n">
        <f aca="false">IF(G1464="OK",C1464,0)</f>
        <v>0</v>
      </c>
    </row>
    <row r="1465" customFormat="false" ht="25" hidden="false" customHeight="true" outlineLevel="0" collapsed="false">
      <c r="A1465" s="31"/>
      <c r="B1465" s="32"/>
      <c r="C1465" s="33"/>
      <c r="D1465" s="31"/>
      <c r="E1465" s="31"/>
      <c r="F1465" s="31"/>
      <c r="G1465" s="36" t="str">
        <f aca="false">IF(COUNTA(A1465:F1465)=0,"",IF(E1465="","Falta o código",IF(E1465&lt;&gt;TRIM(E1465),"Confira o código",IF(COUNTIFS(PagoID,E1465)&gt;1,"Código repetido",IF(NOT(ISNUMBER(B1465)),"Confira a data",IF(OR(B1465&lt;1,B1465&gt;73415,INT(B1465)&lt;&gt;B1465),"Confira a data",IF(NOT(ISNUMBER(C1465)),"Confira o valor",IF(C1465&lt;=0,"Valor maior que zero",IF(COUNTIFS(Medios,D1465)&lt;&gt;1,"Escolha um meio",IF(COUNTIFS(GastoID,A1465)&lt;&gt;1,"Confira o ID da despesa",IF(SUMIFS(GastoValido,GastoID,A1465)&lt;=0,"Corrija a obrigação",IF(B1465&lt;SUMIFS(GastoFecha,GastoID,A1465),"Anterior à despesa","OK"))))))))))))</f>
        <v/>
      </c>
      <c r="H1465" s="34" t="n">
        <f aca="false">IF(G1465="OK",C1465,0)</f>
        <v>0</v>
      </c>
    </row>
    <row r="1466" customFormat="false" ht="25" hidden="false" customHeight="true" outlineLevel="0" collapsed="false">
      <c r="A1466" s="31"/>
      <c r="B1466" s="32"/>
      <c r="C1466" s="33"/>
      <c r="D1466" s="31"/>
      <c r="E1466" s="31"/>
      <c r="F1466" s="31"/>
      <c r="G1466" s="36" t="str">
        <f aca="false">IF(COUNTA(A1466:F1466)=0,"",IF(E1466="","Falta o código",IF(E1466&lt;&gt;TRIM(E1466),"Confira o código",IF(COUNTIFS(PagoID,E1466)&gt;1,"Código repetido",IF(NOT(ISNUMBER(B1466)),"Confira a data",IF(OR(B1466&lt;1,B1466&gt;73415,INT(B1466)&lt;&gt;B1466),"Confira a data",IF(NOT(ISNUMBER(C1466)),"Confira o valor",IF(C1466&lt;=0,"Valor maior que zero",IF(COUNTIFS(Medios,D1466)&lt;&gt;1,"Escolha um meio",IF(COUNTIFS(GastoID,A1466)&lt;&gt;1,"Confira o ID da despesa",IF(SUMIFS(GastoValido,GastoID,A1466)&lt;=0,"Corrija a obrigação",IF(B1466&lt;SUMIFS(GastoFecha,GastoID,A1466),"Anterior à despesa","OK"))))))))))))</f>
        <v/>
      </c>
      <c r="H1466" s="34" t="n">
        <f aca="false">IF(G1466="OK",C1466,0)</f>
        <v>0</v>
      </c>
    </row>
    <row r="1467" customFormat="false" ht="25" hidden="false" customHeight="true" outlineLevel="0" collapsed="false">
      <c r="A1467" s="31"/>
      <c r="B1467" s="32"/>
      <c r="C1467" s="33"/>
      <c r="D1467" s="31"/>
      <c r="E1467" s="31"/>
      <c r="F1467" s="31"/>
      <c r="G1467" s="36" t="str">
        <f aca="false">IF(COUNTA(A1467:F1467)=0,"",IF(E1467="","Falta o código",IF(E1467&lt;&gt;TRIM(E1467),"Confira o código",IF(COUNTIFS(PagoID,E1467)&gt;1,"Código repetido",IF(NOT(ISNUMBER(B1467)),"Confira a data",IF(OR(B1467&lt;1,B1467&gt;73415,INT(B1467)&lt;&gt;B1467),"Confira a data",IF(NOT(ISNUMBER(C1467)),"Confira o valor",IF(C1467&lt;=0,"Valor maior que zero",IF(COUNTIFS(Medios,D1467)&lt;&gt;1,"Escolha um meio",IF(COUNTIFS(GastoID,A1467)&lt;&gt;1,"Confira o ID da despesa",IF(SUMIFS(GastoValido,GastoID,A1467)&lt;=0,"Corrija a obrigação",IF(B1467&lt;SUMIFS(GastoFecha,GastoID,A1467),"Anterior à despesa","OK"))))))))))))</f>
        <v/>
      </c>
      <c r="H1467" s="34" t="n">
        <f aca="false">IF(G1467="OK",C1467,0)</f>
        <v>0</v>
      </c>
    </row>
    <row r="1468" customFormat="false" ht="25" hidden="false" customHeight="true" outlineLevel="0" collapsed="false">
      <c r="A1468" s="31"/>
      <c r="B1468" s="32"/>
      <c r="C1468" s="33"/>
      <c r="D1468" s="31"/>
      <c r="E1468" s="31"/>
      <c r="F1468" s="31"/>
      <c r="G1468" s="36" t="str">
        <f aca="false">IF(COUNTA(A1468:F1468)=0,"",IF(E1468="","Falta o código",IF(E1468&lt;&gt;TRIM(E1468),"Confira o código",IF(COUNTIFS(PagoID,E1468)&gt;1,"Código repetido",IF(NOT(ISNUMBER(B1468)),"Confira a data",IF(OR(B1468&lt;1,B1468&gt;73415,INT(B1468)&lt;&gt;B1468),"Confira a data",IF(NOT(ISNUMBER(C1468)),"Confira o valor",IF(C1468&lt;=0,"Valor maior que zero",IF(COUNTIFS(Medios,D1468)&lt;&gt;1,"Escolha um meio",IF(COUNTIFS(GastoID,A1468)&lt;&gt;1,"Confira o ID da despesa",IF(SUMIFS(GastoValido,GastoID,A1468)&lt;=0,"Corrija a obrigação",IF(B1468&lt;SUMIFS(GastoFecha,GastoID,A1468),"Anterior à despesa","OK"))))))))))))</f>
        <v/>
      </c>
      <c r="H1468" s="34" t="n">
        <f aca="false">IF(G1468="OK",C1468,0)</f>
        <v>0</v>
      </c>
    </row>
    <row r="1469" customFormat="false" ht="25" hidden="false" customHeight="true" outlineLevel="0" collapsed="false">
      <c r="A1469" s="31"/>
      <c r="B1469" s="32"/>
      <c r="C1469" s="33"/>
      <c r="D1469" s="31"/>
      <c r="E1469" s="31"/>
      <c r="F1469" s="31"/>
      <c r="G1469" s="36" t="str">
        <f aca="false">IF(COUNTA(A1469:F1469)=0,"",IF(E1469="","Falta o código",IF(E1469&lt;&gt;TRIM(E1469),"Confira o código",IF(COUNTIFS(PagoID,E1469)&gt;1,"Código repetido",IF(NOT(ISNUMBER(B1469)),"Confira a data",IF(OR(B1469&lt;1,B1469&gt;73415,INT(B1469)&lt;&gt;B1469),"Confira a data",IF(NOT(ISNUMBER(C1469)),"Confira o valor",IF(C1469&lt;=0,"Valor maior que zero",IF(COUNTIFS(Medios,D1469)&lt;&gt;1,"Escolha um meio",IF(COUNTIFS(GastoID,A1469)&lt;&gt;1,"Confira o ID da despesa",IF(SUMIFS(GastoValido,GastoID,A1469)&lt;=0,"Corrija a obrigação",IF(B1469&lt;SUMIFS(GastoFecha,GastoID,A1469),"Anterior à despesa","OK"))))))))))))</f>
        <v/>
      </c>
      <c r="H1469" s="34" t="n">
        <f aca="false">IF(G1469="OK",C1469,0)</f>
        <v>0</v>
      </c>
    </row>
    <row r="1470" customFormat="false" ht="25" hidden="false" customHeight="true" outlineLevel="0" collapsed="false">
      <c r="A1470" s="31"/>
      <c r="B1470" s="32"/>
      <c r="C1470" s="33"/>
      <c r="D1470" s="31"/>
      <c r="E1470" s="31"/>
      <c r="F1470" s="31"/>
      <c r="G1470" s="36" t="str">
        <f aca="false">IF(COUNTA(A1470:F1470)=0,"",IF(E1470="","Falta o código",IF(E1470&lt;&gt;TRIM(E1470),"Confira o código",IF(COUNTIFS(PagoID,E1470)&gt;1,"Código repetido",IF(NOT(ISNUMBER(B1470)),"Confira a data",IF(OR(B1470&lt;1,B1470&gt;73415,INT(B1470)&lt;&gt;B1470),"Confira a data",IF(NOT(ISNUMBER(C1470)),"Confira o valor",IF(C1470&lt;=0,"Valor maior que zero",IF(COUNTIFS(Medios,D1470)&lt;&gt;1,"Escolha um meio",IF(COUNTIFS(GastoID,A1470)&lt;&gt;1,"Confira o ID da despesa",IF(SUMIFS(GastoValido,GastoID,A1470)&lt;=0,"Corrija a obrigação",IF(B1470&lt;SUMIFS(GastoFecha,GastoID,A1470),"Anterior à despesa","OK"))))))))))))</f>
        <v/>
      </c>
      <c r="H1470" s="34" t="n">
        <f aca="false">IF(G1470="OK",C1470,0)</f>
        <v>0</v>
      </c>
    </row>
    <row r="1471" customFormat="false" ht="25" hidden="false" customHeight="true" outlineLevel="0" collapsed="false">
      <c r="A1471" s="31"/>
      <c r="B1471" s="32"/>
      <c r="C1471" s="33"/>
      <c r="D1471" s="31"/>
      <c r="E1471" s="31"/>
      <c r="F1471" s="31"/>
      <c r="G1471" s="36" t="str">
        <f aca="false">IF(COUNTA(A1471:F1471)=0,"",IF(E1471="","Falta o código",IF(E1471&lt;&gt;TRIM(E1471),"Confira o código",IF(COUNTIFS(PagoID,E1471)&gt;1,"Código repetido",IF(NOT(ISNUMBER(B1471)),"Confira a data",IF(OR(B1471&lt;1,B1471&gt;73415,INT(B1471)&lt;&gt;B1471),"Confira a data",IF(NOT(ISNUMBER(C1471)),"Confira o valor",IF(C1471&lt;=0,"Valor maior que zero",IF(COUNTIFS(Medios,D1471)&lt;&gt;1,"Escolha um meio",IF(COUNTIFS(GastoID,A1471)&lt;&gt;1,"Confira o ID da despesa",IF(SUMIFS(GastoValido,GastoID,A1471)&lt;=0,"Corrija a obrigação",IF(B1471&lt;SUMIFS(GastoFecha,GastoID,A1471),"Anterior à despesa","OK"))))))))))))</f>
        <v/>
      </c>
      <c r="H1471" s="34" t="n">
        <f aca="false">IF(G1471="OK",C1471,0)</f>
        <v>0</v>
      </c>
    </row>
    <row r="1472" customFormat="false" ht="25" hidden="false" customHeight="true" outlineLevel="0" collapsed="false">
      <c r="A1472" s="31"/>
      <c r="B1472" s="32"/>
      <c r="C1472" s="33"/>
      <c r="D1472" s="31"/>
      <c r="E1472" s="31"/>
      <c r="F1472" s="31"/>
      <c r="G1472" s="36" t="str">
        <f aca="false">IF(COUNTA(A1472:F1472)=0,"",IF(E1472="","Falta o código",IF(E1472&lt;&gt;TRIM(E1472),"Confira o código",IF(COUNTIFS(PagoID,E1472)&gt;1,"Código repetido",IF(NOT(ISNUMBER(B1472)),"Confira a data",IF(OR(B1472&lt;1,B1472&gt;73415,INT(B1472)&lt;&gt;B1472),"Confira a data",IF(NOT(ISNUMBER(C1472)),"Confira o valor",IF(C1472&lt;=0,"Valor maior que zero",IF(COUNTIFS(Medios,D1472)&lt;&gt;1,"Escolha um meio",IF(COUNTIFS(GastoID,A1472)&lt;&gt;1,"Confira o ID da despesa",IF(SUMIFS(GastoValido,GastoID,A1472)&lt;=0,"Corrija a obrigação",IF(B1472&lt;SUMIFS(GastoFecha,GastoID,A1472),"Anterior à despesa","OK"))))))))))))</f>
        <v/>
      </c>
      <c r="H1472" s="34" t="n">
        <f aca="false">IF(G1472="OK",C1472,0)</f>
        <v>0</v>
      </c>
    </row>
    <row r="1473" customFormat="false" ht="25" hidden="false" customHeight="true" outlineLevel="0" collapsed="false">
      <c r="A1473" s="31"/>
      <c r="B1473" s="32"/>
      <c r="C1473" s="33"/>
      <c r="D1473" s="31"/>
      <c r="E1473" s="31"/>
      <c r="F1473" s="31"/>
      <c r="G1473" s="36" t="str">
        <f aca="false">IF(COUNTA(A1473:F1473)=0,"",IF(E1473="","Falta o código",IF(E1473&lt;&gt;TRIM(E1473),"Confira o código",IF(COUNTIFS(PagoID,E1473)&gt;1,"Código repetido",IF(NOT(ISNUMBER(B1473)),"Confira a data",IF(OR(B1473&lt;1,B1473&gt;73415,INT(B1473)&lt;&gt;B1473),"Confira a data",IF(NOT(ISNUMBER(C1473)),"Confira o valor",IF(C1473&lt;=0,"Valor maior que zero",IF(COUNTIFS(Medios,D1473)&lt;&gt;1,"Escolha um meio",IF(COUNTIFS(GastoID,A1473)&lt;&gt;1,"Confira o ID da despesa",IF(SUMIFS(GastoValido,GastoID,A1473)&lt;=0,"Corrija a obrigação",IF(B1473&lt;SUMIFS(GastoFecha,GastoID,A1473),"Anterior à despesa","OK"))))))))))))</f>
        <v/>
      </c>
      <c r="H1473" s="34" t="n">
        <f aca="false">IF(G1473="OK",C1473,0)</f>
        <v>0</v>
      </c>
    </row>
    <row r="1474" customFormat="false" ht="25" hidden="false" customHeight="true" outlineLevel="0" collapsed="false">
      <c r="A1474" s="31"/>
      <c r="B1474" s="32"/>
      <c r="C1474" s="33"/>
      <c r="D1474" s="31"/>
      <c r="E1474" s="31"/>
      <c r="F1474" s="31"/>
      <c r="G1474" s="36" t="str">
        <f aca="false">IF(COUNTA(A1474:F1474)=0,"",IF(E1474="","Falta o código",IF(E1474&lt;&gt;TRIM(E1474),"Confira o código",IF(COUNTIFS(PagoID,E1474)&gt;1,"Código repetido",IF(NOT(ISNUMBER(B1474)),"Confira a data",IF(OR(B1474&lt;1,B1474&gt;73415,INT(B1474)&lt;&gt;B1474),"Confira a data",IF(NOT(ISNUMBER(C1474)),"Confira o valor",IF(C1474&lt;=0,"Valor maior que zero",IF(COUNTIFS(Medios,D1474)&lt;&gt;1,"Escolha um meio",IF(COUNTIFS(GastoID,A1474)&lt;&gt;1,"Confira o ID da despesa",IF(SUMIFS(GastoValido,GastoID,A1474)&lt;=0,"Corrija a obrigação",IF(B1474&lt;SUMIFS(GastoFecha,GastoID,A1474),"Anterior à despesa","OK"))))))))))))</f>
        <v/>
      </c>
      <c r="H1474" s="34" t="n">
        <f aca="false">IF(G1474="OK",C1474,0)</f>
        <v>0</v>
      </c>
    </row>
    <row r="1475" customFormat="false" ht="25" hidden="false" customHeight="true" outlineLevel="0" collapsed="false">
      <c r="A1475" s="31"/>
      <c r="B1475" s="32"/>
      <c r="C1475" s="33"/>
      <c r="D1475" s="31"/>
      <c r="E1475" s="31"/>
      <c r="F1475" s="31"/>
      <c r="G1475" s="36" t="str">
        <f aca="false">IF(COUNTA(A1475:F1475)=0,"",IF(E1475="","Falta o código",IF(E1475&lt;&gt;TRIM(E1475),"Confira o código",IF(COUNTIFS(PagoID,E1475)&gt;1,"Código repetido",IF(NOT(ISNUMBER(B1475)),"Confira a data",IF(OR(B1475&lt;1,B1475&gt;73415,INT(B1475)&lt;&gt;B1475),"Confira a data",IF(NOT(ISNUMBER(C1475)),"Confira o valor",IF(C1475&lt;=0,"Valor maior que zero",IF(COUNTIFS(Medios,D1475)&lt;&gt;1,"Escolha um meio",IF(COUNTIFS(GastoID,A1475)&lt;&gt;1,"Confira o ID da despesa",IF(SUMIFS(GastoValido,GastoID,A1475)&lt;=0,"Corrija a obrigação",IF(B1475&lt;SUMIFS(GastoFecha,GastoID,A1475),"Anterior à despesa","OK"))))))))))))</f>
        <v/>
      </c>
      <c r="H1475" s="34" t="n">
        <f aca="false">IF(G1475="OK",C1475,0)</f>
        <v>0</v>
      </c>
    </row>
    <row r="1476" customFormat="false" ht="25" hidden="false" customHeight="true" outlineLevel="0" collapsed="false">
      <c r="A1476" s="31"/>
      <c r="B1476" s="32"/>
      <c r="C1476" s="33"/>
      <c r="D1476" s="31"/>
      <c r="E1476" s="31"/>
      <c r="F1476" s="31"/>
      <c r="G1476" s="36" t="str">
        <f aca="false">IF(COUNTA(A1476:F1476)=0,"",IF(E1476="","Falta o código",IF(E1476&lt;&gt;TRIM(E1476),"Confira o código",IF(COUNTIFS(PagoID,E1476)&gt;1,"Código repetido",IF(NOT(ISNUMBER(B1476)),"Confira a data",IF(OR(B1476&lt;1,B1476&gt;73415,INT(B1476)&lt;&gt;B1476),"Confira a data",IF(NOT(ISNUMBER(C1476)),"Confira o valor",IF(C1476&lt;=0,"Valor maior que zero",IF(COUNTIFS(Medios,D1476)&lt;&gt;1,"Escolha um meio",IF(COUNTIFS(GastoID,A1476)&lt;&gt;1,"Confira o ID da despesa",IF(SUMIFS(GastoValido,GastoID,A1476)&lt;=0,"Corrija a obrigação",IF(B1476&lt;SUMIFS(GastoFecha,GastoID,A1476),"Anterior à despesa","OK"))))))))))))</f>
        <v/>
      </c>
      <c r="H1476" s="34" t="n">
        <f aca="false">IF(G1476="OK",C1476,0)</f>
        <v>0</v>
      </c>
    </row>
    <row r="1477" customFormat="false" ht="25" hidden="false" customHeight="true" outlineLevel="0" collapsed="false">
      <c r="A1477" s="31"/>
      <c r="B1477" s="32"/>
      <c r="C1477" s="33"/>
      <c r="D1477" s="31"/>
      <c r="E1477" s="31"/>
      <c r="F1477" s="31"/>
      <c r="G1477" s="36" t="str">
        <f aca="false">IF(COUNTA(A1477:F1477)=0,"",IF(E1477="","Falta o código",IF(E1477&lt;&gt;TRIM(E1477),"Confira o código",IF(COUNTIFS(PagoID,E1477)&gt;1,"Código repetido",IF(NOT(ISNUMBER(B1477)),"Confira a data",IF(OR(B1477&lt;1,B1477&gt;73415,INT(B1477)&lt;&gt;B1477),"Confira a data",IF(NOT(ISNUMBER(C1477)),"Confira o valor",IF(C1477&lt;=0,"Valor maior que zero",IF(COUNTIFS(Medios,D1477)&lt;&gt;1,"Escolha um meio",IF(COUNTIFS(GastoID,A1477)&lt;&gt;1,"Confira o ID da despesa",IF(SUMIFS(GastoValido,GastoID,A1477)&lt;=0,"Corrija a obrigação",IF(B1477&lt;SUMIFS(GastoFecha,GastoID,A1477),"Anterior à despesa","OK"))))))))))))</f>
        <v/>
      </c>
      <c r="H1477" s="34" t="n">
        <f aca="false">IF(G1477="OK",C1477,0)</f>
        <v>0</v>
      </c>
    </row>
    <row r="1478" customFormat="false" ht="25" hidden="false" customHeight="true" outlineLevel="0" collapsed="false">
      <c r="A1478" s="31"/>
      <c r="B1478" s="32"/>
      <c r="C1478" s="33"/>
      <c r="D1478" s="31"/>
      <c r="E1478" s="31"/>
      <c r="F1478" s="31"/>
      <c r="G1478" s="36" t="str">
        <f aca="false">IF(COUNTA(A1478:F1478)=0,"",IF(E1478="","Falta o código",IF(E1478&lt;&gt;TRIM(E1478),"Confira o código",IF(COUNTIFS(PagoID,E1478)&gt;1,"Código repetido",IF(NOT(ISNUMBER(B1478)),"Confira a data",IF(OR(B1478&lt;1,B1478&gt;73415,INT(B1478)&lt;&gt;B1478),"Confira a data",IF(NOT(ISNUMBER(C1478)),"Confira o valor",IF(C1478&lt;=0,"Valor maior que zero",IF(COUNTIFS(Medios,D1478)&lt;&gt;1,"Escolha um meio",IF(COUNTIFS(GastoID,A1478)&lt;&gt;1,"Confira o ID da despesa",IF(SUMIFS(GastoValido,GastoID,A1478)&lt;=0,"Corrija a obrigação",IF(B1478&lt;SUMIFS(GastoFecha,GastoID,A1478),"Anterior à despesa","OK"))))))))))))</f>
        <v/>
      </c>
      <c r="H1478" s="34" t="n">
        <f aca="false">IF(G1478="OK",C1478,0)</f>
        <v>0</v>
      </c>
    </row>
    <row r="1479" customFormat="false" ht="25" hidden="false" customHeight="true" outlineLevel="0" collapsed="false">
      <c r="A1479" s="31"/>
      <c r="B1479" s="32"/>
      <c r="C1479" s="33"/>
      <c r="D1479" s="31"/>
      <c r="E1479" s="31"/>
      <c r="F1479" s="31"/>
      <c r="G1479" s="36" t="str">
        <f aca="false">IF(COUNTA(A1479:F1479)=0,"",IF(E1479="","Falta o código",IF(E1479&lt;&gt;TRIM(E1479),"Confira o código",IF(COUNTIFS(PagoID,E1479)&gt;1,"Código repetido",IF(NOT(ISNUMBER(B1479)),"Confira a data",IF(OR(B1479&lt;1,B1479&gt;73415,INT(B1479)&lt;&gt;B1479),"Confira a data",IF(NOT(ISNUMBER(C1479)),"Confira o valor",IF(C1479&lt;=0,"Valor maior que zero",IF(COUNTIFS(Medios,D1479)&lt;&gt;1,"Escolha um meio",IF(COUNTIFS(GastoID,A1479)&lt;&gt;1,"Confira o ID da despesa",IF(SUMIFS(GastoValido,GastoID,A1479)&lt;=0,"Corrija a obrigação",IF(B1479&lt;SUMIFS(GastoFecha,GastoID,A1479),"Anterior à despesa","OK"))))))))))))</f>
        <v/>
      </c>
      <c r="H1479" s="34" t="n">
        <f aca="false">IF(G1479="OK",C1479,0)</f>
        <v>0</v>
      </c>
    </row>
    <row r="1480" customFormat="false" ht="25" hidden="false" customHeight="true" outlineLevel="0" collapsed="false">
      <c r="A1480" s="31"/>
      <c r="B1480" s="32"/>
      <c r="C1480" s="33"/>
      <c r="D1480" s="31"/>
      <c r="E1480" s="31"/>
      <c r="F1480" s="31"/>
      <c r="G1480" s="36" t="str">
        <f aca="false">IF(COUNTA(A1480:F1480)=0,"",IF(E1480="","Falta o código",IF(E1480&lt;&gt;TRIM(E1480),"Confira o código",IF(COUNTIFS(PagoID,E1480)&gt;1,"Código repetido",IF(NOT(ISNUMBER(B1480)),"Confira a data",IF(OR(B1480&lt;1,B1480&gt;73415,INT(B1480)&lt;&gt;B1480),"Confira a data",IF(NOT(ISNUMBER(C1480)),"Confira o valor",IF(C1480&lt;=0,"Valor maior que zero",IF(COUNTIFS(Medios,D1480)&lt;&gt;1,"Escolha um meio",IF(COUNTIFS(GastoID,A1480)&lt;&gt;1,"Confira o ID da despesa",IF(SUMIFS(GastoValido,GastoID,A1480)&lt;=0,"Corrija a obrigação",IF(B1480&lt;SUMIFS(GastoFecha,GastoID,A1480),"Anterior à despesa","OK"))))))))))))</f>
        <v/>
      </c>
      <c r="H1480" s="34" t="n">
        <f aca="false">IF(G1480="OK",C1480,0)</f>
        <v>0</v>
      </c>
    </row>
    <row r="1481" customFormat="false" ht="25" hidden="false" customHeight="true" outlineLevel="0" collapsed="false">
      <c r="A1481" s="31"/>
      <c r="B1481" s="32"/>
      <c r="C1481" s="33"/>
      <c r="D1481" s="31"/>
      <c r="E1481" s="31"/>
      <c r="F1481" s="31"/>
      <c r="G1481" s="36" t="str">
        <f aca="false">IF(COUNTA(A1481:F1481)=0,"",IF(E1481="","Falta o código",IF(E1481&lt;&gt;TRIM(E1481),"Confira o código",IF(COUNTIFS(PagoID,E1481)&gt;1,"Código repetido",IF(NOT(ISNUMBER(B1481)),"Confira a data",IF(OR(B1481&lt;1,B1481&gt;73415,INT(B1481)&lt;&gt;B1481),"Confira a data",IF(NOT(ISNUMBER(C1481)),"Confira o valor",IF(C1481&lt;=0,"Valor maior que zero",IF(COUNTIFS(Medios,D1481)&lt;&gt;1,"Escolha um meio",IF(COUNTIFS(GastoID,A1481)&lt;&gt;1,"Confira o ID da despesa",IF(SUMIFS(GastoValido,GastoID,A1481)&lt;=0,"Corrija a obrigação",IF(B1481&lt;SUMIFS(GastoFecha,GastoID,A1481),"Anterior à despesa","OK"))))))))))))</f>
        <v/>
      </c>
      <c r="H1481" s="34" t="n">
        <f aca="false">IF(G1481="OK",C1481,0)</f>
        <v>0</v>
      </c>
    </row>
    <row r="1482" customFormat="false" ht="25" hidden="false" customHeight="true" outlineLevel="0" collapsed="false">
      <c r="A1482" s="31"/>
      <c r="B1482" s="32"/>
      <c r="C1482" s="33"/>
      <c r="D1482" s="31"/>
      <c r="E1482" s="31"/>
      <c r="F1482" s="31"/>
      <c r="G1482" s="36" t="str">
        <f aca="false">IF(COUNTA(A1482:F1482)=0,"",IF(E1482="","Falta o código",IF(E1482&lt;&gt;TRIM(E1482),"Confira o código",IF(COUNTIFS(PagoID,E1482)&gt;1,"Código repetido",IF(NOT(ISNUMBER(B1482)),"Confira a data",IF(OR(B1482&lt;1,B1482&gt;73415,INT(B1482)&lt;&gt;B1482),"Confira a data",IF(NOT(ISNUMBER(C1482)),"Confira o valor",IF(C1482&lt;=0,"Valor maior que zero",IF(COUNTIFS(Medios,D1482)&lt;&gt;1,"Escolha um meio",IF(COUNTIFS(GastoID,A1482)&lt;&gt;1,"Confira o ID da despesa",IF(SUMIFS(GastoValido,GastoID,A1482)&lt;=0,"Corrija a obrigação",IF(B1482&lt;SUMIFS(GastoFecha,GastoID,A1482),"Anterior à despesa","OK"))))))))))))</f>
        <v/>
      </c>
      <c r="H1482" s="34" t="n">
        <f aca="false">IF(G1482="OK",C1482,0)</f>
        <v>0</v>
      </c>
    </row>
    <row r="1483" customFormat="false" ht="25" hidden="false" customHeight="true" outlineLevel="0" collapsed="false">
      <c r="A1483" s="31"/>
      <c r="B1483" s="32"/>
      <c r="C1483" s="33"/>
      <c r="D1483" s="31"/>
      <c r="E1483" s="31"/>
      <c r="F1483" s="31"/>
      <c r="G1483" s="36" t="str">
        <f aca="false">IF(COUNTA(A1483:F1483)=0,"",IF(E1483="","Falta o código",IF(E1483&lt;&gt;TRIM(E1483),"Confira o código",IF(COUNTIFS(PagoID,E1483)&gt;1,"Código repetido",IF(NOT(ISNUMBER(B1483)),"Confira a data",IF(OR(B1483&lt;1,B1483&gt;73415,INT(B1483)&lt;&gt;B1483),"Confira a data",IF(NOT(ISNUMBER(C1483)),"Confira o valor",IF(C1483&lt;=0,"Valor maior que zero",IF(COUNTIFS(Medios,D1483)&lt;&gt;1,"Escolha um meio",IF(COUNTIFS(GastoID,A1483)&lt;&gt;1,"Confira o ID da despesa",IF(SUMIFS(GastoValido,GastoID,A1483)&lt;=0,"Corrija a obrigação",IF(B1483&lt;SUMIFS(GastoFecha,GastoID,A1483),"Anterior à despesa","OK"))))))))))))</f>
        <v/>
      </c>
      <c r="H1483" s="34" t="n">
        <f aca="false">IF(G1483="OK",C1483,0)</f>
        <v>0</v>
      </c>
    </row>
    <row r="1484" customFormat="false" ht="25" hidden="false" customHeight="true" outlineLevel="0" collapsed="false">
      <c r="A1484" s="31"/>
      <c r="B1484" s="32"/>
      <c r="C1484" s="33"/>
      <c r="D1484" s="31"/>
      <c r="E1484" s="31"/>
      <c r="F1484" s="31"/>
      <c r="G1484" s="36" t="str">
        <f aca="false">IF(COUNTA(A1484:F1484)=0,"",IF(E1484="","Falta o código",IF(E1484&lt;&gt;TRIM(E1484),"Confira o código",IF(COUNTIFS(PagoID,E1484)&gt;1,"Código repetido",IF(NOT(ISNUMBER(B1484)),"Confira a data",IF(OR(B1484&lt;1,B1484&gt;73415,INT(B1484)&lt;&gt;B1484),"Confira a data",IF(NOT(ISNUMBER(C1484)),"Confira o valor",IF(C1484&lt;=0,"Valor maior que zero",IF(COUNTIFS(Medios,D1484)&lt;&gt;1,"Escolha um meio",IF(COUNTIFS(GastoID,A1484)&lt;&gt;1,"Confira o ID da despesa",IF(SUMIFS(GastoValido,GastoID,A1484)&lt;=0,"Corrija a obrigação",IF(B1484&lt;SUMIFS(GastoFecha,GastoID,A1484),"Anterior à despesa","OK"))))))))))))</f>
        <v/>
      </c>
      <c r="H1484" s="34" t="n">
        <f aca="false">IF(G1484="OK",C1484,0)</f>
        <v>0</v>
      </c>
    </row>
    <row r="1485" customFormat="false" ht="25" hidden="false" customHeight="true" outlineLevel="0" collapsed="false">
      <c r="A1485" s="31"/>
      <c r="B1485" s="32"/>
      <c r="C1485" s="33"/>
      <c r="D1485" s="31"/>
      <c r="E1485" s="31"/>
      <c r="F1485" s="31"/>
      <c r="G1485" s="36" t="str">
        <f aca="false">IF(COUNTA(A1485:F1485)=0,"",IF(E1485="","Falta o código",IF(E1485&lt;&gt;TRIM(E1485),"Confira o código",IF(COUNTIFS(PagoID,E1485)&gt;1,"Código repetido",IF(NOT(ISNUMBER(B1485)),"Confira a data",IF(OR(B1485&lt;1,B1485&gt;73415,INT(B1485)&lt;&gt;B1485),"Confira a data",IF(NOT(ISNUMBER(C1485)),"Confira o valor",IF(C1485&lt;=0,"Valor maior que zero",IF(COUNTIFS(Medios,D1485)&lt;&gt;1,"Escolha um meio",IF(COUNTIFS(GastoID,A1485)&lt;&gt;1,"Confira o ID da despesa",IF(SUMIFS(GastoValido,GastoID,A1485)&lt;=0,"Corrija a obrigação",IF(B1485&lt;SUMIFS(GastoFecha,GastoID,A1485),"Anterior à despesa","OK"))))))))))))</f>
        <v/>
      </c>
      <c r="H1485" s="34" t="n">
        <f aca="false">IF(G1485="OK",C1485,0)</f>
        <v>0</v>
      </c>
    </row>
    <row r="1486" customFormat="false" ht="25" hidden="false" customHeight="true" outlineLevel="0" collapsed="false">
      <c r="A1486" s="31"/>
      <c r="B1486" s="32"/>
      <c r="C1486" s="33"/>
      <c r="D1486" s="31"/>
      <c r="E1486" s="31"/>
      <c r="F1486" s="31"/>
      <c r="G1486" s="36" t="str">
        <f aca="false">IF(COUNTA(A1486:F1486)=0,"",IF(E1486="","Falta o código",IF(E1486&lt;&gt;TRIM(E1486),"Confira o código",IF(COUNTIFS(PagoID,E1486)&gt;1,"Código repetido",IF(NOT(ISNUMBER(B1486)),"Confira a data",IF(OR(B1486&lt;1,B1486&gt;73415,INT(B1486)&lt;&gt;B1486),"Confira a data",IF(NOT(ISNUMBER(C1486)),"Confira o valor",IF(C1486&lt;=0,"Valor maior que zero",IF(COUNTIFS(Medios,D1486)&lt;&gt;1,"Escolha um meio",IF(COUNTIFS(GastoID,A1486)&lt;&gt;1,"Confira o ID da despesa",IF(SUMIFS(GastoValido,GastoID,A1486)&lt;=0,"Corrija a obrigação",IF(B1486&lt;SUMIFS(GastoFecha,GastoID,A1486),"Anterior à despesa","OK"))))))))))))</f>
        <v/>
      </c>
      <c r="H1486" s="34" t="n">
        <f aca="false">IF(G1486="OK",C1486,0)</f>
        <v>0</v>
      </c>
    </row>
    <row r="1487" customFormat="false" ht="25" hidden="false" customHeight="true" outlineLevel="0" collapsed="false">
      <c r="A1487" s="31"/>
      <c r="B1487" s="32"/>
      <c r="C1487" s="33"/>
      <c r="D1487" s="31"/>
      <c r="E1487" s="31"/>
      <c r="F1487" s="31"/>
      <c r="G1487" s="36" t="str">
        <f aca="false">IF(COUNTA(A1487:F1487)=0,"",IF(E1487="","Falta o código",IF(E1487&lt;&gt;TRIM(E1487),"Confira o código",IF(COUNTIFS(PagoID,E1487)&gt;1,"Código repetido",IF(NOT(ISNUMBER(B1487)),"Confira a data",IF(OR(B1487&lt;1,B1487&gt;73415,INT(B1487)&lt;&gt;B1487),"Confira a data",IF(NOT(ISNUMBER(C1487)),"Confira o valor",IF(C1487&lt;=0,"Valor maior que zero",IF(COUNTIFS(Medios,D1487)&lt;&gt;1,"Escolha um meio",IF(COUNTIFS(GastoID,A1487)&lt;&gt;1,"Confira o ID da despesa",IF(SUMIFS(GastoValido,GastoID,A1487)&lt;=0,"Corrija a obrigação",IF(B1487&lt;SUMIFS(GastoFecha,GastoID,A1487),"Anterior à despesa","OK"))))))))))))</f>
        <v/>
      </c>
      <c r="H1487" s="34" t="n">
        <f aca="false">IF(G1487="OK",C1487,0)</f>
        <v>0</v>
      </c>
    </row>
    <row r="1488" customFormat="false" ht="25" hidden="false" customHeight="true" outlineLevel="0" collapsed="false">
      <c r="A1488" s="31"/>
      <c r="B1488" s="32"/>
      <c r="C1488" s="33"/>
      <c r="D1488" s="31"/>
      <c r="E1488" s="31"/>
      <c r="F1488" s="31"/>
      <c r="G1488" s="36" t="str">
        <f aca="false">IF(COUNTA(A1488:F1488)=0,"",IF(E1488="","Falta o código",IF(E1488&lt;&gt;TRIM(E1488),"Confira o código",IF(COUNTIFS(PagoID,E1488)&gt;1,"Código repetido",IF(NOT(ISNUMBER(B1488)),"Confira a data",IF(OR(B1488&lt;1,B1488&gt;73415,INT(B1488)&lt;&gt;B1488),"Confira a data",IF(NOT(ISNUMBER(C1488)),"Confira o valor",IF(C1488&lt;=0,"Valor maior que zero",IF(COUNTIFS(Medios,D1488)&lt;&gt;1,"Escolha um meio",IF(COUNTIFS(GastoID,A1488)&lt;&gt;1,"Confira o ID da despesa",IF(SUMIFS(GastoValido,GastoID,A1488)&lt;=0,"Corrija a obrigação",IF(B1488&lt;SUMIFS(GastoFecha,GastoID,A1488),"Anterior à despesa","OK"))))))))))))</f>
        <v/>
      </c>
      <c r="H1488" s="34" t="n">
        <f aca="false">IF(G1488="OK",C1488,0)</f>
        <v>0</v>
      </c>
    </row>
    <row r="1489" customFormat="false" ht="25" hidden="false" customHeight="true" outlineLevel="0" collapsed="false">
      <c r="A1489" s="31"/>
      <c r="B1489" s="32"/>
      <c r="C1489" s="33"/>
      <c r="D1489" s="31"/>
      <c r="E1489" s="31"/>
      <c r="F1489" s="31"/>
      <c r="G1489" s="36" t="str">
        <f aca="false">IF(COUNTA(A1489:F1489)=0,"",IF(E1489="","Falta o código",IF(E1489&lt;&gt;TRIM(E1489),"Confira o código",IF(COUNTIFS(PagoID,E1489)&gt;1,"Código repetido",IF(NOT(ISNUMBER(B1489)),"Confira a data",IF(OR(B1489&lt;1,B1489&gt;73415,INT(B1489)&lt;&gt;B1489),"Confira a data",IF(NOT(ISNUMBER(C1489)),"Confira o valor",IF(C1489&lt;=0,"Valor maior que zero",IF(COUNTIFS(Medios,D1489)&lt;&gt;1,"Escolha um meio",IF(COUNTIFS(GastoID,A1489)&lt;&gt;1,"Confira o ID da despesa",IF(SUMIFS(GastoValido,GastoID,A1489)&lt;=0,"Corrija a obrigação",IF(B1489&lt;SUMIFS(GastoFecha,GastoID,A1489),"Anterior à despesa","OK"))))))))))))</f>
        <v/>
      </c>
      <c r="H1489" s="34" t="n">
        <f aca="false">IF(G1489="OK",C1489,0)</f>
        <v>0</v>
      </c>
    </row>
    <row r="1490" customFormat="false" ht="25" hidden="false" customHeight="true" outlineLevel="0" collapsed="false">
      <c r="A1490" s="31"/>
      <c r="B1490" s="32"/>
      <c r="C1490" s="33"/>
      <c r="D1490" s="31"/>
      <c r="E1490" s="31"/>
      <c r="F1490" s="31"/>
      <c r="G1490" s="36" t="str">
        <f aca="false">IF(COUNTA(A1490:F1490)=0,"",IF(E1490="","Falta o código",IF(E1490&lt;&gt;TRIM(E1490),"Confira o código",IF(COUNTIFS(PagoID,E1490)&gt;1,"Código repetido",IF(NOT(ISNUMBER(B1490)),"Confira a data",IF(OR(B1490&lt;1,B1490&gt;73415,INT(B1490)&lt;&gt;B1490),"Confira a data",IF(NOT(ISNUMBER(C1490)),"Confira o valor",IF(C1490&lt;=0,"Valor maior que zero",IF(COUNTIFS(Medios,D1490)&lt;&gt;1,"Escolha um meio",IF(COUNTIFS(GastoID,A1490)&lt;&gt;1,"Confira o ID da despesa",IF(SUMIFS(GastoValido,GastoID,A1490)&lt;=0,"Corrija a obrigação",IF(B1490&lt;SUMIFS(GastoFecha,GastoID,A1490),"Anterior à despesa","OK"))))))))))))</f>
        <v/>
      </c>
      <c r="H1490" s="34" t="n">
        <f aca="false">IF(G1490="OK",C1490,0)</f>
        <v>0</v>
      </c>
    </row>
    <row r="1491" customFormat="false" ht="25" hidden="false" customHeight="true" outlineLevel="0" collapsed="false">
      <c r="A1491" s="31"/>
      <c r="B1491" s="32"/>
      <c r="C1491" s="33"/>
      <c r="D1491" s="31"/>
      <c r="E1491" s="31"/>
      <c r="F1491" s="31"/>
      <c r="G1491" s="36" t="str">
        <f aca="false">IF(COUNTA(A1491:F1491)=0,"",IF(E1491="","Falta o código",IF(E1491&lt;&gt;TRIM(E1491),"Confira o código",IF(COUNTIFS(PagoID,E1491)&gt;1,"Código repetido",IF(NOT(ISNUMBER(B1491)),"Confira a data",IF(OR(B1491&lt;1,B1491&gt;73415,INT(B1491)&lt;&gt;B1491),"Confira a data",IF(NOT(ISNUMBER(C1491)),"Confira o valor",IF(C1491&lt;=0,"Valor maior que zero",IF(COUNTIFS(Medios,D1491)&lt;&gt;1,"Escolha um meio",IF(COUNTIFS(GastoID,A1491)&lt;&gt;1,"Confira o ID da despesa",IF(SUMIFS(GastoValido,GastoID,A1491)&lt;=0,"Corrija a obrigação",IF(B1491&lt;SUMIFS(GastoFecha,GastoID,A1491),"Anterior à despesa","OK"))))))))))))</f>
        <v/>
      </c>
      <c r="H1491" s="34" t="n">
        <f aca="false">IF(G1491="OK",C1491,0)</f>
        <v>0</v>
      </c>
    </row>
    <row r="1492" customFormat="false" ht="25" hidden="false" customHeight="true" outlineLevel="0" collapsed="false">
      <c r="A1492" s="31"/>
      <c r="B1492" s="32"/>
      <c r="C1492" s="33"/>
      <c r="D1492" s="31"/>
      <c r="E1492" s="31"/>
      <c r="F1492" s="31"/>
      <c r="G1492" s="36" t="str">
        <f aca="false">IF(COUNTA(A1492:F1492)=0,"",IF(E1492="","Falta o código",IF(E1492&lt;&gt;TRIM(E1492),"Confira o código",IF(COUNTIFS(PagoID,E1492)&gt;1,"Código repetido",IF(NOT(ISNUMBER(B1492)),"Confira a data",IF(OR(B1492&lt;1,B1492&gt;73415,INT(B1492)&lt;&gt;B1492),"Confira a data",IF(NOT(ISNUMBER(C1492)),"Confira o valor",IF(C1492&lt;=0,"Valor maior que zero",IF(COUNTIFS(Medios,D1492)&lt;&gt;1,"Escolha um meio",IF(COUNTIFS(GastoID,A1492)&lt;&gt;1,"Confira o ID da despesa",IF(SUMIFS(GastoValido,GastoID,A1492)&lt;=0,"Corrija a obrigação",IF(B1492&lt;SUMIFS(GastoFecha,GastoID,A1492),"Anterior à despesa","OK"))))))))))))</f>
        <v/>
      </c>
      <c r="H1492" s="34" t="n">
        <f aca="false">IF(G1492="OK",C1492,0)</f>
        <v>0</v>
      </c>
    </row>
    <row r="1493" customFormat="false" ht="25" hidden="false" customHeight="true" outlineLevel="0" collapsed="false">
      <c r="A1493" s="31"/>
      <c r="B1493" s="32"/>
      <c r="C1493" s="33"/>
      <c r="D1493" s="31"/>
      <c r="E1493" s="31"/>
      <c r="F1493" s="31"/>
      <c r="G1493" s="36" t="str">
        <f aca="false">IF(COUNTA(A1493:F1493)=0,"",IF(E1493="","Falta o código",IF(E1493&lt;&gt;TRIM(E1493),"Confira o código",IF(COUNTIFS(PagoID,E1493)&gt;1,"Código repetido",IF(NOT(ISNUMBER(B1493)),"Confira a data",IF(OR(B1493&lt;1,B1493&gt;73415,INT(B1493)&lt;&gt;B1493),"Confira a data",IF(NOT(ISNUMBER(C1493)),"Confira o valor",IF(C1493&lt;=0,"Valor maior que zero",IF(COUNTIFS(Medios,D1493)&lt;&gt;1,"Escolha um meio",IF(COUNTIFS(GastoID,A1493)&lt;&gt;1,"Confira o ID da despesa",IF(SUMIFS(GastoValido,GastoID,A1493)&lt;=0,"Corrija a obrigação",IF(B1493&lt;SUMIFS(GastoFecha,GastoID,A1493),"Anterior à despesa","OK"))))))))))))</f>
        <v/>
      </c>
      <c r="H1493" s="34" t="n">
        <f aca="false">IF(G1493="OK",C1493,0)</f>
        <v>0</v>
      </c>
    </row>
    <row r="1494" customFormat="false" ht="25" hidden="false" customHeight="true" outlineLevel="0" collapsed="false">
      <c r="A1494" s="31"/>
      <c r="B1494" s="32"/>
      <c r="C1494" s="33"/>
      <c r="D1494" s="31"/>
      <c r="E1494" s="31"/>
      <c r="F1494" s="31"/>
      <c r="G1494" s="36" t="str">
        <f aca="false">IF(COUNTA(A1494:F1494)=0,"",IF(E1494="","Falta o código",IF(E1494&lt;&gt;TRIM(E1494),"Confira o código",IF(COUNTIFS(PagoID,E1494)&gt;1,"Código repetido",IF(NOT(ISNUMBER(B1494)),"Confira a data",IF(OR(B1494&lt;1,B1494&gt;73415,INT(B1494)&lt;&gt;B1494),"Confira a data",IF(NOT(ISNUMBER(C1494)),"Confira o valor",IF(C1494&lt;=0,"Valor maior que zero",IF(COUNTIFS(Medios,D1494)&lt;&gt;1,"Escolha um meio",IF(COUNTIFS(GastoID,A1494)&lt;&gt;1,"Confira o ID da despesa",IF(SUMIFS(GastoValido,GastoID,A1494)&lt;=0,"Corrija a obrigação",IF(B1494&lt;SUMIFS(GastoFecha,GastoID,A1494),"Anterior à despesa","OK"))))))))))))</f>
        <v/>
      </c>
      <c r="H1494" s="34" t="n">
        <f aca="false">IF(G1494="OK",C1494,0)</f>
        <v>0</v>
      </c>
    </row>
    <row r="1495" customFormat="false" ht="25" hidden="false" customHeight="true" outlineLevel="0" collapsed="false">
      <c r="A1495" s="31"/>
      <c r="B1495" s="32"/>
      <c r="C1495" s="33"/>
      <c r="D1495" s="31"/>
      <c r="E1495" s="31"/>
      <c r="F1495" s="31"/>
      <c r="G1495" s="36" t="str">
        <f aca="false">IF(COUNTA(A1495:F1495)=0,"",IF(E1495="","Falta o código",IF(E1495&lt;&gt;TRIM(E1495),"Confira o código",IF(COUNTIFS(PagoID,E1495)&gt;1,"Código repetido",IF(NOT(ISNUMBER(B1495)),"Confira a data",IF(OR(B1495&lt;1,B1495&gt;73415,INT(B1495)&lt;&gt;B1495),"Confira a data",IF(NOT(ISNUMBER(C1495)),"Confira o valor",IF(C1495&lt;=0,"Valor maior que zero",IF(COUNTIFS(Medios,D1495)&lt;&gt;1,"Escolha um meio",IF(COUNTIFS(GastoID,A1495)&lt;&gt;1,"Confira o ID da despesa",IF(SUMIFS(GastoValido,GastoID,A1495)&lt;=0,"Corrija a obrigação",IF(B1495&lt;SUMIFS(GastoFecha,GastoID,A1495),"Anterior à despesa","OK"))))))))))))</f>
        <v/>
      </c>
      <c r="H1495" s="34" t="n">
        <f aca="false">IF(G1495="OK",C1495,0)</f>
        <v>0</v>
      </c>
    </row>
    <row r="1496" customFormat="false" ht="25" hidden="false" customHeight="true" outlineLevel="0" collapsed="false">
      <c r="A1496" s="31"/>
      <c r="B1496" s="32"/>
      <c r="C1496" s="33"/>
      <c r="D1496" s="31"/>
      <c r="E1496" s="31"/>
      <c r="F1496" s="31"/>
      <c r="G1496" s="36" t="str">
        <f aca="false">IF(COUNTA(A1496:F1496)=0,"",IF(E1496="","Falta o código",IF(E1496&lt;&gt;TRIM(E1496),"Confira o código",IF(COUNTIFS(PagoID,E1496)&gt;1,"Código repetido",IF(NOT(ISNUMBER(B1496)),"Confira a data",IF(OR(B1496&lt;1,B1496&gt;73415,INT(B1496)&lt;&gt;B1496),"Confira a data",IF(NOT(ISNUMBER(C1496)),"Confira o valor",IF(C1496&lt;=0,"Valor maior que zero",IF(COUNTIFS(Medios,D1496)&lt;&gt;1,"Escolha um meio",IF(COUNTIFS(GastoID,A1496)&lt;&gt;1,"Confira o ID da despesa",IF(SUMIFS(GastoValido,GastoID,A1496)&lt;=0,"Corrija a obrigação",IF(B1496&lt;SUMIFS(GastoFecha,GastoID,A1496),"Anterior à despesa","OK"))))))))))))</f>
        <v/>
      </c>
      <c r="H1496" s="34" t="n">
        <f aca="false">IF(G1496="OK",C1496,0)</f>
        <v>0</v>
      </c>
    </row>
    <row r="1497" customFormat="false" ht="25" hidden="false" customHeight="true" outlineLevel="0" collapsed="false">
      <c r="A1497" s="31"/>
      <c r="B1497" s="32"/>
      <c r="C1497" s="33"/>
      <c r="D1497" s="31"/>
      <c r="E1497" s="31"/>
      <c r="F1497" s="31"/>
      <c r="G1497" s="36" t="str">
        <f aca="false">IF(COUNTA(A1497:F1497)=0,"",IF(E1497="","Falta o código",IF(E1497&lt;&gt;TRIM(E1497),"Confira o código",IF(COUNTIFS(PagoID,E1497)&gt;1,"Código repetido",IF(NOT(ISNUMBER(B1497)),"Confira a data",IF(OR(B1497&lt;1,B1497&gt;73415,INT(B1497)&lt;&gt;B1497),"Confira a data",IF(NOT(ISNUMBER(C1497)),"Confira o valor",IF(C1497&lt;=0,"Valor maior que zero",IF(COUNTIFS(Medios,D1497)&lt;&gt;1,"Escolha um meio",IF(COUNTIFS(GastoID,A1497)&lt;&gt;1,"Confira o ID da despesa",IF(SUMIFS(GastoValido,GastoID,A1497)&lt;=0,"Corrija a obrigação",IF(B1497&lt;SUMIFS(GastoFecha,GastoID,A1497),"Anterior à despesa","OK"))))))))))))</f>
        <v/>
      </c>
      <c r="H1497" s="34" t="n">
        <f aca="false">IF(G1497="OK",C1497,0)</f>
        <v>0</v>
      </c>
    </row>
    <row r="1498" customFormat="false" ht="25" hidden="false" customHeight="true" outlineLevel="0" collapsed="false">
      <c r="A1498" s="31"/>
      <c r="B1498" s="32"/>
      <c r="C1498" s="33"/>
      <c r="D1498" s="31"/>
      <c r="E1498" s="31"/>
      <c r="F1498" s="31"/>
      <c r="G1498" s="36" t="str">
        <f aca="false">IF(COUNTA(A1498:F1498)=0,"",IF(E1498="","Falta o código",IF(E1498&lt;&gt;TRIM(E1498),"Confira o código",IF(COUNTIFS(PagoID,E1498)&gt;1,"Código repetido",IF(NOT(ISNUMBER(B1498)),"Confira a data",IF(OR(B1498&lt;1,B1498&gt;73415,INT(B1498)&lt;&gt;B1498),"Confira a data",IF(NOT(ISNUMBER(C1498)),"Confira o valor",IF(C1498&lt;=0,"Valor maior que zero",IF(COUNTIFS(Medios,D1498)&lt;&gt;1,"Escolha um meio",IF(COUNTIFS(GastoID,A1498)&lt;&gt;1,"Confira o ID da despesa",IF(SUMIFS(GastoValido,GastoID,A1498)&lt;=0,"Corrija a obrigação",IF(B1498&lt;SUMIFS(GastoFecha,GastoID,A1498),"Anterior à despesa","OK"))))))))))))</f>
        <v/>
      </c>
      <c r="H1498" s="34" t="n">
        <f aca="false">IF(G1498="OK",C1498,0)</f>
        <v>0</v>
      </c>
    </row>
    <row r="1499" customFormat="false" ht="25" hidden="false" customHeight="true" outlineLevel="0" collapsed="false">
      <c r="A1499" s="31"/>
      <c r="B1499" s="32"/>
      <c r="C1499" s="33"/>
      <c r="D1499" s="31"/>
      <c r="E1499" s="31"/>
      <c r="F1499" s="31"/>
      <c r="G1499" s="36" t="str">
        <f aca="false">IF(COUNTA(A1499:F1499)=0,"",IF(E1499="","Falta o código",IF(E1499&lt;&gt;TRIM(E1499),"Confira o código",IF(COUNTIFS(PagoID,E1499)&gt;1,"Código repetido",IF(NOT(ISNUMBER(B1499)),"Confira a data",IF(OR(B1499&lt;1,B1499&gt;73415,INT(B1499)&lt;&gt;B1499),"Confira a data",IF(NOT(ISNUMBER(C1499)),"Confira o valor",IF(C1499&lt;=0,"Valor maior que zero",IF(COUNTIFS(Medios,D1499)&lt;&gt;1,"Escolha um meio",IF(COUNTIFS(GastoID,A1499)&lt;&gt;1,"Confira o ID da despesa",IF(SUMIFS(GastoValido,GastoID,A1499)&lt;=0,"Corrija a obrigação",IF(B1499&lt;SUMIFS(GastoFecha,GastoID,A1499),"Anterior à despesa","OK"))))))))))))</f>
        <v/>
      </c>
      <c r="H1499" s="34" t="n">
        <f aca="false">IF(G1499="OK",C1499,0)</f>
        <v>0</v>
      </c>
    </row>
    <row r="1500" customFormat="false" ht="25" hidden="false" customHeight="true" outlineLevel="0" collapsed="false">
      <c r="A1500" s="31"/>
      <c r="B1500" s="32"/>
      <c r="C1500" s="33"/>
      <c r="D1500" s="31"/>
      <c r="E1500" s="31"/>
      <c r="F1500" s="31"/>
      <c r="G1500" s="36" t="str">
        <f aca="false">IF(COUNTA(A1500:F1500)=0,"",IF(E1500="","Falta o código",IF(E1500&lt;&gt;TRIM(E1500),"Confira o código",IF(COUNTIFS(PagoID,E1500)&gt;1,"Código repetido",IF(NOT(ISNUMBER(B1500)),"Confira a data",IF(OR(B1500&lt;1,B1500&gt;73415,INT(B1500)&lt;&gt;B1500),"Confira a data",IF(NOT(ISNUMBER(C1500)),"Confira o valor",IF(C1500&lt;=0,"Valor maior que zero",IF(COUNTIFS(Medios,D1500)&lt;&gt;1,"Escolha um meio",IF(COUNTIFS(GastoID,A1500)&lt;&gt;1,"Confira o ID da despesa",IF(SUMIFS(GastoValido,GastoID,A1500)&lt;=0,"Corrija a obrigação",IF(B1500&lt;SUMIFS(GastoFecha,GastoID,A1500),"Anterior à despesa","OK"))))))))))))</f>
        <v/>
      </c>
      <c r="H1500" s="34" t="n">
        <f aca="false">IF(G1500="OK",C1500,0)</f>
        <v>0</v>
      </c>
    </row>
    <row r="1501" customFormat="false" ht="25" hidden="false" customHeight="true" outlineLevel="0" collapsed="false">
      <c r="A1501" s="31"/>
      <c r="B1501" s="32"/>
      <c r="C1501" s="33"/>
      <c r="D1501" s="31"/>
      <c r="E1501" s="31"/>
      <c r="F1501" s="31"/>
      <c r="G1501" s="36" t="str">
        <f aca="false">IF(COUNTA(A1501:F1501)=0,"",IF(E1501="","Falta o código",IF(E1501&lt;&gt;TRIM(E1501),"Confira o código",IF(COUNTIFS(PagoID,E1501)&gt;1,"Código repetido",IF(NOT(ISNUMBER(B1501)),"Confira a data",IF(OR(B1501&lt;1,B1501&gt;73415,INT(B1501)&lt;&gt;B1501),"Confira a data",IF(NOT(ISNUMBER(C1501)),"Confira o valor",IF(C1501&lt;=0,"Valor maior que zero",IF(COUNTIFS(Medios,D1501)&lt;&gt;1,"Escolha um meio",IF(COUNTIFS(GastoID,A1501)&lt;&gt;1,"Confira o ID da despesa",IF(SUMIFS(GastoValido,GastoID,A1501)&lt;=0,"Corrija a obrigação",IF(B1501&lt;SUMIFS(GastoFecha,GastoID,A1501),"Anterior à despesa","OK"))))))))))))</f>
        <v/>
      </c>
      <c r="H1501" s="34" t="n">
        <f aca="false">IF(G1501="OK",C1501,0)</f>
        <v>0</v>
      </c>
    </row>
    <row r="1502" customFormat="false" ht="25" hidden="false" customHeight="true" outlineLevel="0" collapsed="false">
      <c r="A1502" s="31"/>
      <c r="B1502" s="32"/>
      <c r="C1502" s="33"/>
      <c r="D1502" s="31"/>
      <c r="E1502" s="31"/>
      <c r="F1502" s="31"/>
      <c r="G1502" s="36" t="str">
        <f aca="false">IF(COUNTA(A1502:F1502)=0,"",IF(E1502="","Falta o código",IF(E1502&lt;&gt;TRIM(E1502),"Confira o código",IF(COUNTIFS(PagoID,E1502)&gt;1,"Código repetido",IF(NOT(ISNUMBER(B1502)),"Confira a data",IF(OR(B1502&lt;1,B1502&gt;73415,INT(B1502)&lt;&gt;B1502),"Confira a data",IF(NOT(ISNUMBER(C1502)),"Confira o valor",IF(C1502&lt;=0,"Valor maior que zero",IF(COUNTIFS(Medios,D1502)&lt;&gt;1,"Escolha um meio",IF(COUNTIFS(GastoID,A1502)&lt;&gt;1,"Confira o ID da despesa",IF(SUMIFS(GastoValido,GastoID,A1502)&lt;=0,"Corrija a obrigação",IF(B1502&lt;SUMIFS(GastoFecha,GastoID,A1502),"Anterior à despesa","OK"))))))))))))</f>
        <v/>
      </c>
      <c r="H1502" s="34" t="n">
        <f aca="false">IF(G1502="OK",C1502,0)</f>
        <v>0</v>
      </c>
    </row>
    <row r="1503" customFormat="false" ht="25" hidden="false" customHeight="true" outlineLevel="0" collapsed="false">
      <c r="A1503" s="31"/>
      <c r="B1503" s="32"/>
      <c r="C1503" s="33"/>
      <c r="D1503" s="31"/>
      <c r="E1503" s="31"/>
      <c r="F1503" s="31"/>
      <c r="G1503" s="36" t="str">
        <f aca="false">IF(COUNTA(A1503:F1503)=0,"",IF(E1503="","Falta o código",IF(E1503&lt;&gt;TRIM(E1503),"Confira o código",IF(COUNTIFS(PagoID,E1503)&gt;1,"Código repetido",IF(NOT(ISNUMBER(B1503)),"Confira a data",IF(OR(B1503&lt;1,B1503&gt;73415,INT(B1503)&lt;&gt;B1503),"Confira a data",IF(NOT(ISNUMBER(C1503)),"Confira o valor",IF(C1503&lt;=0,"Valor maior que zero",IF(COUNTIFS(Medios,D1503)&lt;&gt;1,"Escolha um meio",IF(COUNTIFS(GastoID,A1503)&lt;&gt;1,"Confira o ID da despesa",IF(SUMIFS(GastoValido,GastoID,A1503)&lt;=0,"Corrija a obrigação",IF(B1503&lt;SUMIFS(GastoFecha,GastoID,A1503),"Anterior à despesa","OK"))))))))))))</f>
        <v/>
      </c>
      <c r="H1503" s="34" t="n">
        <f aca="false">IF(G1503="OK",C1503,0)</f>
        <v>0</v>
      </c>
    </row>
    <row r="1504" customFormat="false" ht="25" hidden="false" customHeight="true" outlineLevel="0" collapsed="false">
      <c r="A1504" s="31"/>
      <c r="B1504" s="32"/>
      <c r="C1504" s="33"/>
      <c r="D1504" s="31"/>
      <c r="E1504" s="31"/>
      <c r="F1504" s="31"/>
      <c r="G1504" s="36" t="str">
        <f aca="false">IF(COUNTA(A1504:F1504)=0,"",IF(E1504="","Falta o código",IF(E1504&lt;&gt;TRIM(E1504),"Confira o código",IF(COUNTIFS(PagoID,E1504)&gt;1,"Código repetido",IF(NOT(ISNUMBER(B1504)),"Confira a data",IF(OR(B1504&lt;1,B1504&gt;73415,INT(B1504)&lt;&gt;B1504),"Confira a data",IF(NOT(ISNUMBER(C1504)),"Confira o valor",IF(C1504&lt;=0,"Valor maior que zero",IF(COUNTIFS(Medios,D1504)&lt;&gt;1,"Escolha um meio",IF(COUNTIFS(GastoID,A1504)&lt;&gt;1,"Confira o ID da despesa",IF(SUMIFS(GastoValido,GastoID,A1504)&lt;=0,"Corrija a obrigação",IF(B1504&lt;SUMIFS(GastoFecha,GastoID,A1504),"Anterior à despesa","OK"))))))))))))</f>
        <v/>
      </c>
      <c r="H1504" s="34" t="n">
        <f aca="false">IF(G1504="OK",C1504,0)</f>
        <v>0</v>
      </c>
    </row>
    <row r="1505" customFormat="false" ht="25" hidden="false" customHeight="true" outlineLevel="0" collapsed="false">
      <c r="A1505" s="31"/>
      <c r="B1505" s="32"/>
      <c r="C1505" s="33"/>
      <c r="D1505" s="31"/>
      <c r="E1505" s="31"/>
      <c r="F1505" s="31"/>
      <c r="G1505" s="36" t="str">
        <f aca="false">IF(COUNTA(A1505:F1505)=0,"",IF(E1505="","Falta o código",IF(E1505&lt;&gt;TRIM(E1505),"Confira o código",IF(COUNTIFS(PagoID,E1505)&gt;1,"Código repetido",IF(NOT(ISNUMBER(B1505)),"Confira a data",IF(OR(B1505&lt;1,B1505&gt;73415,INT(B1505)&lt;&gt;B1505),"Confira a data",IF(NOT(ISNUMBER(C1505)),"Confira o valor",IF(C1505&lt;=0,"Valor maior que zero",IF(COUNTIFS(Medios,D1505)&lt;&gt;1,"Escolha um meio",IF(COUNTIFS(GastoID,A1505)&lt;&gt;1,"Confira o ID da despesa",IF(SUMIFS(GastoValido,GastoID,A1505)&lt;=0,"Corrija a obrigação",IF(B1505&lt;SUMIFS(GastoFecha,GastoID,A1505),"Anterior à despesa","OK"))))))))))))</f>
        <v/>
      </c>
      <c r="H1505" s="34" t="n">
        <f aca="false">IF(G1505="OK",C1505,0)</f>
        <v>0</v>
      </c>
    </row>
    <row r="1506" customFormat="false" ht="25" hidden="false" customHeight="true" outlineLevel="0" collapsed="false">
      <c r="A1506" s="31"/>
      <c r="B1506" s="32"/>
      <c r="C1506" s="33"/>
      <c r="D1506" s="31"/>
      <c r="E1506" s="31"/>
      <c r="F1506" s="31"/>
      <c r="G1506" s="36" t="str">
        <f aca="false">IF(COUNTA(A1506:F1506)=0,"",IF(E1506="","Falta o código",IF(E1506&lt;&gt;TRIM(E1506),"Confira o código",IF(COUNTIFS(PagoID,E1506)&gt;1,"Código repetido",IF(NOT(ISNUMBER(B1506)),"Confira a data",IF(OR(B1506&lt;1,B1506&gt;73415,INT(B1506)&lt;&gt;B1506),"Confira a data",IF(NOT(ISNUMBER(C1506)),"Confira o valor",IF(C1506&lt;=0,"Valor maior que zero",IF(COUNTIFS(Medios,D1506)&lt;&gt;1,"Escolha um meio",IF(COUNTIFS(GastoID,A1506)&lt;&gt;1,"Confira o ID da despesa",IF(SUMIFS(GastoValido,GastoID,A1506)&lt;=0,"Corrija a obrigação",IF(B1506&lt;SUMIFS(GastoFecha,GastoID,A1506),"Anterior à despesa","OK"))))))))))))</f>
        <v/>
      </c>
      <c r="H1506" s="34" t="n">
        <f aca="false">IF(G1506="OK",C1506,0)</f>
        <v>0</v>
      </c>
    </row>
    <row r="1507" customFormat="false" ht="25" hidden="false" customHeight="true" outlineLevel="0" collapsed="false">
      <c r="A1507" s="31"/>
      <c r="B1507" s="32"/>
      <c r="C1507" s="33"/>
      <c r="D1507" s="31"/>
      <c r="E1507" s="31"/>
      <c r="F1507" s="31"/>
      <c r="G1507" s="36" t="str">
        <f aca="false">IF(COUNTA(A1507:F1507)=0,"",IF(E1507="","Falta o código",IF(E1507&lt;&gt;TRIM(E1507),"Confira o código",IF(COUNTIFS(PagoID,E1507)&gt;1,"Código repetido",IF(NOT(ISNUMBER(B1507)),"Confira a data",IF(OR(B1507&lt;1,B1507&gt;73415,INT(B1507)&lt;&gt;B1507),"Confira a data",IF(NOT(ISNUMBER(C1507)),"Confira o valor",IF(C1507&lt;=0,"Valor maior que zero",IF(COUNTIFS(Medios,D1507)&lt;&gt;1,"Escolha um meio",IF(COUNTIFS(GastoID,A1507)&lt;&gt;1,"Confira o ID da despesa",IF(SUMIFS(GastoValido,GastoID,A1507)&lt;=0,"Corrija a obrigação",IF(B1507&lt;SUMIFS(GastoFecha,GastoID,A1507),"Anterior à despesa","OK"))))))))))))</f>
        <v/>
      </c>
      <c r="H1507" s="34" t="n">
        <f aca="false">IF(G1507="OK",C1507,0)</f>
        <v>0</v>
      </c>
    </row>
    <row r="1508" customFormat="false" ht="25" hidden="false" customHeight="true" outlineLevel="0" collapsed="false">
      <c r="A1508" s="31"/>
      <c r="B1508" s="32"/>
      <c r="C1508" s="33"/>
      <c r="D1508" s="31"/>
      <c r="E1508" s="31"/>
      <c r="F1508" s="31"/>
      <c r="G1508" s="36" t="str">
        <f aca="false">IF(COUNTA(A1508:F1508)=0,"",IF(E1508="","Falta o código",IF(E1508&lt;&gt;TRIM(E1508),"Confira o código",IF(COUNTIFS(PagoID,E1508)&gt;1,"Código repetido",IF(NOT(ISNUMBER(B1508)),"Confira a data",IF(OR(B1508&lt;1,B1508&gt;73415,INT(B1508)&lt;&gt;B1508),"Confira a data",IF(NOT(ISNUMBER(C1508)),"Confira o valor",IF(C1508&lt;=0,"Valor maior que zero",IF(COUNTIFS(Medios,D1508)&lt;&gt;1,"Escolha um meio",IF(COUNTIFS(GastoID,A1508)&lt;&gt;1,"Confira o ID da despesa",IF(SUMIFS(GastoValido,GastoID,A1508)&lt;=0,"Corrija a obrigação",IF(B1508&lt;SUMIFS(GastoFecha,GastoID,A1508),"Anterior à despesa","OK"))))))))))))</f>
        <v/>
      </c>
      <c r="H1508" s="34" t="n">
        <f aca="false">IF(G1508="OK",C1508,0)</f>
        <v>0</v>
      </c>
    </row>
    <row r="1509" customFormat="false" ht="25" hidden="false" customHeight="true" outlineLevel="0" collapsed="false">
      <c r="A1509" s="31"/>
      <c r="B1509" s="32"/>
      <c r="C1509" s="33"/>
      <c r="D1509" s="31"/>
      <c r="E1509" s="31"/>
      <c r="F1509" s="31"/>
      <c r="G1509" s="36" t="str">
        <f aca="false">IF(COUNTA(A1509:F1509)=0,"",IF(E1509="","Falta o código",IF(E1509&lt;&gt;TRIM(E1509),"Confira o código",IF(COUNTIFS(PagoID,E1509)&gt;1,"Código repetido",IF(NOT(ISNUMBER(B1509)),"Confira a data",IF(OR(B1509&lt;1,B1509&gt;73415,INT(B1509)&lt;&gt;B1509),"Confira a data",IF(NOT(ISNUMBER(C1509)),"Confira o valor",IF(C1509&lt;=0,"Valor maior que zero",IF(COUNTIFS(Medios,D1509)&lt;&gt;1,"Escolha um meio",IF(COUNTIFS(GastoID,A1509)&lt;&gt;1,"Confira o ID da despesa",IF(SUMIFS(GastoValido,GastoID,A1509)&lt;=0,"Corrija a obrigação",IF(B1509&lt;SUMIFS(GastoFecha,GastoID,A1509),"Anterior à despesa","OK"))))))))))))</f>
        <v/>
      </c>
      <c r="H1509" s="34" t="n">
        <f aca="false">IF(G1509="OK",C1509,0)</f>
        <v>0</v>
      </c>
    </row>
    <row r="1510" customFormat="false" ht="25" hidden="false" customHeight="true" outlineLevel="0" collapsed="false">
      <c r="A1510" s="31"/>
      <c r="B1510" s="32"/>
      <c r="C1510" s="33"/>
      <c r="D1510" s="31"/>
      <c r="E1510" s="31"/>
      <c r="F1510" s="31"/>
      <c r="G1510" s="36" t="str">
        <f aca="false">IF(COUNTA(A1510:F1510)=0,"",IF(E1510="","Falta o código",IF(E1510&lt;&gt;TRIM(E1510),"Confira o código",IF(COUNTIFS(PagoID,E1510)&gt;1,"Código repetido",IF(NOT(ISNUMBER(B1510)),"Confira a data",IF(OR(B1510&lt;1,B1510&gt;73415,INT(B1510)&lt;&gt;B1510),"Confira a data",IF(NOT(ISNUMBER(C1510)),"Confira o valor",IF(C1510&lt;=0,"Valor maior que zero",IF(COUNTIFS(Medios,D1510)&lt;&gt;1,"Escolha um meio",IF(COUNTIFS(GastoID,A1510)&lt;&gt;1,"Confira o ID da despesa",IF(SUMIFS(GastoValido,GastoID,A1510)&lt;=0,"Corrija a obrigação",IF(B1510&lt;SUMIFS(GastoFecha,GastoID,A1510),"Anterior à despesa","OK"))))))))))))</f>
        <v/>
      </c>
      <c r="H1510" s="34" t="n">
        <f aca="false">IF(G1510="OK",C1510,0)</f>
        <v>0</v>
      </c>
    </row>
    <row r="1511" customFormat="false" ht="25" hidden="false" customHeight="true" outlineLevel="0" collapsed="false">
      <c r="A1511" s="31"/>
      <c r="B1511" s="32"/>
      <c r="C1511" s="33"/>
      <c r="D1511" s="31"/>
      <c r="E1511" s="31"/>
      <c r="F1511" s="31"/>
      <c r="G1511" s="36" t="str">
        <f aca="false">IF(COUNTA(A1511:F1511)=0,"",IF(E1511="","Falta o código",IF(E1511&lt;&gt;TRIM(E1511),"Confira o código",IF(COUNTIFS(PagoID,E1511)&gt;1,"Código repetido",IF(NOT(ISNUMBER(B1511)),"Confira a data",IF(OR(B1511&lt;1,B1511&gt;73415,INT(B1511)&lt;&gt;B1511),"Confira a data",IF(NOT(ISNUMBER(C1511)),"Confira o valor",IF(C1511&lt;=0,"Valor maior que zero",IF(COUNTIFS(Medios,D1511)&lt;&gt;1,"Escolha um meio",IF(COUNTIFS(GastoID,A1511)&lt;&gt;1,"Confira o ID da despesa",IF(SUMIFS(GastoValido,GastoID,A1511)&lt;=0,"Corrija a obrigação",IF(B1511&lt;SUMIFS(GastoFecha,GastoID,A1511),"Anterior à despesa","OK"))))))))))))</f>
        <v/>
      </c>
      <c r="H1511" s="34" t="n">
        <f aca="false">IF(G1511="OK",C1511,0)</f>
        <v>0</v>
      </c>
    </row>
    <row r="1512" customFormat="false" ht="25" hidden="false" customHeight="true" outlineLevel="0" collapsed="false">
      <c r="A1512" s="31"/>
      <c r="B1512" s="32"/>
      <c r="C1512" s="33"/>
      <c r="D1512" s="31"/>
      <c r="E1512" s="31"/>
      <c r="F1512" s="31"/>
      <c r="G1512" s="36" t="str">
        <f aca="false">IF(COUNTA(A1512:F1512)=0,"",IF(E1512="","Falta o código",IF(E1512&lt;&gt;TRIM(E1512),"Confira o código",IF(COUNTIFS(PagoID,E1512)&gt;1,"Código repetido",IF(NOT(ISNUMBER(B1512)),"Confira a data",IF(OR(B1512&lt;1,B1512&gt;73415,INT(B1512)&lt;&gt;B1512),"Confira a data",IF(NOT(ISNUMBER(C1512)),"Confira o valor",IF(C1512&lt;=0,"Valor maior que zero",IF(COUNTIFS(Medios,D1512)&lt;&gt;1,"Escolha um meio",IF(COUNTIFS(GastoID,A1512)&lt;&gt;1,"Confira o ID da despesa",IF(SUMIFS(GastoValido,GastoID,A1512)&lt;=0,"Corrija a obrigação",IF(B1512&lt;SUMIFS(GastoFecha,GastoID,A1512),"Anterior à despesa","OK"))))))))))))</f>
        <v/>
      </c>
      <c r="H1512" s="34" t="n">
        <f aca="false">IF(G1512="OK",C1512,0)</f>
        <v>0</v>
      </c>
    </row>
    <row r="1513" customFormat="false" ht="25" hidden="false" customHeight="true" outlineLevel="0" collapsed="false">
      <c r="A1513" s="31"/>
      <c r="B1513" s="32"/>
      <c r="C1513" s="33"/>
      <c r="D1513" s="31"/>
      <c r="E1513" s="31"/>
      <c r="F1513" s="31"/>
      <c r="G1513" s="36" t="str">
        <f aca="false">IF(COUNTA(A1513:F1513)=0,"",IF(E1513="","Falta o código",IF(E1513&lt;&gt;TRIM(E1513),"Confira o código",IF(COUNTIFS(PagoID,E1513)&gt;1,"Código repetido",IF(NOT(ISNUMBER(B1513)),"Confira a data",IF(OR(B1513&lt;1,B1513&gt;73415,INT(B1513)&lt;&gt;B1513),"Confira a data",IF(NOT(ISNUMBER(C1513)),"Confira o valor",IF(C1513&lt;=0,"Valor maior que zero",IF(COUNTIFS(Medios,D1513)&lt;&gt;1,"Escolha um meio",IF(COUNTIFS(GastoID,A1513)&lt;&gt;1,"Confira o ID da despesa",IF(SUMIFS(GastoValido,GastoID,A1513)&lt;=0,"Corrija a obrigação",IF(B1513&lt;SUMIFS(GastoFecha,GastoID,A1513),"Anterior à despesa","OK"))))))))))))</f>
        <v/>
      </c>
      <c r="H1513" s="34" t="n">
        <f aca="false">IF(G1513="OK",C1513,0)</f>
        <v>0</v>
      </c>
    </row>
    <row r="1514" customFormat="false" ht="25" hidden="false" customHeight="true" outlineLevel="0" collapsed="false">
      <c r="A1514" s="31"/>
      <c r="B1514" s="32"/>
      <c r="C1514" s="33"/>
      <c r="D1514" s="31"/>
      <c r="E1514" s="31"/>
      <c r="F1514" s="31"/>
      <c r="G1514" s="36" t="str">
        <f aca="false">IF(COUNTA(A1514:F1514)=0,"",IF(E1514="","Falta o código",IF(E1514&lt;&gt;TRIM(E1514),"Confira o código",IF(COUNTIFS(PagoID,E1514)&gt;1,"Código repetido",IF(NOT(ISNUMBER(B1514)),"Confira a data",IF(OR(B1514&lt;1,B1514&gt;73415,INT(B1514)&lt;&gt;B1514),"Confira a data",IF(NOT(ISNUMBER(C1514)),"Confira o valor",IF(C1514&lt;=0,"Valor maior que zero",IF(COUNTIFS(Medios,D1514)&lt;&gt;1,"Escolha um meio",IF(COUNTIFS(GastoID,A1514)&lt;&gt;1,"Confira o ID da despesa",IF(SUMIFS(GastoValido,GastoID,A1514)&lt;=0,"Corrija a obrigação",IF(B1514&lt;SUMIFS(GastoFecha,GastoID,A1514),"Anterior à despesa","OK"))))))))))))</f>
        <v/>
      </c>
      <c r="H1514" s="34" t="n">
        <f aca="false">IF(G1514="OK",C1514,0)</f>
        <v>0</v>
      </c>
    </row>
    <row r="1515" customFormat="false" ht="25" hidden="false" customHeight="true" outlineLevel="0" collapsed="false">
      <c r="A1515" s="31"/>
      <c r="B1515" s="32"/>
      <c r="C1515" s="33"/>
      <c r="D1515" s="31"/>
      <c r="E1515" s="31"/>
      <c r="F1515" s="31"/>
      <c r="G1515" s="36" t="str">
        <f aca="false">IF(COUNTA(A1515:F1515)=0,"",IF(E1515="","Falta o código",IF(E1515&lt;&gt;TRIM(E1515),"Confira o código",IF(COUNTIFS(PagoID,E1515)&gt;1,"Código repetido",IF(NOT(ISNUMBER(B1515)),"Confira a data",IF(OR(B1515&lt;1,B1515&gt;73415,INT(B1515)&lt;&gt;B1515),"Confira a data",IF(NOT(ISNUMBER(C1515)),"Confira o valor",IF(C1515&lt;=0,"Valor maior que zero",IF(COUNTIFS(Medios,D1515)&lt;&gt;1,"Escolha um meio",IF(COUNTIFS(GastoID,A1515)&lt;&gt;1,"Confira o ID da despesa",IF(SUMIFS(GastoValido,GastoID,A1515)&lt;=0,"Corrija a obrigação",IF(B1515&lt;SUMIFS(GastoFecha,GastoID,A1515),"Anterior à despesa","OK"))))))))))))</f>
        <v/>
      </c>
      <c r="H1515" s="34" t="n">
        <f aca="false">IF(G1515="OK",C1515,0)</f>
        <v>0</v>
      </c>
    </row>
    <row r="1516" customFormat="false" ht="25" hidden="false" customHeight="true" outlineLevel="0" collapsed="false">
      <c r="A1516" s="31"/>
      <c r="B1516" s="32"/>
      <c r="C1516" s="33"/>
      <c r="D1516" s="31"/>
      <c r="E1516" s="31"/>
      <c r="F1516" s="31"/>
      <c r="G1516" s="36" t="str">
        <f aca="false">IF(COUNTA(A1516:F1516)=0,"",IF(E1516="","Falta o código",IF(E1516&lt;&gt;TRIM(E1516),"Confira o código",IF(COUNTIFS(PagoID,E1516)&gt;1,"Código repetido",IF(NOT(ISNUMBER(B1516)),"Confira a data",IF(OR(B1516&lt;1,B1516&gt;73415,INT(B1516)&lt;&gt;B1516),"Confira a data",IF(NOT(ISNUMBER(C1516)),"Confira o valor",IF(C1516&lt;=0,"Valor maior que zero",IF(COUNTIFS(Medios,D1516)&lt;&gt;1,"Escolha um meio",IF(COUNTIFS(GastoID,A1516)&lt;&gt;1,"Confira o ID da despesa",IF(SUMIFS(GastoValido,GastoID,A1516)&lt;=0,"Corrija a obrigação",IF(B1516&lt;SUMIFS(GastoFecha,GastoID,A1516),"Anterior à despesa","OK"))))))))))))</f>
        <v/>
      </c>
      <c r="H1516" s="34" t="n">
        <f aca="false">IF(G1516="OK",C1516,0)</f>
        <v>0</v>
      </c>
    </row>
    <row r="1517" customFormat="false" ht="25" hidden="false" customHeight="true" outlineLevel="0" collapsed="false">
      <c r="A1517" s="31"/>
      <c r="B1517" s="32"/>
      <c r="C1517" s="33"/>
      <c r="D1517" s="31"/>
      <c r="E1517" s="31"/>
      <c r="F1517" s="31"/>
      <c r="G1517" s="36" t="str">
        <f aca="false">IF(COUNTA(A1517:F1517)=0,"",IF(E1517="","Falta o código",IF(E1517&lt;&gt;TRIM(E1517),"Confira o código",IF(COUNTIFS(PagoID,E1517)&gt;1,"Código repetido",IF(NOT(ISNUMBER(B1517)),"Confira a data",IF(OR(B1517&lt;1,B1517&gt;73415,INT(B1517)&lt;&gt;B1517),"Confira a data",IF(NOT(ISNUMBER(C1517)),"Confira o valor",IF(C1517&lt;=0,"Valor maior que zero",IF(COUNTIFS(Medios,D1517)&lt;&gt;1,"Escolha um meio",IF(COUNTIFS(GastoID,A1517)&lt;&gt;1,"Confira o ID da despesa",IF(SUMIFS(GastoValido,GastoID,A1517)&lt;=0,"Corrija a obrigação",IF(B1517&lt;SUMIFS(GastoFecha,GastoID,A1517),"Anterior à despesa","OK"))))))))))))</f>
        <v/>
      </c>
      <c r="H1517" s="34" t="n">
        <f aca="false">IF(G1517="OK",C1517,0)</f>
        <v>0</v>
      </c>
    </row>
    <row r="1518" customFormat="false" ht="25" hidden="false" customHeight="true" outlineLevel="0" collapsed="false">
      <c r="A1518" s="31"/>
      <c r="B1518" s="32"/>
      <c r="C1518" s="33"/>
      <c r="D1518" s="31"/>
      <c r="E1518" s="31"/>
      <c r="F1518" s="31"/>
      <c r="G1518" s="36" t="str">
        <f aca="false">IF(COUNTA(A1518:F1518)=0,"",IF(E1518="","Falta o código",IF(E1518&lt;&gt;TRIM(E1518),"Confira o código",IF(COUNTIFS(PagoID,E1518)&gt;1,"Código repetido",IF(NOT(ISNUMBER(B1518)),"Confira a data",IF(OR(B1518&lt;1,B1518&gt;73415,INT(B1518)&lt;&gt;B1518),"Confira a data",IF(NOT(ISNUMBER(C1518)),"Confira o valor",IF(C1518&lt;=0,"Valor maior que zero",IF(COUNTIFS(Medios,D1518)&lt;&gt;1,"Escolha um meio",IF(COUNTIFS(GastoID,A1518)&lt;&gt;1,"Confira o ID da despesa",IF(SUMIFS(GastoValido,GastoID,A1518)&lt;=0,"Corrija a obrigação",IF(B1518&lt;SUMIFS(GastoFecha,GastoID,A1518),"Anterior à despesa","OK"))))))))))))</f>
        <v/>
      </c>
      <c r="H1518" s="34" t="n">
        <f aca="false">IF(G1518="OK",C1518,0)</f>
        <v>0</v>
      </c>
    </row>
    <row r="1519" customFormat="false" ht="25" hidden="false" customHeight="true" outlineLevel="0" collapsed="false">
      <c r="A1519" s="31"/>
      <c r="B1519" s="32"/>
      <c r="C1519" s="33"/>
      <c r="D1519" s="31"/>
      <c r="E1519" s="31"/>
      <c r="F1519" s="31"/>
      <c r="G1519" s="36" t="str">
        <f aca="false">IF(COUNTA(A1519:F1519)=0,"",IF(E1519="","Falta o código",IF(E1519&lt;&gt;TRIM(E1519),"Confira o código",IF(COUNTIFS(PagoID,E1519)&gt;1,"Código repetido",IF(NOT(ISNUMBER(B1519)),"Confira a data",IF(OR(B1519&lt;1,B1519&gt;73415,INT(B1519)&lt;&gt;B1519),"Confira a data",IF(NOT(ISNUMBER(C1519)),"Confira o valor",IF(C1519&lt;=0,"Valor maior que zero",IF(COUNTIFS(Medios,D1519)&lt;&gt;1,"Escolha um meio",IF(COUNTIFS(GastoID,A1519)&lt;&gt;1,"Confira o ID da despesa",IF(SUMIFS(GastoValido,GastoID,A1519)&lt;=0,"Corrija a obrigação",IF(B1519&lt;SUMIFS(GastoFecha,GastoID,A1519),"Anterior à despesa","OK"))))))))))))</f>
        <v/>
      </c>
      <c r="H1519" s="34" t="n">
        <f aca="false">IF(G1519="OK",C1519,0)</f>
        <v>0</v>
      </c>
    </row>
    <row r="1520" customFormat="false" ht="25" hidden="false" customHeight="true" outlineLevel="0" collapsed="false">
      <c r="A1520" s="31"/>
      <c r="B1520" s="32"/>
      <c r="C1520" s="33"/>
      <c r="D1520" s="31"/>
      <c r="E1520" s="31"/>
      <c r="F1520" s="31"/>
      <c r="G1520" s="36" t="str">
        <f aca="false">IF(COUNTA(A1520:F1520)=0,"",IF(E1520="","Falta o código",IF(E1520&lt;&gt;TRIM(E1520),"Confira o código",IF(COUNTIFS(PagoID,E1520)&gt;1,"Código repetido",IF(NOT(ISNUMBER(B1520)),"Confira a data",IF(OR(B1520&lt;1,B1520&gt;73415,INT(B1520)&lt;&gt;B1520),"Confira a data",IF(NOT(ISNUMBER(C1520)),"Confira o valor",IF(C1520&lt;=0,"Valor maior que zero",IF(COUNTIFS(Medios,D1520)&lt;&gt;1,"Escolha um meio",IF(COUNTIFS(GastoID,A1520)&lt;&gt;1,"Confira o ID da despesa",IF(SUMIFS(GastoValido,GastoID,A1520)&lt;=0,"Corrija a obrigação",IF(B1520&lt;SUMIFS(GastoFecha,GastoID,A1520),"Anterior à despesa","OK"))))))))))))</f>
        <v/>
      </c>
      <c r="H1520" s="34" t="n">
        <f aca="false">IF(G1520="OK",C1520,0)</f>
        <v>0</v>
      </c>
    </row>
    <row r="1521" customFormat="false" ht="25" hidden="false" customHeight="true" outlineLevel="0" collapsed="false">
      <c r="A1521" s="31"/>
      <c r="B1521" s="32"/>
      <c r="C1521" s="33"/>
      <c r="D1521" s="31"/>
      <c r="E1521" s="31"/>
      <c r="F1521" s="31"/>
      <c r="G1521" s="36" t="str">
        <f aca="false">IF(COUNTA(A1521:F1521)=0,"",IF(E1521="","Falta o código",IF(E1521&lt;&gt;TRIM(E1521),"Confira o código",IF(COUNTIFS(PagoID,E1521)&gt;1,"Código repetido",IF(NOT(ISNUMBER(B1521)),"Confira a data",IF(OR(B1521&lt;1,B1521&gt;73415,INT(B1521)&lt;&gt;B1521),"Confira a data",IF(NOT(ISNUMBER(C1521)),"Confira o valor",IF(C1521&lt;=0,"Valor maior que zero",IF(COUNTIFS(Medios,D1521)&lt;&gt;1,"Escolha um meio",IF(COUNTIFS(GastoID,A1521)&lt;&gt;1,"Confira o ID da despesa",IF(SUMIFS(GastoValido,GastoID,A1521)&lt;=0,"Corrija a obrigação",IF(B1521&lt;SUMIFS(GastoFecha,GastoID,A1521),"Anterior à despesa","OK"))))))))))))</f>
        <v/>
      </c>
      <c r="H1521" s="34" t="n">
        <f aca="false">IF(G1521="OK",C1521,0)</f>
        <v>0</v>
      </c>
    </row>
    <row r="1522" customFormat="false" ht="25" hidden="false" customHeight="true" outlineLevel="0" collapsed="false">
      <c r="A1522" s="31"/>
      <c r="B1522" s="32"/>
      <c r="C1522" s="33"/>
      <c r="D1522" s="31"/>
      <c r="E1522" s="31"/>
      <c r="F1522" s="31"/>
      <c r="G1522" s="36" t="str">
        <f aca="false">IF(COUNTA(A1522:F1522)=0,"",IF(E1522="","Falta o código",IF(E1522&lt;&gt;TRIM(E1522),"Confira o código",IF(COUNTIFS(PagoID,E1522)&gt;1,"Código repetido",IF(NOT(ISNUMBER(B1522)),"Confira a data",IF(OR(B1522&lt;1,B1522&gt;73415,INT(B1522)&lt;&gt;B1522),"Confira a data",IF(NOT(ISNUMBER(C1522)),"Confira o valor",IF(C1522&lt;=0,"Valor maior que zero",IF(COUNTIFS(Medios,D1522)&lt;&gt;1,"Escolha um meio",IF(COUNTIFS(GastoID,A1522)&lt;&gt;1,"Confira o ID da despesa",IF(SUMIFS(GastoValido,GastoID,A1522)&lt;=0,"Corrija a obrigação",IF(B1522&lt;SUMIFS(GastoFecha,GastoID,A1522),"Anterior à despesa","OK"))))))))))))</f>
        <v/>
      </c>
      <c r="H1522" s="34" t="n">
        <f aca="false">IF(G1522="OK",C1522,0)</f>
        <v>0</v>
      </c>
    </row>
    <row r="1523" customFormat="false" ht="25" hidden="false" customHeight="true" outlineLevel="0" collapsed="false">
      <c r="A1523" s="31"/>
      <c r="B1523" s="32"/>
      <c r="C1523" s="33"/>
      <c r="D1523" s="31"/>
      <c r="E1523" s="31"/>
      <c r="F1523" s="31"/>
      <c r="G1523" s="36" t="str">
        <f aca="false">IF(COUNTA(A1523:F1523)=0,"",IF(E1523="","Falta o código",IF(E1523&lt;&gt;TRIM(E1523),"Confira o código",IF(COUNTIFS(PagoID,E1523)&gt;1,"Código repetido",IF(NOT(ISNUMBER(B1523)),"Confira a data",IF(OR(B1523&lt;1,B1523&gt;73415,INT(B1523)&lt;&gt;B1523),"Confira a data",IF(NOT(ISNUMBER(C1523)),"Confira o valor",IF(C1523&lt;=0,"Valor maior que zero",IF(COUNTIFS(Medios,D1523)&lt;&gt;1,"Escolha um meio",IF(COUNTIFS(GastoID,A1523)&lt;&gt;1,"Confira o ID da despesa",IF(SUMIFS(GastoValido,GastoID,A1523)&lt;=0,"Corrija a obrigação",IF(B1523&lt;SUMIFS(GastoFecha,GastoID,A1523),"Anterior à despesa","OK"))))))))))))</f>
        <v/>
      </c>
      <c r="H1523" s="34" t="n">
        <f aca="false">IF(G1523="OK",C1523,0)</f>
        <v>0</v>
      </c>
    </row>
    <row r="1524" customFormat="false" ht="25" hidden="false" customHeight="true" outlineLevel="0" collapsed="false">
      <c r="A1524" s="31"/>
      <c r="B1524" s="32"/>
      <c r="C1524" s="33"/>
      <c r="D1524" s="31"/>
      <c r="E1524" s="31"/>
      <c r="F1524" s="31"/>
      <c r="G1524" s="36" t="str">
        <f aca="false">IF(COUNTA(A1524:F1524)=0,"",IF(E1524="","Falta o código",IF(E1524&lt;&gt;TRIM(E1524),"Confira o código",IF(COUNTIFS(PagoID,E1524)&gt;1,"Código repetido",IF(NOT(ISNUMBER(B1524)),"Confira a data",IF(OR(B1524&lt;1,B1524&gt;73415,INT(B1524)&lt;&gt;B1524),"Confira a data",IF(NOT(ISNUMBER(C1524)),"Confira o valor",IF(C1524&lt;=0,"Valor maior que zero",IF(COUNTIFS(Medios,D1524)&lt;&gt;1,"Escolha um meio",IF(COUNTIFS(GastoID,A1524)&lt;&gt;1,"Confira o ID da despesa",IF(SUMIFS(GastoValido,GastoID,A1524)&lt;=0,"Corrija a obrigação",IF(B1524&lt;SUMIFS(GastoFecha,GastoID,A1524),"Anterior à despesa","OK"))))))))))))</f>
        <v/>
      </c>
      <c r="H1524" s="34" t="n">
        <f aca="false">IF(G1524="OK",C1524,0)</f>
        <v>0</v>
      </c>
    </row>
    <row r="1525" customFormat="false" ht="25" hidden="false" customHeight="true" outlineLevel="0" collapsed="false">
      <c r="A1525" s="31"/>
      <c r="B1525" s="32"/>
      <c r="C1525" s="33"/>
      <c r="D1525" s="31"/>
      <c r="E1525" s="31"/>
      <c r="F1525" s="31"/>
      <c r="G1525" s="36" t="str">
        <f aca="false">IF(COUNTA(A1525:F1525)=0,"",IF(E1525="","Falta o código",IF(E1525&lt;&gt;TRIM(E1525),"Confira o código",IF(COUNTIFS(PagoID,E1525)&gt;1,"Código repetido",IF(NOT(ISNUMBER(B1525)),"Confira a data",IF(OR(B1525&lt;1,B1525&gt;73415,INT(B1525)&lt;&gt;B1525),"Confira a data",IF(NOT(ISNUMBER(C1525)),"Confira o valor",IF(C1525&lt;=0,"Valor maior que zero",IF(COUNTIFS(Medios,D1525)&lt;&gt;1,"Escolha um meio",IF(COUNTIFS(GastoID,A1525)&lt;&gt;1,"Confira o ID da despesa",IF(SUMIFS(GastoValido,GastoID,A1525)&lt;=0,"Corrija a obrigação",IF(B1525&lt;SUMIFS(GastoFecha,GastoID,A1525),"Anterior à despesa","OK"))))))))))))</f>
        <v/>
      </c>
      <c r="H1525" s="34" t="n">
        <f aca="false">IF(G1525="OK",C1525,0)</f>
        <v>0</v>
      </c>
    </row>
    <row r="1526" customFormat="false" ht="25" hidden="false" customHeight="true" outlineLevel="0" collapsed="false">
      <c r="A1526" s="31"/>
      <c r="B1526" s="32"/>
      <c r="C1526" s="33"/>
      <c r="D1526" s="31"/>
      <c r="E1526" s="31"/>
      <c r="F1526" s="31"/>
      <c r="G1526" s="36" t="str">
        <f aca="false">IF(COUNTA(A1526:F1526)=0,"",IF(E1526="","Falta o código",IF(E1526&lt;&gt;TRIM(E1526),"Confira o código",IF(COUNTIFS(PagoID,E1526)&gt;1,"Código repetido",IF(NOT(ISNUMBER(B1526)),"Confira a data",IF(OR(B1526&lt;1,B1526&gt;73415,INT(B1526)&lt;&gt;B1526),"Confira a data",IF(NOT(ISNUMBER(C1526)),"Confira o valor",IF(C1526&lt;=0,"Valor maior que zero",IF(COUNTIFS(Medios,D1526)&lt;&gt;1,"Escolha um meio",IF(COUNTIFS(GastoID,A1526)&lt;&gt;1,"Confira o ID da despesa",IF(SUMIFS(GastoValido,GastoID,A1526)&lt;=0,"Corrija a obrigação",IF(B1526&lt;SUMIFS(GastoFecha,GastoID,A1526),"Anterior à despesa","OK"))))))))))))</f>
        <v/>
      </c>
      <c r="H1526" s="34" t="n">
        <f aca="false">IF(G1526="OK",C1526,0)</f>
        <v>0</v>
      </c>
    </row>
    <row r="1527" customFormat="false" ht="25" hidden="false" customHeight="true" outlineLevel="0" collapsed="false">
      <c r="A1527" s="31"/>
      <c r="B1527" s="32"/>
      <c r="C1527" s="33"/>
      <c r="D1527" s="31"/>
      <c r="E1527" s="31"/>
      <c r="F1527" s="31"/>
      <c r="G1527" s="36" t="str">
        <f aca="false">IF(COUNTA(A1527:F1527)=0,"",IF(E1527="","Falta o código",IF(E1527&lt;&gt;TRIM(E1527),"Confira o código",IF(COUNTIFS(PagoID,E1527)&gt;1,"Código repetido",IF(NOT(ISNUMBER(B1527)),"Confira a data",IF(OR(B1527&lt;1,B1527&gt;73415,INT(B1527)&lt;&gt;B1527),"Confira a data",IF(NOT(ISNUMBER(C1527)),"Confira o valor",IF(C1527&lt;=0,"Valor maior que zero",IF(COUNTIFS(Medios,D1527)&lt;&gt;1,"Escolha um meio",IF(COUNTIFS(GastoID,A1527)&lt;&gt;1,"Confira o ID da despesa",IF(SUMIFS(GastoValido,GastoID,A1527)&lt;=0,"Corrija a obrigação",IF(B1527&lt;SUMIFS(GastoFecha,GastoID,A1527),"Anterior à despesa","OK"))))))))))))</f>
        <v/>
      </c>
      <c r="H1527" s="34" t="n">
        <f aca="false">IF(G1527="OK",C1527,0)</f>
        <v>0</v>
      </c>
    </row>
    <row r="1528" customFormat="false" ht="25" hidden="false" customHeight="true" outlineLevel="0" collapsed="false">
      <c r="A1528" s="31"/>
      <c r="B1528" s="32"/>
      <c r="C1528" s="33"/>
      <c r="D1528" s="31"/>
      <c r="E1528" s="31"/>
      <c r="F1528" s="31"/>
      <c r="G1528" s="36" t="str">
        <f aca="false">IF(COUNTA(A1528:F1528)=0,"",IF(E1528="","Falta o código",IF(E1528&lt;&gt;TRIM(E1528),"Confira o código",IF(COUNTIFS(PagoID,E1528)&gt;1,"Código repetido",IF(NOT(ISNUMBER(B1528)),"Confira a data",IF(OR(B1528&lt;1,B1528&gt;73415,INT(B1528)&lt;&gt;B1528),"Confira a data",IF(NOT(ISNUMBER(C1528)),"Confira o valor",IF(C1528&lt;=0,"Valor maior que zero",IF(COUNTIFS(Medios,D1528)&lt;&gt;1,"Escolha um meio",IF(COUNTIFS(GastoID,A1528)&lt;&gt;1,"Confira o ID da despesa",IF(SUMIFS(GastoValido,GastoID,A1528)&lt;=0,"Corrija a obrigação",IF(B1528&lt;SUMIFS(GastoFecha,GastoID,A1528),"Anterior à despesa","OK"))))))))))))</f>
        <v/>
      </c>
      <c r="H1528" s="34" t="n">
        <f aca="false">IF(G1528="OK",C1528,0)</f>
        <v>0</v>
      </c>
    </row>
    <row r="1529" customFormat="false" ht="25" hidden="false" customHeight="true" outlineLevel="0" collapsed="false">
      <c r="A1529" s="31"/>
      <c r="B1529" s="32"/>
      <c r="C1529" s="33"/>
      <c r="D1529" s="31"/>
      <c r="E1529" s="31"/>
      <c r="F1529" s="31"/>
      <c r="G1529" s="36" t="str">
        <f aca="false">IF(COUNTA(A1529:F1529)=0,"",IF(E1529="","Falta o código",IF(E1529&lt;&gt;TRIM(E1529),"Confira o código",IF(COUNTIFS(PagoID,E1529)&gt;1,"Código repetido",IF(NOT(ISNUMBER(B1529)),"Confira a data",IF(OR(B1529&lt;1,B1529&gt;73415,INT(B1529)&lt;&gt;B1529),"Confira a data",IF(NOT(ISNUMBER(C1529)),"Confira o valor",IF(C1529&lt;=0,"Valor maior que zero",IF(COUNTIFS(Medios,D1529)&lt;&gt;1,"Escolha um meio",IF(COUNTIFS(GastoID,A1529)&lt;&gt;1,"Confira o ID da despesa",IF(SUMIFS(GastoValido,GastoID,A1529)&lt;=0,"Corrija a obrigação",IF(B1529&lt;SUMIFS(GastoFecha,GastoID,A1529),"Anterior à despesa","OK"))))))))))))</f>
        <v/>
      </c>
      <c r="H1529" s="34" t="n">
        <f aca="false">IF(G1529="OK",C1529,0)</f>
        <v>0</v>
      </c>
    </row>
    <row r="1530" customFormat="false" ht="25" hidden="false" customHeight="true" outlineLevel="0" collapsed="false">
      <c r="A1530" s="31"/>
      <c r="B1530" s="32"/>
      <c r="C1530" s="33"/>
      <c r="D1530" s="31"/>
      <c r="E1530" s="31"/>
      <c r="F1530" s="31"/>
      <c r="G1530" s="36" t="str">
        <f aca="false">IF(COUNTA(A1530:F1530)=0,"",IF(E1530="","Falta o código",IF(E1530&lt;&gt;TRIM(E1530),"Confira o código",IF(COUNTIFS(PagoID,E1530)&gt;1,"Código repetido",IF(NOT(ISNUMBER(B1530)),"Confira a data",IF(OR(B1530&lt;1,B1530&gt;73415,INT(B1530)&lt;&gt;B1530),"Confira a data",IF(NOT(ISNUMBER(C1530)),"Confira o valor",IF(C1530&lt;=0,"Valor maior que zero",IF(COUNTIFS(Medios,D1530)&lt;&gt;1,"Escolha um meio",IF(COUNTIFS(GastoID,A1530)&lt;&gt;1,"Confira o ID da despesa",IF(SUMIFS(GastoValido,GastoID,A1530)&lt;=0,"Corrija a obrigação",IF(B1530&lt;SUMIFS(GastoFecha,GastoID,A1530),"Anterior à despesa","OK"))))))))))))</f>
        <v/>
      </c>
      <c r="H1530" s="34" t="n">
        <f aca="false">IF(G1530="OK",C1530,0)</f>
        <v>0</v>
      </c>
    </row>
    <row r="1531" customFormat="false" ht="25" hidden="false" customHeight="true" outlineLevel="0" collapsed="false">
      <c r="A1531" s="31"/>
      <c r="B1531" s="32"/>
      <c r="C1531" s="33"/>
      <c r="D1531" s="31"/>
      <c r="E1531" s="31"/>
      <c r="F1531" s="31"/>
      <c r="G1531" s="36" t="str">
        <f aca="false">IF(COUNTA(A1531:F1531)=0,"",IF(E1531="","Falta o código",IF(E1531&lt;&gt;TRIM(E1531),"Confira o código",IF(COUNTIFS(PagoID,E1531)&gt;1,"Código repetido",IF(NOT(ISNUMBER(B1531)),"Confira a data",IF(OR(B1531&lt;1,B1531&gt;73415,INT(B1531)&lt;&gt;B1531),"Confira a data",IF(NOT(ISNUMBER(C1531)),"Confira o valor",IF(C1531&lt;=0,"Valor maior que zero",IF(COUNTIFS(Medios,D1531)&lt;&gt;1,"Escolha um meio",IF(COUNTIFS(GastoID,A1531)&lt;&gt;1,"Confira o ID da despesa",IF(SUMIFS(GastoValido,GastoID,A1531)&lt;=0,"Corrija a obrigação",IF(B1531&lt;SUMIFS(GastoFecha,GastoID,A1531),"Anterior à despesa","OK"))))))))))))</f>
        <v/>
      </c>
      <c r="H1531" s="34" t="n">
        <f aca="false">IF(G1531="OK",C1531,0)</f>
        <v>0</v>
      </c>
    </row>
    <row r="1532" customFormat="false" ht="25" hidden="false" customHeight="true" outlineLevel="0" collapsed="false">
      <c r="A1532" s="31"/>
      <c r="B1532" s="32"/>
      <c r="C1532" s="33"/>
      <c r="D1532" s="31"/>
      <c r="E1532" s="31"/>
      <c r="F1532" s="31"/>
      <c r="G1532" s="36" t="str">
        <f aca="false">IF(COUNTA(A1532:F1532)=0,"",IF(E1532="","Falta o código",IF(E1532&lt;&gt;TRIM(E1532),"Confira o código",IF(COUNTIFS(PagoID,E1532)&gt;1,"Código repetido",IF(NOT(ISNUMBER(B1532)),"Confira a data",IF(OR(B1532&lt;1,B1532&gt;73415,INT(B1532)&lt;&gt;B1532),"Confira a data",IF(NOT(ISNUMBER(C1532)),"Confira o valor",IF(C1532&lt;=0,"Valor maior que zero",IF(COUNTIFS(Medios,D1532)&lt;&gt;1,"Escolha um meio",IF(COUNTIFS(GastoID,A1532)&lt;&gt;1,"Confira o ID da despesa",IF(SUMIFS(GastoValido,GastoID,A1532)&lt;=0,"Corrija a obrigação",IF(B1532&lt;SUMIFS(GastoFecha,GastoID,A1532),"Anterior à despesa","OK"))))))))))))</f>
        <v/>
      </c>
      <c r="H1532" s="34" t="n">
        <f aca="false">IF(G1532="OK",C1532,0)</f>
        <v>0</v>
      </c>
    </row>
    <row r="1533" customFormat="false" ht="25" hidden="false" customHeight="true" outlineLevel="0" collapsed="false">
      <c r="A1533" s="31"/>
      <c r="B1533" s="32"/>
      <c r="C1533" s="33"/>
      <c r="D1533" s="31"/>
      <c r="E1533" s="31"/>
      <c r="F1533" s="31"/>
      <c r="G1533" s="36" t="str">
        <f aca="false">IF(COUNTA(A1533:F1533)=0,"",IF(E1533="","Falta o código",IF(E1533&lt;&gt;TRIM(E1533),"Confira o código",IF(COUNTIFS(PagoID,E1533)&gt;1,"Código repetido",IF(NOT(ISNUMBER(B1533)),"Confira a data",IF(OR(B1533&lt;1,B1533&gt;73415,INT(B1533)&lt;&gt;B1533),"Confira a data",IF(NOT(ISNUMBER(C1533)),"Confira o valor",IF(C1533&lt;=0,"Valor maior que zero",IF(COUNTIFS(Medios,D1533)&lt;&gt;1,"Escolha um meio",IF(COUNTIFS(GastoID,A1533)&lt;&gt;1,"Confira o ID da despesa",IF(SUMIFS(GastoValido,GastoID,A1533)&lt;=0,"Corrija a obrigação",IF(B1533&lt;SUMIFS(GastoFecha,GastoID,A1533),"Anterior à despesa","OK"))))))))))))</f>
        <v/>
      </c>
      <c r="H1533" s="34" t="n">
        <f aca="false">IF(G1533="OK",C1533,0)</f>
        <v>0</v>
      </c>
    </row>
    <row r="1534" customFormat="false" ht="25" hidden="false" customHeight="true" outlineLevel="0" collapsed="false">
      <c r="A1534" s="31"/>
      <c r="B1534" s="32"/>
      <c r="C1534" s="33"/>
      <c r="D1534" s="31"/>
      <c r="E1534" s="31"/>
      <c r="F1534" s="31"/>
      <c r="G1534" s="36" t="str">
        <f aca="false">IF(COUNTA(A1534:F1534)=0,"",IF(E1534="","Falta o código",IF(E1534&lt;&gt;TRIM(E1534),"Confira o código",IF(COUNTIFS(PagoID,E1534)&gt;1,"Código repetido",IF(NOT(ISNUMBER(B1534)),"Confira a data",IF(OR(B1534&lt;1,B1534&gt;73415,INT(B1534)&lt;&gt;B1534),"Confira a data",IF(NOT(ISNUMBER(C1534)),"Confira o valor",IF(C1534&lt;=0,"Valor maior que zero",IF(COUNTIFS(Medios,D1534)&lt;&gt;1,"Escolha um meio",IF(COUNTIFS(GastoID,A1534)&lt;&gt;1,"Confira o ID da despesa",IF(SUMIFS(GastoValido,GastoID,A1534)&lt;=0,"Corrija a obrigação",IF(B1534&lt;SUMIFS(GastoFecha,GastoID,A1534),"Anterior à despesa","OK"))))))))))))</f>
        <v/>
      </c>
      <c r="H1534" s="34" t="n">
        <f aca="false">IF(G1534="OK",C1534,0)</f>
        <v>0</v>
      </c>
    </row>
    <row r="1535" customFormat="false" ht="25" hidden="false" customHeight="true" outlineLevel="0" collapsed="false">
      <c r="A1535" s="31"/>
      <c r="B1535" s="32"/>
      <c r="C1535" s="33"/>
      <c r="D1535" s="31"/>
      <c r="E1535" s="31"/>
      <c r="F1535" s="31"/>
      <c r="G1535" s="36" t="str">
        <f aca="false">IF(COUNTA(A1535:F1535)=0,"",IF(E1535="","Falta o código",IF(E1535&lt;&gt;TRIM(E1535),"Confira o código",IF(COUNTIFS(PagoID,E1535)&gt;1,"Código repetido",IF(NOT(ISNUMBER(B1535)),"Confira a data",IF(OR(B1535&lt;1,B1535&gt;73415,INT(B1535)&lt;&gt;B1535),"Confira a data",IF(NOT(ISNUMBER(C1535)),"Confira o valor",IF(C1535&lt;=0,"Valor maior que zero",IF(COUNTIFS(Medios,D1535)&lt;&gt;1,"Escolha um meio",IF(COUNTIFS(GastoID,A1535)&lt;&gt;1,"Confira o ID da despesa",IF(SUMIFS(GastoValido,GastoID,A1535)&lt;=0,"Corrija a obrigação",IF(B1535&lt;SUMIFS(GastoFecha,GastoID,A1535),"Anterior à despesa","OK"))))))))))))</f>
        <v/>
      </c>
      <c r="H1535" s="34" t="n">
        <f aca="false">IF(G1535="OK",C1535,0)</f>
        <v>0</v>
      </c>
    </row>
    <row r="1536" customFormat="false" ht="25" hidden="false" customHeight="true" outlineLevel="0" collapsed="false">
      <c r="A1536" s="31"/>
      <c r="B1536" s="32"/>
      <c r="C1536" s="33"/>
      <c r="D1536" s="31"/>
      <c r="E1536" s="31"/>
      <c r="F1536" s="31"/>
      <c r="G1536" s="36" t="str">
        <f aca="false">IF(COUNTA(A1536:F1536)=0,"",IF(E1536="","Falta o código",IF(E1536&lt;&gt;TRIM(E1536),"Confira o código",IF(COUNTIFS(PagoID,E1536)&gt;1,"Código repetido",IF(NOT(ISNUMBER(B1536)),"Confira a data",IF(OR(B1536&lt;1,B1536&gt;73415,INT(B1536)&lt;&gt;B1536),"Confira a data",IF(NOT(ISNUMBER(C1536)),"Confira o valor",IF(C1536&lt;=0,"Valor maior que zero",IF(COUNTIFS(Medios,D1536)&lt;&gt;1,"Escolha um meio",IF(COUNTIFS(GastoID,A1536)&lt;&gt;1,"Confira o ID da despesa",IF(SUMIFS(GastoValido,GastoID,A1536)&lt;=0,"Corrija a obrigação",IF(B1536&lt;SUMIFS(GastoFecha,GastoID,A1536),"Anterior à despesa","OK"))))))))))))</f>
        <v/>
      </c>
      <c r="H1536" s="34" t="n">
        <f aca="false">IF(G1536="OK",C1536,0)</f>
        <v>0</v>
      </c>
    </row>
    <row r="1537" customFormat="false" ht="25" hidden="false" customHeight="true" outlineLevel="0" collapsed="false">
      <c r="A1537" s="31"/>
      <c r="B1537" s="32"/>
      <c r="C1537" s="33"/>
      <c r="D1537" s="31"/>
      <c r="E1537" s="31"/>
      <c r="F1537" s="31"/>
      <c r="G1537" s="36" t="str">
        <f aca="false">IF(COUNTA(A1537:F1537)=0,"",IF(E1537="","Falta o código",IF(E1537&lt;&gt;TRIM(E1537),"Confira o código",IF(COUNTIFS(PagoID,E1537)&gt;1,"Código repetido",IF(NOT(ISNUMBER(B1537)),"Confira a data",IF(OR(B1537&lt;1,B1537&gt;73415,INT(B1537)&lt;&gt;B1537),"Confira a data",IF(NOT(ISNUMBER(C1537)),"Confira o valor",IF(C1537&lt;=0,"Valor maior que zero",IF(COUNTIFS(Medios,D1537)&lt;&gt;1,"Escolha um meio",IF(COUNTIFS(GastoID,A1537)&lt;&gt;1,"Confira o ID da despesa",IF(SUMIFS(GastoValido,GastoID,A1537)&lt;=0,"Corrija a obrigação",IF(B1537&lt;SUMIFS(GastoFecha,GastoID,A1537),"Anterior à despesa","OK"))))))))))))</f>
        <v/>
      </c>
      <c r="H1537" s="34" t="n">
        <f aca="false">IF(G1537="OK",C1537,0)</f>
        <v>0</v>
      </c>
    </row>
    <row r="1538" customFormat="false" ht="25" hidden="false" customHeight="true" outlineLevel="0" collapsed="false">
      <c r="A1538" s="31"/>
      <c r="B1538" s="32"/>
      <c r="C1538" s="33"/>
      <c r="D1538" s="31"/>
      <c r="E1538" s="31"/>
      <c r="F1538" s="31"/>
      <c r="G1538" s="36" t="str">
        <f aca="false">IF(COUNTA(A1538:F1538)=0,"",IF(E1538="","Falta o código",IF(E1538&lt;&gt;TRIM(E1538),"Confira o código",IF(COUNTIFS(PagoID,E1538)&gt;1,"Código repetido",IF(NOT(ISNUMBER(B1538)),"Confira a data",IF(OR(B1538&lt;1,B1538&gt;73415,INT(B1538)&lt;&gt;B1538),"Confira a data",IF(NOT(ISNUMBER(C1538)),"Confira o valor",IF(C1538&lt;=0,"Valor maior que zero",IF(COUNTIFS(Medios,D1538)&lt;&gt;1,"Escolha um meio",IF(COUNTIFS(GastoID,A1538)&lt;&gt;1,"Confira o ID da despesa",IF(SUMIFS(GastoValido,GastoID,A1538)&lt;=0,"Corrija a obrigação",IF(B1538&lt;SUMIFS(GastoFecha,GastoID,A1538),"Anterior à despesa","OK"))))))))))))</f>
        <v/>
      </c>
      <c r="H1538" s="34" t="n">
        <f aca="false">IF(G1538="OK",C1538,0)</f>
        <v>0</v>
      </c>
    </row>
    <row r="1539" customFormat="false" ht="25" hidden="false" customHeight="true" outlineLevel="0" collapsed="false">
      <c r="A1539" s="31"/>
      <c r="B1539" s="32"/>
      <c r="C1539" s="33"/>
      <c r="D1539" s="31"/>
      <c r="E1539" s="31"/>
      <c r="F1539" s="31"/>
      <c r="G1539" s="36" t="str">
        <f aca="false">IF(COUNTA(A1539:F1539)=0,"",IF(E1539="","Falta o código",IF(E1539&lt;&gt;TRIM(E1539),"Confira o código",IF(COUNTIFS(PagoID,E1539)&gt;1,"Código repetido",IF(NOT(ISNUMBER(B1539)),"Confira a data",IF(OR(B1539&lt;1,B1539&gt;73415,INT(B1539)&lt;&gt;B1539),"Confira a data",IF(NOT(ISNUMBER(C1539)),"Confira o valor",IF(C1539&lt;=0,"Valor maior que zero",IF(COUNTIFS(Medios,D1539)&lt;&gt;1,"Escolha um meio",IF(COUNTIFS(GastoID,A1539)&lt;&gt;1,"Confira o ID da despesa",IF(SUMIFS(GastoValido,GastoID,A1539)&lt;=0,"Corrija a obrigação",IF(B1539&lt;SUMIFS(GastoFecha,GastoID,A1539),"Anterior à despesa","OK"))))))))))))</f>
        <v/>
      </c>
      <c r="H1539" s="34" t="n">
        <f aca="false">IF(G1539="OK",C1539,0)</f>
        <v>0</v>
      </c>
    </row>
    <row r="1540" customFormat="false" ht="25" hidden="false" customHeight="true" outlineLevel="0" collapsed="false">
      <c r="A1540" s="31"/>
      <c r="B1540" s="32"/>
      <c r="C1540" s="33"/>
      <c r="D1540" s="31"/>
      <c r="E1540" s="31"/>
      <c r="F1540" s="31"/>
      <c r="G1540" s="36" t="str">
        <f aca="false">IF(COUNTA(A1540:F1540)=0,"",IF(E1540="","Falta o código",IF(E1540&lt;&gt;TRIM(E1540),"Confira o código",IF(COUNTIFS(PagoID,E1540)&gt;1,"Código repetido",IF(NOT(ISNUMBER(B1540)),"Confira a data",IF(OR(B1540&lt;1,B1540&gt;73415,INT(B1540)&lt;&gt;B1540),"Confira a data",IF(NOT(ISNUMBER(C1540)),"Confira o valor",IF(C1540&lt;=0,"Valor maior que zero",IF(COUNTIFS(Medios,D1540)&lt;&gt;1,"Escolha um meio",IF(COUNTIFS(GastoID,A1540)&lt;&gt;1,"Confira o ID da despesa",IF(SUMIFS(GastoValido,GastoID,A1540)&lt;=0,"Corrija a obrigação",IF(B1540&lt;SUMIFS(GastoFecha,GastoID,A1540),"Anterior à despesa","OK"))))))))))))</f>
        <v/>
      </c>
      <c r="H1540" s="34" t="n">
        <f aca="false">IF(G1540="OK",C1540,0)</f>
        <v>0</v>
      </c>
    </row>
    <row r="1541" customFormat="false" ht="25" hidden="false" customHeight="true" outlineLevel="0" collapsed="false">
      <c r="A1541" s="31"/>
      <c r="B1541" s="32"/>
      <c r="C1541" s="33"/>
      <c r="D1541" s="31"/>
      <c r="E1541" s="31"/>
      <c r="F1541" s="31"/>
      <c r="G1541" s="36" t="str">
        <f aca="false">IF(COUNTA(A1541:F1541)=0,"",IF(E1541="","Falta o código",IF(E1541&lt;&gt;TRIM(E1541),"Confira o código",IF(COUNTIFS(PagoID,E1541)&gt;1,"Código repetido",IF(NOT(ISNUMBER(B1541)),"Confira a data",IF(OR(B1541&lt;1,B1541&gt;73415,INT(B1541)&lt;&gt;B1541),"Confira a data",IF(NOT(ISNUMBER(C1541)),"Confira o valor",IF(C1541&lt;=0,"Valor maior que zero",IF(COUNTIFS(Medios,D1541)&lt;&gt;1,"Escolha um meio",IF(COUNTIFS(GastoID,A1541)&lt;&gt;1,"Confira o ID da despesa",IF(SUMIFS(GastoValido,GastoID,A1541)&lt;=0,"Corrija a obrigação",IF(B1541&lt;SUMIFS(GastoFecha,GastoID,A1541),"Anterior à despesa","OK"))))))))))))</f>
        <v/>
      </c>
      <c r="H1541" s="34" t="n">
        <f aca="false">IF(G1541="OK",C1541,0)</f>
        <v>0</v>
      </c>
    </row>
    <row r="1542" customFormat="false" ht="25" hidden="false" customHeight="true" outlineLevel="0" collapsed="false">
      <c r="A1542" s="31"/>
      <c r="B1542" s="32"/>
      <c r="C1542" s="33"/>
      <c r="D1542" s="31"/>
      <c r="E1542" s="31"/>
      <c r="F1542" s="31"/>
      <c r="G1542" s="36" t="str">
        <f aca="false">IF(COUNTA(A1542:F1542)=0,"",IF(E1542="","Falta o código",IF(E1542&lt;&gt;TRIM(E1542),"Confira o código",IF(COUNTIFS(PagoID,E1542)&gt;1,"Código repetido",IF(NOT(ISNUMBER(B1542)),"Confira a data",IF(OR(B1542&lt;1,B1542&gt;73415,INT(B1542)&lt;&gt;B1542),"Confira a data",IF(NOT(ISNUMBER(C1542)),"Confira o valor",IF(C1542&lt;=0,"Valor maior que zero",IF(COUNTIFS(Medios,D1542)&lt;&gt;1,"Escolha um meio",IF(COUNTIFS(GastoID,A1542)&lt;&gt;1,"Confira o ID da despesa",IF(SUMIFS(GastoValido,GastoID,A1542)&lt;=0,"Corrija a obrigação",IF(B1542&lt;SUMIFS(GastoFecha,GastoID,A1542),"Anterior à despesa","OK"))))))))))))</f>
        <v/>
      </c>
      <c r="H1542" s="34" t="n">
        <f aca="false">IF(G1542="OK",C1542,0)</f>
        <v>0</v>
      </c>
    </row>
    <row r="1543" customFormat="false" ht="25" hidden="false" customHeight="true" outlineLevel="0" collapsed="false">
      <c r="A1543" s="31"/>
      <c r="B1543" s="32"/>
      <c r="C1543" s="33"/>
      <c r="D1543" s="31"/>
      <c r="E1543" s="31"/>
      <c r="F1543" s="31"/>
      <c r="G1543" s="36" t="str">
        <f aca="false">IF(COUNTA(A1543:F1543)=0,"",IF(E1543="","Falta o código",IF(E1543&lt;&gt;TRIM(E1543),"Confira o código",IF(COUNTIFS(PagoID,E1543)&gt;1,"Código repetido",IF(NOT(ISNUMBER(B1543)),"Confira a data",IF(OR(B1543&lt;1,B1543&gt;73415,INT(B1543)&lt;&gt;B1543),"Confira a data",IF(NOT(ISNUMBER(C1543)),"Confira o valor",IF(C1543&lt;=0,"Valor maior que zero",IF(COUNTIFS(Medios,D1543)&lt;&gt;1,"Escolha um meio",IF(COUNTIFS(GastoID,A1543)&lt;&gt;1,"Confira o ID da despesa",IF(SUMIFS(GastoValido,GastoID,A1543)&lt;=0,"Corrija a obrigação",IF(B1543&lt;SUMIFS(GastoFecha,GastoID,A1543),"Anterior à despesa","OK"))))))))))))</f>
        <v/>
      </c>
      <c r="H1543" s="34" t="n">
        <f aca="false">IF(G1543="OK",C1543,0)</f>
        <v>0</v>
      </c>
    </row>
    <row r="1544" customFormat="false" ht="25" hidden="false" customHeight="true" outlineLevel="0" collapsed="false">
      <c r="A1544" s="31"/>
      <c r="B1544" s="32"/>
      <c r="C1544" s="33"/>
      <c r="D1544" s="31"/>
      <c r="E1544" s="31"/>
      <c r="F1544" s="31"/>
      <c r="G1544" s="36" t="str">
        <f aca="false">IF(COUNTA(A1544:F1544)=0,"",IF(E1544="","Falta o código",IF(E1544&lt;&gt;TRIM(E1544),"Confira o código",IF(COUNTIFS(PagoID,E1544)&gt;1,"Código repetido",IF(NOT(ISNUMBER(B1544)),"Confira a data",IF(OR(B1544&lt;1,B1544&gt;73415,INT(B1544)&lt;&gt;B1544),"Confira a data",IF(NOT(ISNUMBER(C1544)),"Confira o valor",IF(C1544&lt;=0,"Valor maior que zero",IF(COUNTIFS(Medios,D1544)&lt;&gt;1,"Escolha um meio",IF(COUNTIFS(GastoID,A1544)&lt;&gt;1,"Confira o ID da despesa",IF(SUMIFS(GastoValido,GastoID,A1544)&lt;=0,"Corrija a obrigação",IF(B1544&lt;SUMIFS(GastoFecha,GastoID,A1544),"Anterior à despesa","OK"))))))))))))</f>
        <v/>
      </c>
      <c r="H1544" s="34" t="n">
        <f aca="false">IF(G1544="OK",C1544,0)</f>
        <v>0</v>
      </c>
    </row>
    <row r="1545" customFormat="false" ht="25" hidden="false" customHeight="true" outlineLevel="0" collapsed="false">
      <c r="A1545" s="31"/>
      <c r="B1545" s="32"/>
      <c r="C1545" s="33"/>
      <c r="D1545" s="31"/>
      <c r="E1545" s="31"/>
      <c r="F1545" s="31"/>
      <c r="G1545" s="36" t="str">
        <f aca="false">IF(COUNTA(A1545:F1545)=0,"",IF(E1545="","Falta o código",IF(E1545&lt;&gt;TRIM(E1545),"Confira o código",IF(COUNTIFS(PagoID,E1545)&gt;1,"Código repetido",IF(NOT(ISNUMBER(B1545)),"Confira a data",IF(OR(B1545&lt;1,B1545&gt;73415,INT(B1545)&lt;&gt;B1545),"Confira a data",IF(NOT(ISNUMBER(C1545)),"Confira o valor",IF(C1545&lt;=0,"Valor maior que zero",IF(COUNTIFS(Medios,D1545)&lt;&gt;1,"Escolha um meio",IF(COUNTIFS(GastoID,A1545)&lt;&gt;1,"Confira o ID da despesa",IF(SUMIFS(GastoValido,GastoID,A1545)&lt;=0,"Corrija a obrigação",IF(B1545&lt;SUMIFS(GastoFecha,GastoID,A1545),"Anterior à despesa","OK"))))))))))))</f>
        <v/>
      </c>
      <c r="H1545" s="34" t="n">
        <f aca="false">IF(G1545="OK",C1545,0)</f>
        <v>0</v>
      </c>
    </row>
    <row r="1546" customFormat="false" ht="25" hidden="false" customHeight="true" outlineLevel="0" collapsed="false">
      <c r="A1546" s="31"/>
      <c r="B1546" s="32"/>
      <c r="C1546" s="33"/>
      <c r="D1546" s="31"/>
      <c r="E1546" s="31"/>
      <c r="F1546" s="31"/>
      <c r="G1546" s="36" t="str">
        <f aca="false">IF(COUNTA(A1546:F1546)=0,"",IF(E1546="","Falta o código",IF(E1546&lt;&gt;TRIM(E1546),"Confira o código",IF(COUNTIFS(PagoID,E1546)&gt;1,"Código repetido",IF(NOT(ISNUMBER(B1546)),"Confira a data",IF(OR(B1546&lt;1,B1546&gt;73415,INT(B1546)&lt;&gt;B1546),"Confira a data",IF(NOT(ISNUMBER(C1546)),"Confira o valor",IF(C1546&lt;=0,"Valor maior que zero",IF(COUNTIFS(Medios,D1546)&lt;&gt;1,"Escolha um meio",IF(COUNTIFS(GastoID,A1546)&lt;&gt;1,"Confira o ID da despesa",IF(SUMIFS(GastoValido,GastoID,A1546)&lt;=0,"Corrija a obrigação",IF(B1546&lt;SUMIFS(GastoFecha,GastoID,A1546),"Anterior à despesa","OK"))))))))))))</f>
        <v/>
      </c>
      <c r="H1546" s="34" t="n">
        <f aca="false">IF(G1546="OK",C1546,0)</f>
        <v>0</v>
      </c>
    </row>
    <row r="1547" customFormat="false" ht="25" hidden="false" customHeight="true" outlineLevel="0" collapsed="false">
      <c r="A1547" s="31"/>
      <c r="B1547" s="32"/>
      <c r="C1547" s="33"/>
      <c r="D1547" s="31"/>
      <c r="E1547" s="31"/>
      <c r="F1547" s="31"/>
      <c r="G1547" s="36" t="str">
        <f aca="false">IF(COUNTA(A1547:F1547)=0,"",IF(E1547="","Falta o código",IF(E1547&lt;&gt;TRIM(E1547),"Confira o código",IF(COUNTIFS(PagoID,E1547)&gt;1,"Código repetido",IF(NOT(ISNUMBER(B1547)),"Confira a data",IF(OR(B1547&lt;1,B1547&gt;73415,INT(B1547)&lt;&gt;B1547),"Confira a data",IF(NOT(ISNUMBER(C1547)),"Confira o valor",IF(C1547&lt;=0,"Valor maior que zero",IF(COUNTIFS(Medios,D1547)&lt;&gt;1,"Escolha um meio",IF(COUNTIFS(GastoID,A1547)&lt;&gt;1,"Confira o ID da despesa",IF(SUMIFS(GastoValido,GastoID,A1547)&lt;=0,"Corrija a obrigação",IF(B1547&lt;SUMIFS(GastoFecha,GastoID,A1547),"Anterior à despesa","OK"))))))))))))</f>
        <v/>
      </c>
      <c r="H1547" s="34" t="n">
        <f aca="false">IF(G1547="OK",C1547,0)</f>
        <v>0</v>
      </c>
    </row>
    <row r="1548" customFormat="false" ht="25" hidden="false" customHeight="true" outlineLevel="0" collapsed="false">
      <c r="A1548" s="31"/>
      <c r="B1548" s="32"/>
      <c r="C1548" s="33"/>
      <c r="D1548" s="31"/>
      <c r="E1548" s="31"/>
      <c r="F1548" s="31"/>
      <c r="G1548" s="36" t="str">
        <f aca="false">IF(COUNTA(A1548:F1548)=0,"",IF(E1548="","Falta o código",IF(E1548&lt;&gt;TRIM(E1548),"Confira o código",IF(COUNTIFS(PagoID,E1548)&gt;1,"Código repetido",IF(NOT(ISNUMBER(B1548)),"Confira a data",IF(OR(B1548&lt;1,B1548&gt;73415,INT(B1548)&lt;&gt;B1548),"Confira a data",IF(NOT(ISNUMBER(C1548)),"Confira o valor",IF(C1548&lt;=0,"Valor maior que zero",IF(COUNTIFS(Medios,D1548)&lt;&gt;1,"Escolha um meio",IF(COUNTIFS(GastoID,A1548)&lt;&gt;1,"Confira o ID da despesa",IF(SUMIFS(GastoValido,GastoID,A1548)&lt;=0,"Corrija a obrigação",IF(B1548&lt;SUMIFS(GastoFecha,GastoID,A1548),"Anterior à despesa","OK"))))))))))))</f>
        <v/>
      </c>
      <c r="H1548" s="34" t="n">
        <f aca="false">IF(G1548="OK",C1548,0)</f>
        <v>0</v>
      </c>
    </row>
    <row r="1549" customFormat="false" ht="25" hidden="false" customHeight="true" outlineLevel="0" collapsed="false">
      <c r="A1549" s="31"/>
      <c r="B1549" s="32"/>
      <c r="C1549" s="33"/>
      <c r="D1549" s="31"/>
      <c r="E1549" s="31"/>
      <c r="F1549" s="31"/>
      <c r="G1549" s="36" t="str">
        <f aca="false">IF(COUNTA(A1549:F1549)=0,"",IF(E1549="","Falta o código",IF(E1549&lt;&gt;TRIM(E1549),"Confira o código",IF(COUNTIFS(PagoID,E1549)&gt;1,"Código repetido",IF(NOT(ISNUMBER(B1549)),"Confira a data",IF(OR(B1549&lt;1,B1549&gt;73415,INT(B1549)&lt;&gt;B1549),"Confira a data",IF(NOT(ISNUMBER(C1549)),"Confira o valor",IF(C1549&lt;=0,"Valor maior que zero",IF(COUNTIFS(Medios,D1549)&lt;&gt;1,"Escolha um meio",IF(COUNTIFS(GastoID,A1549)&lt;&gt;1,"Confira o ID da despesa",IF(SUMIFS(GastoValido,GastoID,A1549)&lt;=0,"Corrija a obrigação",IF(B1549&lt;SUMIFS(GastoFecha,GastoID,A1549),"Anterior à despesa","OK"))))))))))))</f>
        <v/>
      </c>
      <c r="H1549" s="34" t="n">
        <f aca="false">IF(G1549="OK",C1549,0)</f>
        <v>0</v>
      </c>
    </row>
    <row r="1550" customFormat="false" ht="25" hidden="false" customHeight="true" outlineLevel="0" collapsed="false">
      <c r="A1550" s="31"/>
      <c r="B1550" s="32"/>
      <c r="C1550" s="33"/>
      <c r="D1550" s="31"/>
      <c r="E1550" s="31"/>
      <c r="F1550" s="31"/>
      <c r="G1550" s="36" t="str">
        <f aca="false">IF(COUNTA(A1550:F1550)=0,"",IF(E1550="","Falta o código",IF(E1550&lt;&gt;TRIM(E1550),"Confira o código",IF(COUNTIFS(PagoID,E1550)&gt;1,"Código repetido",IF(NOT(ISNUMBER(B1550)),"Confira a data",IF(OR(B1550&lt;1,B1550&gt;73415,INT(B1550)&lt;&gt;B1550),"Confira a data",IF(NOT(ISNUMBER(C1550)),"Confira o valor",IF(C1550&lt;=0,"Valor maior que zero",IF(COUNTIFS(Medios,D1550)&lt;&gt;1,"Escolha um meio",IF(COUNTIFS(GastoID,A1550)&lt;&gt;1,"Confira o ID da despesa",IF(SUMIFS(GastoValido,GastoID,A1550)&lt;=0,"Corrija a obrigação",IF(B1550&lt;SUMIFS(GastoFecha,GastoID,A1550),"Anterior à despesa","OK"))))))))))))</f>
        <v/>
      </c>
      <c r="H1550" s="34" t="n">
        <f aca="false">IF(G1550="OK",C1550,0)</f>
        <v>0</v>
      </c>
    </row>
    <row r="1551" customFormat="false" ht="25" hidden="false" customHeight="true" outlineLevel="0" collapsed="false">
      <c r="A1551" s="31"/>
      <c r="B1551" s="32"/>
      <c r="C1551" s="33"/>
      <c r="D1551" s="31"/>
      <c r="E1551" s="31"/>
      <c r="F1551" s="31"/>
      <c r="G1551" s="36" t="str">
        <f aca="false">IF(COUNTA(A1551:F1551)=0,"",IF(E1551="","Falta o código",IF(E1551&lt;&gt;TRIM(E1551),"Confira o código",IF(COUNTIFS(PagoID,E1551)&gt;1,"Código repetido",IF(NOT(ISNUMBER(B1551)),"Confira a data",IF(OR(B1551&lt;1,B1551&gt;73415,INT(B1551)&lt;&gt;B1551),"Confira a data",IF(NOT(ISNUMBER(C1551)),"Confira o valor",IF(C1551&lt;=0,"Valor maior que zero",IF(COUNTIFS(Medios,D1551)&lt;&gt;1,"Escolha um meio",IF(COUNTIFS(GastoID,A1551)&lt;&gt;1,"Confira o ID da despesa",IF(SUMIFS(GastoValido,GastoID,A1551)&lt;=0,"Corrija a obrigação",IF(B1551&lt;SUMIFS(GastoFecha,GastoID,A1551),"Anterior à despesa","OK"))))))))))))</f>
        <v/>
      </c>
      <c r="H1551" s="34" t="n">
        <f aca="false">IF(G1551="OK",C1551,0)</f>
        <v>0</v>
      </c>
    </row>
    <row r="1552" customFormat="false" ht="25" hidden="false" customHeight="true" outlineLevel="0" collapsed="false">
      <c r="A1552" s="31"/>
      <c r="B1552" s="32"/>
      <c r="C1552" s="33"/>
      <c r="D1552" s="31"/>
      <c r="E1552" s="31"/>
      <c r="F1552" s="31"/>
      <c r="G1552" s="36" t="str">
        <f aca="false">IF(COUNTA(A1552:F1552)=0,"",IF(E1552="","Falta o código",IF(E1552&lt;&gt;TRIM(E1552),"Confira o código",IF(COUNTIFS(PagoID,E1552)&gt;1,"Código repetido",IF(NOT(ISNUMBER(B1552)),"Confira a data",IF(OR(B1552&lt;1,B1552&gt;73415,INT(B1552)&lt;&gt;B1552),"Confira a data",IF(NOT(ISNUMBER(C1552)),"Confira o valor",IF(C1552&lt;=0,"Valor maior que zero",IF(COUNTIFS(Medios,D1552)&lt;&gt;1,"Escolha um meio",IF(COUNTIFS(GastoID,A1552)&lt;&gt;1,"Confira o ID da despesa",IF(SUMIFS(GastoValido,GastoID,A1552)&lt;=0,"Corrija a obrigação",IF(B1552&lt;SUMIFS(GastoFecha,GastoID,A1552),"Anterior à despesa","OK"))))))))))))</f>
        <v/>
      </c>
      <c r="H1552" s="34" t="n">
        <f aca="false">IF(G1552="OK",C1552,0)</f>
        <v>0</v>
      </c>
    </row>
    <row r="1553" customFormat="false" ht="25" hidden="false" customHeight="true" outlineLevel="0" collapsed="false">
      <c r="A1553" s="31"/>
      <c r="B1553" s="32"/>
      <c r="C1553" s="33"/>
      <c r="D1553" s="31"/>
      <c r="E1553" s="31"/>
      <c r="F1553" s="31"/>
      <c r="G1553" s="36" t="str">
        <f aca="false">IF(COUNTA(A1553:F1553)=0,"",IF(E1553="","Falta o código",IF(E1553&lt;&gt;TRIM(E1553),"Confira o código",IF(COUNTIFS(PagoID,E1553)&gt;1,"Código repetido",IF(NOT(ISNUMBER(B1553)),"Confira a data",IF(OR(B1553&lt;1,B1553&gt;73415,INT(B1553)&lt;&gt;B1553),"Confira a data",IF(NOT(ISNUMBER(C1553)),"Confira o valor",IF(C1553&lt;=0,"Valor maior que zero",IF(COUNTIFS(Medios,D1553)&lt;&gt;1,"Escolha um meio",IF(COUNTIFS(GastoID,A1553)&lt;&gt;1,"Confira o ID da despesa",IF(SUMIFS(GastoValido,GastoID,A1553)&lt;=0,"Corrija a obrigação",IF(B1553&lt;SUMIFS(GastoFecha,GastoID,A1553),"Anterior à despesa","OK"))))))))))))</f>
        <v/>
      </c>
      <c r="H1553" s="34" t="n">
        <f aca="false">IF(G1553="OK",C1553,0)</f>
        <v>0</v>
      </c>
    </row>
    <row r="1554" customFormat="false" ht="25" hidden="false" customHeight="true" outlineLevel="0" collapsed="false">
      <c r="A1554" s="31"/>
      <c r="B1554" s="32"/>
      <c r="C1554" s="33"/>
      <c r="D1554" s="31"/>
      <c r="E1554" s="31"/>
      <c r="F1554" s="31"/>
      <c r="G1554" s="36" t="str">
        <f aca="false">IF(COUNTA(A1554:F1554)=0,"",IF(E1554="","Falta o código",IF(E1554&lt;&gt;TRIM(E1554),"Confira o código",IF(COUNTIFS(PagoID,E1554)&gt;1,"Código repetido",IF(NOT(ISNUMBER(B1554)),"Confira a data",IF(OR(B1554&lt;1,B1554&gt;73415,INT(B1554)&lt;&gt;B1554),"Confira a data",IF(NOT(ISNUMBER(C1554)),"Confira o valor",IF(C1554&lt;=0,"Valor maior que zero",IF(COUNTIFS(Medios,D1554)&lt;&gt;1,"Escolha um meio",IF(COUNTIFS(GastoID,A1554)&lt;&gt;1,"Confira o ID da despesa",IF(SUMIFS(GastoValido,GastoID,A1554)&lt;=0,"Corrija a obrigação",IF(B1554&lt;SUMIFS(GastoFecha,GastoID,A1554),"Anterior à despesa","OK"))))))))))))</f>
        <v/>
      </c>
      <c r="H1554" s="34" t="n">
        <f aca="false">IF(G1554="OK",C1554,0)</f>
        <v>0</v>
      </c>
    </row>
    <row r="1555" customFormat="false" ht="25" hidden="false" customHeight="true" outlineLevel="0" collapsed="false">
      <c r="A1555" s="31"/>
      <c r="B1555" s="32"/>
      <c r="C1555" s="33"/>
      <c r="D1555" s="31"/>
      <c r="E1555" s="31"/>
      <c r="F1555" s="31"/>
      <c r="G1555" s="36" t="str">
        <f aca="false">IF(COUNTA(A1555:F1555)=0,"",IF(E1555="","Falta o código",IF(E1555&lt;&gt;TRIM(E1555),"Confira o código",IF(COUNTIFS(PagoID,E1555)&gt;1,"Código repetido",IF(NOT(ISNUMBER(B1555)),"Confira a data",IF(OR(B1555&lt;1,B1555&gt;73415,INT(B1555)&lt;&gt;B1555),"Confira a data",IF(NOT(ISNUMBER(C1555)),"Confira o valor",IF(C1555&lt;=0,"Valor maior que zero",IF(COUNTIFS(Medios,D1555)&lt;&gt;1,"Escolha um meio",IF(COUNTIFS(GastoID,A1555)&lt;&gt;1,"Confira o ID da despesa",IF(SUMIFS(GastoValido,GastoID,A1555)&lt;=0,"Corrija a obrigação",IF(B1555&lt;SUMIFS(GastoFecha,GastoID,A1555),"Anterior à despesa","OK"))))))))))))</f>
        <v/>
      </c>
      <c r="H1555" s="34" t="n">
        <f aca="false">IF(G1555="OK",C1555,0)</f>
        <v>0</v>
      </c>
    </row>
    <row r="1556" customFormat="false" ht="25" hidden="false" customHeight="true" outlineLevel="0" collapsed="false">
      <c r="A1556" s="31"/>
      <c r="B1556" s="32"/>
      <c r="C1556" s="33"/>
      <c r="D1556" s="31"/>
      <c r="E1556" s="31"/>
      <c r="F1556" s="31"/>
      <c r="G1556" s="36" t="str">
        <f aca="false">IF(COUNTA(A1556:F1556)=0,"",IF(E1556="","Falta o código",IF(E1556&lt;&gt;TRIM(E1556),"Confira o código",IF(COUNTIFS(PagoID,E1556)&gt;1,"Código repetido",IF(NOT(ISNUMBER(B1556)),"Confira a data",IF(OR(B1556&lt;1,B1556&gt;73415,INT(B1556)&lt;&gt;B1556),"Confira a data",IF(NOT(ISNUMBER(C1556)),"Confira o valor",IF(C1556&lt;=0,"Valor maior que zero",IF(COUNTIFS(Medios,D1556)&lt;&gt;1,"Escolha um meio",IF(COUNTIFS(GastoID,A1556)&lt;&gt;1,"Confira o ID da despesa",IF(SUMIFS(GastoValido,GastoID,A1556)&lt;=0,"Corrija a obrigação",IF(B1556&lt;SUMIFS(GastoFecha,GastoID,A1556),"Anterior à despesa","OK"))))))))))))</f>
        <v/>
      </c>
      <c r="H1556" s="34" t="n">
        <f aca="false">IF(G1556="OK",C1556,0)</f>
        <v>0</v>
      </c>
    </row>
    <row r="1557" customFormat="false" ht="25" hidden="false" customHeight="true" outlineLevel="0" collapsed="false">
      <c r="A1557" s="31"/>
      <c r="B1557" s="32"/>
      <c r="C1557" s="33"/>
      <c r="D1557" s="31"/>
      <c r="E1557" s="31"/>
      <c r="F1557" s="31"/>
      <c r="G1557" s="36" t="str">
        <f aca="false">IF(COUNTA(A1557:F1557)=0,"",IF(E1557="","Falta o código",IF(E1557&lt;&gt;TRIM(E1557),"Confira o código",IF(COUNTIFS(PagoID,E1557)&gt;1,"Código repetido",IF(NOT(ISNUMBER(B1557)),"Confira a data",IF(OR(B1557&lt;1,B1557&gt;73415,INT(B1557)&lt;&gt;B1557),"Confira a data",IF(NOT(ISNUMBER(C1557)),"Confira o valor",IF(C1557&lt;=0,"Valor maior que zero",IF(COUNTIFS(Medios,D1557)&lt;&gt;1,"Escolha um meio",IF(COUNTIFS(GastoID,A1557)&lt;&gt;1,"Confira o ID da despesa",IF(SUMIFS(GastoValido,GastoID,A1557)&lt;=0,"Corrija a obrigação",IF(B1557&lt;SUMIFS(GastoFecha,GastoID,A1557),"Anterior à despesa","OK"))))))))))))</f>
        <v/>
      </c>
      <c r="H1557" s="34" t="n">
        <f aca="false">IF(G1557="OK",C1557,0)</f>
        <v>0</v>
      </c>
    </row>
    <row r="1558" customFormat="false" ht="25" hidden="false" customHeight="true" outlineLevel="0" collapsed="false">
      <c r="A1558" s="31"/>
      <c r="B1558" s="32"/>
      <c r="C1558" s="33"/>
      <c r="D1558" s="31"/>
      <c r="E1558" s="31"/>
      <c r="F1558" s="31"/>
      <c r="G1558" s="36" t="str">
        <f aca="false">IF(COUNTA(A1558:F1558)=0,"",IF(E1558="","Falta o código",IF(E1558&lt;&gt;TRIM(E1558),"Confira o código",IF(COUNTIFS(PagoID,E1558)&gt;1,"Código repetido",IF(NOT(ISNUMBER(B1558)),"Confira a data",IF(OR(B1558&lt;1,B1558&gt;73415,INT(B1558)&lt;&gt;B1558),"Confira a data",IF(NOT(ISNUMBER(C1558)),"Confira o valor",IF(C1558&lt;=0,"Valor maior que zero",IF(COUNTIFS(Medios,D1558)&lt;&gt;1,"Escolha um meio",IF(COUNTIFS(GastoID,A1558)&lt;&gt;1,"Confira o ID da despesa",IF(SUMIFS(GastoValido,GastoID,A1558)&lt;=0,"Corrija a obrigação",IF(B1558&lt;SUMIFS(GastoFecha,GastoID,A1558),"Anterior à despesa","OK"))))))))))))</f>
        <v/>
      </c>
      <c r="H1558" s="34" t="n">
        <f aca="false">IF(G1558="OK",C1558,0)</f>
        <v>0</v>
      </c>
    </row>
    <row r="1559" customFormat="false" ht="25" hidden="false" customHeight="true" outlineLevel="0" collapsed="false">
      <c r="A1559" s="31"/>
      <c r="B1559" s="32"/>
      <c r="C1559" s="33"/>
      <c r="D1559" s="31"/>
      <c r="E1559" s="31"/>
      <c r="F1559" s="31"/>
      <c r="G1559" s="36" t="str">
        <f aca="false">IF(COUNTA(A1559:F1559)=0,"",IF(E1559="","Falta o código",IF(E1559&lt;&gt;TRIM(E1559),"Confira o código",IF(COUNTIFS(PagoID,E1559)&gt;1,"Código repetido",IF(NOT(ISNUMBER(B1559)),"Confira a data",IF(OR(B1559&lt;1,B1559&gt;73415,INT(B1559)&lt;&gt;B1559),"Confira a data",IF(NOT(ISNUMBER(C1559)),"Confira o valor",IF(C1559&lt;=0,"Valor maior que zero",IF(COUNTIFS(Medios,D1559)&lt;&gt;1,"Escolha um meio",IF(COUNTIFS(GastoID,A1559)&lt;&gt;1,"Confira o ID da despesa",IF(SUMIFS(GastoValido,GastoID,A1559)&lt;=0,"Corrija a obrigação",IF(B1559&lt;SUMIFS(GastoFecha,GastoID,A1559),"Anterior à despesa","OK"))))))))))))</f>
        <v/>
      </c>
      <c r="H1559" s="34" t="n">
        <f aca="false">IF(G1559="OK",C1559,0)</f>
        <v>0</v>
      </c>
    </row>
    <row r="1560" customFormat="false" ht="25" hidden="false" customHeight="true" outlineLevel="0" collapsed="false">
      <c r="A1560" s="31"/>
      <c r="B1560" s="32"/>
      <c r="C1560" s="33"/>
      <c r="D1560" s="31"/>
      <c r="E1560" s="31"/>
      <c r="F1560" s="31"/>
      <c r="G1560" s="36" t="str">
        <f aca="false">IF(COUNTA(A1560:F1560)=0,"",IF(E1560="","Falta o código",IF(E1560&lt;&gt;TRIM(E1560),"Confira o código",IF(COUNTIFS(PagoID,E1560)&gt;1,"Código repetido",IF(NOT(ISNUMBER(B1560)),"Confira a data",IF(OR(B1560&lt;1,B1560&gt;73415,INT(B1560)&lt;&gt;B1560),"Confira a data",IF(NOT(ISNUMBER(C1560)),"Confira o valor",IF(C1560&lt;=0,"Valor maior que zero",IF(COUNTIFS(Medios,D1560)&lt;&gt;1,"Escolha um meio",IF(COUNTIFS(GastoID,A1560)&lt;&gt;1,"Confira o ID da despesa",IF(SUMIFS(GastoValido,GastoID,A1560)&lt;=0,"Corrija a obrigação",IF(B1560&lt;SUMIFS(GastoFecha,GastoID,A1560),"Anterior à despesa","OK"))))))))))))</f>
        <v/>
      </c>
      <c r="H1560" s="34" t="n">
        <f aca="false">IF(G1560="OK",C1560,0)</f>
        <v>0</v>
      </c>
    </row>
    <row r="1561" customFormat="false" ht="25" hidden="false" customHeight="true" outlineLevel="0" collapsed="false">
      <c r="A1561" s="31"/>
      <c r="B1561" s="32"/>
      <c r="C1561" s="33"/>
      <c r="D1561" s="31"/>
      <c r="E1561" s="31"/>
      <c r="F1561" s="31"/>
      <c r="G1561" s="36" t="str">
        <f aca="false">IF(COUNTA(A1561:F1561)=0,"",IF(E1561="","Falta o código",IF(E1561&lt;&gt;TRIM(E1561),"Confira o código",IF(COUNTIFS(PagoID,E1561)&gt;1,"Código repetido",IF(NOT(ISNUMBER(B1561)),"Confira a data",IF(OR(B1561&lt;1,B1561&gt;73415,INT(B1561)&lt;&gt;B1561),"Confira a data",IF(NOT(ISNUMBER(C1561)),"Confira o valor",IF(C1561&lt;=0,"Valor maior que zero",IF(COUNTIFS(Medios,D1561)&lt;&gt;1,"Escolha um meio",IF(COUNTIFS(GastoID,A1561)&lt;&gt;1,"Confira o ID da despesa",IF(SUMIFS(GastoValido,GastoID,A1561)&lt;=0,"Corrija a obrigação",IF(B1561&lt;SUMIFS(GastoFecha,GastoID,A1561),"Anterior à despesa","OK"))))))))))))</f>
        <v/>
      </c>
      <c r="H1561" s="34" t="n">
        <f aca="false">IF(G1561="OK",C1561,0)</f>
        <v>0</v>
      </c>
    </row>
    <row r="1562" customFormat="false" ht="25" hidden="false" customHeight="true" outlineLevel="0" collapsed="false">
      <c r="A1562" s="31"/>
      <c r="B1562" s="32"/>
      <c r="C1562" s="33"/>
      <c r="D1562" s="31"/>
      <c r="E1562" s="31"/>
      <c r="F1562" s="31"/>
      <c r="G1562" s="36" t="str">
        <f aca="false">IF(COUNTA(A1562:F1562)=0,"",IF(E1562="","Falta o código",IF(E1562&lt;&gt;TRIM(E1562),"Confira o código",IF(COUNTIFS(PagoID,E1562)&gt;1,"Código repetido",IF(NOT(ISNUMBER(B1562)),"Confira a data",IF(OR(B1562&lt;1,B1562&gt;73415,INT(B1562)&lt;&gt;B1562),"Confira a data",IF(NOT(ISNUMBER(C1562)),"Confira o valor",IF(C1562&lt;=0,"Valor maior que zero",IF(COUNTIFS(Medios,D1562)&lt;&gt;1,"Escolha um meio",IF(COUNTIFS(GastoID,A1562)&lt;&gt;1,"Confira o ID da despesa",IF(SUMIFS(GastoValido,GastoID,A1562)&lt;=0,"Corrija a obrigação",IF(B1562&lt;SUMIFS(GastoFecha,GastoID,A1562),"Anterior à despesa","OK"))))))))))))</f>
        <v/>
      </c>
      <c r="H1562" s="34" t="n">
        <f aca="false">IF(G1562="OK",C1562,0)</f>
        <v>0</v>
      </c>
    </row>
    <row r="1563" customFormat="false" ht="25" hidden="false" customHeight="true" outlineLevel="0" collapsed="false">
      <c r="A1563" s="31"/>
      <c r="B1563" s="32"/>
      <c r="C1563" s="33"/>
      <c r="D1563" s="31"/>
      <c r="E1563" s="31"/>
      <c r="F1563" s="31"/>
      <c r="G1563" s="36" t="str">
        <f aca="false">IF(COUNTA(A1563:F1563)=0,"",IF(E1563="","Falta o código",IF(E1563&lt;&gt;TRIM(E1563),"Confira o código",IF(COUNTIFS(PagoID,E1563)&gt;1,"Código repetido",IF(NOT(ISNUMBER(B1563)),"Confira a data",IF(OR(B1563&lt;1,B1563&gt;73415,INT(B1563)&lt;&gt;B1563),"Confira a data",IF(NOT(ISNUMBER(C1563)),"Confira o valor",IF(C1563&lt;=0,"Valor maior que zero",IF(COUNTIFS(Medios,D1563)&lt;&gt;1,"Escolha um meio",IF(COUNTIFS(GastoID,A1563)&lt;&gt;1,"Confira o ID da despesa",IF(SUMIFS(GastoValido,GastoID,A1563)&lt;=0,"Corrija a obrigação",IF(B1563&lt;SUMIFS(GastoFecha,GastoID,A1563),"Anterior à despesa","OK"))))))))))))</f>
        <v/>
      </c>
      <c r="H1563" s="34" t="n">
        <f aca="false">IF(G1563="OK",C1563,0)</f>
        <v>0</v>
      </c>
    </row>
    <row r="1564" customFormat="false" ht="25" hidden="false" customHeight="true" outlineLevel="0" collapsed="false">
      <c r="A1564" s="31"/>
      <c r="B1564" s="32"/>
      <c r="C1564" s="33"/>
      <c r="D1564" s="31"/>
      <c r="E1564" s="31"/>
      <c r="F1564" s="31"/>
      <c r="G1564" s="36" t="str">
        <f aca="false">IF(COUNTA(A1564:F1564)=0,"",IF(E1564="","Falta o código",IF(E1564&lt;&gt;TRIM(E1564),"Confira o código",IF(COUNTIFS(PagoID,E1564)&gt;1,"Código repetido",IF(NOT(ISNUMBER(B1564)),"Confira a data",IF(OR(B1564&lt;1,B1564&gt;73415,INT(B1564)&lt;&gt;B1564),"Confira a data",IF(NOT(ISNUMBER(C1564)),"Confira o valor",IF(C1564&lt;=0,"Valor maior que zero",IF(COUNTIFS(Medios,D1564)&lt;&gt;1,"Escolha um meio",IF(COUNTIFS(GastoID,A1564)&lt;&gt;1,"Confira o ID da despesa",IF(SUMIFS(GastoValido,GastoID,A1564)&lt;=0,"Corrija a obrigação",IF(B1564&lt;SUMIFS(GastoFecha,GastoID,A1564),"Anterior à despesa","OK"))))))))))))</f>
        <v/>
      </c>
      <c r="H1564" s="34" t="n">
        <f aca="false">IF(G1564="OK",C1564,0)</f>
        <v>0</v>
      </c>
    </row>
    <row r="1565" customFormat="false" ht="25" hidden="false" customHeight="true" outlineLevel="0" collapsed="false">
      <c r="A1565" s="31"/>
      <c r="B1565" s="32"/>
      <c r="C1565" s="33"/>
      <c r="D1565" s="31"/>
      <c r="E1565" s="31"/>
      <c r="F1565" s="31"/>
      <c r="G1565" s="36" t="str">
        <f aca="false">IF(COUNTA(A1565:F1565)=0,"",IF(E1565="","Falta o código",IF(E1565&lt;&gt;TRIM(E1565),"Confira o código",IF(COUNTIFS(PagoID,E1565)&gt;1,"Código repetido",IF(NOT(ISNUMBER(B1565)),"Confira a data",IF(OR(B1565&lt;1,B1565&gt;73415,INT(B1565)&lt;&gt;B1565),"Confira a data",IF(NOT(ISNUMBER(C1565)),"Confira o valor",IF(C1565&lt;=0,"Valor maior que zero",IF(COUNTIFS(Medios,D1565)&lt;&gt;1,"Escolha um meio",IF(COUNTIFS(GastoID,A1565)&lt;&gt;1,"Confira o ID da despesa",IF(SUMIFS(GastoValido,GastoID,A1565)&lt;=0,"Corrija a obrigação",IF(B1565&lt;SUMIFS(GastoFecha,GastoID,A1565),"Anterior à despesa","OK"))))))))))))</f>
        <v/>
      </c>
      <c r="H1565" s="34" t="n">
        <f aca="false">IF(G1565="OK",C1565,0)</f>
        <v>0</v>
      </c>
    </row>
    <row r="1566" customFormat="false" ht="25" hidden="false" customHeight="true" outlineLevel="0" collapsed="false">
      <c r="A1566" s="31"/>
      <c r="B1566" s="32"/>
      <c r="C1566" s="33"/>
      <c r="D1566" s="31"/>
      <c r="E1566" s="31"/>
      <c r="F1566" s="31"/>
      <c r="G1566" s="36" t="str">
        <f aca="false">IF(COUNTA(A1566:F1566)=0,"",IF(E1566="","Falta o código",IF(E1566&lt;&gt;TRIM(E1566),"Confira o código",IF(COUNTIFS(PagoID,E1566)&gt;1,"Código repetido",IF(NOT(ISNUMBER(B1566)),"Confira a data",IF(OR(B1566&lt;1,B1566&gt;73415,INT(B1566)&lt;&gt;B1566),"Confira a data",IF(NOT(ISNUMBER(C1566)),"Confira o valor",IF(C1566&lt;=0,"Valor maior que zero",IF(COUNTIFS(Medios,D1566)&lt;&gt;1,"Escolha um meio",IF(COUNTIFS(GastoID,A1566)&lt;&gt;1,"Confira o ID da despesa",IF(SUMIFS(GastoValido,GastoID,A1566)&lt;=0,"Corrija a obrigação",IF(B1566&lt;SUMIFS(GastoFecha,GastoID,A1566),"Anterior à despesa","OK"))))))))))))</f>
        <v/>
      </c>
      <c r="H1566" s="34" t="n">
        <f aca="false">IF(G1566="OK",C1566,0)</f>
        <v>0</v>
      </c>
    </row>
    <row r="1567" customFormat="false" ht="25" hidden="false" customHeight="true" outlineLevel="0" collapsed="false">
      <c r="A1567" s="31"/>
      <c r="B1567" s="32"/>
      <c r="C1567" s="33"/>
      <c r="D1567" s="31"/>
      <c r="E1567" s="31"/>
      <c r="F1567" s="31"/>
      <c r="G1567" s="36" t="str">
        <f aca="false">IF(COUNTA(A1567:F1567)=0,"",IF(E1567="","Falta o código",IF(E1567&lt;&gt;TRIM(E1567),"Confira o código",IF(COUNTIFS(PagoID,E1567)&gt;1,"Código repetido",IF(NOT(ISNUMBER(B1567)),"Confira a data",IF(OR(B1567&lt;1,B1567&gt;73415,INT(B1567)&lt;&gt;B1567),"Confira a data",IF(NOT(ISNUMBER(C1567)),"Confira o valor",IF(C1567&lt;=0,"Valor maior que zero",IF(COUNTIFS(Medios,D1567)&lt;&gt;1,"Escolha um meio",IF(COUNTIFS(GastoID,A1567)&lt;&gt;1,"Confira o ID da despesa",IF(SUMIFS(GastoValido,GastoID,A1567)&lt;=0,"Corrija a obrigação",IF(B1567&lt;SUMIFS(GastoFecha,GastoID,A1567),"Anterior à despesa","OK"))))))))))))</f>
        <v/>
      </c>
      <c r="H1567" s="34" t="n">
        <f aca="false">IF(G1567="OK",C1567,0)</f>
        <v>0</v>
      </c>
    </row>
    <row r="1568" customFormat="false" ht="25" hidden="false" customHeight="true" outlineLevel="0" collapsed="false">
      <c r="A1568" s="31"/>
      <c r="B1568" s="32"/>
      <c r="C1568" s="33"/>
      <c r="D1568" s="31"/>
      <c r="E1568" s="31"/>
      <c r="F1568" s="31"/>
      <c r="G1568" s="36" t="str">
        <f aca="false">IF(COUNTA(A1568:F1568)=0,"",IF(E1568="","Falta o código",IF(E1568&lt;&gt;TRIM(E1568),"Confira o código",IF(COUNTIFS(PagoID,E1568)&gt;1,"Código repetido",IF(NOT(ISNUMBER(B1568)),"Confira a data",IF(OR(B1568&lt;1,B1568&gt;73415,INT(B1568)&lt;&gt;B1568),"Confira a data",IF(NOT(ISNUMBER(C1568)),"Confira o valor",IF(C1568&lt;=0,"Valor maior que zero",IF(COUNTIFS(Medios,D1568)&lt;&gt;1,"Escolha um meio",IF(COUNTIFS(GastoID,A1568)&lt;&gt;1,"Confira o ID da despesa",IF(SUMIFS(GastoValido,GastoID,A1568)&lt;=0,"Corrija a obrigação",IF(B1568&lt;SUMIFS(GastoFecha,GastoID,A1568),"Anterior à despesa","OK"))))))))))))</f>
        <v/>
      </c>
      <c r="H1568" s="34" t="n">
        <f aca="false">IF(G1568="OK",C1568,0)</f>
        <v>0</v>
      </c>
    </row>
    <row r="1569" customFormat="false" ht="25" hidden="false" customHeight="true" outlineLevel="0" collapsed="false">
      <c r="A1569" s="31"/>
      <c r="B1569" s="32"/>
      <c r="C1569" s="33"/>
      <c r="D1569" s="31"/>
      <c r="E1569" s="31"/>
      <c r="F1569" s="31"/>
      <c r="G1569" s="36" t="str">
        <f aca="false">IF(COUNTA(A1569:F1569)=0,"",IF(E1569="","Falta o código",IF(E1569&lt;&gt;TRIM(E1569),"Confira o código",IF(COUNTIFS(PagoID,E1569)&gt;1,"Código repetido",IF(NOT(ISNUMBER(B1569)),"Confira a data",IF(OR(B1569&lt;1,B1569&gt;73415,INT(B1569)&lt;&gt;B1569),"Confira a data",IF(NOT(ISNUMBER(C1569)),"Confira o valor",IF(C1569&lt;=0,"Valor maior que zero",IF(COUNTIFS(Medios,D1569)&lt;&gt;1,"Escolha um meio",IF(COUNTIFS(GastoID,A1569)&lt;&gt;1,"Confira o ID da despesa",IF(SUMIFS(GastoValido,GastoID,A1569)&lt;=0,"Corrija a obrigação",IF(B1569&lt;SUMIFS(GastoFecha,GastoID,A1569),"Anterior à despesa","OK"))))))))))))</f>
        <v/>
      </c>
      <c r="H1569" s="34" t="n">
        <f aca="false">IF(G1569="OK",C1569,0)</f>
        <v>0</v>
      </c>
    </row>
    <row r="1570" customFormat="false" ht="25" hidden="false" customHeight="true" outlineLevel="0" collapsed="false">
      <c r="A1570" s="31"/>
      <c r="B1570" s="32"/>
      <c r="C1570" s="33"/>
      <c r="D1570" s="31"/>
      <c r="E1570" s="31"/>
      <c r="F1570" s="31"/>
      <c r="G1570" s="36" t="str">
        <f aca="false">IF(COUNTA(A1570:F1570)=0,"",IF(E1570="","Falta o código",IF(E1570&lt;&gt;TRIM(E1570),"Confira o código",IF(COUNTIFS(PagoID,E1570)&gt;1,"Código repetido",IF(NOT(ISNUMBER(B1570)),"Confira a data",IF(OR(B1570&lt;1,B1570&gt;73415,INT(B1570)&lt;&gt;B1570),"Confira a data",IF(NOT(ISNUMBER(C1570)),"Confira o valor",IF(C1570&lt;=0,"Valor maior que zero",IF(COUNTIFS(Medios,D1570)&lt;&gt;1,"Escolha um meio",IF(COUNTIFS(GastoID,A1570)&lt;&gt;1,"Confira o ID da despesa",IF(SUMIFS(GastoValido,GastoID,A1570)&lt;=0,"Corrija a obrigação",IF(B1570&lt;SUMIFS(GastoFecha,GastoID,A1570),"Anterior à despesa","OK"))))))))))))</f>
        <v/>
      </c>
      <c r="H1570" s="34" t="n">
        <f aca="false">IF(G1570="OK",C1570,0)</f>
        <v>0</v>
      </c>
    </row>
    <row r="1571" customFormat="false" ht="25" hidden="false" customHeight="true" outlineLevel="0" collapsed="false">
      <c r="A1571" s="31"/>
      <c r="B1571" s="32"/>
      <c r="C1571" s="33"/>
      <c r="D1571" s="31"/>
      <c r="E1571" s="31"/>
      <c r="F1571" s="31"/>
      <c r="G1571" s="36" t="str">
        <f aca="false">IF(COUNTA(A1571:F1571)=0,"",IF(E1571="","Falta o código",IF(E1571&lt;&gt;TRIM(E1571),"Confira o código",IF(COUNTIFS(PagoID,E1571)&gt;1,"Código repetido",IF(NOT(ISNUMBER(B1571)),"Confira a data",IF(OR(B1571&lt;1,B1571&gt;73415,INT(B1571)&lt;&gt;B1571),"Confira a data",IF(NOT(ISNUMBER(C1571)),"Confira o valor",IF(C1571&lt;=0,"Valor maior que zero",IF(COUNTIFS(Medios,D1571)&lt;&gt;1,"Escolha um meio",IF(COUNTIFS(GastoID,A1571)&lt;&gt;1,"Confira o ID da despesa",IF(SUMIFS(GastoValido,GastoID,A1571)&lt;=0,"Corrija a obrigação",IF(B1571&lt;SUMIFS(GastoFecha,GastoID,A1571),"Anterior à despesa","OK"))))))))))))</f>
        <v/>
      </c>
      <c r="H1571" s="34" t="n">
        <f aca="false">IF(G1571="OK",C1571,0)</f>
        <v>0</v>
      </c>
    </row>
    <row r="1572" customFormat="false" ht="25" hidden="false" customHeight="true" outlineLevel="0" collapsed="false">
      <c r="A1572" s="31"/>
      <c r="B1572" s="32"/>
      <c r="C1572" s="33"/>
      <c r="D1572" s="31"/>
      <c r="E1572" s="31"/>
      <c r="F1572" s="31"/>
      <c r="G1572" s="36" t="str">
        <f aca="false">IF(COUNTA(A1572:F1572)=0,"",IF(E1572="","Falta o código",IF(E1572&lt;&gt;TRIM(E1572),"Confira o código",IF(COUNTIFS(PagoID,E1572)&gt;1,"Código repetido",IF(NOT(ISNUMBER(B1572)),"Confira a data",IF(OR(B1572&lt;1,B1572&gt;73415,INT(B1572)&lt;&gt;B1572),"Confira a data",IF(NOT(ISNUMBER(C1572)),"Confira o valor",IF(C1572&lt;=0,"Valor maior que zero",IF(COUNTIFS(Medios,D1572)&lt;&gt;1,"Escolha um meio",IF(COUNTIFS(GastoID,A1572)&lt;&gt;1,"Confira o ID da despesa",IF(SUMIFS(GastoValido,GastoID,A1572)&lt;=0,"Corrija a obrigação",IF(B1572&lt;SUMIFS(GastoFecha,GastoID,A1572),"Anterior à despesa","OK"))))))))))))</f>
        <v/>
      </c>
      <c r="H1572" s="34" t="n">
        <f aca="false">IF(G1572="OK",C1572,0)</f>
        <v>0</v>
      </c>
    </row>
    <row r="1573" customFormat="false" ht="25" hidden="false" customHeight="true" outlineLevel="0" collapsed="false">
      <c r="A1573" s="31"/>
      <c r="B1573" s="32"/>
      <c r="C1573" s="33"/>
      <c r="D1573" s="31"/>
      <c r="E1573" s="31"/>
      <c r="F1573" s="31"/>
      <c r="G1573" s="36" t="str">
        <f aca="false">IF(COUNTA(A1573:F1573)=0,"",IF(E1573="","Falta o código",IF(E1573&lt;&gt;TRIM(E1573),"Confira o código",IF(COUNTIFS(PagoID,E1573)&gt;1,"Código repetido",IF(NOT(ISNUMBER(B1573)),"Confira a data",IF(OR(B1573&lt;1,B1573&gt;73415,INT(B1573)&lt;&gt;B1573),"Confira a data",IF(NOT(ISNUMBER(C1573)),"Confira o valor",IF(C1573&lt;=0,"Valor maior que zero",IF(COUNTIFS(Medios,D1573)&lt;&gt;1,"Escolha um meio",IF(COUNTIFS(GastoID,A1573)&lt;&gt;1,"Confira o ID da despesa",IF(SUMIFS(GastoValido,GastoID,A1573)&lt;=0,"Corrija a obrigação",IF(B1573&lt;SUMIFS(GastoFecha,GastoID,A1573),"Anterior à despesa","OK"))))))))))))</f>
        <v/>
      </c>
      <c r="H1573" s="34" t="n">
        <f aca="false">IF(G1573="OK",C1573,0)</f>
        <v>0</v>
      </c>
    </row>
    <row r="1574" customFormat="false" ht="25" hidden="false" customHeight="true" outlineLevel="0" collapsed="false">
      <c r="A1574" s="31"/>
      <c r="B1574" s="32"/>
      <c r="C1574" s="33"/>
      <c r="D1574" s="31"/>
      <c r="E1574" s="31"/>
      <c r="F1574" s="31"/>
      <c r="G1574" s="36" t="str">
        <f aca="false">IF(COUNTA(A1574:F1574)=0,"",IF(E1574="","Falta o código",IF(E1574&lt;&gt;TRIM(E1574),"Confira o código",IF(COUNTIFS(PagoID,E1574)&gt;1,"Código repetido",IF(NOT(ISNUMBER(B1574)),"Confira a data",IF(OR(B1574&lt;1,B1574&gt;73415,INT(B1574)&lt;&gt;B1574),"Confira a data",IF(NOT(ISNUMBER(C1574)),"Confira o valor",IF(C1574&lt;=0,"Valor maior que zero",IF(COUNTIFS(Medios,D1574)&lt;&gt;1,"Escolha um meio",IF(COUNTIFS(GastoID,A1574)&lt;&gt;1,"Confira o ID da despesa",IF(SUMIFS(GastoValido,GastoID,A1574)&lt;=0,"Corrija a obrigação",IF(B1574&lt;SUMIFS(GastoFecha,GastoID,A1574),"Anterior à despesa","OK"))))))))))))</f>
        <v/>
      </c>
      <c r="H1574" s="34" t="n">
        <f aca="false">IF(G1574="OK",C1574,0)</f>
        <v>0</v>
      </c>
    </row>
    <row r="1575" customFormat="false" ht="25" hidden="false" customHeight="true" outlineLevel="0" collapsed="false">
      <c r="A1575" s="31"/>
      <c r="B1575" s="32"/>
      <c r="C1575" s="33"/>
      <c r="D1575" s="31"/>
      <c r="E1575" s="31"/>
      <c r="F1575" s="31"/>
      <c r="G1575" s="36" t="str">
        <f aca="false">IF(COUNTA(A1575:F1575)=0,"",IF(E1575="","Falta o código",IF(E1575&lt;&gt;TRIM(E1575),"Confira o código",IF(COUNTIFS(PagoID,E1575)&gt;1,"Código repetido",IF(NOT(ISNUMBER(B1575)),"Confira a data",IF(OR(B1575&lt;1,B1575&gt;73415,INT(B1575)&lt;&gt;B1575),"Confira a data",IF(NOT(ISNUMBER(C1575)),"Confira o valor",IF(C1575&lt;=0,"Valor maior que zero",IF(COUNTIFS(Medios,D1575)&lt;&gt;1,"Escolha um meio",IF(COUNTIFS(GastoID,A1575)&lt;&gt;1,"Confira o ID da despesa",IF(SUMIFS(GastoValido,GastoID,A1575)&lt;=0,"Corrija a obrigação",IF(B1575&lt;SUMIFS(GastoFecha,GastoID,A1575),"Anterior à despesa","OK"))))))))))))</f>
        <v/>
      </c>
      <c r="H1575" s="34" t="n">
        <f aca="false">IF(G1575="OK",C1575,0)</f>
        <v>0</v>
      </c>
    </row>
    <row r="1576" customFormat="false" ht="25" hidden="false" customHeight="true" outlineLevel="0" collapsed="false">
      <c r="A1576" s="31"/>
      <c r="B1576" s="32"/>
      <c r="C1576" s="33"/>
      <c r="D1576" s="31"/>
      <c r="E1576" s="31"/>
      <c r="F1576" s="31"/>
      <c r="G1576" s="36" t="str">
        <f aca="false">IF(COUNTA(A1576:F1576)=0,"",IF(E1576="","Falta o código",IF(E1576&lt;&gt;TRIM(E1576),"Confira o código",IF(COUNTIFS(PagoID,E1576)&gt;1,"Código repetido",IF(NOT(ISNUMBER(B1576)),"Confira a data",IF(OR(B1576&lt;1,B1576&gt;73415,INT(B1576)&lt;&gt;B1576),"Confira a data",IF(NOT(ISNUMBER(C1576)),"Confira o valor",IF(C1576&lt;=0,"Valor maior que zero",IF(COUNTIFS(Medios,D1576)&lt;&gt;1,"Escolha um meio",IF(COUNTIFS(GastoID,A1576)&lt;&gt;1,"Confira o ID da despesa",IF(SUMIFS(GastoValido,GastoID,A1576)&lt;=0,"Corrija a obrigação",IF(B1576&lt;SUMIFS(GastoFecha,GastoID,A1576),"Anterior à despesa","OK"))))))))))))</f>
        <v/>
      </c>
      <c r="H1576" s="34" t="n">
        <f aca="false">IF(G1576="OK",C1576,0)</f>
        <v>0</v>
      </c>
    </row>
    <row r="1577" customFormat="false" ht="25" hidden="false" customHeight="true" outlineLevel="0" collapsed="false">
      <c r="A1577" s="31"/>
      <c r="B1577" s="32"/>
      <c r="C1577" s="33"/>
      <c r="D1577" s="31"/>
      <c r="E1577" s="31"/>
      <c r="F1577" s="31"/>
      <c r="G1577" s="36" t="str">
        <f aca="false">IF(COUNTA(A1577:F1577)=0,"",IF(E1577="","Falta o código",IF(E1577&lt;&gt;TRIM(E1577),"Confira o código",IF(COUNTIFS(PagoID,E1577)&gt;1,"Código repetido",IF(NOT(ISNUMBER(B1577)),"Confira a data",IF(OR(B1577&lt;1,B1577&gt;73415,INT(B1577)&lt;&gt;B1577),"Confira a data",IF(NOT(ISNUMBER(C1577)),"Confira o valor",IF(C1577&lt;=0,"Valor maior que zero",IF(COUNTIFS(Medios,D1577)&lt;&gt;1,"Escolha um meio",IF(COUNTIFS(GastoID,A1577)&lt;&gt;1,"Confira o ID da despesa",IF(SUMIFS(GastoValido,GastoID,A1577)&lt;=0,"Corrija a obrigação",IF(B1577&lt;SUMIFS(GastoFecha,GastoID,A1577),"Anterior à despesa","OK"))))))))))))</f>
        <v/>
      </c>
      <c r="H1577" s="34" t="n">
        <f aca="false">IF(G1577="OK",C1577,0)</f>
        <v>0</v>
      </c>
    </row>
    <row r="1578" customFormat="false" ht="25" hidden="false" customHeight="true" outlineLevel="0" collapsed="false">
      <c r="A1578" s="31"/>
      <c r="B1578" s="32"/>
      <c r="C1578" s="33"/>
      <c r="D1578" s="31"/>
      <c r="E1578" s="31"/>
      <c r="F1578" s="31"/>
      <c r="G1578" s="36" t="str">
        <f aca="false">IF(COUNTA(A1578:F1578)=0,"",IF(E1578="","Falta o código",IF(E1578&lt;&gt;TRIM(E1578),"Confira o código",IF(COUNTIFS(PagoID,E1578)&gt;1,"Código repetido",IF(NOT(ISNUMBER(B1578)),"Confira a data",IF(OR(B1578&lt;1,B1578&gt;73415,INT(B1578)&lt;&gt;B1578),"Confira a data",IF(NOT(ISNUMBER(C1578)),"Confira o valor",IF(C1578&lt;=0,"Valor maior que zero",IF(COUNTIFS(Medios,D1578)&lt;&gt;1,"Escolha um meio",IF(COUNTIFS(GastoID,A1578)&lt;&gt;1,"Confira o ID da despesa",IF(SUMIFS(GastoValido,GastoID,A1578)&lt;=0,"Corrija a obrigação",IF(B1578&lt;SUMIFS(GastoFecha,GastoID,A1578),"Anterior à despesa","OK"))))))))))))</f>
        <v/>
      </c>
      <c r="H1578" s="34" t="n">
        <f aca="false">IF(G1578="OK",C1578,0)</f>
        <v>0</v>
      </c>
    </row>
    <row r="1579" customFormat="false" ht="25" hidden="false" customHeight="true" outlineLevel="0" collapsed="false">
      <c r="A1579" s="31"/>
      <c r="B1579" s="32"/>
      <c r="C1579" s="33"/>
      <c r="D1579" s="31"/>
      <c r="E1579" s="31"/>
      <c r="F1579" s="31"/>
      <c r="G1579" s="36" t="str">
        <f aca="false">IF(COUNTA(A1579:F1579)=0,"",IF(E1579="","Falta o código",IF(E1579&lt;&gt;TRIM(E1579),"Confira o código",IF(COUNTIFS(PagoID,E1579)&gt;1,"Código repetido",IF(NOT(ISNUMBER(B1579)),"Confira a data",IF(OR(B1579&lt;1,B1579&gt;73415,INT(B1579)&lt;&gt;B1579),"Confira a data",IF(NOT(ISNUMBER(C1579)),"Confira o valor",IF(C1579&lt;=0,"Valor maior que zero",IF(COUNTIFS(Medios,D1579)&lt;&gt;1,"Escolha um meio",IF(COUNTIFS(GastoID,A1579)&lt;&gt;1,"Confira o ID da despesa",IF(SUMIFS(GastoValido,GastoID,A1579)&lt;=0,"Corrija a obrigação",IF(B1579&lt;SUMIFS(GastoFecha,GastoID,A1579),"Anterior à despesa","OK"))))))))))))</f>
        <v/>
      </c>
      <c r="H1579" s="34" t="n">
        <f aca="false">IF(G1579="OK",C1579,0)</f>
        <v>0</v>
      </c>
    </row>
    <row r="1580" customFormat="false" ht="25" hidden="false" customHeight="true" outlineLevel="0" collapsed="false">
      <c r="A1580" s="31"/>
      <c r="B1580" s="32"/>
      <c r="C1580" s="33"/>
      <c r="D1580" s="31"/>
      <c r="E1580" s="31"/>
      <c r="F1580" s="31"/>
      <c r="G1580" s="36" t="str">
        <f aca="false">IF(COUNTA(A1580:F1580)=0,"",IF(E1580="","Falta o código",IF(E1580&lt;&gt;TRIM(E1580),"Confira o código",IF(COUNTIFS(PagoID,E1580)&gt;1,"Código repetido",IF(NOT(ISNUMBER(B1580)),"Confira a data",IF(OR(B1580&lt;1,B1580&gt;73415,INT(B1580)&lt;&gt;B1580),"Confira a data",IF(NOT(ISNUMBER(C1580)),"Confira o valor",IF(C1580&lt;=0,"Valor maior que zero",IF(COUNTIFS(Medios,D1580)&lt;&gt;1,"Escolha um meio",IF(COUNTIFS(GastoID,A1580)&lt;&gt;1,"Confira o ID da despesa",IF(SUMIFS(GastoValido,GastoID,A1580)&lt;=0,"Corrija a obrigação",IF(B1580&lt;SUMIFS(GastoFecha,GastoID,A1580),"Anterior à despesa","OK"))))))))))))</f>
        <v/>
      </c>
      <c r="H1580" s="34" t="n">
        <f aca="false">IF(G1580="OK",C1580,0)</f>
        <v>0</v>
      </c>
    </row>
    <row r="1581" customFormat="false" ht="25" hidden="false" customHeight="true" outlineLevel="0" collapsed="false">
      <c r="A1581" s="31"/>
      <c r="B1581" s="32"/>
      <c r="C1581" s="33"/>
      <c r="D1581" s="31"/>
      <c r="E1581" s="31"/>
      <c r="F1581" s="31"/>
      <c r="G1581" s="36" t="str">
        <f aca="false">IF(COUNTA(A1581:F1581)=0,"",IF(E1581="","Falta o código",IF(E1581&lt;&gt;TRIM(E1581),"Confira o código",IF(COUNTIFS(PagoID,E1581)&gt;1,"Código repetido",IF(NOT(ISNUMBER(B1581)),"Confira a data",IF(OR(B1581&lt;1,B1581&gt;73415,INT(B1581)&lt;&gt;B1581),"Confira a data",IF(NOT(ISNUMBER(C1581)),"Confira o valor",IF(C1581&lt;=0,"Valor maior que zero",IF(COUNTIFS(Medios,D1581)&lt;&gt;1,"Escolha um meio",IF(COUNTIFS(GastoID,A1581)&lt;&gt;1,"Confira o ID da despesa",IF(SUMIFS(GastoValido,GastoID,A1581)&lt;=0,"Corrija a obrigação",IF(B1581&lt;SUMIFS(GastoFecha,GastoID,A1581),"Anterior à despesa","OK"))))))))))))</f>
        <v/>
      </c>
      <c r="H1581" s="34" t="n">
        <f aca="false">IF(G1581="OK",C1581,0)</f>
        <v>0</v>
      </c>
    </row>
    <row r="1582" customFormat="false" ht="25" hidden="false" customHeight="true" outlineLevel="0" collapsed="false">
      <c r="A1582" s="31"/>
      <c r="B1582" s="32"/>
      <c r="C1582" s="33"/>
      <c r="D1582" s="31"/>
      <c r="E1582" s="31"/>
      <c r="F1582" s="31"/>
      <c r="G1582" s="36" t="str">
        <f aca="false">IF(COUNTA(A1582:F1582)=0,"",IF(E1582="","Falta o código",IF(E1582&lt;&gt;TRIM(E1582),"Confira o código",IF(COUNTIFS(PagoID,E1582)&gt;1,"Código repetido",IF(NOT(ISNUMBER(B1582)),"Confira a data",IF(OR(B1582&lt;1,B1582&gt;73415,INT(B1582)&lt;&gt;B1582),"Confira a data",IF(NOT(ISNUMBER(C1582)),"Confira o valor",IF(C1582&lt;=0,"Valor maior que zero",IF(COUNTIFS(Medios,D1582)&lt;&gt;1,"Escolha um meio",IF(COUNTIFS(GastoID,A1582)&lt;&gt;1,"Confira o ID da despesa",IF(SUMIFS(GastoValido,GastoID,A1582)&lt;=0,"Corrija a obrigação",IF(B1582&lt;SUMIFS(GastoFecha,GastoID,A1582),"Anterior à despesa","OK"))))))))))))</f>
        <v/>
      </c>
      <c r="H1582" s="34" t="n">
        <f aca="false">IF(G1582="OK",C1582,0)</f>
        <v>0</v>
      </c>
    </row>
    <row r="1583" customFormat="false" ht="25" hidden="false" customHeight="true" outlineLevel="0" collapsed="false">
      <c r="A1583" s="31"/>
      <c r="B1583" s="32"/>
      <c r="C1583" s="33"/>
      <c r="D1583" s="31"/>
      <c r="E1583" s="31"/>
      <c r="F1583" s="31"/>
      <c r="G1583" s="36" t="str">
        <f aca="false">IF(COUNTA(A1583:F1583)=0,"",IF(E1583="","Falta o código",IF(E1583&lt;&gt;TRIM(E1583),"Confira o código",IF(COUNTIFS(PagoID,E1583)&gt;1,"Código repetido",IF(NOT(ISNUMBER(B1583)),"Confira a data",IF(OR(B1583&lt;1,B1583&gt;73415,INT(B1583)&lt;&gt;B1583),"Confira a data",IF(NOT(ISNUMBER(C1583)),"Confira o valor",IF(C1583&lt;=0,"Valor maior que zero",IF(COUNTIFS(Medios,D1583)&lt;&gt;1,"Escolha um meio",IF(COUNTIFS(GastoID,A1583)&lt;&gt;1,"Confira o ID da despesa",IF(SUMIFS(GastoValido,GastoID,A1583)&lt;=0,"Corrija a obrigação",IF(B1583&lt;SUMIFS(GastoFecha,GastoID,A1583),"Anterior à despesa","OK"))))))))))))</f>
        <v/>
      </c>
      <c r="H1583" s="34" t="n">
        <f aca="false">IF(G1583="OK",C1583,0)</f>
        <v>0</v>
      </c>
    </row>
    <row r="1584" customFormat="false" ht="25" hidden="false" customHeight="true" outlineLevel="0" collapsed="false">
      <c r="A1584" s="31"/>
      <c r="B1584" s="32"/>
      <c r="C1584" s="33"/>
      <c r="D1584" s="31"/>
      <c r="E1584" s="31"/>
      <c r="F1584" s="31"/>
      <c r="G1584" s="36" t="str">
        <f aca="false">IF(COUNTA(A1584:F1584)=0,"",IF(E1584="","Falta o código",IF(E1584&lt;&gt;TRIM(E1584),"Confira o código",IF(COUNTIFS(PagoID,E1584)&gt;1,"Código repetido",IF(NOT(ISNUMBER(B1584)),"Confira a data",IF(OR(B1584&lt;1,B1584&gt;73415,INT(B1584)&lt;&gt;B1584),"Confira a data",IF(NOT(ISNUMBER(C1584)),"Confira o valor",IF(C1584&lt;=0,"Valor maior que zero",IF(COUNTIFS(Medios,D1584)&lt;&gt;1,"Escolha um meio",IF(COUNTIFS(GastoID,A1584)&lt;&gt;1,"Confira o ID da despesa",IF(SUMIFS(GastoValido,GastoID,A1584)&lt;=0,"Corrija a obrigação",IF(B1584&lt;SUMIFS(GastoFecha,GastoID,A1584),"Anterior à despesa","OK"))))))))))))</f>
        <v/>
      </c>
      <c r="H1584" s="34" t="n">
        <f aca="false">IF(G1584="OK",C1584,0)</f>
        <v>0</v>
      </c>
    </row>
    <row r="1585" customFormat="false" ht="25" hidden="false" customHeight="true" outlineLevel="0" collapsed="false">
      <c r="A1585" s="31"/>
      <c r="B1585" s="32"/>
      <c r="C1585" s="33"/>
      <c r="D1585" s="31"/>
      <c r="E1585" s="31"/>
      <c r="F1585" s="31"/>
      <c r="G1585" s="36" t="str">
        <f aca="false">IF(COUNTA(A1585:F1585)=0,"",IF(E1585="","Falta o código",IF(E1585&lt;&gt;TRIM(E1585),"Confira o código",IF(COUNTIFS(PagoID,E1585)&gt;1,"Código repetido",IF(NOT(ISNUMBER(B1585)),"Confira a data",IF(OR(B1585&lt;1,B1585&gt;73415,INT(B1585)&lt;&gt;B1585),"Confira a data",IF(NOT(ISNUMBER(C1585)),"Confira o valor",IF(C1585&lt;=0,"Valor maior que zero",IF(COUNTIFS(Medios,D1585)&lt;&gt;1,"Escolha um meio",IF(COUNTIFS(GastoID,A1585)&lt;&gt;1,"Confira o ID da despesa",IF(SUMIFS(GastoValido,GastoID,A1585)&lt;=0,"Corrija a obrigação",IF(B1585&lt;SUMIFS(GastoFecha,GastoID,A1585),"Anterior à despesa","OK"))))))))))))</f>
        <v/>
      </c>
      <c r="H1585" s="34" t="n">
        <f aca="false">IF(G1585="OK",C1585,0)</f>
        <v>0</v>
      </c>
    </row>
    <row r="1586" customFormat="false" ht="25" hidden="false" customHeight="true" outlineLevel="0" collapsed="false">
      <c r="A1586" s="31"/>
      <c r="B1586" s="32"/>
      <c r="C1586" s="33"/>
      <c r="D1586" s="31"/>
      <c r="E1586" s="31"/>
      <c r="F1586" s="31"/>
      <c r="G1586" s="36" t="str">
        <f aca="false">IF(COUNTA(A1586:F1586)=0,"",IF(E1586="","Falta o código",IF(E1586&lt;&gt;TRIM(E1586),"Confira o código",IF(COUNTIFS(PagoID,E1586)&gt;1,"Código repetido",IF(NOT(ISNUMBER(B1586)),"Confira a data",IF(OR(B1586&lt;1,B1586&gt;73415,INT(B1586)&lt;&gt;B1586),"Confira a data",IF(NOT(ISNUMBER(C1586)),"Confira o valor",IF(C1586&lt;=0,"Valor maior que zero",IF(COUNTIFS(Medios,D1586)&lt;&gt;1,"Escolha um meio",IF(COUNTIFS(GastoID,A1586)&lt;&gt;1,"Confira o ID da despesa",IF(SUMIFS(GastoValido,GastoID,A1586)&lt;=0,"Corrija a obrigação",IF(B1586&lt;SUMIFS(GastoFecha,GastoID,A1586),"Anterior à despesa","OK"))))))))))))</f>
        <v/>
      </c>
      <c r="H1586" s="34" t="n">
        <f aca="false">IF(G1586="OK",C1586,0)</f>
        <v>0</v>
      </c>
    </row>
    <row r="1587" customFormat="false" ht="25" hidden="false" customHeight="true" outlineLevel="0" collapsed="false">
      <c r="A1587" s="31"/>
      <c r="B1587" s="32"/>
      <c r="C1587" s="33"/>
      <c r="D1587" s="31"/>
      <c r="E1587" s="31"/>
      <c r="F1587" s="31"/>
      <c r="G1587" s="36" t="str">
        <f aca="false">IF(COUNTA(A1587:F1587)=0,"",IF(E1587="","Falta o código",IF(E1587&lt;&gt;TRIM(E1587),"Confira o código",IF(COUNTIFS(PagoID,E1587)&gt;1,"Código repetido",IF(NOT(ISNUMBER(B1587)),"Confira a data",IF(OR(B1587&lt;1,B1587&gt;73415,INT(B1587)&lt;&gt;B1587),"Confira a data",IF(NOT(ISNUMBER(C1587)),"Confira o valor",IF(C1587&lt;=0,"Valor maior que zero",IF(COUNTIFS(Medios,D1587)&lt;&gt;1,"Escolha um meio",IF(COUNTIFS(GastoID,A1587)&lt;&gt;1,"Confira o ID da despesa",IF(SUMIFS(GastoValido,GastoID,A1587)&lt;=0,"Corrija a obrigação",IF(B1587&lt;SUMIFS(GastoFecha,GastoID,A1587),"Anterior à despesa","OK"))))))))))))</f>
        <v/>
      </c>
      <c r="H1587" s="34" t="n">
        <f aca="false">IF(G1587="OK",C1587,0)</f>
        <v>0</v>
      </c>
    </row>
    <row r="1588" customFormat="false" ht="25" hidden="false" customHeight="true" outlineLevel="0" collapsed="false">
      <c r="A1588" s="31"/>
      <c r="B1588" s="32"/>
      <c r="C1588" s="33"/>
      <c r="D1588" s="31"/>
      <c r="E1588" s="31"/>
      <c r="F1588" s="31"/>
      <c r="G1588" s="36" t="str">
        <f aca="false">IF(COUNTA(A1588:F1588)=0,"",IF(E1588="","Falta o código",IF(E1588&lt;&gt;TRIM(E1588),"Confira o código",IF(COUNTIFS(PagoID,E1588)&gt;1,"Código repetido",IF(NOT(ISNUMBER(B1588)),"Confira a data",IF(OR(B1588&lt;1,B1588&gt;73415,INT(B1588)&lt;&gt;B1588),"Confira a data",IF(NOT(ISNUMBER(C1588)),"Confira o valor",IF(C1588&lt;=0,"Valor maior que zero",IF(COUNTIFS(Medios,D1588)&lt;&gt;1,"Escolha um meio",IF(COUNTIFS(GastoID,A1588)&lt;&gt;1,"Confira o ID da despesa",IF(SUMIFS(GastoValido,GastoID,A1588)&lt;=0,"Corrija a obrigação",IF(B1588&lt;SUMIFS(GastoFecha,GastoID,A1588),"Anterior à despesa","OK"))))))))))))</f>
        <v/>
      </c>
      <c r="H1588" s="34" t="n">
        <f aca="false">IF(G1588="OK",C1588,0)</f>
        <v>0</v>
      </c>
    </row>
    <row r="1589" customFormat="false" ht="25" hidden="false" customHeight="true" outlineLevel="0" collapsed="false">
      <c r="A1589" s="31"/>
      <c r="B1589" s="32"/>
      <c r="C1589" s="33"/>
      <c r="D1589" s="31"/>
      <c r="E1589" s="31"/>
      <c r="F1589" s="31"/>
      <c r="G1589" s="36" t="str">
        <f aca="false">IF(COUNTA(A1589:F1589)=0,"",IF(E1589="","Falta o código",IF(E1589&lt;&gt;TRIM(E1589),"Confira o código",IF(COUNTIFS(PagoID,E1589)&gt;1,"Código repetido",IF(NOT(ISNUMBER(B1589)),"Confira a data",IF(OR(B1589&lt;1,B1589&gt;73415,INT(B1589)&lt;&gt;B1589),"Confira a data",IF(NOT(ISNUMBER(C1589)),"Confira o valor",IF(C1589&lt;=0,"Valor maior que zero",IF(COUNTIFS(Medios,D1589)&lt;&gt;1,"Escolha um meio",IF(COUNTIFS(GastoID,A1589)&lt;&gt;1,"Confira o ID da despesa",IF(SUMIFS(GastoValido,GastoID,A1589)&lt;=0,"Corrija a obrigação",IF(B1589&lt;SUMIFS(GastoFecha,GastoID,A1589),"Anterior à despesa","OK"))))))))))))</f>
        <v/>
      </c>
      <c r="H1589" s="34" t="n">
        <f aca="false">IF(G1589="OK",C1589,0)</f>
        <v>0</v>
      </c>
    </row>
    <row r="1590" customFormat="false" ht="25" hidden="false" customHeight="true" outlineLevel="0" collapsed="false">
      <c r="A1590" s="31"/>
      <c r="B1590" s="32"/>
      <c r="C1590" s="33"/>
      <c r="D1590" s="31"/>
      <c r="E1590" s="31"/>
      <c r="F1590" s="31"/>
      <c r="G1590" s="36" t="str">
        <f aca="false">IF(COUNTA(A1590:F1590)=0,"",IF(E1590="","Falta o código",IF(E1590&lt;&gt;TRIM(E1590),"Confira o código",IF(COUNTIFS(PagoID,E1590)&gt;1,"Código repetido",IF(NOT(ISNUMBER(B1590)),"Confira a data",IF(OR(B1590&lt;1,B1590&gt;73415,INT(B1590)&lt;&gt;B1590),"Confira a data",IF(NOT(ISNUMBER(C1590)),"Confira o valor",IF(C1590&lt;=0,"Valor maior que zero",IF(COUNTIFS(Medios,D1590)&lt;&gt;1,"Escolha um meio",IF(COUNTIFS(GastoID,A1590)&lt;&gt;1,"Confira o ID da despesa",IF(SUMIFS(GastoValido,GastoID,A1590)&lt;=0,"Corrija a obrigação",IF(B1590&lt;SUMIFS(GastoFecha,GastoID,A1590),"Anterior à despesa","OK"))))))))))))</f>
        <v/>
      </c>
      <c r="H1590" s="34" t="n">
        <f aca="false">IF(G1590="OK",C1590,0)</f>
        <v>0</v>
      </c>
    </row>
    <row r="1591" customFormat="false" ht="25" hidden="false" customHeight="true" outlineLevel="0" collapsed="false">
      <c r="A1591" s="31"/>
      <c r="B1591" s="32"/>
      <c r="C1591" s="33"/>
      <c r="D1591" s="31"/>
      <c r="E1591" s="31"/>
      <c r="F1591" s="31"/>
      <c r="G1591" s="36" t="str">
        <f aca="false">IF(COUNTA(A1591:F1591)=0,"",IF(E1591="","Falta o código",IF(E1591&lt;&gt;TRIM(E1591),"Confira o código",IF(COUNTIFS(PagoID,E1591)&gt;1,"Código repetido",IF(NOT(ISNUMBER(B1591)),"Confira a data",IF(OR(B1591&lt;1,B1591&gt;73415,INT(B1591)&lt;&gt;B1591),"Confira a data",IF(NOT(ISNUMBER(C1591)),"Confira o valor",IF(C1591&lt;=0,"Valor maior que zero",IF(COUNTIFS(Medios,D1591)&lt;&gt;1,"Escolha um meio",IF(COUNTIFS(GastoID,A1591)&lt;&gt;1,"Confira o ID da despesa",IF(SUMIFS(GastoValido,GastoID,A1591)&lt;=0,"Corrija a obrigação",IF(B1591&lt;SUMIFS(GastoFecha,GastoID,A1591),"Anterior à despesa","OK"))))))))))))</f>
        <v/>
      </c>
      <c r="H1591" s="34" t="n">
        <f aca="false">IF(G1591="OK",C1591,0)</f>
        <v>0</v>
      </c>
    </row>
    <row r="1592" customFormat="false" ht="25" hidden="false" customHeight="true" outlineLevel="0" collapsed="false">
      <c r="A1592" s="31"/>
      <c r="B1592" s="32"/>
      <c r="C1592" s="33"/>
      <c r="D1592" s="31"/>
      <c r="E1592" s="31"/>
      <c r="F1592" s="31"/>
      <c r="G1592" s="36" t="str">
        <f aca="false">IF(COUNTA(A1592:F1592)=0,"",IF(E1592="","Falta o código",IF(E1592&lt;&gt;TRIM(E1592),"Confira o código",IF(COUNTIFS(PagoID,E1592)&gt;1,"Código repetido",IF(NOT(ISNUMBER(B1592)),"Confira a data",IF(OR(B1592&lt;1,B1592&gt;73415,INT(B1592)&lt;&gt;B1592),"Confira a data",IF(NOT(ISNUMBER(C1592)),"Confira o valor",IF(C1592&lt;=0,"Valor maior que zero",IF(COUNTIFS(Medios,D1592)&lt;&gt;1,"Escolha um meio",IF(COUNTIFS(GastoID,A1592)&lt;&gt;1,"Confira o ID da despesa",IF(SUMIFS(GastoValido,GastoID,A1592)&lt;=0,"Corrija a obrigação",IF(B1592&lt;SUMIFS(GastoFecha,GastoID,A1592),"Anterior à despesa","OK"))))))))))))</f>
        <v/>
      </c>
      <c r="H1592" s="34" t="n">
        <f aca="false">IF(G1592="OK",C1592,0)</f>
        <v>0</v>
      </c>
    </row>
    <row r="1593" customFormat="false" ht="25" hidden="false" customHeight="true" outlineLevel="0" collapsed="false">
      <c r="A1593" s="31"/>
      <c r="B1593" s="32"/>
      <c r="C1593" s="33"/>
      <c r="D1593" s="31"/>
      <c r="E1593" s="31"/>
      <c r="F1593" s="31"/>
      <c r="G1593" s="36" t="str">
        <f aca="false">IF(COUNTA(A1593:F1593)=0,"",IF(E1593="","Falta o código",IF(E1593&lt;&gt;TRIM(E1593),"Confira o código",IF(COUNTIFS(PagoID,E1593)&gt;1,"Código repetido",IF(NOT(ISNUMBER(B1593)),"Confira a data",IF(OR(B1593&lt;1,B1593&gt;73415,INT(B1593)&lt;&gt;B1593),"Confira a data",IF(NOT(ISNUMBER(C1593)),"Confira o valor",IF(C1593&lt;=0,"Valor maior que zero",IF(COUNTIFS(Medios,D1593)&lt;&gt;1,"Escolha um meio",IF(COUNTIFS(GastoID,A1593)&lt;&gt;1,"Confira o ID da despesa",IF(SUMIFS(GastoValido,GastoID,A1593)&lt;=0,"Corrija a obrigação",IF(B1593&lt;SUMIFS(GastoFecha,GastoID,A1593),"Anterior à despesa","OK"))))))))))))</f>
        <v/>
      </c>
      <c r="H1593" s="34" t="n">
        <f aca="false">IF(G1593="OK",C1593,0)</f>
        <v>0</v>
      </c>
    </row>
    <row r="1594" customFormat="false" ht="25" hidden="false" customHeight="true" outlineLevel="0" collapsed="false">
      <c r="A1594" s="31"/>
      <c r="B1594" s="32"/>
      <c r="C1594" s="33"/>
      <c r="D1594" s="31"/>
      <c r="E1594" s="31"/>
      <c r="F1594" s="31"/>
      <c r="G1594" s="36" t="str">
        <f aca="false">IF(COUNTA(A1594:F1594)=0,"",IF(E1594="","Falta o código",IF(E1594&lt;&gt;TRIM(E1594),"Confira o código",IF(COUNTIFS(PagoID,E1594)&gt;1,"Código repetido",IF(NOT(ISNUMBER(B1594)),"Confira a data",IF(OR(B1594&lt;1,B1594&gt;73415,INT(B1594)&lt;&gt;B1594),"Confira a data",IF(NOT(ISNUMBER(C1594)),"Confira o valor",IF(C1594&lt;=0,"Valor maior que zero",IF(COUNTIFS(Medios,D1594)&lt;&gt;1,"Escolha um meio",IF(COUNTIFS(GastoID,A1594)&lt;&gt;1,"Confira o ID da despesa",IF(SUMIFS(GastoValido,GastoID,A1594)&lt;=0,"Corrija a obrigação",IF(B1594&lt;SUMIFS(GastoFecha,GastoID,A1594),"Anterior à despesa","OK"))))))))))))</f>
        <v/>
      </c>
      <c r="H1594" s="34" t="n">
        <f aca="false">IF(G1594="OK",C1594,0)</f>
        <v>0</v>
      </c>
    </row>
    <row r="1595" customFormat="false" ht="25" hidden="false" customHeight="true" outlineLevel="0" collapsed="false">
      <c r="A1595" s="31"/>
      <c r="B1595" s="32"/>
      <c r="C1595" s="33"/>
      <c r="D1595" s="31"/>
      <c r="E1595" s="31"/>
      <c r="F1595" s="31"/>
      <c r="G1595" s="36" t="str">
        <f aca="false">IF(COUNTA(A1595:F1595)=0,"",IF(E1595="","Falta o código",IF(E1595&lt;&gt;TRIM(E1595),"Confira o código",IF(COUNTIFS(PagoID,E1595)&gt;1,"Código repetido",IF(NOT(ISNUMBER(B1595)),"Confira a data",IF(OR(B1595&lt;1,B1595&gt;73415,INT(B1595)&lt;&gt;B1595),"Confira a data",IF(NOT(ISNUMBER(C1595)),"Confira o valor",IF(C1595&lt;=0,"Valor maior que zero",IF(COUNTIFS(Medios,D1595)&lt;&gt;1,"Escolha um meio",IF(COUNTIFS(GastoID,A1595)&lt;&gt;1,"Confira o ID da despesa",IF(SUMIFS(GastoValido,GastoID,A1595)&lt;=0,"Corrija a obrigação",IF(B1595&lt;SUMIFS(GastoFecha,GastoID,A1595),"Anterior à despesa","OK"))))))))))))</f>
        <v/>
      </c>
      <c r="H1595" s="34" t="n">
        <f aca="false">IF(G1595="OK",C1595,0)</f>
        <v>0</v>
      </c>
    </row>
    <row r="1596" customFormat="false" ht="25" hidden="false" customHeight="true" outlineLevel="0" collapsed="false">
      <c r="A1596" s="31"/>
      <c r="B1596" s="32"/>
      <c r="C1596" s="33"/>
      <c r="D1596" s="31"/>
      <c r="E1596" s="31"/>
      <c r="F1596" s="31"/>
      <c r="G1596" s="36" t="str">
        <f aca="false">IF(COUNTA(A1596:F1596)=0,"",IF(E1596="","Falta o código",IF(E1596&lt;&gt;TRIM(E1596),"Confira o código",IF(COUNTIFS(PagoID,E1596)&gt;1,"Código repetido",IF(NOT(ISNUMBER(B1596)),"Confira a data",IF(OR(B1596&lt;1,B1596&gt;73415,INT(B1596)&lt;&gt;B1596),"Confira a data",IF(NOT(ISNUMBER(C1596)),"Confira o valor",IF(C1596&lt;=0,"Valor maior que zero",IF(COUNTIFS(Medios,D1596)&lt;&gt;1,"Escolha um meio",IF(COUNTIFS(GastoID,A1596)&lt;&gt;1,"Confira o ID da despesa",IF(SUMIFS(GastoValido,GastoID,A1596)&lt;=0,"Corrija a obrigação",IF(B1596&lt;SUMIFS(GastoFecha,GastoID,A1596),"Anterior à despesa","OK"))))))))))))</f>
        <v/>
      </c>
      <c r="H1596" s="34" t="n">
        <f aca="false">IF(G1596="OK",C1596,0)</f>
        <v>0</v>
      </c>
    </row>
    <row r="1597" customFormat="false" ht="25" hidden="false" customHeight="true" outlineLevel="0" collapsed="false">
      <c r="A1597" s="31"/>
      <c r="B1597" s="32"/>
      <c r="C1597" s="33"/>
      <c r="D1597" s="31"/>
      <c r="E1597" s="31"/>
      <c r="F1597" s="31"/>
      <c r="G1597" s="36" t="str">
        <f aca="false">IF(COUNTA(A1597:F1597)=0,"",IF(E1597="","Falta o código",IF(E1597&lt;&gt;TRIM(E1597),"Confira o código",IF(COUNTIFS(PagoID,E1597)&gt;1,"Código repetido",IF(NOT(ISNUMBER(B1597)),"Confira a data",IF(OR(B1597&lt;1,B1597&gt;73415,INT(B1597)&lt;&gt;B1597),"Confira a data",IF(NOT(ISNUMBER(C1597)),"Confira o valor",IF(C1597&lt;=0,"Valor maior que zero",IF(COUNTIFS(Medios,D1597)&lt;&gt;1,"Escolha um meio",IF(COUNTIFS(GastoID,A1597)&lt;&gt;1,"Confira o ID da despesa",IF(SUMIFS(GastoValido,GastoID,A1597)&lt;=0,"Corrija a obrigação",IF(B1597&lt;SUMIFS(GastoFecha,GastoID,A1597),"Anterior à despesa","OK"))))))))))))</f>
        <v/>
      </c>
      <c r="H1597" s="34" t="n">
        <f aca="false">IF(G1597="OK",C1597,0)</f>
        <v>0</v>
      </c>
    </row>
    <row r="1598" customFormat="false" ht="25" hidden="false" customHeight="true" outlineLevel="0" collapsed="false">
      <c r="A1598" s="31"/>
      <c r="B1598" s="32"/>
      <c r="C1598" s="33"/>
      <c r="D1598" s="31"/>
      <c r="E1598" s="31"/>
      <c r="F1598" s="31"/>
      <c r="G1598" s="36" t="str">
        <f aca="false">IF(COUNTA(A1598:F1598)=0,"",IF(E1598="","Falta o código",IF(E1598&lt;&gt;TRIM(E1598),"Confira o código",IF(COUNTIFS(PagoID,E1598)&gt;1,"Código repetido",IF(NOT(ISNUMBER(B1598)),"Confira a data",IF(OR(B1598&lt;1,B1598&gt;73415,INT(B1598)&lt;&gt;B1598),"Confira a data",IF(NOT(ISNUMBER(C1598)),"Confira o valor",IF(C1598&lt;=0,"Valor maior que zero",IF(COUNTIFS(Medios,D1598)&lt;&gt;1,"Escolha um meio",IF(COUNTIFS(GastoID,A1598)&lt;&gt;1,"Confira o ID da despesa",IF(SUMIFS(GastoValido,GastoID,A1598)&lt;=0,"Corrija a obrigação",IF(B1598&lt;SUMIFS(GastoFecha,GastoID,A1598),"Anterior à despesa","OK"))))))))))))</f>
        <v/>
      </c>
      <c r="H1598" s="34" t="n">
        <f aca="false">IF(G1598="OK",C1598,0)</f>
        <v>0</v>
      </c>
    </row>
    <row r="1599" customFormat="false" ht="25" hidden="false" customHeight="true" outlineLevel="0" collapsed="false">
      <c r="A1599" s="31"/>
      <c r="B1599" s="32"/>
      <c r="C1599" s="33"/>
      <c r="D1599" s="31"/>
      <c r="E1599" s="31"/>
      <c r="F1599" s="31"/>
      <c r="G1599" s="36" t="str">
        <f aca="false">IF(COUNTA(A1599:F1599)=0,"",IF(E1599="","Falta o código",IF(E1599&lt;&gt;TRIM(E1599),"Confira o código",IF(COUNTIFS(PagoID,E1599)&gt;1,"Código repetido",IF(NOT(ISNUMBER(B1599)),"Confira a data",IF(OR(B1599&lt;1,B1599&gt;73415,INT(B1599)&lt;&gt;B1599),"Confira a data",IF(NOT(ISNUMBER(C1599)),"Confira o valor",IF(C1599&lt;=0,"Valor maior que zero",IF(COUNTIFS(Medios,D1599)&lt;&gt;1,"Escolha um meio",IF(COUNTIFS(GastoID,A1599)&lt;&gt;1,"Confira o ID da despesa",IF(SUMIFS(GastoValido,GastoID,A1599)&lt;=0,"Corrija a obrigação",IF(B1599&lt;SUMIFS(GastoFecha,GastoID,A1599),"Anterior à despesa","OK"))))))))))))</f>
        <v/>
      </c>
      <c r="H1599" s="34" t="n">
        <f aca="false">IF(G1599="OK",C1599,0)</f>
        <v>0</v>
      </c>
    </row>
    <row r="1600" customFormat="false" ht="25" hidden="false" customHeight="true" outlineLevel="0" collapsed="false">
      <c r="A1600" s="31"/>
      <c r="B1600" s="32"/>
      <c r="C1600" s="33"/>
      <c r="D1600" s="31"/>
      <c r="E1600" s="31"/>
      <c r="F1600" s="31"/>
      <c r="G1600" s="36" t="str">
        <f aca="false">IF(COUNTA(A1600:F1600)=0,"",IF(E1600="","Falta o código",IF(E1600&lt;&gt;TRIM(E1600),"Confira o código",IF(COUNTIFS(PagoID,E1600)&gt;1,"Código repetido",IF(NOT(ISNUMBER(B1600)),"Confira a data",IF(OR(B1600&lt;1,B1600&gt;73415,INT(B1600)&lt;&gt;B1600),"Confira a data",IF(NOT(ISNUMBER(C1600)),"Confira o valor",IF(C1600&lt;=0,"Valor maior que zero",IF(COUNTIFS(Medios,D1600)&lt;&gt;1,"Escolha um meio",IF(COUNTIFS(GastoID,A1600)&lt;&gt;1,"Confira o ID da despesa",IF(SUMIFS(GastoValido,GastoID,A1600)&lt;=0,"Corrija a obrigação",IF(B1600&lt;SUMIFS(GastoFecha,GastoID,A1600),"Anterior à despesa","OK"))))))))))))</f>
        <v/>
      </c>
      <c r="H1600" s="34" t="n">
        <f aca="false">IF(G1600="OK",C1600,0)</f>
        <v>0</v>
      </c>
    </row>
    <row r="1601" customFormat="false" ht="25" hidden="false" customHeight="true" outlineLevel="0" collapsed="false">
      <c r="A1601" s="31"/>
      <c r="B1601" s="32"/>
      <c r="C1601" s="33"/>
      <c r="D1601" s="31"/>
      <c r="E1601" s="31"/>
      <c r="F1601" s="31"/>
      <c r="G1601" s="36" t="str">
        <f aca="false">IF(COUNTA(A1601:F1601)=0,"",IF(E1601="","Falta o código",IF(E1601&lt;&gt;TRIM(E1601),"Confira o código",IF(COUNTIFS(PagoID,E1601)&gt;1,"Código repetido",IF(NOT(ISNUMBER(B1601)),"Confira a data",IF(OR(B1601&lt;1,B1601&gt;73415,INT(B1601)&lt;&gt;B1601),"Confira a data",IF(NOT(ISNUMBER(C1601)),"Confira o valor",IF(C1601&lt;=0,"Valor maior que zero",IF(COUNTIFS(Medios,D1601)&lt;&gt;1,"Escolha um meio",IF(COUNTIFS(GastoID,A1601)&lt;&gt;1,"Confira o ID da despesa",IF(SUMIFS(GastoValido,GastoID,A1601)&lt;=0,"Corrija a obrigação",IF(B1601&lt;SUMIFS(GastoFecha,GastoID,A1601),"Anterior à despesa","OK"))))))))))))</f>
        <v/>
      </c>
      <c r="H1601" s="34" t="n">
        <f aca="false">IF(G1601="OK",C1601,0)</f>
        <v>0</v>
      </c>
    </row>
    <row r="1602" customFormat="false" ht="25" hidden="false" customHeight="true" outlineLevel="0" collapsed="false">
      <c r="A1602" s="31"/>
      <c r="B1602" s="32"/>
      <c r="C1602" s="33"/>
      <c r="D1602" s="31"/>
      <c r="E1602" s="31"/>
      <c r="F1602" s="31"/>
      <c r="G1602" s="36" t="str">
        <f aca="false">IF(COUNTA(A1602:F1602)=0,"",IF(E1602="","Falta o código",IF(E1602&lt;&gt;TRIM(E1602),"Confira o código",IF(COUNTIFS(PagoID,E1602)&gt;1,"Código repetido",IF(NOT(ISNUMBER(B1602)),"Confira a data",IF(OR(B1602&lt;1,B1602&gt;73415,INT(B1602)&lt;&gt;B1602),"Confira a data",IF(NOT(ISNUMBER(C1602)),"Confira o valor",IF(C1602&lt;=0,"Valor maior que zero",IF(COUNTIFS(Medios,D1602)&lt;&gt;1,"Escolha um meio",IF(COUNTIFS(GastoID,A1602)&lt;&gt;1,"Confira o ID da despesa",IF(SUMIFS(GastoValido,GastoID,A1602)&lt;=0,"Corrija a obrigação",IF(B1602&lt;SUMIFS(GastoFecha,GastoID,A1602),"Anterior à despesa","OK"))))))))))))</f>
        <v/>
      </c>
      <c r="H1602" s="34" t="n">
        <f aca="false">IF(G1602="OK",C1602,0)</f>
        <v>0</v>
      </c>
    </row>
    <row r="1603" customFormat="false" ht="25" hidden="false" customHeight="true" outlineLevel="0" collapsed="false">
      <c r="A1603" s="31"/>
      <c r="B1603" s="32"/>
      <c r="C1603" s="33"/>
      <c r="D1603" s="31"/>
      <c r="E1603" s="31"/>
      <c r="F1603" s="31"/>
      <c r="G1603" s="36" t="str">
        <f aca="false">IF(COUNTA(A1603:F1603)=0,"",IF(E1603="","Falta o código",IF(E1603&lt;&gt;TRIM(E1603),"Confira o código",IF(COUNTIFS(PagoID,E1603)&gt;1,"Código repetido",IF(NOT(ISNUMBER(B1603)),"Confira a data",IF(OR(B1603&lt;1,B1603&gt;73415,INT(B1603)&lt;&gt;B1603),"Confira a data",IF(NOT(ISNUMBER(C1603)),"Confira o valor",IF(C1603&lt;=0,"Valor maior que zero",IF(COUNTIFS(Medios,D1603)&lt;&gt;1,"Escolha um meio",IF(COUNTIFS(GastoID,A1603)&lt;&gt;1,"Confira o ID da despesa",IF(SUMIFS(GastoValido,GastoID,A1603)&lt;=0,"Corrija a obrigação",IF(B1603&lt;SUMIFS(GastoFecha,GastoID,A1603),"Anterior à despesa","OK"))))))))))))</f>
        <v/>
      </c>
      <c r="H1603" s="34" t="n">
        <f aca="false">IF(G1603="OK",C1603,0)</f>
        <v>0</v>
      </c>
    </row>
    <row r="1604" customFormat="false" ht="25" hidden="false" customHeight="true" outlineLevel="0" collapsed="false">
      <c r="A1604" s="31"/>
      <c r="B1604" s="32"/>
      <c r="C1604" s="33"/>
      <c r="D1604" s="31"/>
      <c r="E1604" s="31"/>
      <c r="F1604" s="31"/>
      <c r="G1604" s="36" t="str">
        <f aca="false">IF(COUNTA(A1604:F1604)=0,"",IF(E1604="","Falta o código",IF(E1604&lt;&gt;TRIM(E1604),"Confira o código",IF(COUNTIFS(PagoID,E1604)&gt;1,"Código repetido",IF(NOT(ISNUMBER(B1604)),"Confira a data",IF(OR(B1604&lt;1,B1604&gt;73415,INT(B1604)&lt;&gt;B1604),"Confira a data",IF(NOT(ISNUMBER(C1604)),"Confira o valor",IF(C1604&lt;=0,"Valor maior que zero",IF(COUNTIFS(Medios,D1604)&lt;&gt;1,"Escolha um meio",IF(COUNTIFS(GastoID,A1604)&lt;&gt;1,"Confira o ID da despesa",IF(SUMIFS(GastoValido,GastoID,A1604)&lt;=0,"Corrija a obrigação",IF(B1604&lt;SUMIFS(GastoFecha,GastoID,A1604),"Anterior à despesa","OK"))))))))))))</f>
        <v/>
      </c>
      <c r="H1604" s="34" t="n">
        <f aca="false">IF(G1604="OK",C1604,0)</f>
        <v>0</v>
      </c>
    </row>
    <row r="1605" customFormat="false" ht="25" hidden="false" customHeight="true" outlineLevel="0" collapsed="false">
      <c r="A1605" s="31"/>
      <c r="B1605" s="32"/>
      <c r="C1605" s="33"/>
      <c r="D1605" s="31"/>
      <c r="E1605" s="31"/>
      <c r="F1605" s="31"/>
      <c r="G1605" s="36" t="str">
        <f aca="false">IF(COUNTA(A1605:F1605)=0,"",IF(E1605="","Falta o código",IF(E1605&lt;&gt;TRIM(E1605),"Confira o código",IF(COUNTIFS(PagoID,E1605)&gt;1,"Código repetido",IF(NOT(ISNUMBER(B1605)),"Confira a data",IF(OR(B1605&lt;1,B1605&gt;73415,INT(B1605)&lt;&gt;B1605),"Confira a data",IF(NOT(ISNUMBER(C1605)),"Confira o valor",IF(C1605&lt;=0,"Valor maior que zero",IF(COUNTIFS(Medios,D1605)&lt;&gt;1,"Escolha um meio",IF(COUNTIFS(GastoID,A1605)&lt;&gt;1,"Confira o ID da despesa",IF(SUMIFS(GastoValido,GastoID,A1605)&lt;=0,"Corrija a obrigação",IF(B1605&lt;SUMIFS(GastoFecha,GastoID,A1605),"Anterior à despesa","OK"))))))))))))</f>
        <v/>
      </c>
      <c r="H1605" s="34" t="n">
        <f aca="false">IF(G1605="OK",C1605,0)</f>
        <v>0</v>
      </c>
    </row>
    <row r="1606" customFormat="false" ht="25" hidden="false" customHeight="true" outlineLevel="0" collapsed="false">
      <c r="A1606" s="31"/>
      <c r="B1606" s="32"/>
      <c r="C1606" s="33"/>
      <c r="D1606" s="31"/>
      <c r="E1606" s="31"/>
      <c r="F1606" s="31"/>
      <c r="G1606" s="36" t="str">
        <f aca="false">IF(COUNTA(A1606:F1606)=0,"",IF(E1606="","Falta o código",IF(E1606&lt;&gt;TRIM(E1606),"Confira o código",IF(COUNTIFS(PagoID,E1606)&gt;1,"Código repetido",IF(NOT(ISNUMBER(B1606)),"Confira a data",IF(OR(B1606&lt;1,B1606&gt;73415,INT(B1606)&lt;&gt;B1606),"Confira a data",IF(NOT(ISNUMBER(C1606)),"Confira o valor",IF(C1606&lt;=0,"Valor maior que zero",IF(COUNTIFS(Medios,D1606)&lt;&gt;1,"Escolha um meio",IF(COUNTIFS(GastoID,A1606)&lt;&gt;1,"Confira o ID da despesa",IF(SUMIFS(GastoValido,GastoID,A1606)&lt;=0,"Corrija a obrigação",IF(B1606&lt;SUMIFS(GastoFecha,GastoID,A1606),"Anterior à despesa","OK"))))))))))))</f>
        <v/>
      </c>
      <c r="H1606" s="34" t="n">
        <f aca="false">IF(G1606="OK",C1606,0)</f>
        <v>0</v>
      </c>
    </row>
    <row r="1607" customFormat="false" ht="25" hidden="false" customHeight="true" outlineLevel="0" collapsed="false">
      <c r="A1607" s="31"/>
      <c r="B1607" s="32"/>
      <c r="C1607" s="33"/>
      <c r="D1607" s="31"/>
      <c r="E1607" s="31"/>
      <c r="F1607" s="31"/>
      <c r="G1607" s="36" t="str">
        <f aca="false">IF(COUNTA(A1607:F1607)=0,"",IF(E1607="","Falta o código",IF(E1607&lt;&gt;TRIM(E1607),"Confira o código",IF(COUNTIFS(PagoID,E1607)&gt;1,"Código repetido",IF(NOT(ISNUMBER(B1607)),"Confira a data",IF(OR(B1607&lt;1,B1607&gt;73415,INT(B1607)&lt;&gt;B1607),"Confira a data",IF(NOT(ISNUMBER(C1607)),"Confira o valor",IF(C1607&lt;=0,"Valor maior que zero",IF(COUNTIFS(Medios,D1607)&lt;&gt;1,"Escolha um meio",IF(COUNTIFS(GastoID,A1607)&lt;&gt;1,"Confira o ID da despesa",IF(SUMIFS(GastoValido,GastoID,A1607)&lt;=0,"Corrija a obrigação",IF(B1607&lt;SUMIFS(GastoFecha,GastoID,A1607),"Anterior à despesa","OK"))))))))))))</f>
        <v/>
      </c>
      <c r="H1607" s="34" t="n">
        <f aca="false">IF(G1607="OK",C1607,0)</f>
        <v>0</v>
      </c>
    </row>
    <row r="1608" customFormat="false" ht="25" hidden="false" customHeight="true" outlineLevel="0" collapsed="false">
      <c r="A1608" s="31"/>
      <c r="B1608" s="32"/>
      <c r="C1608" s="33"/>
      <c r="D1608" s="31"/>
      <c r="E1608" s="31"/>
      <c r="F1608" s="31"/>
      <c r="G1608" s="36" t="str">
        <f aca="false">IF(COUNTA(A1608:F1608)=0,"",IF(E1608="","Falta o código",IF(E1608&lt;&gt;TRIM(E1608),"Confira o código",IF(COUNTIFS(PagoID,E1608)&gt;1,"Código repetido",IF(NOT(ISNUMBER(B1608)),"Confira a data",IF(OR(B1608&lt;1,B1608&gt;73415,INT(B1608)&lt;&gt;B1608),"Confira a data",IF(NOT(ISNUMBER(C1608)),"Confira o valor",IF(C1608&lt;=0,"Valor maior que zero",IF(COUNTIFS(Medios,D1608)&lt;&gt;1,"Escolha um meio",IF(COUNTIFS(GastoID,A1608)&lt;&gt;1,"Confira o ID da despesa",IF(SUMIFS(GastoValido,GastoID,A1608)&lt;=0,"Corrija a obrigação",IF(B1608&lt;SUMIFS(GastoFecha,GastoID,A1608),"Anterior à despesa","OK"))))))))))))</f>
        <v/>
      </c>
      <c r="H1608" s="34" t="n">
        <f aca="false">IF(G1608="OK",C1608,0)</f>
        <v>0</v>
      </c>
    </row>
    <row r="1609" customFormat="false" ht="25" hidden="false" customHeight="true" outlineLevel="0" collapsed="false">
      <c r="A1609" s="31"/>
      <c r="B1609" s="32"/>
      <c r="C1609" s="33"/>
      <c r="D1609" s="31"/>
      <c r="E1609" s="31"/>
      <c r="F1609" s="31"/>
      <c r="G1609" s="36" t="str">
        <f aca="false">IF(COUNTA(A1609:F1609)=0,"",IF(E1609="","Falta o código",IF(E1609&lt;&gt;TRIM(E1609),"Confira o código",IF(COUNTIFS(PagoID,E1609)&gt;1,"Código repetido",IF(NOT(ISNUMBER(B1609)),"Confira a data",IF(OR(B1609&lt;1,B1609&gt;73415,INT(B1609)&lt;&gt;B1609),"Confira a data",IF(NOT(ISNUMBER(C1609)),"Confira o valor",IF(C1609&lt;=0,"Valor maior que zero",IF(COUNTIFS(Medios,D1609)&lt;&gt;1,"Escolha um meio",IF(COUNTIFS(GastoID,A1609)&lt;&gt;1,"Confira o ID da despesa",IF(SUMIFS(GastoValido,GastoID,A1609)&lt;=0,"Corrija a obrigação",IF(B1609&lt;SUMIFS(GastoFecha,GastoID,A1609),"Anterior à despesa","OK"))))))))))))</f>
        <v/>
      </c>
      <c r="H1609" s="34" t="n">
        <f aca="false">IF(G1609="OK",C1609,0)</f>
        <v>0</v>
      </c>
    </row>
    <row r="1610" customFormat="false" ht="25" hidden="false" customHeight="true" outlineLevel="0" collapsed="false">
      <c r="A1610" s="31"/>
      <c r="B1610" s="32"/>
      <c r="C1610" s="33"/>
      <c r="D1610" s="31"/>
      <c r="E1610" s="31"/>
      <c r="F1610" s="31"/>
      <c r="G1610" s="36" t="str">
        <f aca="false">IF(COUNTA(A1610:F1610)=0,"",IF(E1610="","Falta o código",IF(E1610&lt;&gt;TRIM(E1610),"Confira o código",IF(COUNTIFS(PagoID,E1610)&gt;1,"Código repetido",IF(NOT(ISNUMBER(B1610)),"Confira a data",IF(OR(B1610&lt;1,B1610&gt;73415,INT(B1610)&lt;&gt;B1610),"Confira a data",IF(NOT(ISNUMBER(C1610)),"Confira o valor",IF(C1610&lt;=0,"Valor maior que zero",IF(COUNTIFS(Medios,D1610)&lt;&gt;1,"Escolha um meio",IF(COUNTIFS(GastoID,A1610)&lt;&gt;1,"Confira o ID da despesa",IF(SUMIFS(GastoValido,GastoID,A1610)&lt;=0,"Corrija a obrigação",IF(B1610&lt;SUMIFS(GastoFecha,GastoID,A1610),"Anterior à despesa","OK"))))))))))))</f>
        <v/>
      </c>
      <c r="H1610" s="34" t="n">
        <f aca="false">IF(G1610="OK",C1610,0)</f>
        <v>0</v>
      </c>
    </row>
    <row r="1611" customFormat="false" ht="25" hidden="false" customHeight="true" outlineLevel="0" collapsed="false">
      <c r="A1611" s="31"/>
      <c r="B1611" s="32"/>
      <c r="C1611" s="33"/>
      <c r="D1611" s="31"/>
      <c r="E1611" s="31"/>
      <c r="F1611" s="31"/>
      <c r="G1611" s="36" t="str">
        <f aca="false">IF(COUNTA(A1611:F1611)=0,"",IF(E1611="","Falta o código",IF(E1611&lt;&gt;TRIM(E1611),"Confira o código",IF(COUNTIFS(PagoID,E1611)&gt;1,"Código repetido",IF(NOT(ISNUMBER(B1611)),"Confira a data",IF(OR(B1611&lt;1,B1611&gt;73415,INT(B1611)&lt;&gt;B1611),"Confira a data",IF(NOT(ISNUMBER(C1611)),"Confira o valor",IF(C1611&lt;=0,"Valor maior que zero",IF(COUNTIFS(Medios,D1611)&lt;&gt;1,"Escolha um meio",IF(COUNTIFS(GastoID,A1611)&lt;&gt;1,"Confira o ID da despesa",IF(SUMIFS(GastoValido,GastoID,A1611)&lt;=0,"Corrija a obrigação",IF(B1611&lt;SUMIFS(GastoFecha,GastoID,A1611),"Anterior à despesa","OK"))))))))))))</f>
        <v/>
      </c>
      <c r="H1611" s="34" t="n">
        <f aca="false">IF(G1611="OK",C1611,0)</f>
        <v>0</v>
      </c>
    </row>
    <row r="1612" customFormat="false" ht="25" hidden="false" customHeight="true" outlineLevel="0" collapsed="false">
      <c r="A1612" s="31"/>
      <c r="B1612" s="32"/>
      <c r="C1612" s="33"/>
      <c r="D1612" s="31"/>
      <c r="E1612" s="31"/>
      <c r="F1612" s="31"/>
      <c r="G1612" s="36" t="str">
        <f aca="false">IF(COUNTA(A1612:F1612)=0,"",IF(E1612="","Falta o código",IF(E1612&lt;&gt;TRIM(E1612),"Confira o código",IF(COUNTIFS(PagoID,E1612)&gt;1,"Código repetido",IF(NOT(ISNUMBER(B1612)),"Confira a data",IF(OR(B1612&lt;1,B1612&gt;73415,INT(B1612)&lt;&gt;B1612),"Confira a data",IF(NOT(ISNUMBER(C1612)),"Confira o valor",IF(C1612&lt;=0,"Valor maior que zero",IF(COUNTIFS(Medios,D1612)&lt;&gt;1,"Escolha um meio",IF(COUNTIFS(GastoID,A1612)&lt;&gt;1,"Confira o ID da despesa",IF(SUMIFS(GastoValido,GastoID,A1612)&lt;=0,"Corrija a obrigação",IF(B1612&lt;SUMIFS(GastoFecha,GastoID,A1612),"Anterior à despesa","OK"))))))))))))</f>
        <v/>
      </c>
      <c r="H1612" s="34" t="n">
        <f aca="false">IF(G1612="OK",C1612,0)</f>
        <v>0</v>
      </c>
    </row>
    <row r="1613" customFormat="false" ht="25" hidden="false" customHeight="true" outlineLevel="0" collapsed="false">
      <c r="A1613" s="31"/>
      <c r="B1613" s="32"/>
      <c r="C1613" s="33"/>
      <c r="D1613" s="31"/>
      <c r="E1613" s="31"/>
      <c r="F1613" s="31"/>
      <c r="G1613" s="36" t="str">
        <f aca="false">IF(COUNTA(A1613:F1613)=0,"",IF(E1613="","Falta o código",IF(E1613&lt;&gt;TRIM(E1613),"Confira o código",IF(COUNTIFS(PagoID,E1613)&gt;1,"Código repetido",IF(NOT(ISNUMBER(B1613)),"Confira a data",IF(OR(B1613&lt;1,B1613&gt;73415,INT(B1613)&lt;&gt;B1613),"Confira a data",IF(NOT(ISNUMBER(C1613)),"Confira o valor",IF(C1613&lt;=0,"Valor maior que zero",IF(COUNTIFS(Medios,D1613)&lt;&gt;1,"Escolha um meio",IF(COUNTIFS(GastoID,A1613)&lt;&gt;1,"Confira o ID da despesa",IF(SUMIFS(GastoValido,GastoID,A1613)&lt;=0,"Corrija a obrigação",IF(B1613&lt;SUMIFS(GastoFecha,GastoID,A1613),"Anterior à despesa","OK"))))))))))))</f>
        <v/>
      </c>
      <c r="H1613" s="34" t="n">
        <f aca="false">IF(G1613="OK",C1613,0)</f>
        <v>0</v>
      </c>
    </row>
    <row r="1614" customFormat="false" ht="25" hidden="false" customHeight="true" outlineLevel="0" collapsed="false">
      <c r="A1614" s="31"/>
      <c r="B1614" s="32"/>
      <c r="C1614" s="33"/>
      <c r="D1614" s="31"/>
      <c r="E1614" s="31"/>
      <c r="F1614" s="31"/>
      <c r="G1614" s="36" t="str">
        <f aca="false">IF(COUNTA(A1614:F1614)=0,"",IF(E1614="","Falta o código",IF(E1614&lt;&gt;TRIM(E1614),"Confira o código",IF(COUNTIFS(PagoID,E1614)&gt;1,"Código repetido",IF(NOT(ISNUMBER(B1614)),"Confira a data",IF(OR(B1614&lt;1,B1614&gt;73415,INT(B1614)&lt;&gt;B1614),"Confira a data",IF(NOT(ISNUMBER(C1614)),"Confira o valor",IF(C1614&lt;=0,"Valor maior que zero",IF(COUNTIFS(Medios,D1614)&lt;&gt;1,"Escolha um meio",IF(COUNTIFS(GastoID,A1614)&lt;&gt;1,"Confira o ID da despesa",IF(SUMIFS(GastoValido,GastoID,A1614)&lt;=0,"Corrija a obrigação",IF(B1614&lt;SUMIFS(GastoFecha,GastoID,A1614),"Anterior à despesa","OK"))))))))))))</f>
        <v/>
      </c>
      <c r="H1614" s="34" t="n">
        <f aca="false">IF(G1614="OK",C1614,0)</f>
        <v>0</v>
      </c>
    </row>
    <row r="1615" customFormat="false" ht="25" hidden="false" customHeight="true" outlineLevel="0" collapsed="false">
      <c r="A1615" s="31"/>
      <c r="B1615" s="32"/>
      <c r="C1615" s="33"/>
      <c r="D1615" s="31"/>
      <c r="E1615" s="31"/>
      <c r="F1615" s="31"/>
      <c r="G1615" s="36" t="str">
        <f aca="false">IF(COUNTA(A1615:F1615)=0,"",IF(E1615="","Falta o código",IF(E1615&lt;&gt;TRIM(E1615),"Confira o código",IF(COUNTIFS(PagoID,E1615)&gt;1,"Código repetido",IF(NOT(ISNUMBER(B1615)),"Confira a data",IF(OR(B1615&lt;1,B1615&gt;73415,INT(B1615)&lt;&gt;B1615),"Confira a data",IF(NOT(ISNUMBER(C1615)),"Confira o valor",IF(C1615&lt;=0,"Valor maior que zero",IF(COUNTIFS(Medios,D1615)&lt;&gt;1,"Escolha um meio",IF(COUNTIFS(GastoID,A1615)&lt;&gt;1,"Confira o ID da despesa",IF(SUMIFS(GastoValido,GastoID,A1615)&lt;=0,"Corrija a obrigação",IF(B1615&lt;SUMIFS(GastoFecha,GastoID,A1615),"Anterior à despesa","OK"))))))))))))</f>
        <v/>
      </c>
      <c r="H1615" s="34" t="n">
        <f aca="false">IF(G1615="OK",C1615,0)</f>
        <v>0</v>
      </c>
    </row>
    <row r="1616" customFormat="false" ht="25" hidden="false" customHeight="true" outlineLevel="0" collapsed="false">
      <c r="A1616" s="31"/>
      <c r="B1616" s="32"/>
      <c r="C1616" s="33"/>
      <c r="D1616" s="31"/>
      <c r="E1616" s="31"/>
      <c r="F1616" s="31"/>
      <c r="G1616" s="36" t="str">
        <f aca="false">IF(COUNTA(A1616:F1616)=0,"",IF(E1616="","Falta o código",IF(E1616&lt;&gt;TRIM(E1616),"Confira o código",IF(COUNTIFS(PagoID,E1616)&gt;1,"Código repetido",IF(NOT(ISNUMBER(B1616)),"Confira a data",IF(OR(B1616&lt;1,B1616&gt;73415,INT(B1616)&lt;&gt;B1616),"Confira a data",IF(NOT(ISNUMBER(C1616)),"Confira o valor",IF(C1616&lt;=0,"Valor maior que zero",IF(COUNTIFS(Medios,D1616)&lt;&gt;1,"Escolha um meio",IF(COUNTIFS(GastoID,A1616)&lt;&gt;1,"Confira o ID da despesa",IF(SUMIFS(GastoValido,GastoID,A1616)&lt;=0,"Corrija a obrigação",IF(B1616&lt;SUMIFS(GastoFecha,GastoID,A1616),"Anterior à despesa","OK"))))))))))))</f>
        <v/>
      </c>
      <c r="H1616" s="34" t="n">
        <f aca="false">IF(G1616="OK",C1616,0)</f>
        <v>0</v>
      </c>
    </row>
    <row r="1617" customFormat="false" ht="25" hidden="false" customHeight="true" outlineLevel="0" collapsed="false">
      <c r="A1617" s="31"/>
      <c r="B1617" s="32"/>
      <c r="C1617" s="33"/>
      <c r="D1617" s="31"/>
      <c r="E1617" s="31"/>
      <c r="F1617" s="31"/>
      <c r="G1617" s="36" t="str">
        <f aca="false">IF(COUNTA(A1617:F1617)=0,"",IF(E1617="","Falta o código",IF(E1617&lt;&gt;TRIM(E1617),"Confira o código",IF(COUNTIFS(PagoID,E1617)&gt;1,"Código repetido",IF(NOT(ISNUMBER(B1617)),"Confira a data",IF(OR(B1617&lt;1,B1617&gt;73415,INT(B1617)&lt;&gt;B1617),"Confira a data",IF(NOT(ISNUMBER(C1617)),"Confira o valor",IF(C1617&lt;=0,"Valor maior que zero",IF(COUNTIFS(Medios,D1617)&lt;&gt;1,"Escolha um meio",IF(COUNTIFS(GastoID,A1617)&lt;&gt;1,"Confira o ID da despesa",IF(SUMIFS(GastoValido,GastoID,A1617)&lt;=0,"Corrija a obrigação",IF(B1617&lt;SUMIFS(GastoFecha,GastoID,A1617),"Anterior à despesa","OK"))))))))))))</f>
        <v/>
      </c>
      <c r="H1617" s="34" t="n">
        <f aca="false">IF(G1617="OK",C1617,0)</f>
        <v>0</v>
      </c>
    </row>
    <row r="1618" customFormat="false" ht="25" hidden="false" customHeight="true" outlineLevel="0" collapsed="false">
      <c r="A1618" s="31"/>
      <c r="B1618" s="32"/>
      <c r="C1618" s="33"/>
      <c r="D1618" s="31"/>
      <c r="E1618" s="31"/>
      <c r="F1618" s="31"/>
      <c r="G1618" s="36" t="str">
        <f aca="false">IF(COUNTA(A1618:F1618)=0,"",IF(E1618="","Falta o código",IF(E1618&lt;&gt;TRIM(E1618),"Confira o código",IF(COUNTIFS(PagoID,E1618)&gt;1,"Código repetido",IF(NOT(ISNUMBER(B1618)),"Confira a data",IF(OR(B1618&lt;1,B1618&gt;73415,INT(B1618)&lt;&gt;B1618),"Confira a data",IF(NOT(ISNUMBER(C1618)),"Confira o valor",IF(C1618&lt;=0,"Valor maior que zero",IF(COUNTIFS(Medios,D1618)&lt;&gt;1,"Escolha um meio",IF(COUNTIFS(GastoID,A1618)&lt;&gt;1,"Confira o ID da despesa",IF(SUMIFS(GastoValido,GastoID,A1618)&lt;=0,"Corrija a obrigação",IF(B1618&lt;SUMIFS(GastoFecha,GastoID,A1618),"Anterior à despesa","OK"))))))))))))</f>
        <v/>
      </c>
      <c r="H1618" s="34" t="n">
        <f aca="false">IF(G1618="OK",C1618,0)</f>
        <v>0</v>
      </c>
    </row>
    <row r="1619" customFormat="false" ht="25" hidden="false" customHeight="true" outlineLevel="0" collapsed="false">
      <c r="A1619" s="31"/>
      <c r="B1619" s="32"/>
      <c r="C1619" s="33"/>
      <c r="D1619" s="31"/>
      <c r="E1619" s="31"/>
      <c r="F1619" s="31"/>
      <c r="G1619" s="36" t="str">
        <f aca="false">IF(COUNTA(A1619:F1619)=0,"",IF(E1619="","Falta o código",IF(E1619&lt;&gt;TRIM(E1619),"Confira o código",IF(COUNTIFS(PagoID,E1619)&gt;1,"Código repetido",IF(NOT(ISNUMBER(B1619)),"Confira a data",IF(OR(B1619&lt;1,B1619&gt;73415,INT(B1619)&lt;&gt;B1619),"Confira a data",IF(NOT(ISNUMBER(C1619)),"Confira o valor",IF(C1619&lt;=0,"Valor maior que zero",IF(COUNTIFS(Medios,D1619)&lt;&gt;1,"Escolha um meio",IF(COUNTIFS(GastoID,A1619)&lt;&gt;1,"Confira o ID da despesa",IF(SUMIFS(GastoValido,GastoID,A1619)&lt;=0,"Corrija a obrigação",IF(B1619&lt;SUMIFS(GastoFecha,GastoID,A1619),"Anterior à despesa","OK"))))))))))))</f>
        <v/>
      </c>
      <c r="H1619" s="34" t="n">
        <f aca="false">IF(G1619="OK",C1619,0)</f>
        <v>0</v>
      </c>
    </row>
    <row r="1620" customFormat="false" ht="25" hidden="false" customHeight="true" outlineLevel="0" collapsed="false">
      <c r="A1620" s="31"/>
      <c r="B1620" s="32"/>
      <c r="C1620" s="33"/>
      <c r="D1620" s="31"/>
      <c r="E1620" s="31"/>
      <c r="F1620" s="31"/>
      <c r="G1620" s="36" t="str">
        <f aca="false">IF(COUNTA(A1620:F1620)=0,"",IF(E1620="","Falta o código",IF(E1620&lt;&gt;TRIM(E1620),"Confira o código",IF(COUNTIFS(PagoID,E1620)&gt;1,"Código repetido",IF(NOT(ISNUMBER(B1620)),"Confira a data",IF(OR(B1620&lt;1,B1620&gt;73415,INT(B1620)&lt;&gt;B1620),"Confira a data",IF(NOT(ISNUMBER(C1620)),"Confira o valor",IF(C1620&lt;=0,"Valor maior que zero",IF(COUNTIFS(Medios,D1620)&lt;&gt;1,"Escolha um meio",IF(COUNTIFS(GastoID,A1620)&lt;&gt;1,"Confira o ID da despesa",IF(SUMIFS(GastoValido,GastoID,A1620)&lt;=0,"Corrija a obrigação",IF(B1620&lt;SUMIFS(GastoFecha,GastoID,A1620),"Anterior à despesa","OK"))))))))))))</f>
        <v/>
      </c>
      <c r="H1620" s="34" t="n">
        <f aca="false">IF(G1620="OK",C1620,0)</f>
        <v>0</v>
      </c>
    </row>
    <row r="1621" customFormat="false" ht="25" hidden="false" customHeight="true" outlineLevel="0" collapsed="false">
      <c r="A1621" s="31"/>
      <c r="B1621" s="32"/>
      <c r="C1621" s="33"/>
      <c r="D1621" s="31"/>
      <c r="E1621" s="31"/>
      <c r="F1621" s="31"/>
      <c r="G1621" s="36" t="str">
        <f aca="false">IF(COUNTA(A1621:F1621)=0,"",IF(E1621="","Falta o código",IF(E1621&lt;&gt;TRIM(E1621),"Confira o código",IF(COUNTIFS(PagoID,E1621)&gt;1,"Código repetido",IF(NOT(ISNUMBER(B1621)),"Confira a data",IF(OR(B1621&lt;1,B1621&gt;73415,INT(B1621)&lt;&gt;B1621),"Confira a data",IF(NOT(ISNUMBER(C1621)),"Confira o valor",IF(C1621&lt;=0,"Valor maior que zero",IF(COUNTIFS(Medios,D1621)&lt;&gt;1,"Escolha um meio",IF(COUNTIFS(GastoID,A1621)&lt;&gt;1,"Confira o ID da despesa",IF(SUMIFS(GastoValido,GastoID,A1621)&lt;=0,"Corrija a obrigação",IF(B1621&lt;SUMIFS(GastoFecha,GastoID,A1621),"Anterior à despesa","OK"))))))))))))</f>
        <v/>
      </c>
      <c r="H1621" s="34" t="n">
        <f aca="false">IF(G1621="OK",C1621,0)</f>
        <v>0</v>
      </c>
    </row>
    <row r="1622" customFormat="false" ht="25" hidden="false" customHeight="true" outlineLevel="0" collapsed="false">
      <c r="A1622" s="31"/>
      <c r="B1622" s="32"/>
      <c r="C1622" s="33"/>
      <c r="D1622" s="31"/>
      <c r="E1622" s="31"/>
      <c r="F1622" s="31"/>
      <c r="G1622" s="36" t="str">
        <f aca="false">IF(COUNTA(A1622:F1622)=0,"",IF(E1622="","Falta o código",IF(E1622&lt;&gt;TRIM(E1622),"Confira o código",IF(COUNTIFS(PagoID,E1622)&gt;1,"Código repetido",IF(NOT(ISNUMBER(B1622)),"Confira a data",IF(OR(B1622&lt;1,B1622&gt;73415,INT(B1622)&lt;&gt;B1622),"Confira a data",IF(NOT(ISNUMBER(C1622)),"Confira o valor",IF(C1622&lt;=0,"Valor maior que zero",IF(COUNTIFS(Medios,D1622)&lt;&gt;1,"Escolha um meio",IF(COUNTIFS(GastoID,A1622)&lt;&gt;1,"Confira o ID da despesa",IF(SUMIFS(GastoValido,GastoID,A1622)&lt;=0,"Corrija a obrigação",IF(B1622&lt;SUMIFS(GastoFecha,GastoID,A1622),"Anterior à despesa","OK"))))))))))))</f>
        <v/>
      </c>
      <c r="H1622" s="34" t="n">
        <f aca="false">IF(G1622="OK",C1622,0)</f>
        <v>0</v>
      </c>
    </row>
    <row r="1623" customFormat="false" ht="25" hidden="false" customHeight="true" outlineLevel="0" collapsed="false">
      <c r="A1623" s="31"/>
      <c r="B1623" s="32"/>
      <c r="C1623" s="33"/>
      <c r="D1623" s="31"/>
      <c r="E1623" s="31"/>
      <c r="F1623" s="31"/>
      <c r="G1623" s="36" t="str">
        <f aca="false">IF(COUNTA(A1623:F1623)=0,"",IF(E1623="","Falta o código",IF(E1623&lt;&gt;TRIM(E1623),"Confira o código",IF(COUNTIFS(PagoID,E1623)&gt;1,"Código repetido",IF(NOT(ISNUMBER(B1623)),"Confira a data",IF(OR(B1623&lt;1,B1623&gt;73415,INT(B1623)&lt;&gt;B1623),"Confira a data",IF(NOT(ISNUMBER(C1623)),"Confira o valor",IF(C1623&lt;=0,"Valor maior que zero",IF(COUNTIFS(Medios,D1623)&lt;&gt;1,"Escolha um meio",IF(COUNTIFS(GastoID,A1623)&lt;&gt;1,"Confira o ID da despesa",IF(SUMIFS(GastoValido,GastoID,A1623)&lt;=0,"Corrija a obrigação",IF(B1623&lt;SUMIFS(GastoFecha,GastoID,A1623),"Anterior à despesa","OK"))))))))))))</f>
        <v/>
      </c>
      <c r="H1623" s="34" t="n">
        <f aca="false">IF(G1623="OK",C1623,0)</f>
        <v>0</v>
      </c>
    </row>
    <row r="1624" customFormat="false" ht="25" hidden="false" customHeight="true" outlineLevel="0" collapsed="false">
      <c r="A1624" s="31"/>
      <c r="B1624" s="32"/>
      <c r="C1624" s="33"/>
      <c r="D1624" s="31"/>
      <c r="E1624" s="31"/>
      <c r="F1624" s="31"/>
      <c r="G1624" s="36" t="str">
        <f aca="false">IF(COUNTA(A1624:F1624)=0,"",IF(E1624="","Falta o código",IF(E1624&lt;&gt;TRIM(E1624),"Confira o código",IF(COUNTIFS(PagoID,E1624)&gt;1,"Código repetido",IF(NOT(ISNUMBER(B1624)),"Confira a data",IF(OR(B1624&lt;1,B1624&gt;73415,INT(B1624)&lt;&gt;B1624),"Confira a data",IF(NOT(ISNUMBER(C1624)),"Confira o valor",IF(C1624&lt;=0,"Valor maior que zero",IF(COUNTIFS(Medios,D1624)&lt;&gt;1,"Escolha um meio",IF(COUNTIFS(GastoID,A1624)&lt;&gt;1,"Confira o ID da despesa",IF(SUMIFS(GastoValido,GastoID,A1624)&lt;=0,"Corrija a obrigação",IF(B1624&lt;SUMIFS(GastoFecha,GastoID,A1624),"Anterior à despesa","OK"))))))))))))</f>
        <v/>
      </c>
      <c r="H1624" s="34" t="n">
        <f aca="false">IF(G1624="OK",C1624,0)</f>
        <v>0</v>
      </c>
    </row>
    <row r="1625" customFormat="false" ht="25" hidden="false" customHeight="true" outlineLevel="0" collapsed="false">
      <c r="A1625" s="31"/>
      <c r="B1625" s="32"/>
      <c r="C1625" s="33"/>
      <c r="D1625" s="31"/>
      <c r="E1625" s="31"/>
      <c r="F1625" s="31"/>
      <c r="G1625" s="36" t="str">
        <f aca="false">IF(COUNTA(A1625:F1625)=0,"",IF(E1625="","Falta o código",IF(E1625&lt;&gt;TRIM(E1625),"Confira o código",IF(COUNTIFS(PagoID,E1625)&gt;1,"Código repetido",IF(NOT(ISNUMBER(B1625)),"Confira a data",IF(OR(B1625&lt;1,B1625&gt;73415,INT(B1625)&lt;&gt;B1625),"Confira a data",IF(NOT(ISNUMBER(C1625)),"Confira o valor",IF(C1625&lt;=0,"Valor maior que zero",IF(COUNTIFS(Medios,D1625)&lt;&gt;1,"Escolha um meio",IF(COUNTIFS(GastoID,A1625)&lt;&gt;1,"Confira o ID da despesa",IF(SUMIFS(GastoValido,GastoID,A1625)&lt;=0,"Corrija a obrigação",IF(B1625&lt;SUMIFS(GastoFecha,GastoID,A1625),"Anterior à despesa","OK"))))))))))))</f>
        <v/>
      </c>
      <c r="H1625" s="34" t="n">
        <f aca="false">IF(G1625="OK",C1625,0)</f>
        <v>0</v>
      </c>
    </row>
    <row r="1626" customFormat="false" ht="25" hidden="false" customHeight="true" outlineLevel="0" collapsed="false">
      <c r="A1626" s="31"/>
      <c r="B1626" s="32"/>
      <c r="C1626" s="33"/>
      <c r="D1626" s="31"/>
      <c r="E1626" s="31"/>
      <c r="F1626" s="31"/>
      <c r="G1626" s="36" t="str">
        <f aca="false">IF(COUNTA(A1626:F1626)=0,"",IF(E1626="","Falta o código",IF(E1626&lt;&gt;TRIM(E1626),"Confira o código",IF(COUNTIFS(PagoID,E1626)&gt;1,"Código repetido",IF(NOT(ISNUMBER(B1626)),"Confira a data",IF(OR(B1626&lt;1,B1626&gt;73415,INT(B1626)&lt;&gt;B1626),"Confira a data",IF(NOT(ISNUMBER(C1626)),"Confira o valor",IF(C1626&lt;=0,"Valor maior que zero",IF(COUNTIFS(Medios,D1626)&lt;&gt;1,"Escolha um meio",IF(COUNTIFS(GastoID,A1626)&lt;&gt;1,"Confira o ID da despesa",IF(SUMIFS(GastoValido,GastoID,A1626)&lt;=0,"Corrija a obrigação",IF(B1626&lt;SUMIFS(GastoFecha,GastoID,A1626),"Anterior à despesa","OK"))))))))))))</f>
        <v/>
      </c>
      <c r="H1626" s="34" t="n">
        <f aca="false">IF(G1626="OK",C1626,0)</f>
        <v>0</v>
      </c>
    </row>
    <row r="1627" customFormat="false" ht="25" hidden="false" customHeight="true" outlineLevel="0" collapsed="false">
      <c r="A1627" s="31"/>
      <c r="B1627" s="32"/>
      <c r="C1627" s="33"/>
      <c r="D1627" s="31"/>
      <c r="E1627" s="31"/>
      <c r="F1627" s="31"/>
      <c r="G1627" s="36" t="str">
        <f aca="false">IF(COUNTA(A1627:F1627)=0,"",IF(E1627="","Falta o código",IF(E1627&lt;&gt;TRIM(E1627),"Confira o código",IF(COUNTIFS(PagoID,E1627)&gt;1,"Código repetido",IF(NOT(ISNUMBER(B1627)),"Confira a data",IF(OR(B1627&lt;1,B1627&gt;73415,INT(B1627)&lt;&gt;B1627),"Confira a data",IF(NOT(ISNUMBER(C1627)),"Confira o valor",IF(C1627&lt;=0,"Valor maior que zero",IF(COUNTIFS(Medios,D1627)&lt;&gt;1,"Escolha um meio",IF(COUNTIFS(GastoID,A1627)&lt;&gt;1,"Confira o ID da despesa",IF(SUMIFS(GastoValido,GastoID,A1627)&lt;=0,"Corrija a obrigação",IF(B1627&lt;SUMIFS(GastoFecha,GastoID,A1627),"Anterior à despesa","OK"))))))))))))</f>
        <v/>
      </c>
      <c r="H1627" s="34" t="n">
        <f aca="false">IF(G1627="OK",C1627,0)</f>
        <v>0</v>
      </c>
    </row>
    <row r="1628" customFormat="false" ht="25" hidden="false" customHeight="true" outlineLevel="0" collapsed="false">
      <c r="A1628" s="31"/>
      <c r="B1628" s="32"/>
      <c r="C1628" s="33"/>
      <c r="D1628" s="31"/>
      <c r="E1628" s="31"/>
      <c r="F1628" s="31"/>
      <c r="G1628" s="36" t="str">
        <f aca="false">IF(COUNTA(A1628:F1628)=0,"",IF(E1628="","Falta o código",IF(E1628&lt;&gt;TRIM(E1628),"Confira o código",IF(COUNTIFS(PagoID,E1628)&gt;1,"Código repetido",IF(NOT(ISNUMBER(B1628)),"Confira a data",IF(OR(B1628&lt;1,B1628&gt;73415,INT(B1628)&lt;&gt;B1628),"Confira a data",IF(NOT(ISNUMBER(C1628)),"Confira o valor",IF(C1628&lt;=0,"Valor maior que zero",IF(COUNTIFS(Medios,D1628)&lt;&gt;1,"Escolha um meio",IF(COUNTIFS(GastoID,A1628)&lt;&gt;1,"Confira o ID da despesa",IF(SUMIFS(GastoValido,GastoID,A1628)&lt;=0,"Corrija a obrigação",IF(B1628&lt;SUMIFS(GastoFecha,GastoID,A1628),"Anterior à despesa","OK"))))))))))))</f>
        <v/>
      </c>
      <c r="H1628" s="34" t="n">
        <f aca="false">IF(G1628="OK",C1628,0)</f>
        <v>0</v>
      </c>
    </row>
    <row r="1629" customFormat="false" ht="25" hidden="false" customHeight="true" outlineLevel="0" collapsed="false">
      <c r="A1629" s="31"/>
      <c r="B1629" s="32"/>
      <c r="C1629" s="33"/>
      <c r="D1629" s="31"/>
      <c r="E1629" s="31"/>
      <c r="F1629" s="31"/>
      <c r="G1629" s="36" t="str">
        <f aca="false">IF(COUNTA(A1629:F1629)=0,"",IF(E1629="","Falta o código",IF(E1629&lt;&gt;TRIM(E1629),"Confira o código",IF(COUNTIFS(PagoID,E1629)&gt;1,"Código repetido",IF(NOT(ISNUMBER(B1629)),"Confira a data",IF(OR(B1629&lt;1,B1629&gt;73415,INT(B1629)&lt;&gt;B1629),"Confira a data",IF(NOT(ISNUMBER(C1629)),"Confira o valor",IF(C1629&lt;=0,"Valor maior que zero",IF(COUNTIFS(Medios,D1629)&lt;&gt;1,"Escolha um meio",IF(COUNTIFS(GastoID,A1629)&lt;&gt;1,"Confira o ID da despesa",IF(SUMIFS(GastoValido,GastoID,A1629)&lt;=0,"Corrija a obrigação",IF(B1629&lt;SUMIFS(GastoFecha,GastoID,A1629),"Anterior à despesa","OK"))))))))))))</f>
        <v/>
      </c>
      <c r="H1629" s="34" t="n">
        <f aca="false">IF(G1629="OK",C1629,0)</f>
        <v>0</v>
      </c>
    </row>
    <row r="1630" customFormat="false" ht="25" hidden="false" customHeight="true" outlineLevel="0" collapsed="false">
      <c r="A1630" s="31"/>
      <c r="B1630" s="32"/>
      <c r="C1630" s="33"/>
      <c r="D1630" s="31"/>
      <c r="E1630" s="31"/>
      <c r="F1630" s="31"/>
      <c r="G1630" s="36" t="str">
        <f aca="false">IF(COUNTA(A1630:F1630)=0,"",IF(E1630="","Falta o código",IF(E1630&lt;&gt;TRIM(E1630),"Confira o código",IF(COUNTIFS(PagoID,E1630)&gt;1,"Código repetido",IF(NOT(ISNUMBER(B1630)),"Confira a data",IF(OR(B1630&lt;1,B1630&gt;73415,INT(B1630)&lt;&gt;B1630),"Confira a data",IF(NOT(ISNUMBER(C1630)),"Confira o valor",IF(C1630&lt;=0,"Valor maior que zero",IF(COUNTIFS(Medios,D1630)&lt;&gt;1,"Escolha um meio",IF(COUNTIFS(GastoID,A1630)&lt;&gt;1,"Confira o ID da despesa",IF(SUMIFS(GastoValido,GastoID,A1630)&lt;=0,"Corrija a obrigação",IF(B1630&lt;SUMIFS(GastoFecha,GastoID,A1630),"Anterior à despesa","OK"))))))))))))</f>
        <v/>
      </c>
      <c r="H1630" s="34" t="n">
        <f aca="false">IF(G1630="OK",C1630,0)</f>
        <v>0</v>
      </c>
    </row>
    <row r="1631" customFormat="false" ht="25" hidden="false" customHeight="true" outlineLevel="0" collapsed="false">
      <c r="A1631" s="31"/>
      <c r="B1631" s="32"/>
      <c r="C1631" s="33"/>
      <c r="D1631" s="31"/>
      <c r="E1631" s="31"/>
      <c r="F1631" s="31"/>
      <c r="G1631" s="36" t="str">
        <f aca="false">IF(COUNTA(A1631:F1631)=0,"",IF(E1631="","Falta o código",IF(E1631&lt;&gt;TRIM(E1631),"Confira o código",IF(COUNTIFS(PagoID,E1631)&gt;1,"Código repetido",IF(NOT(ISNUMBER(B1631)),"Confira a data",IF(OR(B1631&lt;1,B1631&gt;73415,INT(B1631)&lt;&gt;B1631),"Confira a data",IF(NOT(ISNUMBER(C1631)),"Confira o valor",IF(C1631&lt;=0,"Valor maior que zero",IF(COUNTIFS(Medios,D1631)&lt;&gt;1,"Escolha um meio",IF(COUNTIFS(GastoID,A1631)&lt;&gt;1,"Confira o ID da despesa",IF(SUMIFS(GastoValido,GastoID,A1631)&lt;=0,"Corrija a obrigação",IF(B1631&lt;SUMIFS(GastoFecha,GastoID,A1631),"Anterior à despesa","OK"))))))))))))</f>
        <v/>
      </c>
      <c r="H1631" s="34" t="n">
        <f aca="false">IF(G1631="OK",C1631,0)</f>
        <v>0</v>
      </c>
    </row>
    <row r="1632" customFormat="false" ht="25" hidden="false" customHeight="true" outlineLevel="0" collapsed="false">
      <c r="A1632" s="31"/>
      <c r="B1632" s="32"/>
      <c r="C1632" s="33"/>
      <c r="D1632" s="31"/>
      <c r="E1632" s="31"/>
      <c r="F1632" s="31"/>
      <c r="G1632" s="36" t="str">
        <f aca="false">IF(COUNTA(A1632:F1632)=0,"",IF(E1632="","Falta o código",IF(E1632&lt;&gt;TRIM(E1632),"Confira o código",IF(COUNTIFS(PagoID,E1632)&gt;1,"Código repetido",IF(NOT(ISNUMBER(B1632)),"Confira a data",IF(OR(B1632&lt;1,B1632&gt;73415,INT(B1632)&lt;&gt;B1632),"Confira a data",IF(NOT(ISNUMBER(C1632)),"Confira o valor",IF(C1632&lt;=0,"Valor maior que zero",IF(COUNTIFS(Medios,D1632)&lt;&gt;1,"Escolha um meio",IF(COUNTIFS(GastoID,A1632)&lt;&gt;1,"Confira o ID da despesa",IF(SUMIFS(GastoValido,GastoID,A1632)&lt;=0,"Corrija a obrigação",IF(B1632&lt;SUMIFS(GastoFecha,GastoID,A1632),"Anterior à despesa","OK"))))))))))))</f>
        <v/>
      </c>
      <c r="H1632" s="34" t="n">
        <f aca="false">IF(G1632="OK",C1632,0)</f>
        <v>0</v>
      </c>
    </row>
    <row r="1633" customFormat="false" ht="25" hidden="false" customHeight="true" outlineLevel="0" collapsed="false">
      <c r="A1633" s="31"/>
      <c r="B1633" s="32"/>
      <c r="C1633" s="33"/>
      <c r="D1633" s="31"/>
      <c r="E1633" s="31"/>
      <c r="F1633" s="31"/>
      <c r="G1633" s="36" t="str">
        <f aca="false">IF(COUNTA(A1633:F1633)=0,"",IF(E1633="","Falta o código",IF(E1633&lt;&gt;TRIM(E1633),"Confira o código",IF(COUNTIFS(PagoID,E1633)&gt;1,"Código repetido",IF(NOT(ISNUMBER(B1633)),"Confira a data",IF(OR(B1633&lt;1,B1633&gt;73415,INT(B1633)&lt;&gt;B1633),"Confira a data",IF(NOT(ISNUMBER(C1633)),"Confira o valor",IF(C1633&lt;=0,"Valor maior que zero",IF(COUNTIFS(Medios,D1633)&lt;&gt;1,"Escolha um meio",IF(COUNTIFS(GastoID,A1633)&lt;&gt;1,"Confira o ID da despesa",IF(SUMIFS(GastoValido,GastoID,A1633)&lt;=0,"Corrija a obrigação",IF(B1633&lt;SUMIFS(GastoFecha,GastoID,A1633),"Anterior à despesa","OK"))))))))))))</f>
        <v/>
      </c>
      <c r="H1633" s="34" t="n">
        <f aca="false">IF(G1633="OK",C1633,0)</f>
        <v>0</v>
      </c>
    </row>
    <row r="1634" customFormat="false" ht="25" hidden="false" customHeight="true" outlineLevel="0" collapsed="false">
      <c r="A1634" s="31"/>
      <c r="B1634" s="32"/>
      <c r="C1634" s="33"/>
      <c r="D1634" s="31"/>
      <c r="E1634" s="31"/>
      <c r="F1634" s="31"/>
      <c r="G1634" s="36" t="str">
        <f aca="false">IF(COUNTA(A1634:F1634)=0,"",IF(E1634="","Falta o código",IF(E1634&lt;&gt;TRIM(E1634),"Confira o código",IF(COUNTIFS(PagoID,E1634)&gt;1,"Código repetido",IF(NOT(ISNUMBER(B1634)),"Confira a data",IF(OR(B1634&lt;1,B1634&gt;73415,INT(B1634)&lt;&gt;B1634),"Confira a data",IF(NOT(ISNUMBER(C1634)),"Confira o valor",IF(C1634&lt;=0,"Valor maior que zero",IF(COUNTIFS(Medios,D1634)&lt;&gt;1,"Escolha um meio",IF(COUNTIFS(GastoID,A1634)&lt;&gt;1,"Confira o ID da despesa",IF(SUMIFS(GastoValido,GastoID,A1634)&lt;=0,"Corrija a obrigação",IF(B1634&lt;SUMIFS(GastoFecha,GastoID,A1634),"Anterior à despesa","OK"))))))))))))</f>
        <v/>
      </c>
      <c r="H1634" s="34" t="n">
        <f aca="false">IF(G1634="OK",C1634,0)</f>
        <v>0</v>
      </c>
    </row>
    <row r="1635" customFormat="false" ht="25" hidden="false" customHeight="true" outlineLevel="0" collapsed="false">
      <c r="A1635" s="31"/>
      <c r="B1635" s="32"/>
      <c r="C1635" s="33"/>
      <c r="D1635" s="31"/>
      <c r="E1635" s="31"/>
      <c r="F1635" s="31"/>
      <c r="G1635" s="36" t="str">
        <f aca="false">IF(COUNTA(A1635:F1635)=0,"",IF(E1635="","Falta o código",IF(E1635&lt;&gt;TRIM(E1635),"Confira o código",IF(COUNTIFS(PagoID,E1635)&gt;1,"Código repetido",IF(NOT(ISNUMBER(B1635)),"Confira a data",IF(OR(B1635&lt;1,B1635&gt;73415,INT(B1635)&lt;&gt;B1635),"Confira a data",IF(NOT(ISNUMBER(C1635)),"Confira o valor",IF(C1635&lt;=0,"Valor maior que zero",IF(COUNTIFS(Medios,D1635)&lt;&gt;1,"Escolha um meio",IF(COUNTIFS(GastoID,A1635)&lt;&gt;1,"Confira o ID da despesa",IF(SUMIFS(GastoValido,GastoID,A1635)&lt;=0,"Corrija a obrigação",IF(B1635&lt;SUMIFS(GastoFecha,GastoID,A1635),"Anterior à despesa","OK"))))))))))))</f>
        <v/>
      </c>
      <c r="H1635" s="34" t="n">
        <f aca="false">IF(G1635="OK",C1635,0)</f>
        <v>0</v>
      </c>
    </row>
    <row r="1636" customFormat="false" ht="25" hidden="false" customHeight="true" outlineLevel="0" collapsed="false">
      <c r="A1636" s="31"/>
      <c r="B1636" s="32"/>
      <c r="C1636" s="33"/>
      <c r="D1636" s="31"/>
      <c r="E1636" s="31"/>
      <c r="F1636" s="31"/>
      <c r="G1636" s="36" t="str">
        <f aca="false">IF(COUNTA(A1636:F1636)=0,"",IF(E1636="","Falta o código",IF(E1636&lt;&gt;TRIM(E1636),"Confira o código",IF(COUNTIFS(PagoID,E1636)&gt;1,"Código repetido",IF(NOT(ISNUMBER(B1636)),"Confira a data",IF(OR(B1636&lt;1,B1636&gt;73415,INT(B1636)&lt;&gt;B1636),"Confira a data",IF(NOT(ISNUMBER(C1636)),"Confira o valor",IF(C1636&lt;=0,"Valor maior que zero",IF(COUNTIFS(Medios,D1636)&lt;&gt;1,"Escolha um meio",IF(COUNTIFS(GastoID,A1636)&lt;&gt;1,"Confira o ID da despesa",IF(SUMIFS(GastoValido,GastoID,A1636)&lt;=0,"Corrija a obrigação",IF(B1636&lt;SUMIFS(GastoFecha,GastoID,A1636),"Anterior à despesa","OK"))))))))))))</f>
        <v/>
      </c>
      <c r="H1636" s="34" t="n">
        <f aca="false">IF(G1636="OK",C1636,0)</f>
        <v>0</v>
      </c>
    </row>
    <row r="1637" customFormat="false" ht="25" hidden="false" customHeight="true" outlineLevel="0" collapsed="false">
      <c r="A1637" s="31"/>
      <c r="B1637" s="32"/>
      <c r="C1637" s="33"/>
      <c r="D1637" s="31"/>
      <c r="E1637" s="31"/>
      <c r="F1637" s="31"/>
      <c r="G1637" s="36" t="str">
        <f aca="false">IF(COUNTA(A1637:F1637)=0,"",IF(E1637="","Falta o código",IF(E1637&lt;&gt;TRIM(E1637),"Confira o código",IF(COUNTIFS(PagoID,E1637)&gt;1,"Código repetido",IF(NOT(ISNUMBER(B1637)),"Confira a data",IF(OR(B1637&lt;1,B1637&gt;73415,INT(B1637)&lt;&gt;B1637),"Confira a data",IF(NOT(ISNUMBER(C1637)),"Confira o valor",IF(C1637&lt;=0,"Valor maior que zero",IF(COUNTIFS(Medios,D1637)&lt;&gt;1,"Escolha um meio",IF(COUNTIFS(GastoID,A1637)&lt;&gt;1,"Confira o ID da despesa",IF(SUMIFS(GastoValido,GastoID,A1637)&lt;=0,"Corrija a obrigação",IF(B1637&lt;SUMIFS(GastoFecha,GastoID,A1637),"Anterior à despesa","OK"))))))))))))</f>
        <v/>
      </c>
      <c r="H1637" s="34" t="n">
        <f aca="false">IF(G1637="OK",C1637,0)</f>
        <v>0</v>
      </c>
    </row>
    <row r="1638" customFormat="false" ht="25" hidden="false" customHeight="true" outlineLevel="0" collapsed="false">
      <c r="A1638" s="31"/>
      <c r="B1638" s="32"/>
      <c r="C1638" s="33"/>
      <c r="D1638" s="31"/>
      <c r="E1638" s="31"/>
      <c r="F1638" s="31"/>
      <c r="G1638" s="36" t="str">
        <f aca="false">IF(COUNTA(A1638:F1638)=0,"",IF(E1638="","Falta o código",IF(E1638&lt;&gt;TRIM(E1638),"Confira o código",IF(COUNTIFS(PagoID,E1638)&gt;1,"Código repetido",IF(NOT(ISNUMBER(B1638)),"Confira a data",IF(OR(B1638&lt;1,B1638&gt;73415,INT(B1638)&lt;&gt;B1638),"Confira a data",IF(NOT(ISNUMBER(C1638)),"Confira o valor",IF(C1638&lt;=0,"Valor maior que zero",IF(COUNTIFS(Medios,D1638)&lt;&gt;1,"Escolha um meio",IF(COUNTIFS(GastoID,A1638)&lt;&gt;1,"Confira o ID da despesa",IF(SUMIFS(GastoValido,GastoID,A1638)&lt;=0,"Corrija a obrigação",IF(B1638&lt;SUMIFS(GastoFecha,GastoID,A1638),"Anterior à despesa","OK"))))))))))))</f>
        <v/>
      </c>
      <c r="H1638" s="34" t="n">
        <f aca="false">IF(G1638="OK",C1638,0)</f>
        <v>0</v>
      </c>
    </row>
    <row r="1639" customFormat="false" ht="25" hidden="false" customHeight="true" outlineLevel="0" collapsed="false">
      <c r="A1639" s="31"/>
      <c r="B1639" s="32"/>
      <c r="C1639" s="33"/>
      <c r="D1639" s="31"/>
      <c r="E1639" s="31"/>
      <c r="F1639" s="31"/>
      <c r="G1639" s="36" t="str">
        <f aca="false">IF(COUNTA(A1639:F1639)=0,"",IF(E1639="","Falta o código",IF(E1639&lt;&gt;TRIM(E1639),"Confira o código",IF(COUNTIFS(PagoID,E1639)&gt;1,"Código repetido",IF(NOT(ISNUMBER(B1639)),"Confira a data",IF(OR(B1639&lt;1,B1639&gt;73415,INT(B1639)&lt;&gt;B1639),"Confira a data",IF(NOT(ISNUMBER(C1639)),"Confira o valor",IF(C1639&lt;=0,"Valor maior que zero",IF(COUNTIFS(Medios,D1639)&lt;&gt;1,"Escolha um meio",IF(COUNTIFS(GastoID,A1639)&lt;&gt;1,"Confira o ID da despesa",IF(SUMIFS(GastoValido,GastoID,A1639)&lt;=0,"Corrija a obrigação",IF(B1639&lt;SUMIFS(GastoFecha,GastoID,A1639),"Anterior à despesa","OK"))))))))))))</f>
        <v/>
      </c>
      <c r="H1639" s="34" t="n">
        <f aca="false">IF(G1639="OK",C1639,0)</f>
        <v>0</v>
      </c>
    </row>
    <row r="1640" customFormat="false" ht="25" hidden="false" customHeight="true" outlineLevel="0" collapsed="false">
      <c r="A1640" s="31"/>
      <c r="B1640" s="32"/>
      <c r="C1640" s="33"/>
      <c r="D1640" s="31"/>
      <c r="E1640" s="31"/>
      <c r="F1640" s="31"/>
      <c r="G1640" s="36" t="str">
        <f aca="false">IF(COUNTA(A1640:F1640)=0,"",IF(E1640="","Falta o código",IF(E1640&lt;&gt;TRIM(E1640),"Confira o código",IF(COUNTIFS(PagoID,E1640)&gt;1,"Código repetido",IF(NOT(ISNUMBER(B1640)),"Confira a data",IF(OR(B1640&lt;1,B1640&gt;73415,INT(B1640)&lt;&gt;B1640),"Confira a data",IF(NOT(ISNUMBER(C1640)),"Confira o valor",IF(C1640&lt;=0,"Valor maior que zero",IF(COUNTIFS(Medios,D1640)&lt;&gt;1,"Escolha um meio",IF(COUNTIFS(GastoID,A1640)&lt;&gt;1,"Confira o ID da despesa",IF(SUMIFS(GastoValido,GastoID,A1640)&lt;=0,"Corrija a obrigação",IF(B1640&lt;SUMIFS(GastoFecha,GastoID,A1640),"Anterior à despesa","OK"))))))))))))</f>
        <v/>
      </c>
      <c r="H1640" s="34" t="n">
        <f aca="false">IF(G1640="OK",C1640,0)</f>
        <v>0</v>
      </c>
    </row>
    <row r="1641" customFormat="false" ht="25" hidden="false" customHeight="true" outlineLevel="0" collapsed="false">
      <c r="A1641" s="31"/>
      <c r="B1641" s="32"/>
      <c r="C1641" s="33"/>
      <c r="D1641" s="31"/>
      <c r="E1641" s="31"/>
      <c r="F1641" s="31"/>
      <c r="G1641" s="36" t="str">
        <f aca="false">IF(COUNTA(A1641:F1641)=0,"",IF(E1641="","Falta o código",IF(E1641&lt;&gt;TRIM(E1641),"Confira o código",IF(COUNTIFS(PagoID,E1641)&gt;1,"Código repetido",IF(NOT(ISNUMBER(B1641)),"Confira a data",IF(OR(B1641&lt;1,B1641&gt;73415,INT(B1641)&lt;&gt;B1641),"Confira a data",IF(NOT(ISNUMBER(C1641)),"Confira o valor",IF(C1641&lt;=0,"Valor maior que zero",IF(COUNTIFS(Medios,D1641)&lt;&gt;1,"Escolha um meio",IF(COUNTIFS(GastoID,A1641)&lt;&gt;1,"Confira o ID da despesa",IF(SUMIFS(GastoValido,GastoID,A1641)&lt;=0,"Corrija a obrigação",IF(B1641&lt;SUMIFS(GastoFecha,GastoID,A1641),"Anterior à despesa","OK"))))))))))))</f>
        <v/>
      </c>
      <c r="H1641" s="34" t="n">
        <f aca="false">IF(G1641="OK",C1641,0)</f>
        <v>0</v>
      </c>
    </row>
    <row r="1642" customFormat="false" ht="25" hidden="false" customHeight="true" outlineLevel="0" collapsed="false">
      <c r="A1642" s="31"/>
      <c r="B1642" s="32"/>
      <c r="C1642" s="33"/>
      <c r="D1642" s="31"/>
      <c r="E1642" s="31"/>
      <c r="F1642" s="31"/>
      <c r="G1642" s="36" t="str">
        <f aca="false">IF(COUNTA(A1642:F1642)=0,"",IF(E1642="","Falta o código",IF(E1642&lt;&gt;TRIM(E1642),"Confira o código",IF(COUNTIFS(PagoID,E1642)&gt;1,"Código repetido",IF(NOT(ISNUMBER(B1642)),"Confira a data",IF(OR(B1642&lt;1,B1642&gt;73415,INT(B1642)&lt;&gt;B1642),"Confira a data",IF(NOT(ISNUMBER(C1642)),"Confira o valor",IF(C1642&lt;=0,"Valor maior que zero",IF(COUNTIFS(Medios,D1642)&lt;&gt;1,"Escolha um meio",IF(COUNTIFS(GastoID,A1642)&lt;&gt;1,"Confira o ID da despesa",IF(SUMIFS(GastoValido,GastoID,A1642)&lt;=0,"Corrija a obrigação",IF(B1642&lt;SUMIFS(GastoFecha,GastoID,A1642),"Anterior à despesa","OK"))))))))))))</f>
        <v/>
      </c>
      <c r="H1642" s="34" t="n">
        <f aca="false">IF(G1642="OK",C1642,0)</f>
        <v>0</v>
      </c>
    </row>
    <row r="1643" customFormat="false" ht="25" hidden="false" customHeight="true" outlineLevel="0" collapsed="false">
      <c r="A1643" s="31"/>
      <c r="B1643" s="32"/>
      <c r="C1643" s="33"/>
      <c r="D1643" s="31"/>
      <c r="E1643" s="31"/>
      <c r="F1643" s="31"/>
      <c r="G1643" s="36" t="str">
        <f aca="false">IF(COUNTA(A1643:F1643)=0,"",IF(E1643="","Falta o código",IF(E1643&lt;&gt;TRIM(E1643),"Confira o código",IF(COUNTIFS(PagoID,E1643)&gt;1,"Código repetido",IF(NOT(ISNUMBER(B1643)),"Confira a data",IF(OR(B1643&lt;1,B1643&gt;73415,INT(B1643)&lt;&gt;B1643),"Confira a data",IF(NOT(ISNUMBER(C1643)),"Confira o valor",IF(C1643&lt;=0,"Valor maior que zero",IF(COUNTIFS(Medios,D1643)&lt;&gt;1,"Escolha um meio",IF(COUNTIFS(GastoID,A1643)&lt;&gt;1,"Confira o ID da despesa",IF(SUMIFS(GastoValido,GastoID,A1643)&lt;=0,"Corrija a obrigação",IF(B1643&lt;SUMIFS(GastoFecha,GastoID,A1643),"Anterior à despesa","OK"))))))))))))</f>
        <v/>
      </c>
      <c r="H1643" s="34" t="n">
        <f aca="false">IF(G1643="OK",C1643,0)</f>
        <v>0</v>
      </c>
    </row>
    <row r="1644" customFormat="false" ht="25" hidden="false" customHeight="true" outlineLevel="0" collapsed="false">
      <c r="A1644" s="31"/>
      <c r="B1644" s="32"/>
      <c r="C1644" s="33"/>
      <c r="D1644" s="31"/>
      <c r="E1644" s="31"/>
      <c r="F1644" s="31"/>
      <c r="G1644" s="36" t="str">
        <f aca="false">IF(COUNTA(A1644:F1644)=0,"",IF(E1644="","Falta o código",IF(E1644&lt;&gt;TRIM(E1644),"Confira o código",IF(COUNTIFS(PagoID,E1644)&gt;1,"Código repetido",IF(NOT(ISNUMBER(B1644)),"Confira a data",IF(OR(B1644&lt;1,B1644&gt;73415,INT(B1644)&lt;&gt;B1644),"Confira a data",IF(NOT(ISNUMBER(C1644)),"Confira o valor",IF(C1644&lt;=0,"Valor maior que zero",IF(COUNTIFS(Medios,D1644)&lt;&gt;1,"Escolha um meio",IF(COUNTIFS(GastoID,A1644)&lt;&gt;1,"Confira o ID da despesa",IF(SUMIFS(GastoValido,GastoID,A1644)&lt;=0,"Corrija a obrigação",IF(B1644&lt;SUMIFS(GastoFecha,GastoID,A1644),"Anterior à despesa","OK"))))))))))))</f>
        <v/>
      </c>
      <c r="H1644" s="34" t="n">
        <f aca="false">IF(G1644="OK",C1644,0)</f>
        <v>0</v>
      </c>
    </row>
    <row r="1645" customFormat="false" ht="25" hidden="false" customHeight="true" outlineLevel="0" collapsed="false">
      <c r="A1645" s="31"/>
      <c r="B1645" s="32"/>
      <c r="C1645" s="33"/>
      <c r="D1645" s="31"/>
      <c r="E1645" s="31"/>
      <c r="F1645" s="31"/>
      <c r="G1645" s="36" t="str">
        <f aca="false">IF(COUNTA(A1645:F1645)=0,"",IF(E1645="","Falta o código",IF(E1645&lt;&gt;TRIM(E1645),"Confira o código",IF(COUNTIFS(PagoID,E1645)&gt;1,"Código repetido",IF(NOT(ISNUMBER(B1645)),"Confira a data",IF(OR(B1645&lt;1,B1645&gt;73415,INT(B1645)&lt;&gt;B1645),"Confira a data",IF(NOT(ISNUMBER(C1645)),"Confira o valor",IF(C1645&lt;=0,"Valor maior que zero",IF(COUNTIFS(Medios,D1645)&lt;&gt;1,"Escolha um meio",IF(COUNTIFS(GastoID,A1645)&lt;&gt;1,"Confira o ID da despesa",IF(SUMIFS(GastoValido,GastoID,A1645)&lt;=0,"Corrija a obrigação",IF(B1645&lt;SUMIFS(GastoFecha,GastoID,A1645),"Anterior à despesa","OK"))))))))))))</f>
        <v/>
      </c>
      <c r="H1645" s="34" t="n">
        <f aca="false">IF(G1645="OK",C1645,0)</f>
        <v>0</v>
      </c>
    </row>
    <row r="1646" customFormat="false" ht="25" hidden="false" customHeight="true" outlineLevel="0" collapsed="false">
      <c r="A1646" s="31"/>
      <c r="B1646" s="32"/>
      <c r="C1646" s="33"/>
      <c r="D1646" s="31"/>
      <c r="E1646" s="31"/>
      <c r="F1646" s="31"/>
      <c r="G1646" s="36" t="str">
        <f aca="false">IF(COUNTA(A1646:F1646)=0,"",IF(E1646="","Falta o código",IF(E1646&lt;&gt;TRIM(E1646),"Confira o código",IF(COUNTIFS(PagoID,E1646)&gt;1,"Código repetido",IF(NOT(ISNUMBER(B1646)),"Confira a data",IF(OR(B1646&lt;1,B1646&gt;73415,INT(B1646)&lt;&gt;B1646),"Confira a data",IF(NOT(ISNUMBER(C1646)),"Confira o valor",IF(C1646&lt;=0,"Valor maior que zero",IF(COUNTIFS(Medios,D1646)&lt;&gt;1,"Escolha um meio",IF(COUNTIFS(GastoID,A1646)&lt;&gt;1,"Confira o ID da despesa",IF(SUMIFS(GastoValido,GastoID,A1646)&lt;=0,"Corrija a obrigação",IF(B1646&lt;SUMIFS(GastoFecha,GastoID,A1646),"Anterior à despesa","OK"))))))))))))</f>
        <v/>
      </c>
      <c r="H1646" s="34" t="n">
        <f aca="false">IF(G1646="OK",C1646,0)</f>
        <v>0</v>
      </c>
    </row>
    <row r="1647" customFormat="false" ht="25" hidden="false" customHeight="true" outlineLevel="0" collapsed="false">
      <c r="A1647" s="31"/>
      <c r="B1647" s="32"/>
      <c r="C1647" s="33"/>
      <c r="D1647" s="31"/>
      <c r="E1647" s="31"/>
      <c r="F1647" s="31"/>
      <c r="G1647" s="36" t="str">
        <f aca="false">IF(COUNTA(A1647:F1647)=0,"",IF(E1647="","Falta o código",IF(E1647&lt;&gt;TRIM(E1647),"Confira o código",IF(COUNTIFS(PagoID,E1647)&gt;1,"Código repetido",IF(NOT(ISNUMBER(B1647)),"Confira a data",IF(OR(B1647&lt;1,B1647&gt;73415,INT(B1647)&lt;&gt;B1647),"Confira a data",IF(NOT(ISNUMBER(C1647)),"Confira o valor",IF(C1647&lt;=0,"Valor maior que zero",IF(COUNTIFS(Medios,D1647)&lt;&gt;1,"Escolha um meio",IF(COUNTIFS(GastoID,A1647)&lt;&gt;1,"Confira o ID da despesa",IF(SUMIFS(GastoValido,GastoID,A1647)&lt;=0,"Corrija a obrigação",IF(B1647&lt;SUMIFS(GastoFecha,GastoID,A1647),"Anterior à despesa","OK"))))))))))))</f>
        <v/>
      </c>
      <c r="H1647" s="34" t="n">
        <f aca="false">IF(G1647="OK",C1647,0)</f>
        <v>0</v>
      </c>
    </row>
    <row r="1648" customFormat="false" ht="25" hidden="false" customHeight="true" outlineLevel="0" collapsed="false">
      <c r="A1648" s="31"/>
      <c r="B1648" s="32"/>
      <c r="C1648" s="33"/>
      <c r="D1648" s="31"/>
      <c r="E1648" s="31"/>
      <c r="F1648" s="31"/>
      <c r="G1648" s="36" t="str">
        <f aca="false">IF(COUNTA(A1648:F1648)=0,"",IF(E1648="","Falta o código",IF(E1648&lt;&gt;TRIM(E1648),"Confira o código",IF(COUNTIFS(PagoID,E1648)&gt;1,"Código repetido",IF(NOT(ISNUMBER(B1648)),"Confira a data",IF(OR(B1648&lt;1,B1648&gt;73415,INT(B1648)&lt;&gt;B1648),"Confira a data",IF(NOT(ISNUMBER(C1648)),"Confira o valor",IF(C1648&lt;=0,"Valor maior que zero",IF(COUNTIFS(Medios,D1648)&lt;&gt;1,"Escolha um meio",IF(COUNTIFS(GastoID,A1648)&lt;&gt;1,"Confira o ID da despesa",IF(SUMIFS(GastoValido,GastoID,A1648)&lt;=0,"Corrija a obrigação",IF(B1648&lt;SUMIFS(GastoFecha,GastoID,A1648),"Anterior à despesa","OK"))))))))))))</f>
        <v/>
      </c>
      <c r="H1648" s="34" t="n">
        <f aca="false">IF(G1648="OK",C1648,0)</f>
        <v>0</v>
      </c>
    </row>
    <row r="1649" customFormat="false" ht="25" hidden="false" customHeight="true" outlineLevel="0" collapsed="false">
      <c r="A1649" s="31"/>
      <c r="B1649" s="32"/>
      <c r="C1649" s="33"/>
      <c r="D1649" s="31"/>
      <c r="E1649" s="31"/>
      <c r="F1649" s="31"/>
      <c r="G1649" s="36" t="str">
        <f aca="false">IF(COUNTA(A1649:F1649)=0,"",IF(E1649="","Falta o código",IF(E1649&lt;&gt;TRIM(E1649),"Confira o código",IF(COUNTIFS(PagoID,E1649)&gt;1,"Código repetido",IF(NOT(ISNUMBER(B1649)),"Confira a data",IF(OR(B1649&lt;1,B1649&gt;73415,INT(B1649)&lt;&gt;B1649),"Confira a data",IF(NOT(ISNUMBER(C1649)),"Confira o valor",IF(C1649&lt;=0,"Valor maior que zero",IF(COUNTIFS(Medios,D1649)&lt;&gt;1,"Escolha um meio",IF(COUNTIFS(GastoID,A1649)&lt;&gt;1,"Confira o ID da despesa",IF(SUMIFS(GastoValido,GastoID,A1649)&lt;=0,"Corrija a obrigação",IF(B1649&lt;SUMIFS(GastoFecha,GastoID,A1649),"Anterior à despesa","OK"))))))))))))</f>
        <v/>
      </c>
      <c r="H1649" s="34" t="n">
        <f aca="false">IF(G1649="OK",C1649,0)</f>
        <v>0</v>
      </c>
    </row>
    <row r="1650" customFormat="false" ht="25" hidden="false" customHeight="true" outlineLevel="0" collapsed="false">
      <c r="A1650" s="31"/>
      <c r="B1650" s="32"/>
      <c r="C1650" s="33"/>
      <c r="D1650" s="31"/>
      <c r="E1650" s="31"/>
      <c r="F1650" s="31"/>
      <c r="G1650" s="36" t="str">
        <f aca="false">IF(COUNTA(A1650:F1650)=0,"",IF(E1650="","Falta o código",IF(E1650&lt;&gt;TRIM(E1650),"Confira o código",IF(COUNTIFS(PagoID,E1650)&gt;1,"Código repetido",IF(NOT(ISNUMBER(B1650)),"Confira a data",IF(OR(B1650&lt;1,B1650&gt;73415,INT(B1650)&lt;&gt;B1650),"Confira a data",IF(NOT(ISNUMBER(C1650)),"Confira o valor",IF(C1650&lt;=0,"Valor maior que zero",IF(COUNTIFS(Medios,D1650)&lt;&gt;1,"Escolha um meio",IF(COUNTIFS(GastoID,A1650)&lt;&gt;1,"Confira o ID da despesa",IF(SUMIFS(GastoValido,GastoID,A1650)&lt;=0,"Corrija a obrigação",IF(B1650&lt;SUMIFS(GastoFecha,GastoID,A1650),"Anterior à despesa","OK"))))))))))))</f>
        <v/>
      </c>
      <c r="H1650" s="34" t="n">
        <f aca="false">IF(G1650="OK",C1650,0)</f>
        <v>0</v>
      </c>
    </row>
    <row r="1651" customFormat="false" ht="25" hidden="false" customHeight="true" outlineLevel="0" collapsed="false">
      <c r="A1651" s="31"/>
      <c r="B1651" s="32"/>
      <c r="C1651" s="33"/>
      <c r="D1651" s="31"/>
      <c r="E1651" s="31"/>
      <c r="F1651" s="31"/>
      <c r="G1651" s="36" t="str">
        <f aca="false">IF(COUNTA(A1651:F1651)=0,"",IF(E1651="","Falta o código",IF(E1651&lt;&gt;TRIM(E1651),"Confira o código",IF(COUNTIFS(PagoID,E1651)&gt;1,"Código repetido",IF(NOT(ISNUMBER(B1651)),"Confira a data",IF(OR(B1651&lt;1,B1651&gt;73415,INT(B1651)&lt;&gt;B1651),"Confira a data",IF(NOT(ISNUMBER(C1651)),"Confira o valor",IF(C1651&lt;=0,"Valor maior que zero",IF(COUNTIFS(Medios,D1651)&lt;&gt;1,"Escolha um meio",IF(COUNTIFS(GastoID,A1651)&lt;&gt;1,"Confira o ID da despesa",IF(SUMIFS(GastoValido,GastoID,A1651)&lt;=0,"Corrija a obrigação",IF(B1651&lt;SUMIFS(GastoFecha,GastoID,A1651),"Anterior à despesa","OK"))))))))))))</f>
        <v/>
      </c>
      <c r="H1651" s="34" t="n">
        <f aca="false">IF(G1651="OK",C1651,0)</f>
        <v>0</v>
      </c>
    </row>
    <row r="1652" customFormat="false" ht="25" hidden="false" customHeight="true" outlineLevel="0" collapsed="false">
      <c r="A1652" s="31"/>
      <c r="B1652" s="32"/>
      <c r="C1652" s="33"/>
      <c r="D1652" s="31"/>
      <c r="E1652" s="31"/>
      <c r="F1652" s="31"/>
      <c r="G1652" s="36" t="str">
        <f aca="false">IF(COUNTA(A1652:F1652)=0,"",IF(E1652="","Falta o código",IF(E1652&lt;&gt;TRIM(E1652),"Confira o código",IF(COUNTIFS(PagoID,E1652)&gt;1,"Código repetido",IF(NOT(ISNUMBER(B1652)),"Confira a data",IF(OR(B1652&lt;1,B1652&gt;73415,INT(B1652)&lt;&gt;B1652),"Confira a data",IF(NOT(ISNUMBER(C1652)),"Confira o valor",IF(C1652&lt;=0,"Valor maior que zero",IF(COUNTIFS(Medios,D1652)&lt;&gt;1,"Escolha um meio",IF(COUNTIFS(GastoID,A1652)&lt;&gt;1,"Confira o ID da despesa",IF(SUMIFS(GastoValido,GastoID,A1652)&lt;=0,"Corrija a obrigação",IF(B1652&lt;SUMIFS(GastoFecha,GastoID,A1652),"Anterior à despesa","OK"))))))))))))</f>
        <v/>
      </c>
      <c r="H1652" s="34" t="n">
        <f aca="false">IF(G1652="OK",C1652,0)</f>
        <v>0</v>
      </c>
    </row>
    <row r="1653" customFormat="false" ht="25" hidden="false" customHeight="true" outlineLevel="0" collapsed="false">
      <c r="A1653" s="31"/>
      <c r="B1653" s="32"/>
      <c r="C1653" s="33"/>
      <c r="D1653" s="31"/>
      <c r="E1653" s="31"/>
      <c r="F1653" s="31"/>
      <c r="G1653" s="36" t="str">
        <f aca="false">IF(COUNTA(A1653:F1653)=0,"",IF(E1653="","Falta o código",IF(E1653&lt;&gt;TRIM(E1653),"Confira o código",IF(COUNTIFS(PagoID,E1653)&gt;1,"Código repetido",IF(NOT(ISNUMBER(B1653)),"Confira a data",IF(OR(B1653&lt;1,B1653&gt;73415,INT(B1653)&lt;&gt;B1653),"Confira a data",IF(NOT(ISNUMBER(C1653)),"Confira o valor",IF(C1653&lt;=0,"Valor maior que zero",IF(COUNTIFS(Medios,D1653)&lt;&gt;1,"Escolha um meio",IF(COUNTIFS(GastoID,A1653)&lt;&gt;1,"Confira o ID da despesa",IF(SUMIFS(GastoValido,GastoID,A1653)&lt;=0,"Corrija a obrigação",IF(B1653&lt;SUMIFS(GastoFecha,GastoID,A1653),"Anterior à despesa","OK"))))))))))))</f>
        <v/>
      </c>
      <c r="H1653" s="34" t="n">
        <f aca="false">IF(G1653="OK",C1653,0)</f>
        <v>0</v>
      </c>
    </row>
    <row r="1654" customFormat="false" ht="25" hidden="false" customHeight="true" outlineLevel="0" collapsed="false">
      <c r="A1654" s="31"/>
      <c r="B1654" s="32"/>
      <c r="C1654" s="33"/>
      <c r="D1654" s="31"/>
      <c r="E1654" s="31"/>
      <c r="F1654" s="31"/>
      <c r="G1654" s="36" t="str">
        <f aca="false">IF(COUNTA(A1654:F1654)=0,"",IF(E1654="","Falta o código",IF(E1654&lt;&gt;TRIM(E1654),"Confira o código",IF(COUNTIFS(PagoID,E1654)&gt;1,"Código repetido",IF(NOT(ISNUMBER(B1654)),"Confira a data",IF(OR(B1654&lt;1,B1654&gt;73415,INT(B1654)&lt;&gt;B1654),"Confira a data",IF(NOT(ISNUMBER(C1654)),"Confira o valor",IF(C1654&lt;=0,"Valor maior que zero",IF(COUNTIFS(Medios,D1654)&lt;&gt;1,"Escolha um meio",IF(COUNTIFS(GastoID,A1654)&lt;&gt;1,"Confira o ID da despesa",IF(SUMIFS(GastoValido,GastoID,A1654)&lt;=0,"Corrija a obrigação",IF(B1654&lt;SUMIFS(GastoFecha,GastoID,A1654),"Anterior à despesa","OK"))))))))))))</f>
        <v/>
      </c>
      <c r="H1654" s="34" t="n">
        <f aca="false">IF(G1654="OK",C1654,0)</f>
        <v>0</v>
      </c>
    </row>
    <row r="1655" customFormat="false" ht="25" hidden="false" customHeight="true" outlineLevel="0" collapsed="false">
      <c r="A1655" s="31"/>
      <c r="B1655" s="32"/>
      <c r="C1655" s="33"/>
      <c r="D1655" s="31"/>
      <c r="E1655" s="31"/>
      <c r="F1655" s="31"/>
      <c r="G1655" s="36" t="str">
        <f aca="false">IF(COUNTA(A1655:F1655)=0,"",IF(E1655="","Falta o código",IF(E1655&lt;&gt;TRIM(E1655),"Confira o código",IF(COUNTIFS(PagoID,E1655)&gt;1,"Código repetido",IF(NOT(ISNUMBER(B1655)),"Confira a data",IF(OR(B1655&lt;1,B1655&gt;73415,INT(B1655)&lt;&gt;B1655),"Confira a data",IF(NOT(ISNUMBER(C1655)),"Confira o valor",IF(C1655&lt;=0,"Valor maior que zero",IF(COUNTIFS(Medios,D1655)&lt;&gt;1,"Escolha um meio",IF(COUNTIFS(GastoID,A1655)&lt;&gt;1,"Confira o ID da despesa",IF(SUMIFS(GastoValido,GastoID,A1655)&lt;=0,"Corrija a obrigação",IF(B1655&lt;SUMIFS(GastoFecha,GastoID,A1655),"Anterior à despesa","OK"))))))))))))</f>
        <v/>
      </c>
      <c r="H1655" s="34" t="n">
        <f aca="false">IF(G1655="OK",C1655,0)</f>
        <v>0</v>
      </c>
    </row>
    <row r="1656" customFormat="false" ht="25" hidden="false" customHeight="true" outlineLevel="0" collapsed="false">
      <c r="A1656" s="31"/>
      <c r="B1656" s="32"/>
      <c r="C1656" s="33"/>
      <c r="D1656" s="31"/>
      <c r="E1656" s="31"/>
      <c r="F1656" s="31"/>
      <c r="G1656" s="36" t="str">
        <f aca="false">IF(COUNTA(A1656:F1656)=0,"",IF(E1656="","Falta o código",IF(E1656&lt;&gt;TRIM(E1656),"Confira o código",IF(COUNTIFS(PagoID,E1656)&gt;1,"Código repetido",IF(NOT(ISNUMBER(B1656)),"Confira a data",IF(OR(B1656&lt;1,B1656&gt;73415,INT(B1656)&lt;&gt;B1656),"Confira a data",IF(NOT(ISNUMBER(C1656)),"Confira o valor",IF(C1656&lt;=0,"Valor maior que zero",IF(COUNTIFS(Medios,D1656)&lt;&gt;1,"Escolha um meio",IF(COUNTIFS(GastoID,A1656)&lt;&gt;1,"Confira o ID da despesa",IF(SUMIFS(GastoValido,GastoID,A1656)&lt;=0,"Corrija a obrigação",IF(B1656&lt;SUMIFS(GastoFecha,GastoID,A1656),"Anterior à despesa","OK"))))))))))))</f>
        <v/>
      </c>
      <c r="H1656" s="34" t="n">
        <f aca="false">IF(G1656="OK",C1656,0)</f>
        <v>0</v>
      </c>
    </row>
    <row r="1657" customFormat="false" ht="25" hidden="false" customHeight="true" outlineLevel="0" collapsed="false">
      <c r="A1657" s="31"/>
      <c r="B1657" s="32"/>
      <c r="C1657" s="33"/>
      <c r="D1657" s="31"/>
      <c r="E1657" s="31"/>
      <c r="F1657" s="31"/>
      <c r="G1657" s="36" t="str">
        <f aca="false">IF(COUNTA(A1657:F1657)=0,"",IF(E1657="","Falta o código",IF(E1657&lt;&gt;TRIM(E1657),"Confira o código",IF(COUNTIFS(PagoID,E1657)&gt;1,"Código repetido",IF(NOT(ISNUMBER(B1657)),"Confira a data",IF(OR(B1657&lt;1,B1657&gt;73415,INT(B1657)&lt;&gt;B1657),"Confira a data",IF(NOT(ISNUMBER(C1657)),"Confira o valor",IF(C1657&lt;=0,"Valor maior que zero",IF(COUNTIFS(Medios,D1657)&lt;&gt;1,"Escolha um meio",IF(COUNTIFS(GastoID,A1657)&lt;&gt;1,"Confira o ID da despesa",IF(SUMIFS(GastoValido,GastoID,A1657)&lt;=0,"Corrija a obrigação",IF(B1657&lt;SUMIFS(GastoFecha,GastoID,A1657),"Anterior à despesa","OK"))))))))))))</f>
        <v/>
      </c>
      <c r="H1657" s="34" t="n">
        <f aca="false">IF(G1657="OK",C1657,0)</f>
        <v>0</v>
      </c>
    </row>
    <row r="1658" customFormat="false" ht="25" hidden="false" customHeight="true" outlineLevel="0" collapsed="false">
      <c r="A1658" s="31"/>
      <c r="B1658" s="32"/>
      <c r="C1658" s="33"/>
      <c r="D1658" s="31"/>
      <c r="E1658" s="31"/>
      <c r="F1658" s="31"/>
      <c r="G1658" s="36" t="str">
        <f aca="false">IF(COUNTA(A1658:F1658)=0,"",IF(E1658="","Falta o código",IF(E1658&lt;&gt;TRIM(E1658),"Confira o código",IF(COUNTIFS(PagoID,E1658)&gt;1,"Código repetido",IF(NOT(ISNUMBER(B1658)),"Confira a data",IF(OR(B1658&lt;1,B1658&gt;73415,INT(B1658)&lt;&gt;B1658),"Confira a data",IF(NOT(ISNUMBER(C1658)),"Confira o valor",IF(C1658&lt;=0,"Valor maior que zero",IF(COUNTIFS(Medios,D1658)&lt;&gt;1,"Escolha um meio",IF(COUNTIFS(GastoID,A1658)&lt;&gt;1,"Confira o ID da despesa",IF(SUMIFS(GastoValido,GastoID,A1658)&lt;=0,"Corrija a obrigação",IF(B1658&lt;SUMIFS(GastoFecha,GastoID,A1658),"Anterior à despesa","OK"))))))))))))</f>
        <v/>
      </c>
      <c r="H1658" s="34" t="n">
        <f aca="false">IF(G1658="OK",C1658,0)</f>
        <v>0</v>
      </c>
    </row>
    <row r="1659" customFormat="false" ht="25" hidden="false" customHeight="true" outlineLevel="0" collapsed="false">
      <c r="A1659" s="31"/>
      <c r="B1659" s="32"/>
      <c r="C1659" s="33"/>
      <c r="D1659" s="31"/>
      <c r="E1659" s="31"/>
      <c r="F1659" s="31"/>
      <c r="G1659" s="36" t="str">
        <f aca="false">IF(COUNTA(A1659:F1659)=0,"",IF(E1659="","Falta o código",IF(E1659&lt;&gt;TRIM(E1659),"Confira o código",IF(COUNTIFS(PagoID,E1659)&gt;1,"Código repetido",IF(NOT(ISNUMBER(B1659)),"Confira a data",IF(OR(B1659&lt;1,B1659&gt;73415,INT(B1659)&lt;&gt;B1659),"Confira a data",IF(NOT(ISNUMBER(C1659)),"Confira o valor",IF(C1659&lt;=0,"Valor maior que zero",IF(COUNTIFS(Medios,D1659)&lt;&gt;1,"Escolha um meio",IF(COUNTIFS(GastoID,A1659)&lt;&gt;1,"Confira o ID da despesa",IF(SUMIFS(GastoValido,GastoID,A1659)&lt;=0,"Corrija a obrigação",IF(B1659&lt;SUMIFS(GastoFecha,GastoID,A1659),"Anterior à despesa","OK"))))))))))))</f>
        <v/>
      </c>
      <c r="H1659" s="34" t="n">
        <f aca="false">IF(G1659="OK",C1659,0)</f>
        <v>0</v>
      </c>
    </row>
    <row r="1660" customFormat="false" ht="25" hidden="false" customHeight="true" outlineLevel="0" collapsed="false">
      <c r="A1660" s="31"/>
      <c r="B1660" s="32"/>
      <c r="C1660" s="33"/>
      <c r="D1660" s="31"/>
      <c r="E1660" s="31"/>
      <c r="F1660" s="31"/>
      <c r="G1660" s="36" t="str">
        <f aca="false">IF(COUNTA(A1660:F1660)=0,"",IF(E1660="","Falta o código",IF(E1660&lt;&gt;TRIM(E1660),"Confira o código",IF(COUNTIFS(PagoID,E1660)&gt;1,"Código repetido",IF(NOT(ISNUMBER(B1660)),"Confira a data",IF(OR(B1660&lt;1,B1660&gt;73415,INT(B1660)&lt;&gt;B1660),"Confira a data",IF(NOT(ISNUMBER(C1660)),"Confira o valor",IF(C1660&lt;=0,"Valor maior que zero",IF(COUNTIFS(Medios,D1660)&lt;&gt;1,"Escolha um meio",IF(COUNTIFS(GastoID,A1660)&lt;&gt;1,"Confira o ID da despesa",IF(SUMIFS(GastoValido,GastoID,A1660)&lt;=0,"Corrija a obrigação",IF(B1660&lt;SUMIFS(GastoFecha,GastoID,A1660),"Anterior à despesa","OK"))))))))))))</f>
        <v/>
      </c>
      <c r="H1660" s="34" t="n">
        <f aca="false">IF(G1660="OK",C1660,0)</f>
        <v>0</v>
      </c>
    </row>
    <row r="1661" customFormat="false" ht="25" hidden="false" customHeight="true" outlineLevel="0" collapsed="false">
      <c r="A1661" s="31"/>
      <c r="B1661" s="32"/>
      <c r="C1661" s="33"/>
      <c r="D1661" s="31"/>
      <c r="E1661" s="31"/>
      <c r="F1661" s="31"/>
      <c r="G1661" s="36" t="str">
        <f aca="false">IF(COUNTA(A1661:F1661)=0,"",IF(E1661="","Falta o código",IF(E1661&lt;&gt;TRIM(E1661),"Confira o código",IF(COUNTIFS(PagoID,E1661)&gt;1,"Código repetido",IF(NOT(ISNUMBER(B1661)),"Confira a data",IF(OR(B1661&lt;1,B1661&gt;73415,INT(B1661)&lt;&gt;B1661),"Confira a data",IF(NOT(ISNUMBER(C1661)),"Confira o valor",IF(C1661&lt;=0,"Valor maior que zero",IF(COUNTIFS(Medios,D1661)&lt;&gt;1,"Escolha um meio",IF(COUNTIFS(GastoID,A1661)&lt;&gt;1,"Confira o ID da despesa",IF(SUMIFS(GastoValido,GastoID,A1661)&lt;=0,"Corrija a obrigação",IF(B1661&lt;SUMIFS(GastoFecha,GastoID,A1661),"Anterior à despesa","OK"))))))))))))</f>
        <v/>
      </c>
      <c r="H1661" s="34" t="n">
        <f aca="false">IF(G1661="OK",C1661,0)</f>
        <v>0</v>
      </c>
    </row>
    <row r="1662" customFormat="false" ht="25" hidden="false" customHeight="true" outlineLevel="0" collapsed="false">
      <c r="A1662" s="31"/>
      <c r="B1662" s="32"/>
      <c r="C1662" s="33"/>
      <c r="D1662" s="31"/>
      <c r="E1662" s="31"/>
      <c r="F1662" s="31"/>
      <c r="G1662" s="36" t="str">
        <f aca="false">IF(COUNTA(A1662:F1662)=0,"",IF(E1662="","Falta o código",IF(E1662&lt;&gt;TRIM(E1662),"Confira o código",IF(COUNTIFS(PagoID,E1662)&gt;1,"Código repetido",IF(NOT(ISNUMBER(B1662)),"Confira a data",IF(OR(B1662&lt;1,B1662&gt;73415,INT(B1662)&lt;&gt;B1662),"Confira a data",IF(NOT(ISNUMBER(C1662)),"Confira o valor",IF(C1662&lt;=0,"Valor maior que zero",IF(COUNTIFS(Medios,D1662)&lt;&gt;1,"Escolha um meio",IF(COUNTIFS(GastoID,A1662)&lt;&gt;1,"Confira o ID da despesa",IF(SUMIFS(GastoValido,GastoID,A1662)&lt;=0,"Corrija a obrigação",IF(B1662&lt;SUMIFS(GastoFecha,GastoID,A1662),"Anterior à despesa","OK"))))))))))))</f>
        <v/>
      </c>
      <c r="H1662" s="34" t="n">
        <f aca="false">IF(G1662="OK",C1662,0)</f>
        <v>0</v>
      </c>
    </row>
    <row r="1663" customFormat="false" ht="25" hidden="false" customHeight="true" outlineLevel="0" collapsed="false">
      <c r="A1663" s="31"/>
      <c r="B1663" s="32"/>
      <c r="C1663" s="33"/>
      <c r="D1663" s="31"/>
      <c r="E1663" s="31"/>
      <c r="F1663" s="31"/>
      <c r="G1663" s="36" t="str">
        <f aca="false">IF(COUNTA(A1663:F1663)=0,"",IF(E1663="","Falta o código",IF(E1663&lt;&gt;TRIM(E1663),"Confira o código",IF(COUNTIFS(PagoID,E1663)&gt;1,"Código repetido",IF(NOT(ISNUMBER(B1663)),"Confira a data",IF(OR(B1663&lt;1,B1663&gt;73415,INT(B1663)&lt;&gt;B1663),"Confira a data",IF(NOT(ISNUMBER(C1663)),"Confira o valor",IF(C1663&lt;=0,"Valor maior que zero",IF(COUNTIFS(Medios,D1663)&lt;&gt;1,"Escolha um meio",IF(COUNTIFS(GastoID,A1663)&lt;&gt;1,"Confira o ID da despesa",IF(SUMIFS(GastoValido,GastoID,A1663)&lt;=0,"Corrija a obrigação",IF(B1663&lt;SUMIFS(GastoFecha,GastoID,A1663),"Anterior à despesa","OK"))))))))))))</f>
        <v/>
      </c>
      <c r="H1663" s="34" t="n">
        <f aca="false">IF(G1663="OK",C1663,0)</f>
        <v>0</v>
      </c>
    </row>
    <row r="1664" customFormat="false" ht="25" hidden="false" customHeight="true" outlineLevel="0" collapsed="false">
      <c r="A1664" s="31"/>
      <c r="B1664" s="32"/>
      <c r="C1664" s="33"/>
      <c r="D1664" s="31"/>
      <c r="E1664" s="31"/>
      <c r="F1664" s="31"/>
      <c r="G1664" s="36" t="str">
        <f aca="false">IF(COUNTA(A1664:F1664)=0,"",IF(E1664="","Falta o código",IF(E1664&lt;&gt;TRIM(E1664),"Confira o código",IF(COUNTIFS(PagoID,E1664)&gt;1,"Código repetido",IF(NOT(ISNUMBER(B1664)),"Confira a data",IF(OR(B1664&lt;1,B1664&gt;73415,INT(B1664)&lt;&gt;B1664),"Confira a data",IF(NOT(ISNUMBER(C1664)),"Confira o valor",IF(C1664&lt;=0,"Valor maior que zero",IF(COUNTIFS(Medios,D1664)&lt;&gt;1,"Escolha um meio",IF(COUNTIFS(GastoID,A1664)&lt;&gt;1,"Confira o ID da despesa",IF(SUMIFS(GastoValido,GastoID,A1664)&lt;=0,"Corrija a obrigação",IF(B1664&lt;SUMIFS(GastoFecha,GastoID,A1664),"Anterior à despesa","OK"))))))))))))</f>
        <v/>
      </c>
      <c r="H1664" s="34" t="n">
        <f aca="false">IF(G1664="OK",C1664,0)</f>
        <v>0</v>
      </c>
    </row>
    <row r="1665" customFormat="false" ht="25" hidden="false" customHeight="true" outlineLevel="0" collapsed="false">
      <c r="A1665" s="31"/>
      <c r="B1665" s="32"/>
      <c r="C1665" s="33"/>
      <c r="D1665" s="31"/>
      <c r="E1665" s="31"/>
      <c r="F1665" s="31"/>
      <c r="G1665" s="36" t="str">
        <f aca="false">IF(COUNTA(A1665:F1665)=0,"",IF(E1665="","Falta o código",IF(E1665&lt;&gt;TRIM(E1665),"Confira o código",IF(COUNTIFS(PagoID,E1665)&gt;1,"Código repetido",IF(NOT(ISNUMBER(B1665)),"Confira a data",IF(OR(B1665&lt;1,B1665&gt;73415,INT(B1665)&lt;&gt;B1665),"Confira a data",IF(NOT(ISNUMBER(C1665)),"Confira o valor",IF(C1665&lt;=0,"Valor maior que zero",IF(COUNTIFS(Medios,D1665)&lt;&gt;1,"Escolha um meio",IF(COUNTIFS(GastoID,A1665)&lt;&gt;1,"Confira o ID da despesa",IF(SUMIFS(GastoValido,GastoID,A1665)&lt;=0,"Corrija a obrigação",IF(B1665&lt;SUMIFS(GastoFecha,GastoID,A1665),"Anterior à despesa","OK"))))))))))))</f>
        <v/>
      </c>
      <c r="H1665" s="34" t="n">
        <f aca="false">IF(G1665="OK",C1665,0)</f>
        <v>0</v>
      </c>
    </row>
    <row r="1666" customFormat="false" ht="25" hidden="false" customHeight="true" outlineLevel="0" collapsed="false">
      <c r="A1666" s="31"/>
      <c r="B1666" s="32"/>
      <c r="C1666" s="33"/>
      <c r="D1666" s="31"/>
      <c r="E1666" s="31"/>
      <c r="F1666" s="31"/>
      <c r="G1666" s="36" t="str">
        <f aca="false">IF(COUNTA(A1666:F1666)=0,"",IF(E1666="","Falta o código",IF(E1666&lt;&gt;TRIM(E1666),"Confira o código",IF(COUNTIFS(PagoID,E1666)&gt;1,"Código repetido",IF(NOT(ISNUMBER(B1666)),"Confira a data",IF(OR(B1666&lt;1,B1666&gt;73415,INT(B1666)&lt;&gt;B1666),"Confira a data",IF(NOT(ISNUMBER(C1666)),"Confira o valor",IF(C1666&lt;=0,"Valor maior que zero",IF(COUNTIFS(Medios,D1666)&lt;&gt;1,"Escolha um meio",IF(COUNTIFS(GastoID,A1666)&lt;&gt;1,"Confira o ID da despesa",IF(SUMIFS(GastoValido,GastoID,A1666)&lt;=0,"Corrija a obrigação",IF(B1666&lt;SUMIFS(GastoFecha,GastoID,A1666),"Anterior à despesa","OK"))))))))))))</f>
        <v/>
      </c>
      <c r="H1666" s="34" t="n">
        <f aca="false">IF(G1666="OK",C1666,0)</f>
        <v>0</v>
      </c>
    </row>
    <row r="1667" customFormat="false" ht="25" hidden="false" customHeight="true" outlineLevel="0" collapsed="false">
      <c r="A1667" s="31"/>
      <c r="B1667" s="32"/>
      <c r="C1667" s="33"/>
      <c r="D1667" s="31"/>
      <c r="E1667" s="31"/>
      <c r="F1667" s="31"/>
      <c r="G1667" s="36" t="str">
        <f aca="false">IF(COUNTA(A1667:F1667)=0,"",IF(E1667="","Falta o código",IF(E1667&lt;&gt;TRIM(E1667),"Confira o código",IF(COUNTIFS(PagoID,E1667)&gt;1,"Código repetido",IF(NOT(ISNUMBER(B1667)),"Confira a data",IF(OR(B1667&lt;1,B1667&gt;73415,INT(B1667)&lt;&gt;B1667),"Confira a data",IF(NOT(ISNUMBER(C1667)),"Confira o valor",IF(C1667&lt;=0,"Valor maior que zero",IF(COUNTIFS(Medios,D1667)&lt;&gt;1,"Escolha um meio",IF(COUNTIFS(GastoID,A1667)&lt;&gt;1,"Confira o ID da despesa",IF(SUMIFS(GastoValido,GastoID,A1667)&lt;=0,"Corrija a obrigação",IF(B1667&lt;SUMIFS(GastoFecha,GastoID,A1667),"Anterior à despesa","OK"))))))))))))</f>
        <v/>
      </c>
      <c r="H1667" s="34" t="n">
        <f aca="false">IF(G1667="OK",C1667,0)</f>
        <v>0</v>
      </c>
    </row>
    <row r="1668" customFormat="false" ht="25" hidden="false" customHeight="true" outlineLevel="0" collapsed="false">
      <c r="A1668" s="31"/>
      <c r="B1668" s="32"/>
      <c r="C1668" s="33"/>
      <c r="D1668" s="31"/>
      <c r="E1668" s="31"/>
      <c r="F1668" s="31"/>
      <c r="G1668" s="36" t="str">
        <f aca="false">IF(COUNTA(A1668:F1668)=0,"",IF(E1668="","Falta o código",IF(E1668&lt;&gt;TRIM(E1668),"Confira o código",IF(COUNTIFS(PagoID,E1668)&gt;1,"Código repetido",IF(NOT(ISNUMBER(B1668)),"Confira a data",IF(OR(B1668&lt;1,B1668&gt;73415,INT(B1668)&lt;&gt;B1668),"Confira a data",IF(NOT(ISNUMBER(C1668)),"Confira o valor",IF(C1668&lt;=0,"Valor maior que zero",IF(COUNTIFS(Medios,D1668)&lt;&gt;1,"Escolha um meio",IF(COUNTIFS(GastoID,A1668)&lt;&gt;1,"Confira o ID da despesa",IF(SUMIFS(GastoValido,GastoID,A1668)&lt;=0,"Corrija a obrigação",IF(B1668&lt;SUMIFS(GastoFecha,GastoID,A1668),"Anterior à despesa","OK"))))))))))))</f>
        <v/>
      </c>
      <c r="H1668" s="34" t="n">
        <f aca="false">IF(G1668="OK",C1668,0)</f>
        <v>0</v>
      </c>
    </row>
    <row r="1669" customFormat="false" ht="25" hidden="false" customHeight="true" outlineLevel="0" collapsed="false">
      <c r="A1669" s="31"/>
      <c r="B1669" s="32"/>
      <c r="C1669" s="33"/>
      <c r="D1669" s="31"/>
      <c r="E1669" s="31"/>
      <c r="F1669" s="31"/>
      <c r="G1669" s="36" t="str">
        <f aca="false">IF(COUNTA(A1669:F1669)=0,"",IF(E1669="","Falta o código",IF(E1669&lt;&gt;TRIM(E1669),"Confira o código",IF(COUNTIFS(PagoID,E1669)&gt;1,"Código repetido",IF(NOT(ISNUMBER(B1669)),"Confira a data",IF(OR(B1669&lt;1,B1669&gt;73415,INT(B1669)&lt;&gt;B1669),"Confira a data",IF(NOT(ISNUMBER(C1669)),"Confira o valor",IF(C1669&lt;=0,"Valor maior que zero",IF(COUNTIFS(Medios,D1669)&lt;&gt;1,"Escolha um meio",IF(COUNTIFS(GastoID,A1669)&lt;&gt;1,"Confira o ID da despesa",IF(SUMIFS(GastoValido,GastoID,A1669)&lt;=0,"Corrija a obrigação",IF(B1669&lt;SUMIFS(GastoFecha,GastoID,A1669),"Anterior à despesa","OK"))))))))))))</f>
        <v/>
      </c>
      <c r="H1669" s="34" t="n">
        <f aca="false">IF(G1669="OK",C1669,0)</f>
        <v>0</v>
      </c>
    </row>
    <row r="1670" customFormat="false" ht="25" hidden="false" customHeight="true" outlineLevel="0" collapsed="false">
      <c r="A1670" s="31"/>
      <c r="B1670" s="32"/>
      <c r="C1670" s="33"/>
      <c r="D1670" s="31"/>
      <c r="E1670" s="31"/>
      <c r="F1670" s="31"/>
      <c r="G1670" s="36" t="str">
        <f aca="false">IF(COUNTA(A1670:F1670)=0,"",IF(E1670="","Falta o código",IF(E1670&lt;&gt;TRIM(E1670),"Confira o código",IF(COUNTIFS(PagoID,E1670)&gt;1,"Código repetido",IF(NOT(ISNUMBER(B1670)),"Confira a data",IF(OR(B1670&lt;1,B1670&gt;73415,INT(B1670)&lt;&gt;B1670),"Confira a data",IF(NOT(ISNUMBER(C1670)),"Confira o valor",IF(C1670&lt;=0,"Valor maior que zero",IF(COUNTIFS(Medios,D1670)&lt;&gt;1,"Escolha um meio",IF(COUNTIFS(GastoID,A1670)&lt;&gt;1,"Confira o ID da despesa",IF(SUMIFS(GastoValido,GastoID,A1670)&lt;=0,"Corrija a obrigação",IF(B1670&lt;SUMIFS(GastoFecha,GastoID,A1670),"Anterior à despesa","OK"))))))))))))</f>
        <v/>
      </c>
      <c r="H1670" s="34" t="n">
        <f aca="false">IF(G1670="OK",C1670,0)</f>
        <v>0</v>
      </c>
    </row>
    <row r="1671" customFormat="false" ht="25" hidden="false" customHeight="true" outlineLevel="0" collapsed="false">
      <c r="A1671" s="31"/>
      <c r="B1671" s="32"/>
      <c r="C1671" s="33"/>
      <c r="D1671" s="31"/>
      <c r="E1671" s="31"/>
      <c r="F1671" s="31"/>
      <c r="G1671" s="36" t="str">
        <f aca="false">IF(COUNTA(A1671:F1671)=0,"",IF(E1671="","Falta o código",IF(E1671&lt;&gt;TRIM(E1671),"Confira o código",IF(COUNTIFS(PagoID,E1671)&gt;1,"Código repetido",IF(NOT(ISNUMBER(B1671)),"Confira a data",IF(OR(B1671&lt;1,B1671&gt;73415,INT(B1671)&lt;&gt;B1671),"Confira a data",IF(NOT(ISNUMBER(C1671)),"Confira o valor",IF(C1671&lt;=0,"Valor maior que zero",IF(COUNTIFS(Medios,D1671)&lt;&gt;1,"Escolha um meio",IF(COUNTIFS(GastoID,A1671)&lt;&gt;1,"Confira o ID da despesa",IF(SUMIFS(GastoValido,GastoID,A1671)&lt;=0,"Corrija a obrigação",IF(B1671&lt;SUMIFS(GastoFecha,GastoID,A1671),"Anterior à despesa","OK"))))))))))))</f>
        <v/>
      </c>
      <c r="H1671" s="34" t="n">
        <f aca="false">IF(G1671="OK",C1671,0)</f>
        <v>0</v>
      </c>
    </row>
    <row r="1672" customFormat="false" ht="25" hidden="false" customHeight="true" outlineLevel="0" collapsed="false">
      <c r="A1672" s="31"/>
      <c r="B1672" s="32"/>
      <c r="C1672" s="33"/>
      <c r="D1672" s="31"/>
      <c r="E1672" s="31"/>
      <c r="F1672" s="31"/>
      <c r="G1672" s="36" t="str">
        <f aca="false">IF(COUNTA(A1672:F1672)=0,"",IF(E1672="","Falta o código",IF(E1672&lt;&gt;TRIM(E1672),"Confira o código",IF(COUNTIFS(PagoID,E1672)&gt;1,"Código repetido",IF(NOT(ISNUMBER(B1672)),"Confira a data",IF(OR(B1672&lt;1,B1672&gt;73415,INT(B1672)&lt;&gt;B1672),"Confira a data",IF(NOT(ISNUMBER(C1672)),"Confira o valor",IF(C1672&lt;=0,"Valor maior que zero",IF(COUNTIFS(Medios,D1672)&lt;&gt;1,"Escolha um meio",IF(COUNTIFS(GastoID,A1672)&lt;&gt;1,"Confira o ID da despesa",IF(SUMIFS(GastoValido,GastoID,A1672)&lt;=0,"Corrija a obrigação",IF(B1672&lt;SUMIFS(GastoFecha,GastoID,A1672),"Anterior à despesa","OK"))))))))))))</f>
        <v/>
      </c>
      <c r="H1672" s="34" t="n">
        <f aca="false">IF(G1672="OK",C1672,0)</f>
        <v>0</v>
      </c>
    </row>
    <row r="1673" customFormat="false" ht="25" hidden="false" customHeight="true" outlineLevel="0" collapsed="false">
      <c r="A1673" s="31"/>
      <c r="B1673" s="32"/>
      <c r="C1673" s="33"/>
      <c r="D1673" s="31"/>
      <c r="E1673" s="31"/>
      <c r="F1673" s="31"/>
      <c r="G1673" s="36" t="str">
        <f aca="false">IF(COUNTA(A1673:F1673)=0,"",IF(E1673="","Falta o código",IF(E1673&lt;&gt;TRIM(E1673),"Confira o código",IF(COUNTIFS(PagoID,E1673)&gt;1,"Código repetido",IF(NOT(ISNUMBER(B1673)),"Confira a data",IF(OR(B1673&lt;1,B1673&gt;73415,INT(B1673)&lt;&gt;B1673),"Confira a data",IF(NOT(ISNUMBER(C1673)),"Confira o valor",IF(C1673&lt;=0,"Valor maior que zero",IF(COUNTIFS(Medios,D1673)&lt;&gt;1,"Escolha um meio",IF(COUNTIFS(GastoID,A1673)&lt;&gt;1,"Confira o ID da despesa",IF(SUMIFS(GastoValido,GastoID,A1673)&lt;=0,"Corrija a obrigação",IF(B1673&lt;SUMIFS(GastoFecha,GastoID,A1673),"Anterior à despesa","OK"))))))))))))</f>
        <v/>
      </c>
      <c r="H1673" s="34" t="n">
        <f aca="false">IF(G1673="OK",C1673,0)</f>
        <v>0</v>
      </c>
    </row>
    <row r="1674" customFormat="false" ht="25" hidden="false" customHeight="true" outlineLevel="0" collapsed="false">
      <c r="A1674" s="31"/>
      <c r="B1674" s="32"/>
      <c r="C1674" s="33"/>
      <c r="D1674" s="31"/>
      <c r="E1674" s="31"/>
      <c r="F1674" s="31"/>
      <c r="G1674" s="36" t="str">
        <f aca="false">IF(COUNTA(A1674:F1674)=0,"",IF(E1674="","Falta o código",IF(E1674&lt;&gt;TRIM(E1674),"Confira o código",IF(COUNTIFS(PagoID,E1674)&gt;1,"Código repetido",IF(NOT(ISNUMBER(B1674)),"Confira a data",IF(OR(B1674&lt;1,B1674&gt;73415,INT(B1674)&lt;&gt;B1674),"Confira a data",IF(NOT(ISNUMBER(C1674)),"Confira o valor",IF(C1674&lt;=0,"Valor maior que zero",IF(COUNTIFS(Medios,D1674)&lt;&gt;1,"Escolha um meio",IF(COUNTIFS(GastoID,A1674)&lt;&gt;1,"Confira o ID da despesa",IF(SUMIFS(GastoValido,GastoID,A1674)&lt;=0,"Corrija a obrigação",IF(B1674&lt;SUMIFS(GastoFecha,GastoID,A1674),"Anterior à despesa","OK"))))))))))))</f>
        <v/>
      </c>
      <c r="H1674" s="34" t="n">
        <f aca="false">IF(G1674="OK",C1674,0)</f>
        <v>0</v>
      </c>
    </row>
    <row r="1675" customFormat="false" ht="25" hidden="false" customHeight="true" outlineLevel="0" collapsed="false">
      <c r="A1675" s="31"/>
      <c r="B1675" s="32"/>
      <c r="C1675" s="33"/>
      <c r="D1675" s="31"/>
      <c r="E1675" s="31"/>
      <c r="F1675" s="31"/>
      <c r="G1675" s="36" t="str">
        <f aca="false">IF(COUNTA(A1675:F1675)=0,"",IF(E1675="","Falta o código",IF(E1675&lt;&gt;TRIM(E1675),"Confira o código",IF(COUNTIFS(PagoID,E1675)&gt;1,"Código repetido",IF(NOT(ISNUMBER(B1675)),"Confira a data",IF(OR(B1675&lt;1,B1675&gt;73415,INT(B1675)&lt;&gt;B1675),"Confira a data",IF(NOT(ISNUMBER(C1675)),"Confira o valor",IF(C1675&lt;=0,"Valor maior que zero",IF(COUNTIFS(Medios,D1675)&lt;&gt;1,"Escolha um meio",IF(COUNTIFS(GastoID,A1675)&lt;&gt;1,"Confira o ID da despesa",IF(SUMIFS(GastoValido,GastoID,A1675)&lt;=0,"Corrija a obrigação",IF(B1675&lt;SUMIFS(GastoFecha,GastoID,A1675),"Anterior à despesa","OK"))))))))))))</f>
        <v/>
      </c>
      <c r="H1675" s="34" t="n">
        <f aca="false">IF(G1675="OK",C1675,0)</f>
        <v>0</v>
      </c>
    </row>
    <row r="1676" customFormat="false" ht="25" hidden="false" customHeight="true" outlineLevel="0" collapsed="false">
      <c r="A1676" s="31"/>
      <c r="B1676" s="32"/>
      <c r="C1676" s="33"/>
      <c r="D1676" s="31"/>
      <c r="E1676" s="31"/>
      <c r="F1676" s="31"/>
      <c r="G1676" s="36" t="str">
        <f aca="false">IF(COUNTA(A1676:F1676)=0,"",IF(E1676="","Falta o código",IF(E1676&lt;&gt;TRIM(E1676),"Confira o código",IF(COUNTIFS(PagoID,E1676)&gt;1,"Código repetido",IF(NOT(ISNUMBER(B1676)),"Confira a data",IF(OR(B1676&lt;1,B1676&gt;73415,INT(B1676)&lt;&gt;B1676),"Confira a data",IF(NOT(ISNUMBER(C1676)),"Confira o valor",IF(C1676&lt;=0,"Valor maior que zero",IF(COUNTIFS(Medios,D1676)&lt;&gt;1,"Escolha um meio",IF(COUNTIFS(GastoID,A1676)&lt;&gt;1,"Confira o ID da despesa",IF(SUMIFS(GastoValido,GastoID,A1676)&lt;=0,"Corrija a obrigação",IF(B1676&lt;SUMIFS(GastoFecha,GastoID,A1676),"Anterior à despesa","OK"))))))))))))</f>
        <v/>
      </c>
      <c r="H1676" s="34" t="n">
        <f aca="false">IF(G1676="OK",C1676,0)</f>
        <v>0</v>
      </c>
    </row>
    <row r="1677" customFormat="false" ht="25" hidden="false" customHeight="true" outlineLevel="0" collapsed="false">
      <c r="A1677" s="31"/>
      <c r="B1677" s="32"/>
      <c r="C1677" s="33"/>
      <c r="D1677" s="31"/>
      <c r="E1677" s="31"/>
      <c r="F1677" s="31"/>
      <c r="G1677" s="36" t="str">
        <f aca="false">IF(COUNTA(A1677:F1677)=0,"",IF(E1677="","Falta o código",IF(E1677&lt;&gt;TRIM(E1677),"Confira o código",IF(COUNTIFS(PagoID,E1677)&gt;1,"Código repetido",IF(NOT(ISNUMBER(B1677)),"Confira a data",IF(OR(B1677&lt;1,B1677&gt;73415,INT(B1677)&lt;&gt;B1677),"Confira a data",IF(NOT(ISNUMBER(C1677)),"Confira o valor",IF(C1677&lt;=0,"Valor maior que zero",IF(COUNTIFS(Medios,D1677)&lt;&gt;1,"Escolha um meio",IF(COUNTIFS(GastoID,A1677)&lt;&gt;1,"Confira o ID da despesa",IF(SUMIFS(GastoValido,GastoID,A1677)&lt;=0,"Corrija a obrigação",IF(B1677&lt;SUMIFS(GastoFecha,GastoID,A1677),"Anterior à despesa","OK"))))))))))))</f>
        <v/>
      </c>
      <c r="H1677" s="34" t="n">
        <f aca="false">IF(G1677="OK",C1677,0)</f>
        <v>0</v>
      </c>
    </row>
    <row r="1678" customFormat="false" ht="25" hidden="false" customHeight="true" outlineLevel="0" collapsed="false">
      <c r="A1678" s="31"/>
      <c r="B1678" s="32"/>
      <c r="C1678" s="33"/>
      <c r="D1678" s="31"/>
      <c r="E1678" s="31"/>
      <c r="F1678" s="31"/>
      <c r="G1678" s="36" t="str">
        <f aca="false">IF(COUNTA(A1678:F1678)=0,"",IF(E1678="","Falta o código",IF(E1678&lt;&gt;TRIM(E1678),"Confira o código",IF(COUNTIFS(PagoID,E1678)&gt;1,"Código repetido",IF(NOT(ISNUMBER(B1678)),"Confira a data",IF(OR(B1678&lt;1,B1678&gt;73415,INT(B1678)&lt;&gt;B1678),"Confira a data",IF(NOT(ISNUMBER(C1678)),"Confira o valor",IF(C1678&lt;=0,"Valor maior que zero",IF(COUNTIFS(Medios,D1678)&lt;&gt;1,"Escolha um meio",IF(COUNTIFS(GastoID,A1678)&lt;&gt;1,"Confira o ID da despesa",IF(SUMIFS(GastoValido,GastoID,A1678)&lt;=0,"Corrija a obrigação",IF(B1678&lt;SUMIFS(GastoFecha,GastoID,A1678),"Anterior à despesa","OK"))))))))))))</f>
        <v/>
      </c>
      <c r="H1678" s="34" t="n">
        <f aca="false">IF(G1678="OK",C1678,0)</f>
        <v>0</v>
      </c>
    </row>
    <row r="1679" customFormat="false" ht="25" hidden="false" customHeight="true" outlineLevel="0" collapsed="false">
      <c r="A1679" s="31"/>
      <c r="B1679" s="32"/>
      <c r="C1679" s="33"/>
      <c r="D1679" s="31"/>
      <c r="E1679" s="31"/>
      <c r="F1679" s="31"/>
      <c r="G1679" s="36" t="str">
        <f aca="false">IF(COUNTA(A1679:F1679)=0,"",IF(E1679="","Falta o código",IF(E1679&lt;&gt;TRIM(E1679),"Confira o código",IF(COUNTIFS(PagoID,E1679)&gt;1,"Código repetido",IF(NOT(ISNUMBER(B1679)),"Confira a data",IF(OR(B1679&lt;1,B1679&gt;73415,INT(B1679)&lt;&gt;B1679),"Confira a data",IF(NOT(ISNUMBER(C1679)),"Confira o valor",IF(C1679&lt;=0,"Valor maior que zero",IF(COUNTIFS(Medios,D1679)&lt;&gt;1,"Escolha um meio",IF(COUNTIFS(GastoID,A1679)&lt;&gt;1,"Confira o ID da despesa",IF(SUMIFS(GastoValido,GastoID,A1679)&lt;=0,"Corrija a obrigação",IF(B1679&lt;SUMIFS(GastoFecha,GastoID,A1679),"Anterior à despesa","OK"))))))))))))</f>
        <v/>
      </c>
      <c r="H1679" s="34" t="n">
        <f aca="false">IF(G1679="OK",C1679,0)</f>
        <v>0</v>
      </c>
    </row>
    <row r="1680" customFormat="false" ht="25" hidden="false" customHeight="true" outlineLevel="0" collapsed="false">
      <c r="A1680" s="31"/>
      <c r="B1680" s="32"/>
      <c r="C1680" s="33"/>
      <c r="D1680" s="31"/>
      <c r="E1680" s="31"/>
      <c r="F1680" s="31"/>
      <c r="G1680" s="36" t="str">
        <f aca="false">IF(COUNTA(A1680:F1680)=0,"",IF(E1680="","Falta o código",IF(E1680&lt;&gt;TRIM(E1680),"Confira o código",IF(COUNTIFS(PagoID,E1680)&gt;1,"Código repetido",IF(NOT(ISNUMBER(B1680)),"Confira a data",IF(OR(B1680&lt;1,B1680&gt;73415,INT(B1680)&lt;&gt;B1680),"Confira a data",IF(NOT(ISNUMBER(C1680)),"Confira o valor",IF(C1680&lt;=0,"Valor maior que zero",IF(COUNTIFS(Medios,D1680)&lt;&gt;1,"Escolha um meio",IF(COUNTIFS(GastoID,A1680)&lt;&gt;1,"Confira o ID da despesa",IF(SUMIFS(GastoValido,GastoID,A1680)&lt;=0,"Corrija a obrigação",IF(B1680&lt;SUMIFS(GastoFecha,GastoID,A1680),"Anterior à despesa","OK"))))))))))))</f>
        <v/>
      </c>
      <c r="H1680" s="34" t="n">
        <f aca="false">IF(G1680="OK",C1680,0)</f>
        <v>0</v>
      </c>
    </row>
    <row r="1681" customFormat="false" ht="25" hidden="false" customHeight="true" outlineLevel="0" collapsed="false">
      <c r="A1681" s="31"/>
      <c r="B1681" s="32"/>
      <c r="C1681" s="33"/>
      <c r="D1681" s="31"/>
      <c r="E1681" s="31"/>
      <c r="F1681" s="31"/>
      <c r="G1681" s="36" t="str">
        <f aca="false">IF(COUNTA(A1681:F1681)=0,"",IF(E1681="","Falta o código",IF(E1681&lt;&gt;TRIM(E1681),"Confira o código",IF(COUNTIFS(PagoID,E1681)&gt;1,"Código repetido",IF(NOT(ISNUMBER(B1681)),"Confira a data",IF(OR(B1681&lt;1,B1681&gt;73415,INT(B1681)&lt;&gt;B1681),"Confira a data",IF(NOT(ISNUMBER(C1681)),"Confira o valor",IF(C1681&lt;=0,"Valor maior que zero",IF(COUNTIFS(Medios,D1681)&lt;&gt;1,"Escolha um meio",IF(COUNTIFS(GastoID,A1681)&lt;&gt;1,"Confira o ID da despesa",IF(SUMIFS(GastoValido,GastoID,A1681)&lt;=0,"Corrija a obrigação",IF(B1681&lt;SUMIFS(GastoFecha,GastoID,A1681),"Anterior à despesa","OK"))))))))))))</f>
        <v/>
      </c>
      <c r="H1681" s="34" t="n">
        <f aca="false">IF(G1681="OK",C1681,0)</f>
        <v>0</v>
      </c>
    </row>
    <row r="1682" customFormat="false" ht="25" hidden="false" customHeight="true" outlineLevel="0" collapsed="false">
      <c r="A1682" s="31"/>
      <c r="B1682" s="32"/>
      <c r="C1682" s="33"/>
      <c r="D1682" s="31"/>
      <c r="E1682" s="31"/>
      <c r="F1682" s="31"/>
      <c r="G1682" s="36" t="str">
        <f aca="false">IF(COUNTA(A1682:F1682)=0,"",IF(E1682="","Falta o código",IF(E1682&lt;&gt;TRIM(E1682),"Confira o código",IF(COUNTIFS(PagoID,E1682)&gt;1,"Código repetido",IF(NOT(ISNUMBER(B1682)),"Confira a data",IF(OR(B1682&lt;1,B1682&gt;73415,INT(B1682)&lt;&gt;B1682),"Confira a data",IF(NOT(ISNUMBER(C1682)),"Confira o valor",IF(C1682&lt;=0,"Valor maior que zero",IF(COUNTIFS(Medios,D1682)&lt;&gt;1,"Escolha um meio",IF(COUNTIFS(GastoID,A1682)&lt;&gt;1,"Confira o ID da despesa",IF(SUMIFS(GastoValido,GastoID,A1682)&lt;=0,"Corrija a obrigação",IF(B1682&lt;SUMIFS(GastoFecha,GastoID,A1682),"Anterior à despesa","OK"))))))))))))</f>
        <v/>
      </c>
      <c r="H1682" s="34" t="n">
        <f aca="false">IF(G1682="OK",C1682,0)</f>
        <v>0</v>
      </c>
    </row>
    <row r="1683" customFormat="false" ht="25" hidden="false" customHeight="true" outlineLevel="0" collapsed="false">
      <c r="A1683" s="31"/>
      <c r="B1683" s="32"/>
      <c r="C1683" s="33"/>
      <c r="D1683" s="31"/>
      <c r="E1683" s="31"/>
      <c r="F1683" s="31"/>
      <c r="G1683" s="36" t="str">
        <f aca="false">IF(COUNTA(A1683:F1683)=0,"",IF(E1683="","Falta o código",IF(E1683&lt;&gt;TRIM(E1683),"Confira o código",IF(COUNTIFS(PagoID,E1683)&gt;1,"Código repetido",IF(NOT(ISNUMBER(B1683)),"Confira a data",IF(OR(B1683&lt;1,B1683&gt;73415,INT(B1683)&lt;&gt;B1683),"Confira a data",IF(NOT(ISNUMBER(C1683)),"Confira o valor",IF(C1683&lt;=0,"Valor maior que zero",IF(COUNTIFS(Medios,D1683)&lt;&gt;1,"Escolha um meio",IF(COUNTIFS(GastoID,A1683)&lt;&gt;1,"Confira o ID da despesa",IF(SUMIFS(GastoValido,GastoID,A1683)&lt;=0,"Corrija a obrigação",IF(B1683&lt;SUMIFS(GastoFecha,GastoID,A1683),"Anterior à despesa","OK"))))))))))))</f>
        <v/>
      </c>
      <c r="H1683" s="34" t="n">
        <f aca="false">IF(G1683="OK",C1683,0)</f>
        <v>0</v>
      </c>
    </row>
    <row r="1684" customFormat="false" ht="25" hidden="false" customHeight="true" outlineLevel="0" collapsed="false">
      <c r="A1684" s="31"/>
      <c r="B1684" s="32"/>
      <c r="C1684" s="33"/>
      <c r="D1684" s="31"/>
      <c r="E1684" s="31"/>
      <c r="F1684" s="31"/>
      <c r="G1684" s="36" t="str">
        <f aca="false">IF(COUNTA(A1684:F1684)=0,"",IF(E1684="","Falta o código",IF(E1684&lt;&gt;TRIM(E1684),"Confira o código",IF(COUNTIFS(PagoID,E1684)&gt;1,"Código repetido",IF(NOT(ISNUMBER(B1684)),"Confira a data",IF(OR(B1684&lt;1,B1684&gt;73415,INT(B1684)&lt;&gt;B1684),"Confira a data",IF(NOT(ISNUMBER(C1684)),"Confira o valor",IF(C1684&lt;=0,"Valor maior que zero",IF(COUNTIFS(Medios,D1684)&lt;&gt;1,"Escolha um meio",IF(COUNTIFS(GastoID,A1684)&lt;&gt;1,"Confira o ID da despesa",IF(SUMIFS(GastoValido,GastoID,A1684)&lt;=0,"Corrija a obrigação",IF(B1684&lt;SUMIFS(GastoFecha,GastoID,A1684),"Anterior à despesa","OK"))))))))))))</f>
        <v/>
      </c>
      <c r="H1684" s="34" t="n">
        <f aca="false">IF(G1684="OK",C1684,0)</f>
        <v>0</v>
      </c>
    </row>
    <row r="1685" customFormat="false" ht="25" hidden="false" customHeight="true" outlineLevel="0" collapsed="false">
      <c r="A1685" s="31"/>
      <c r="B1685" s="32"/>
      <c r="C1685" s="33"/>
      <c r="D1685" s="31"/>
      <c r="E1685" s="31"/>
      <c r="F1685" s="31"/>
      <c r="G1685" s="36" t="str">
        <f aca="false">IF(COUNTA(A1685:F1685)=0,"",IF(E1685="","Falta o código",IF(E1685&lt;&gt;TRIM(E1685),"Confira o código",IF(COUNTIFS(PagoID,E1685)&gt;1,"Código repetido",IF(NOT(ISNUMBER(B1685)),"Confira a data",IF(OR(B1685&lt;1,B1685&gt;73415,INT(B1685)&lt;&gt;B1685),"Confira a data",IF(NOT(ISNUMBER(C1685)),"Confira o valor",IF(C1685&lt;=0,"Valor maior que zero",IF(COUNTIFS(Medios,D1685)&lt;&gt;1,"Escolha um meio",IF(COUNTIFS(GastoID,A1685)&lt;&gt;1,"Confira o ID da despesa",IF(SUMIFS(GastoValido,GastoID,A1685)&lt;=0,"Corrija a obrigação",IF(B1685&lt;SUMIFS(GastoFecha,GastoID,A1685),"Anterior à despesa","OK"))))))))))))</f>
        <v/>
      </c>
      <c r="H1685" s="34" t="n">
        <f aca="false">IF(G1685="OK",C1685,0)</f>
        <v>0</v>
      </c>
    </row>
    <row r="1686" customFormat="false" ht="25" hidden="false" customHeight="true" outlineLevel="0" collapsed="false">
      <c r="A1686" s="31"/>
      <c r="B1686" s="32"/>
      <c r="C1686" s="33"/>
      <c r="D1686" s="31"/>
      <c r="E1686" s="31"/>
      <c r="F1686" s="31"/>
      <c r="G1686" s="36" t="str">
        <f aca="false">IF(COUNTA(A1686:F1686)=0,"",IF(E1686="","Falta o código",IF(E1686&lt;&gt;TRIM(E1686),"Confira o código",IF(COUNTIFS(PagoID,E1686)&gt;1,"Código repetido",IF(NOT(ISNUMBER(B1686)),"Confira a data",IF(OR(B1686&lt;1,B1686&gt;73415,INT(B1686)&lt;&gt;B1686),"Confira a data",IF(NOT(ISNUMBER(C1686)),"Confira o valor",IF(C1686&lt;=0,"Valor maior que zero",IF(COUNTIFS(Medios,D1686)&lt;&gt;1,"Escolha um meio",IF(COUNTIFS(GastoID,A1686)&lt;&gt;1,"Confira o ID da despesa",IF(SUMIFS(GastoValido,GastoID,A1686)&lt;=0,"Corrija a obrigação",IF(B1686&lt;SUMIFS(GastoFecha,GastoID,A1686),"Anterior à despesa","OK"))))))))))))</f>
        <v/>
      </c>
      <c r="H1686" s="34" t="n">
        <f aca="false">IF(G1686="OK",C1686,0)</f>
        <v>0</v>
      </c>
    </row>
    <row r="1687" customFormat="false" ht="25" hidden="false" customHeight="true" outlineLevel="0" collapsed="false">
      <c r="A1687" s="31"/>
      <c r="B1687" s="32"/>
      <c r="C1687" s="33"/>
      <c r="D1687" s="31"/>
      <c r="E1687" s="31"/>
      <c r="F1687" s="31"/>
      <c r="G1687" s="36" t="str">
        <f aca="false">IF(COUNTA(A1687:F1687)=0,"",IF(E1687="","Falta o código",IF(E1687&lt;&gt;TRIM(E1687),"Confira o código",IF(COUNTIFS(PagoID,E1687)&gt;1,"Código repetido",IF(NOT(ISNUMBER(B1687)),"Confira a data",IF(OR(B1687&lt;1,B1687&gt;73415,INT(B1687)&lt;&gt;B1687),"Confira a data",IF(NOT(ISNUMBER(C1687)),"Confira o valor",IF(C1687&lt;=0,"Valor maior que zero",IF(COUNTIFS(Medios,D1687)&lt;&gt;1,"Escolha um meio",IF(COUNTIFS(GastoID,A1687)&lt;&gt;1,"Confira o ID da despesa",IF(SUMIFS(GastoValido,GastoID,A1687)&lt;=0,"Corrija a obrigação",IF(B1687&lt;SUMIFS(GastoFecha,GastoID,A1687),"Anterior à despesa","OK"))))))))))))</f>
        <v/>
      </c>
      <c r="H1687" s="34" t="n">
        <f aca="false">IF(G1687="OK",C1687,0)</f>
        <v>0</v>
      </c>
    </row>
    <row r="1688" customFormat="false" ht="25" hidden="false" customHeight="true" outlineLevel="0" collapsed="false">
      <c r="A1688" s="31"/>
      <c r="B1688" s="32"/>
      <c r="C1688" s="33"/>
      <c r="D1688" s="31"/>
      <c r="E1688" s="31"/>
      <c r="F1688" s="31"/>
      <c r="G1688" s="36" t="str">
        <f aca="false">IF(COUNTA(A1688:F1688)=0,"",IF(E1688="","Falta o código",IF(E1688&lt;&gt;TRIM(E1688),"Confira o código",IF(COUNTIFS(PagoID,E1688)&gt;1,"Código repetido",IF(NOT(ISNUMBER(B1688)),"Confira a data",IF(OR(B1688&lt;1,B1688&gt;73415,INT(B1688)&lt;&gt;B1688),"Confira a data",IF(NOT(ISNUMBER(C1688)),"Confira o valor",IF(C1688&lt;=0,"Valor maior que zero",IF(COUNTIFS(Medios,D1688)&lt;&gt;1,"Escolha um meio",IF(COUNTIFS(GastoID,A1688)&lt;&gt;1,"Confira o ID da despesa",IF(SUMIFS(GastoValido,GastoID,A1688)&lt;=0,"Corrija a obrigação",IF(B1688&lt;SUMIFS(GastoFecha,GastoID,A1688),"Anterior à despesa","OK"))))))))))))</f>
        <v/>
      </c>
      <c r="H1688" s="34" t="n">
        <f aca="false">IF(G1688="OK",C1688,0)</f>
        <v>0</v>
      </c>
    </row>
    <row r="1689" customFormat="false" ht="25" hidden="false" customHeight="true" outlineLevel="0" collapsed="false">
      <c r="A1689" s="31"/>
      <c r="B1689" s="32"/>
      <c r="C1689" s="33"/>
      <c r="D1689" s="31"/>
      <c r="E1689" s="31"/>
      <c r="F1689" s="31"/>
      <c r="G1689" s="36" t="str">
        <f aca="false">IF(COUNTA(A1689:F1689)=0,"",IF(E1689="","Falta o código",IF(E1689&lt;&gt;TRIM(E1689),"Confira o código",IF(COUNTIFS(PagoID,E1689)&gt;1,"Código repetido",IF(NOT(ISNUMBER(B1689)),"Confira a data",IF(OR(B1689&lt;1,B1689&gt;73415,INT(B1689)&lt;&gt;B1689),"Confira a data",IF(NOT(ISNUMBER(C1689)),"Confira o valor",IF(C1689&lt;=0,"Valor maior que zero",IF(COUNTIFS(Medios,D1689)&lt;&gt;1,"Escolha um meio",IF(COUNTIFS(GastoID,A1689)&lt;&gt;1,"Confira o ID da despesa",IF(SUMIFS(GastoValido,GastoID,A1689)&lt;=0,"Corrija a obrigação",IF(B1689&lt;SUMIFS(GastoFecha,GastoID,A1689),"Anterior à despesa","OK"))))))))))))</f>
        <v/>
      </c>
      <c r="H1689" s="34" t="n">
        <f aca="false">IF(G1689="OK",C1689,0)</f>
        <v>0</v>
      </c>
    </row>
    <row r="1690" customFormat="false" ht="25" hidden="false" customHeight="true" outlineLevel="0" collapsed="false">
      <c r="A1690" s="31"/>
      <c r="B1690" s="32"/>
      <c r="C1690" s="33"/>
      <c r="D1690" s="31"/>
      <c r="E1690" s="31"/>
      <c r="F1690" s="31"/>
      <c r="G1690" s="36" t="str">
        <f aca="false">IF(COUNTA(A1690:F1690)=0,"",IF(E1690="","Falta o código",IF(E1690&lt;&gt;TRIM(E1690),"Confira o código",IF(COUNTIFS(PagoID,E1690)&gt;1,"Código repetido",IF(NOT(ISNUMBER(B1690)),"Confira a data",IF(OR(B1690&lt;1,B1690&gt;73415,INT(B1690)&lt;&gt;B1690),"Confira a data",IF(NOT(ISNUMBER(C1690)),"Confira o valor",IF(C1690&lt;=0,"Valor maior que zero",IF(COUNTIFS(Medios,D1690)&lt;&gt;1,"Escolha um meio",IF(COUNTIFS(GastoID,A1690)&lt;&gt;1,"Confira o ID da despesa",IF(SUMIFS(GastoValido,GastoID,A1690)&lt;=0,"Corrija a obrigação",IF(B1690&lt;SUMIFS(GastoFecha,GastoID,A1690),"Anterior à despesa","OK"))))))))))))</f>
        <v/>
      </c>
      <c r="H1690" s="34" t="n">
        <f aca="false">IF(G1690="OK",C1690,0)</f>
        <v>0</v>
      </c>
    </row>
    <row r="1691" customFormat="false" ht="25" hidden="false" customHeight="true" outlineLevel="0" collapsed="false">
      <c r="A1691" s="31"/>
      <c r="B1691" s="32"/>
      <c r="C1691" s="33"/>
      <c r="D1691" s="31"/>
      <c r="E1691" s="31"/>
      <c r="F1691" s="31"/>
      <c r="G1691" s="36" t="str">
        <f aca="false">IF(COUNTA(A1691:F1691)=0,"",IF(E1691="","Falta o código",IF(E1691&lt;&gt;TRIM(E1691),"Confira o código",IF(COUNTIFS(PagoID,E1691)&gt;1,"Código repetido",IF(NOT(ISNUMBER(B1691)),"Confira a data",IF(OR(B1691&lt;1,B1691&gt;73415,INT(B1691)&lt;&gt;B1691),"Confira a data",IF(NOT(ISNUMBER(C1691)),"Confira o valor",IF(C1691&lt;=0,"Valor maior que zero",IF(COUNTIFS(Medios,D1691)&lt;&gt;1,"Escolha um meio",IF(COUNTIFS(GastoID,A1691)&lt;&gt;1,"Confira o ID da despesa",IF(SUMIFS(GastoValido,GastoID,A1691)&lt;=0,"Corrija a obrigação",IF(B1691&lt;SUMIFS(GastoFecha,GastoID,A1691),"Anterior à despesa","OK"))))))))))))</f>
        <v/>
      </c>
      <c r="H1691" s="34" t="n">
        <f aca="false">IF(G1691="OK",C1691,0)</f>
        <v>0</v>
      </c>
    </row>
    <row r="1692" customFormat="false" ht="25" hidden="false" customHeight="true" outlineLevel="0" collapsed="false">
      <c r="A1692" s="31"/>
      <c r="B1692" s="32"/>
      <c r="C1692" s="33"/>
      <c r="D1692" s="31"/>
      <c r="E1692" s="31"/>
      <c r="F1692" s="31"/>
      <c r="G1692" s="36" t="str">
        <f aca="false">IF(COUNTA(A1692:F1692)=0,"",IF(E1692="","Falta o código",IF(E1692&lt;&gt;TRIM(E1692),"Confira o código",IF(COUNTIFS(PagoID,E1692)&gt;1,"Código repetido",IF(NOT(ISNUMBER(B1692)),"Confira a data",IF(OR(B1692&lt;1,B1692&gt;73415,INT(B1692)&lt;&gt;B1692),"Confira a data",IF(NOT(ISNUMBER(C1692)),"Confira o valor",IF(C1692&lt;=0,"Valor maior que zero",IF(COUNTIFS(Medios,D1692)&lt;&gt;1,"Escolha um meio",IF(COUNTIFS(GastoID,A1692)&lt;&gt;1,"Confira o ID da despesa",IF(SUMIFS(GastoValido,GastoID,A1692)&lt;=0,"Corrija a obrigação",IF(B1692&lt;SUMIFS(GastoFecha,GastoID,A1692),"Anterior à despesa","OK"))))))))))))</f>
        <v/>
      </c>
      <c r="H1692" s="34" t="n">
        <f aca="false">IF(G1692="OK",C1692,0)</f>
        <v>0</v>
      </c>
    </row>
    <row r="1693" customFormat="false" ht="25" hidden="false" customHeight="true" outlineLevel="0" collapsed="false">
      <c r="A1693" s="31"/>
      <c r="B1693" s="32"/>
      <c r="C1693" s="33"/>
      <c r="D1693" s="31"/>
      <c r="E1693" s="31"/>
      <c r="F1693" s="31"/>
      <c r="G1693" s="36" t="str">
        <f aca="false">IF(COUNTA(A1693:F1693)=0,"",IF(E1693="","Falta o código",IF(E1693&lt;&gt;TRIM(E1693),"Confira o código",IF(COUNTIFS(PagoID,E1693)&gt;1,"Código repetido",IF(NOT(ISNUMBER(B1693)),"Confira a data",IF(OR(B1693&lt;1,B1693&gt;73415,INT(B1693)&lt;&gt;B1693),"Confira a data",IF(NOT(ISNUMBER(C1693)),"Confira o valor",IF(C1693&lt;=0,"Valor maior que zero",IF(COUNTIFS(Medios,D1693)&lt;&gt;1,"Escolha um meio",IF(COUNTIFS(GastoID,A1693)&lt;&gt;1,"Confira o ID da despesa",IF(SUMIFS(GastoValido,GastoID,A1693)&lt;=0,"Corrija a obrigação",IF(B1693&lt;SUMIFS(GastoFecha,GastoID,A1693),"Anterior à despesa","OK"))))))))))))</f>
        <v/>
      </c>
      <c r="H1693" s="34" t="n">
        <f aca="false">IF(G1693="OK",C1693,0)</f>
        <v>0</v>
      </c>
    </row>
    <row r="1694" customFormat="false" ht="25" hidden="false" customHeight="true" outlineLevel="0" collapsed="false">
      <c r="A1694" s="31"/>
      <c r="B1694" s="32"/>
      <c r="C1694" s="33"/>
      <c r="D1694" s="31"/>
      <c r="E1694" s="31"/>
      <c r="F1694" s="31"/>
      <c r="G1694" s="36" t="str">
        <f aca="false">IF(COUNTA(A1694:F1694)=0,"",IF(E1694="","Falta o código",IF(E1694&lt;&gt;TRIM(E1694),"Confira o código",IF(COUNTIFS(PagoID,E1694)&gt;1,"Código repetido",IF(NOT(ISNUMBER(B1694)),"Confira a data",IF(OR(B1694&lt;1,B1694&gt;73415,INT(B1694)&lt;&gt;B1694),"Confira a data",IF(NOT(ISNUMBER(C1694)),"Confira o valor",IF(C1694&lt;=0,"Valor maior que zero",IF(COUNTIFS(Medios,D1694)&lt;&gt;1,"Escolha um meio",IF(COUNTIFS(GastoID,A1694)&lt;&gt;1,"Confira o ID da despesa",IF(SUMIFS(GastoValido,GastoID,A1694)&lt;=0,"Corrija a obrigação",IF(B1694&lt;SUMIFS(GastoFecha,GastoID,A1694),"Anterior à despesa","OK"))))))))))))</f>
        <v/>
      </c>
      <c r="H1694" s="34" t="n">
        <f aca="false">IF(G1694="OK",C1694,0)</f>
        <v>0</v>
      </c>
    </row>
    <row r="1695" customFormat="false" ht="25" hidden="false" customHeight="true" outlineLevel="0" collapsed="false">
      <c r="A1695" s="31"/>
      <c r="B1695" s="32"/>
      <c r="C1695" s="33"/>
      <c r="D1695" s="31"/>
      <c r="E1695" s="31"/>
      <c r="F1695" s="31"/>
      <c r="G1695" s="36" t="str">
        <f aca="false">IF(COUNTA(A1695:F1695)=0,"",IF(E1695="","Falta o código",IF(E1695&lt;&gt;TRIM(E1695),"Confira o código",IF(COUNTIFS(PagoID,E1695)&gt;1,"Código repetido",IF(NOT(ISNUMBER(B1695)),"Confira a data",IF(OR(B1695&lt;1,B1695&gt;73415,INT(B1695)&lt;&gt;B1695),"Confira a data",IF(NOT(ISNUMBER(C1695)),"Confira o valor",IF(C1695&lt;=0,"Valor maior que zero",IF(COUNTIFS(Medios,D1695)&lt;&gt;1,"Escolha um meio",IF(COUNTIFS(GastoID,A1695)&lt;&gt;1,"Confira o ID da despesa",IF(SUMIFS(GastoValido,GastoID,A1695)&lt;=0,"Corrija a obrigação",IF(B1695&lt;SUMIFS(GastoFecha,GastoID,A1695),"Anterior à despesa","OK"))))))))))))</f>
        <v/>
      </c>
      <c r="H1695" s="34" t="n">
        <f aca="false">IF(G1695="OK",C1695,0)</f>
        <v>0</v>
      </c>
    </row>
    <row r="1696" customFormat="false" ht="25" hidden="false" customHeight="true" outlineLevel="0" collapsed="false">
      <c r="A1696" s="31"/>
      <c r="B1696" s="32"/>
      <c r="C1696" s="33"/>
      <c r="D1696" s="31"/>
      <c r="E1696" s="31"/>
      <c r="F1696" s="31"/>
      <c r="G1696" s="36" t="str">
        <f aca="false">IF(COUNTA(A1696:F1696)=0,"",IF(E1696="","Falta o código",IF(E1696&lt;&gt;TRIM(E1696),"Confira o código",IF(COUNTIFS(PagoID,E1696)&gt;1,"Código repetido",IF(NOT(ISNUMBER(B1696)),"Confira a data",IF(OR(B1696&lt;1,B1696&gt;73415,INT(B1696)&lt;&gt;B1696),"Confira a data",IF(NOT(ISNUMBER(C1696)),"Confira o valor",IF(C1696&lt;=0,"Valor maior que zero",IF(COUNTIFS(Medios,D1696)&lt;&gt;1,"Escolha um meio",IF(COUNTIFS(GastoID,A1696)&lt;&gt;1,"Confira o ID da despesa",IF(SUMIFS(GastoValido,GastoID,A1696)&lt;=0,"Corrija a obrigação",IF(B1696&lt;SUMIFS(GastoFecha,GastoID,A1696),"Anterior à despesa","OK"))))))))))))</f>
        <v/>
      </c>
      <c r="H1696" s="34" t="n">
        <f aca="false">IF(G1696="OK",C1696,0)</f>
        <v>0</v>
      </c>
    </row>
    <row r="1697" customFormat="false" ht="25" hidden="false" customHeight="true" outlineLevel="0" collapsed="false">
      <c r="A1697" s="31"/>
      <c r="B1697" s="32"/>
      <c r="C1697" s="33"/>
      <c r="D1697" s="31"/>
      <c r="E1697" s="31"/>
      <c r="F1697" s="31"/>
      <c r="G1697" s="36" t="str">
        <f aca="false">IF(COUNTA(A1697:F1697)=0,"",IF(E1697="","Falta o código",IF(E1697&lt;&gt;TRIM(E1697),"Confira o código",IF(COUNTIFS(PagoID,E1697)&gt;1,"Código repetido",IF(NOT(ISNUMBER(B1697)),"Confira a data",IF(OR(B1697&lt;1,B1697&gt;73415,INT(B1697)&lt;&gt;B1697),"Confira a data",IF(NOT(ISNUMBER(C1697)),"Confira o valor",IF(C1697&lt;=0,"Valor maior que zero",IF(COUNTIFS(Medios,D1697)&lt;&gt;1,"Escolha um meio",IF(COUNTIFS(GastoID,A1697)&lt;&gt;1,"Confira o ID da despesa",IF(SUMIFS(GastoValido,GastoID,A1697)&lt;=0,"Corrija a obrigação",IF(B1697&lt;SUMIFS(GastoFecha,GastoID,A1697),"Anterior à despesa","OK"))))))))))))</f>
        <v/>
      </c>
      <c r="H1697" s="34" t="n">
        <f aca="false">IF(G1697="OK",C1697,0)</f>
        <v>0</v>
      </c>
    </row>
    <row r="1698" customFormat="false" ht="25" hidden="false" customHeight="true" outlineLevel="0" collapsed="false">
      <c r="A1698" s="31"/>
      <c r="B1698" s="32"/>
      <c r="C1698" s="33"/>
      <c r="D1698" s="31"/>
      <c r="E1698" s="31"/>
      <c r="F1698" s="31"/>
      <c r="G1698" s="36" t="str">
        <f aca="false">IF(COUNTA(A1698:F1698)=0,"",IF(E1698="","Falta o código",IF(E1698&lt;&gt;TRIM(E1698),"Confira o código",IF(COUNTIFS(PagoID,E1698)&gt;1,"Código repetido",IF(NOT(ISNUMBER(B1698)),"Confira a data",IF(OR(B1698&lt;1,B1698&gt;73415,INT(B1698)&lt;&gt;B1698),"Confira a data",IF(NOT(ISNUMBER(C1698)),"Confira o valor",IF(C1698&lt;=0,"Valor maior que zero",IF(COUNTIFS(Medios,D1698)&lt;&gt;1,"Escolha um meio",IF(COUNTIFS(GastoID,A1698)&lt;&gt;1,"Confira o ID da despesa",IF(SUMIFS(GastoValido,GastoID,A1698)&lt;=0,"Corrija a obrigação",IF(B1698&lt;SUMIFS(GastoFecha,GastoID,A1698),"Anterior à despesa","OK"))))))))))))</f>
        <v/>
      </c>
      <c r="H1698" s="34" t="n">
        <f aca="false">IF(G1698="OK",C1698,0)</f>
        <v>0</v>
      </c>
    </row>
    <row r="1699" customFormat="false" ht="25" hidden="false" customHeight="true" outlineLevel="0" collapsed="false">
      <c r="A1699" s="31"/>
      <c r="B1699" s="32"/>
      <c r="C1699" s="33"/>
      <c r="D1699" s="31"/>
      <c r="E1699" s="31"/>
      <c r="F1699" s="31"/>
      <c r="G1699" s="36" t="str">
        <f aca="false">IF(COUNTA(A1699:F1699)=0,"",IF(E1699="","Falta o código",IF(E1699&lt;&gt;TRIM(E1699),"Confira o código",IF(COUNTIFS(PagoID,E1699)&gt;1,"Código repetido",IF(NOT(ISNUMBER(B1699)),"Confira a data",IF(OR(B1699&lt;1,B1699&gt;73415,INT(B1699)&lt;&gt;B1699),"Confira a data",IF(NOT(ISNUMBER(C1699)),"Confira o valor",IF(C1699&lt;=0,"Valor maior que zero",IF(COUNTIFS(Medios,D1699)&lt;&gt;1,"Escolha um meio",IF(COUNTIFS(GastoID,A1699)&lt;&gt;1,"Confira o ID da despesa",IF(SUMIFS(GastoValido,GastoID,A1699)&lt;=0,"Corrija a obrigação",IF(B1699&lt;SUMIFS(GastoFecha,GastoID,A1699),"Anterior à despesa","OK"))))))))))))</f>
        <v/>
      </c>
      <c r="H1699" s="34" t="n">
        <f aca="false">IF(G1699="OK",C1699,0)</f>
        <v>0</v>
      </c>
    </row>
    <row r="1700" customFormat="false" ht="25" hidden="false" customHeight="true" outlineLevel="0" collapsed="false">
      <c r="A1700" s="31"/>
      <c r="B1700" s="32"/>
      <c r="C1700" s="33"/>
      <c r="D1700" s="31"/>
      <c r="E1700" s="31"/>
      <c r="F1700" s="31"/>
      <c r="G1700" s="36" t="str">
        <f aca="false">IF(COUNTA(A1700:F1700)=0,"",IF(E1700="","Falta o código",IF(E1700&lt;&gt;TRIM(E1700),"Confira o código",IF(COUNTIFS(PagoID,E1700)&gt;1,"Código repetido",IF(NOT(ISNUMBER(B1700)),"Confira a data",IF(OR(B1700&lt;1,B1700&gt;73415,INT(B1700)&lt;&gt;B1700),"Confira a data",IF(NOT(ISNUMBER(C1700)),"Confira o valor",IF(C1700&lt;=0,"Valor maior que zero",IF(COUNTIFS(Medios,D1700)&lt;&gt;1,"Escolha um meio",IF(COUNTIFS(GastoID,A1700)&lt;&gt;1,"Confira o ID da despesa",IF(SUMIFS(GastoValido,GastoID,A1700)&lt;=0,"Corrija a obrigação",IF(B1700&lt;SUMIFS(GastoFecha,GastoID,A1700),"Anterior à despesa","OK"))))))))))))</f>
        <v/>
      </c>
      <c r="H1700" s="34" t="n">
        <f aca="false">IF(G1700="OK",C1700,0)</f>
        <v>0</v>
      </c>
    </row>
    <row r="1701" customFormat="false" ht="25" hidden="false" customHeight="true" outlineLevel="0" collapsed="false">
      <c r="A1701" s="31"/>
      <c r="B1701" s="32"/>
      <c r="C1701" s="33"/>
      <c r="D1701" s="31"/>
      <c r="E1701" s="31"/>
      <c r="F1701" s="31"/>
      <c r="G1701" s="36" t="str">
        <f aca="false">IF(COUNTA(A1701:F1701)=0,"",IF(E1701="","Falta o código",IF(E1701&lt;&gt;TRIM(E1701),"Confira o código",IF(COUNTIFS(PagoID,E1701)&gt;1,"Código repetido",IF(NOT(ISNUMBER(B1701)),"Confira a data",IF(OR(B1701&lt;1,B1701&gt;73415,INT(B1701)&lt;&gt;B1701),"Confira a data",IF(NOT(ISNUMBER(C1701)),"Confira o valor",IF(C1701&lt;=0,"Valor maior que zero",IF(COUNTIFS(Medios,D1701)&lt;&gt;1,"Escolha um meio",IF(COUNTIFS(GastoID,A1701)&lt;&gt;1,"Confira o ID da despesa",IF(SUMIFS(GastoValido,GastoID,A1701)&lt;=0,"Corrija a obrigação",IF(B1701&lt;SUMIFS(GastoFecha,GastoID,A1701),"Anterior à despesa","OK"))))))))))))</f>
        <v/>
      </c>
      <c r="H1701" s="34" t="n">
        <f aca="false">IF(G1701="OK",C1701,0)</f>
        <v>0</v>
      </c>
    </row>
    <row r="1702" customFormat="false" ht="25" hidden="false" customHeight="true" outlineLevel="0" collapsed="false">
      <c r="A1702" s="31"/>
      <c r="B1702" s="32"/>
      <c r="C1702" s="33"/>
      <c r="D1702" s="31"/>
      <c r="E1702" s="31"/>
      <c r="F1702" s="31"/>
      <c r="G1702" s="36" t="str">
        <f aca="false">IF(COUNTA(A1702:F1702)=0,"",IF(E1702="","Falta o código",IF(E1702&lt;&gt;TRIM(E1702),"Confira o código",IF(COUNTIFS(PagoID,E1702)&gt;1,"Código repetido",IF(NOT(ISNUMBER(B1702)),"Confira a data",IF(OR(B1702&lt;1,B1702&gt;73415,INT(B1702)&lt;&gt;B1702),"Confira a data",IF(NOT(ISNUMBER(C1702)),"Confira o valor",IF(C1702&lt;=0,"Valor maior que zero",IF(COUNTIFS(Medios,D1702)&lt;&gt;1,"Escolha um meio",IF(COUNTIFS(GastoID,A1702)&lt;&gt;1,"Confira o ID da despesa",IF(SUMIFS(GastoValido,GastoID,A1702)&lt;=0,"Corrija a obrigação",IF(B1702&lt;SUMIFS(GastoFecha,GastoID,A1702),"Anterior à despesa","OK"))))))))))))</f>
        <v/>
      </c>
      <c r="H1702" s="34" t="n">
        <f aca="false">IF(G1702="OK",C1702,0)</f>
        <v>0</v>
      </c>
    </row>
    <row r="1703" customFormat="false" ht="25" hidden="false" customHeight="true" outlineLevel="0" collapsed="false">
      <c r="A1703" s="31"/>
      <c r="B1703" s="32"/>
      <c r="C1703" s="33"/>
      <c r="D1703" s="31"/>
      <c r="E1703" s="31"/>
      <c r="F1703" s="31"/>
      <c r="G1703" s="36" t="str">
        <f aca="false">IF(COUNTA(A1703:F1703)=0,"",IF(E1703="","Falta o código",IF(E1703&lt;&gt;TRIM(E1703),"Confira o código",IF(COUNTIFS(PagoID,E1703)&gt;1,"Código repetido",IF(NOT(ISNUMBER(B1703)),"Confira a data",IF(OR(B1703&lt;1,B1703&gt;73415,INT(B1703)&lt;&gt;B1703),"Confira a data",IF(NOT(ISNUMBER(C1703)),"Confira o valor",IF(C1703&lt;=0,"Valor maior que zero",IF(COUNTIFS(Medios,D1703)&lt;&gt;1,"Escolha um meio",IF(COUNTIFS(GastoID,A1703)&lt;&gt;1,"Confira o ID da despesa",IF(SUMIFS(GastoValido,GastoID,A1703)&lt;=0,"Corrija a obrigação",IF(B1703&lt;SUMIFS(GastoFecha,GastoID,A1703),"Anterior à despesa","OK"))))))))))))</f>
        <v/>
      </c>
      <c r="H1703" s="34" t="n">
        <f aca="false">IF(G1703="OK",C1703,0)</f>
        <v>0</v>
      </c>
    </row>
    <row r="1704" customFormat="false" ht="25" hidden="false" customHeight="true" outlineLevel="0" collapsed="false">
      <c r="A1704" s="31"/>
      <c r="B1704" s="32"/>
      <c r="C1704" s="33"/>
      <c r="D1704" s="31"/>
      <c r="E1704" s="31"/>
      <c r="F1704" s="31"/>
      <c r="G1704" s="36" t="str">
        <f aca="false">IF(COUNTA(A1704:F1704)=0,"",IF(E1704="","Falta o código",IF(E1704&lt;&gt;TRIM(E1704),"Confira o código",IF(COUNTIFS(PagoID,E1704)&gt;1,"Código repetido",IF(NOT(ISNUMBER(B1704)),"Confira a data",IF(OR(B1704&lt;1,B1704&gt;73415,INT(B1704)&lt;&gt;B1704),"Confira a data",IF(NOT(ISNUMBER(C1704)),"Confira o valor",IF(C1704&lt;=0,"Valor maior que zero",IF(COUNTIFS(Medios,D1704)&lt;&gt;1,"Escolha um meio",IF(COUNTIFS(GastoID,A1704)&lt;&gt;1,"Confira o ID da despesa",IF(SUMIFS(GastoValido,GastoID,A1704)&lt;=0,"Corrija a obrigação",IF(B1704&lt;SUMIFS(GastoFecha,GastoID,A1704),"Anterior à despesa","OK"))))))))))))</f>
        <v/>
      </c>
      <c r="H1704" s="34" t="n">
        <f aca="false">IF(G1704="OK",C1704,0)</f>
        <v>0</v>
      </c>
    </row>
    <row r="1705" customFormat="false" ht="25" hidden="false" customHeight="true" outlineLevel="0" collapsed="false">
      <c r="A1705" s="31"/>
      <c r="B1705" s="32"/>
      <c r="C1705" s="33"/>
      <c r="D1705" s="31"/>
      <c r="E1705" s="31"/>
      <c r="F1705" s="31"/>
      <c r="G1705" s="36" t="str">
        <f aca="false">IF(COUNTA(A1705:F1705)=0,"",IF(E1705="","Falta o código",IF(E1705&lt;&gt;TRIM(E1705),"Confira o código",IF(COUNTIFS(PagoID,E1705)&gt;1,"Código repetido",IF(NOT(ISNUMBER(B1705)),"Confira a data",IF(OR(B1705&lt;1,B1705&gt;73415,INT(B1705)&lt;&gt;B1705),"Confira a data",IF(NOT(ISNUMBER(C1705)),"Confira o valor",IF(C1705&lt;=0,"Valor maior que zero",IF(COUNTIFS(Medios,D1705)&lt;&gt;1,"Escolha um meio",IF(COUNTIFS(GastoID,A1705)&lt;&gt;1,"Confira o ID da despesa",IF(SUMIFS(GastoValido,GastoID,A1705)&lt;=0,"Corrija a obrigação",IF(B1705&lt;SUMIFS(GastoFecha,GastoID,A1705),"Anterior à despesa","OK"))))))))))))</f>
        <v/>
      </c>
      <c r="H1705" s="34" t="n">
        <f aca="false">IF(G1705="OK",C1705,0)</f>
        <v>0</v>
      </c>
    </row>
    <row r="1706" customFormat="false" ht="25" hidden="false" customHeight="true" outlineLevel="0" collapsed="false">
      <c r="A1706" s="31"/>
      <c r="B1706" s="32"/>
      <c r="C1706" s="33"/>
      <c r="D1706" s="31"/>
      <c r="E1706" s="31"/>
      <c r="F1706" s="31"/>
      <c r="G1706" s="36" t="str">
        <f aca="false">IF(COUNTA(A1706:F1706)=0,"",IF(E1706="","Falta o código",IF(E1706&lt;&gt;TRIM(E1706),"Confira o código",IF(COUNTIFS(PagoID,E1706)&gt;1,"Código repetido",IF(NOT(ISNUMBER(B1706)),"Confira a data",IF(OR(B1706&lt;1,B1706&gt;73415,INT(B1706)&lt;&gt;B1706),"Confira a data",IF(NOT(ISNUMBER(C1706)),"Confira o valor",IF(C1706&lt;=0,"Valor maior que zero",IF(COUNTIFS(Medios,D1706)&lt;&gt;1,"Escolha um meio",IF(COUNTIFS(GastoID,A1706)&lt;&gt;1,"Confira o ID da despesa",IF(SUMIFS(GastoValido,GastoID,A1706)&lt;=0,"Corrija a obrigação",IF(B1706&lt;SUMIFS(GastoFecha,GastoID,A1706),"Anterior à despesa","OK"))))))))))))</f>
        <v/>
      </c>
      <c r="H1706" s="34" t="n">
        <f aca="false">IF(G1706="OK",C1706,0)</f>
        <v>0</v>
      </c>
    </row>
    <row r="1707" customFormat="false" ht="25" hidden="false" customHeight="true" outlineLevel="0" collapsed="false">
      <c r="A1707" s="31"/>
      <c r="B1707" s="32"/>
      <c r="C1707" s="33"/>
      <c r="D1707" s="31"/>
      <c r="E1707" s="31"/>
      <c r="F1707" s="31"/>
      <c r="G1707" s="36" t="str">
        <f aca="false">IF(COUNTA(A1707:F1707)=0,"",IF(E1707="","Falta o código",IF(E1707&lt;&gt;TRIM(E1707),"Confira o código",IF(COUNTIFS(PagoID,E1707)&gt;1,"Código repetido",IF(NOT(ISNUMBER(B1707)),"Confira a data",IF(OR(B1707&lt;1,B1707&gt;73415,INT(B1707)&lt;&gt;B1707),"Confira a data",IF(NOT(ISNUMBER(C1707)),"Confira o valor",IF(C1707&lt;=0,"Valor maior que zero",IF(COUNTIFS(Medios,D1707)&lt;&gt;1,"Escolha um meio",IF(COUNTIFS(GastoID,A1707)&lt;&gt;1,"Confira o ID da despesa",IF(SUMIFS(GastoValido,GastoID,A1707)&lt;=0,"Corrija a obrigação",IF(B1707&lt;SUMIFS(GastoFecha,GastoID,A1707),"Anterior à despesa","OK"))))))))))))</f>
        <v/>
      </c>
      <c r="H1707" s="34" t="n">
        <f aca="false">IF(G1707="OK",C1707,0)</f>
        <v>0</v>
      </c>
    </row>
    <row r="1708" customFormat="false" ht="25" hidden="false" customHeight="true" outlineLevel="0" collapsed="false">
      <c r="A1708" s="31"/>
      <c r="B1708" s="32"/>
      <c r="C1708" s="33"/>
      <c r="D1708" s="31"/>
      <c r="E1708" s="31"/>
      <c r="F1708" s="31"/>
      <c r="G1708" s="36" t="str">
        <f aca="false">IF(COUNTA(A1708:F1708)=0,"",IF(E1708="","Falta o código",IF(E1708&lt;&gt;TRIM(E1708),"Confira o código",IF(COUNTIFS(PagoID,E1708)&gt;1,"Código repetido",IF(NOT(ISNUMBER(B1708)),"Confira a data",IF(OR(B1708&lt;1,B1708&gt;73415,INT(B1708)&lt;&gt;B1708),"Confira a data",IF(NOT(ISNUMBER(C1708)),"Confira o valor",IF(C1708&lt;=0,"Valor maior que zero",IF(COUNTIFS(Medios,D1708)&lt;&gt;1,"Escolha um meio",IF(COUNTIFS(GastoID,A1708)&lt;&gt;1,"Confira o ID da despesa",IF(SUMIFS(GastoValido,GastoID,A1708)&lt;=0,"Corrija a obrigação",IF(B1708&lt;SUMIFS(GastoFecha,GastoID,A1708),"Anterior à despesa","OK"))))))))))))</f>
        <v/>
      </c>
      <c r="H1708" s="34" t="n">
        <f aca="false">IF(G1708="OK",C1708,0)</f>
        <v>0</v>
      </c>
    </row>
    <row r="1709" customFormat="false" ht="25" hidden="false" customHeight="true" outlineLevel="0" collapsed="false">
      <c r="A1709" s="31"/>
      <c r="B1709" s="32"/>
      <c r="C1709" s="33"/>
      <c r="D1709" s="31"/>
      <c r="E1709" s="31"/>
      <c r="F1709" s="31"/>
      <c r="G1709" s="36" t="str">
        <f aca="false">IF(COUNTA(A1709:F1709)=0,"",IF(E1709="","Falta o código",IF(E1709&lt;&gt;TRIM(E1709),"Confira o código",IF(COUNTIFS(PagoID,E1709)&gt;1,"Código repetido",IF(NOT(ISNUMBER(B1709)),"Confira a data",IF(OR(B1709&lt;1,B1709&gt;73415,INT(B1709)&lt;&gt;B1709),"Confira a data",IF(NOT(ISNUMBER(C1709)),"Confira o valor",IF(C1709&lt;=0,"Valor maior que zero",IF(COUNTIFS(Medios,D1709)&lt;&gt;1,"Escolha um meio",IF(COUNTIFS(GastoID,A1709)&lt;&gt;1,"Confira o ID da despesa",IF(SUMIFS(GastoValido,GastoID,A1709)&lt;=0,"Corrija a obrigação",IF(B1709&lt;SUMIFS(GastoFecha,GastoID,A1709),"Anterior à despesa","OK"))))))))))))</f>
        <v/>
      </c>
      <c r="H1709" s="34" t="n">
        <f aca="false">IF(G1709="OK",C1709,0)</f>
        <v>0</v>
      </c>
    </row>
    <row r="1710" customFormat="false" ht="25" hidden="false" customHeight="true" outlineLevel="0" collapsed="false">
      <c r="A1710" s="31"/>
      <c r="B1710" s="32"/>
      <c r="C1710" s="33"/>
      <c r="D1710" s="31"/>
      <c r="E1710" s="31"/>
      <c r="F1710" s="31"/>
      <c r="G1710" s="36" t="str">
        <f aca="false">IF(COUNTA(A1710:F1710)=0,"",IF(E1710="","Falta o código",IF(E1710&lt;&gt;TRIM(E1710),"Confira o código",IF(COUNTIFS(PagoID,E1710)&gt;1,"Código repetido",IF(NOT(ISNUMBER(B1710)),"Confira a data",IF(OR(B1710&lt;1,B1710&gt;73415,INT(B1710)&lt;&gt;B1710),"Confira a data",IF(NOT(ISNUMBER(C1710)),"Confira o valor",IF(C1710&lt;=0,"Valor maior que zero",IF(COUNTIFS(Medios,D1710)&lt;&gt;1,"Escolha um meio",IF(COUNTIFS(GastoID,A1710)&lt;&gt;1,"Confira o ID da despesa",IF(SUMIFS(GastoValido,GastoID,A1710)&lt;=0,"Corrija a obrigação",IF(B1710&lt;SUMIFS(GastoFecha,GastoID,A1710),"Anterior à despesa","OK"))))))))))))</f>
        <v/>
      </c>
      <c r="H1710" s="34" t="n">
        <f aca="false">IF(G1710="OK",C1710,0)</f>
        <v>0</v>
      </c>
    </row>
    <row r="1711" customFormat="false" ht="25" hidden="false" customHeight="true" outlineLevel="0" collapsed="false">
      <c r="A1711" s="31"/>
      <c r="B1711" s="32"/>
      <c r="C1711" s="33"/>
      <c r="D1711" s="31"/>
      <c r="E1711" s="31"/>
      <c r="F1711" s="31"/>
      <c r="G1711" s="36" t="str">
        <f aca="false">IF(COUNTA(A1711:F1711)=0,"",IF(E1711="","Falta o código",IF(E1711&lt;&gt;TRIM(E1711),"Confira o código",IF(COUNTIFS(PagoID,E1711)&gt;1,"Código repetido",IF(NOT(ISNUMBER(B1711)),"Confira a data",IF(OR(B1711&lt;1,B1711&gt;73415,INT(B1711)&lt;&gt;B1711),"Confira a data",IF(NOT(ISNUMBER(C1711)),"Confira o valor",IF(C1711&lt;=0,"Valor maior que zero",IF(COUNTIFS(Medios,D1711)&lt;&gt;1,"Escolha um meio",IF(COUNTIFS(GastoID,A1711)&lt;&gt;1,"Confira o ID da despesa",IF(SUMIFS(GastoValido,GastoID,A1711)&lt;=0,"Corrija a obrigação",IF(B1711&lt;SUMIFS(GastoFecha,GastoID,A1711),"Anterior à despesa","OK"))))))))))))</f>
        <v/>
      </c>
      <c r="H1711" s="34" t="n">
        <f aca="false">IF(G1711="OK",C1711,0)</f>
        <v>0</v>
      </c>
    </row>
    <row r="1712" customFormat="false" ht="25" hidden="false" customHeight="true" outlineLevel="0" collapsed="false">
      <c r="A1712" s="31"/>
      <c r="B1712" s="32"/>
      <c r="C1712" s="33"/>
      <c r="D1712" s="31"/>
      <c r="E1712" s="31"/>
      <c r="F1712" s="31"/>
      <c r="G1712" s="36" t="str">
        <f aca="false">IF(COUNTA(A1712:F1712)=0,"",IF(E1712="","Falta o código",IF(E1712&lt;&gt;TRIM(E1712),"Confira o código",IF(COUNTIFS(PagoID,E1712)&gt;1,"Código repetido",IF(NOT(ISNUMBER(B1712)),"Confira a data",IF(OR(B1712&lt;1,B1712&gt;73415,INT(B1712)&lt;&gt;B1712),"Confira a data",IF(NOT(ISNUMBER(C1712)),"Confira o valor",IF(C1712&lt;=0,"Valor maior que zero",IF(COUNTIFS(Medios,D1712)&lt;&gt;1,"Escolha um meio",IF(COUNTIFS(GastoID,A1712)&lt;&gt;1,"Confira o ID da despesa",IF(SUMIFS(GastoValido,GastoID,A1712)&lt;=0,"Corrija a obrigação",IF(B1712&lt;SUMIFS(GastoFecha,GastoID,A1712),"Anterior à despesa","OK"))))))))))))</f>
        <v/>
      </c>
      <c r="H1712" s="34" t="n">
        <f aca="false">IF(G1712="OK",C1712,0)</f>
        <v>0</v>
      </c>
    </row>
    <row r="1713" customFormat="false" ht="25" hidden="false" customHeight="true" outlineLevel="0" collapsed="false">
      <c r="A1713" s="31"/>
      <c r="B1713" s="32"/>
      <c r="C1713" s="33"/>
      <c r="D1713" s="31"/>
      <c r="E1713" s="31"/>
      <c r="F1713" s="31"/>
      <c r="G1713" s="36" t="str">
        <f aca="false">IF(COUNTA(A1713:F1713)=0,"",IF(E1713="","Falta o código",IF(E1713&lt;&gt;TRIM(E1713),"Confira o código",IF(COUNTIFS(PagoID,E1713)&gt;1,"Código repetido",IF(NOT(ISNUMBER(B1713)),"Confira a data",IF(OR(B1713&lt;1,B1713&gt;73415,INT(B1713)&lt;&gt;B1713),"Confira a data",IF(NOT(ISNUMBER(C1713)),"Confira o valor",IF(C1713&lt;=0,"Valor maior que zero",IF(COUNTIFS(Medios,D1713)&lt;&gt;1,"Escolha um meio",IF(COUNTIFS(GastoID,A1713)&lt;&gt;1,"Confira o ID da despesa",IF(SUMIFS(GastoValido,GastoID,A1713)&lt;=0,"Corrija a obrigação",IF(B1713&lt;SUMIFS(GastoFecha,GastoID,A1713),"Anterior à despesa","OK"))))))))))))</f>
        <v/>
      </c>
      <c r="H1713" s="34" t="n">
        <f aca="false">IF(G1713="OK",C1713,0)</f>
        <v>0</v>
      </c>
    </row>
    <row r="1714" customFormat="false" ht="25" hidden="false" customHeight="true" outlineLevel="0" collapsed="false">
      <c r="A1714" s="31"/>
      <c r="B1714" s="32"/>
      <c r="C1714" s="33"/>
      <c r="D1714" s="31"/>
      <c r="E1714" s="31"/>
      <c r="F1714" s="31"/>
      <c r="G1714" s="36" t="str">
        <f aca="false">IF(COUNTA(A1714:F1714)=0,"",IF(E1714="","Falta o código",IF(E1714&lt;&gt;TRIM(E1714),"Confira o código",IF(COUNTIFS(PagoID,E1714)&gt;1,"Código repetido",IF(NOT(ISNUMBER(B1714)),"Confira a data",IF(OR(B1714&lt;1,B1714&gt;73415,INT(B1714)&lt;&gt;B1714),"Confira a data",IF(NOT(ISNUMBER(C1714)),"Confira o valor",IF(C1714&lt;=0,"Valor maior que zero",IF(COUNTIFS(Medios,D1714)&lt;&gt;1,"Escolha um meio",IF(COUNTIFS(GastoID,A1714)&lt;&gt;1,"Confira o ID da despesa",IF(SUMIFS(GastoValido,GastoID,A1714)&lt;=0,"Corrija a obrigação",IF(B1714&lt;SUMIFS(GastoFecha,GastoID,A1714),"Anterior à despesa","OK"))))))))))))</f>
        <v/>
      </c>
      <c r="H1714" s="34" t="n">
        <f aca="false">IF(G1714="OK",C1714,0)</f>
        <v>0</v>
      </c>
    </row>
    <row r="1715" customFormat="false" ht="25" hidden="false" customHeight="true" outlineLevel="0" collapsed="false">
      <c r="A1715" s="31"/>
      <c r="B1715" s="32"/>
      <c r="C1715" s="33"/>
      <c r="D1715" s="31"/>
      <c r="E1715" s="31"/>
      <c r="F1715" s="31"/>
      <c r="G1715" s="36" t="str">
        <f aca="false">IF(COUNTA(A1715:F1715)=0,"",IF(E1715="","Falta o código",IF(E1715&lt;&gt;TRIM(E1715),"Confira o código",IF(COUNTIFS(PagoID,E1715)&gt;1,"Código repetido",IF(NOT(ISNUMBER(B1715)),"Confira a data",IF(OR(B1715&lt;1,B1715&gt;73415,INT(B1715)&lt;&gt;B1715),"Confira a data",IF(NOT(ISNUMBER(C1715)),"Confira o valor",IF(C1715&lt;=0,"Valor maior que zero",IF(COUNTIFS(Medios,D1715)&lt;&gt;1,"Escolha um meio",IF(COUNTIFS(GastoID,A1715)&lt;&gt;1,"Confira o ID da despesa",IF(SUMIFS(GastoValido,GastoID,A1715)&lt;=0,"Corrija a obrigação",IF(B1715&lt;SUMIFS(GastoFecha,GastoID,A1715),"Anterior à despesa","OK"))))))))))))</f>
        <v/>
      </c>
      <c r="H1715" s="34" t="n">
        <f aca="false">IF(G1715="OK",C1715,0)</f>
        <v>0</v>
      </c>
    </row>
    <row r="1716" customFormat="false" ht="25" hidden="false" customHeight="true" outlineLevel="0" collapsed="false">
      <c r="A1716" s="31"/>
      <c r="B1716" s="32"/>
      <c r="C1716" s="33"/>
      <c r="D1716" s="31"/>
      <c r="E1716" s="31"/>
      <c r="F1716" s="31"/>
      <c r="G1716" s="36" t="str">
        <f aca="false">IF(COUNTA(A1716:F1716)=0,"",IF(E1716="","Falta o código",IF(E1716&lt;&gt;TRIM(E1716),"Confira o código",IF(COUNTIFS(PagoID,E1716)&gt;1,"Código repetido",IF(NOT(ISNUMBER(B1716)),"Confira a data",IF(OR(B1716&lt;1,B1716&gt;73415,INT(B1716)&lt;&gt;B1716),"Confira a data",IF(NOT(ISNUMBER(C1716)),"Confira o valor",IF(C1716&lt;=0,"Valor maior que zero",IF(COUNTIFS(Medios,D1716)&lt;&gt;1,"Escolha um meio",IF(COUNTIFS(GastoID,A1716)&lt;&gt;1,"Confira o ID da despesa",IF(SUMIFS(GastoValido,GastoID,A1716)&lt;=0,"Corrija a obrigação",IF(B1716&lt;SUMIFS(GastoFecha,GastoID,A1716),"Anterior à despesa","OK"))))))))))))</f>
        <v/>
      </c>
      <c r="H1716" s="34" t="n">
        <f aca="false">IF(G1716="OK",C1716,0)</f>
        <v>0</v>
      </c>
    </row>
    <row r="1717" customFormat="false" ht="25" hidden="false" customHeight="true" outlineLevel="0" collapsed="false">
      <c r="A1717" s="31"/>
      <c r="B1717" s="32"/>
      <c r="C1717" s="33"/>
      <c r="D1717" s="31"/>
      <c r="E1717" s="31"/>
      <c r="F1717" s="31"/>
      <c r="G1717" s="36" t="str">
        <f aca="false">IF(COUNTA(A1717:F1717)=0,"",IF(E1717="","Falta o código",IF(E1717&lt;&gt;TRIM(E1717),"Confira o código",IF(COUNTIFS(PagoID,E1717)&gt;1,"Código repetido",IF(NOT(ISNUMBER(B1717)),"Confira a data",IF(OR(B1717&lt;1,B1717&gt;73415,INT(B1717)&lt;&gt;B1717),"Confira a data",IF(NOT(ISNUMBER(C1717)),"Confira o valor",IF(C1717&lt;=0,"Valor maior que zero",IF(COUNTIFS(Medios,D1717)&lt;&gt;1,"Escolha um meio",IF(COUNTIFS(GastoID,A1717)&lt;&gt;1,"Confira o ID da despesa",IF(SUMIFS(GastoValido,GastoID,A1717)&lt;=0,"Corrija a obrigação",IF(B1717&lt;SUMIFS(GastoFecha,GastoID,A1717),"Anterior à despesa","OK"))))))))))))</f>
        <v/>
      </c>
      <c r="H1717" s="34" t="n">
        <f aca="false">IF(G1717="OK",C1717,0)</f>
        <v>0</v>
      </c>
    </row>
    <row r="1718" customFormat="false" ht="25" hidden="false" customHeight="true" outlineLevel="0" collapsed="false">
      <c r="A1718" s="31"/>
      <c r="B1718" s="32"/>
      <c r="C1718" s="33"/>
      <c r="D1718" s="31"/>
      <c r="E1718" s="31"/>
      <c r="F1718" s="31"/>
      <c r="G1718" s="36" t="str">
        <f aca="false">IF(COUNTA(A1718:F1718)=0,"",IF(E1718="","Falta o código",IF(E1718&lt;&gt;TRIM(E1718),"Confira o código",IF(COUNTIFS(PagoID,E1718)&gt;1,"Código repetido",IF(NOT(ISNUMBER(B1718)),"Confira a data",IF(OR(B1718&lt;1,B1718&gt;73415,INT(B1718)&lt;&gt;B1718),"Confira a data",IF(NOT(ISNUMBER(C1718)),"Confira o valor",IF(C1718&lt;=0,"Valor maior que zero",IF(COUNTIFS(Medios,D1718)&lt;&gt;1,"Escolha um meio",IF(COUNTIFS(GastoID,A1718)&lt;&gt;1,"Confira o ID da despesa",IF(SUMIFS(GastoValido,GastoID,A1718)&lt;=0,"Corrija a obrigação",IF(B1718&lt;SUMIFS(GastoFecha,GastoID,A1718),"Anterior à despesa","OK"))))))))))))</f>
        <v/>
      </c>
      <c r="H1718" s="34" t="n">
        <f aca="false">IF(G1718="OK",C1718,0)</f>
        <v>0</v>
      </c>
    </row>
    <row r="1719" customFormat="false" ht="25" hidden="false" customHeight="true" outlineLevel="0" collapsed="false">
      <c r="A1719" s="31"/>
      <c r="B1719" s="32"/>
      <c r="C1719" s="33"/>
      <c r="D1719" s="31"/>
      <c r="E1719" s="31"/>
      <c r="F1719" s="31"/>
      <c r="G1719" s="36" t="str">
        <f aca="false">IF(COUNTA(A1719:F1719)=0,"",IF(E1719="","Falta o código",IF(E1719&lt;&gt;TRIM(E1719),"Confira o código",IF(COUNTIFS(PagoID,E1719)&gt;1,"Código repetido",IF(NOT(ISNUMBER(B1719)),"Confira a data",IF(OR(B1719&lt;1,B1719&gt;73415,INT(B1719)&lt;&gt;B1719),"Confira a data",IF(NOT(ISNUMBER(C1719)),"Confira o valor",IF(C1719&lt;=0,"Valor maior que zero",IF(COUNTIFS(Medios,D1719)&lt;&gt;1,"Escolha um meio",IF(COUNTIFS(GastoID,A1719)&lt;&gt;1,"Confira o ID da despesa",IF(SUMIFS(GastoValido,GastoID,A1719)&lt;=0,"Corrija a obrigação",IF(B1719&lt;SUMIFS(GastoFecha,GastoID,A1719),"Anterior à despesa","OK"))))))))))))</f>
        <v/>
      </c>
      <c r="H1719" s="34" t="n">
        <f aca="false">IF(G1719="OK",C1719,0)</f>
        <v>0</v>
      </c>
    </row>
    <row r="1720" customFormat="false" ht="25" hidden="false" customHeight="true" outlineLevel="0" collapsed="false">
      <c r="A1720" s="31"/>
      <c r="B1720" s="32"/>
      <c r="C1720" s="33"/>
      <c r="D1720" s="31"/>
      <c r="E1720" s="31"/>
      <c r="F1720" s="31"/>
      <c r="G1720" s="36" t="str">
        <f aca="false">IF(COUNTA(A1720:F1720)=0,"",IF(E1720="","Falta o código",IF(E1720&lt;&gt;TRIM(E1720),"Confira o código",IF(COUNTIFS(PagoID,E1720)&gt;1,"Código repetido",IF(NOT(ISNUMBER(B1720)),"Confira a data",IF(OR(B1720&lt;1,B1720&gt;73415,INT(B1720)&lt;&gt;B1720),"Confira a data",IF(NOT(ISNUMBER(C1720)),"Confira o valor",IF(C1720&lt;=0,"Valor maior que zero",IF(COUNTIFS(Medios,D1720)&lt;&gt;1,"Escolha um meio",IF(COUNTIFS(GastoID,A1720)&lt;&gt;1,"Confira o ID da despesa",IF(SUMIFS(GastoValido,GastoID,A1720)&lt;=0,"Corrija a obrigação",IF(B1720&lt;SUMIFS(GastoFecha,GastoID,A1720),"Anterior à despesa","OK"))))))))))))</f>
        <v/>
      </c>
      <c r="H1720" s="34" t="n">
        <f aca="false">IF(G1720="OK",C1720,0)</f>
        <v>0</v>
      </c>
    </row>
    <row r="1721" customFormat="false" ht="25" hidden="false" customHeight="true" outlineLevel="0" collapsed="false">
      <c r="A1721" s="31"/>
      <c r="B1721" s="32"/>
      <c r="C1721" s="33"/>
      <c r="D1721" s="31"/>
      <c r="E1721" s="31"/>
      <c r="F1721" s="31"/>
      <c r="G1721" s="36" t="str">
        <f aca="false">IF(COUNTA(A1721:F1721)=0,"",IF(E1721="","Falta o código",IF(E1721&lt;&gt;TRIM(E1721),"Confira o código",IF(COUNTIFS(PagoID,E1721)&gt;1,"Código repetido",IF(NOT(ISNUMBER(B1721)),"Confira a data",IF(OR(B1721&lt;1,B1721&gt;73415,INT(B1721)&lt;&gt;B1721),"Confira a data",IF(NOT(ISNUMBER(C1721)),"Confira o valor",IF(C1721&lt;=0,"Valor maior que zero",IF(COUNTIFS(Medios,D1721)&lt;&gt;1,"Escolha um meio",IF(COUNTIFS(GastoID,A1721)&lt;&gt;1,"Confira o ID da despesa",IF(SUMIFS(GastoValido,GastoID,A1721)&lt;=0,"Corrija a obrigação",IF(B1721&lt;SUMIFS(GastoFecha,GastoID,A1721),"Anterior à despesa","OK"))))))))))))</f>
        <v/>
      </c>
      <c r="H1721" s="34" t="n">
        <f aca="false">IF(G1721="OK",C1721,0)</f>
        <v>0</v>
      </c>
    </row>
    <row r="1722" customFormat="false" ht="25" hidden="false" customHeight="true" outlineLevel="0" collapsed="false">
      <c r="A1722" s="31"/>
      <c r="B1722" s="32"/>
      <c r="C1722" s="33"/>
      <c r="D1722" s="31"/>
      <c r="E1722" s="31"/>
      <c r="F1722" s="31"/>
      <c r="G1722" s="36" t="str">
        <f aca="false">IF(COUNTA(A1722:F1722)=0,"",IF(E1722="","Falta o código",IF(E1722&lt;&gt;TRIM(E1722),"Confira o código",IF(COUNTIFS(PagoID,E1722)&gt;1,"Código repetido",IF(NOT(ISNUMBER(B1722)),"Confira a data",IF(OR(B1722&lt;1,B1722&gt;73415,INT(B1722)&lt;&gt;B1722),"Confira a data",IF(NOT(ISNUMBER(C1722)),"Confira o valor",IF(C1722&lt;=0,"Valor maior que zero",IF(COUNTIFS(Medios,D1722)&lt;&gt;1,"Escolha um meio",IF(COUNTIFS(GastoID,A1722)&lt;&gt;1,"Confira o ID da despesa",IF(SUMIFS(GastoValido,GastoID,A1722)&lt;=0,"Corrija a obrigação",IF(B1722&lt;SUMIFS(GastoFecha,GastoID,A1722),"Anterior à despesa","OK"))))))))))))</f>
        <v/>
      </c>
      <c r="H1722" s="34" t="n">
        <f aca="false">IF(G1722="OK",C1722,0)</f>
        <v>0</v>
      </c>
    </row>
    <row r="1723" customFormat="false" ht="25" hidden="false" customHeight="true" outlineLevel="0" collapsed="false">
      <c r="A1723" s="31"/>
      <c r="B1723" s="32"/>
      <c r="C1723" s="33"/>
      <c r="D1723" s="31"/>
      <c r="E1723" s="31"/>
      <c r="F1723" s="31"/>
      <c r="G1723" s="36" t="str">
        <f aca="false">IF(COUNTA(A1723:F1723)=0,"",IF(E1723="","Falta o código",IF(E1723&lt;&gt;TRIM(E1723),"Confira o código",IF(COUNTIFS(PagoID,E1723)&gt;1,"Código repetido",IF(NOT(ISNUMBER(B1723)),"Confira a data",IF(OR(B1723&lt;1,B1723&gt;73415,INT(B1723)&lt;&gt;B1723),"Confira a data",IF(NOT(ISNUMBER(C1723)),"Confira o valor",IF(C1723&lt;=0,"Valor maior que zero",IF(COUNTIFS(Medios,D1723)&lt;&gt;1,"Escolha um meio",IF(COUNTIFS(GastoID,A1723)&lt;&gt;1,"Confira o ID da despesa",IF(SUMIFS(GastoValido,GastoID,A1723)&lt;=0,"Corrija a obrigação",IF(B1723&lt;SUMIFS(GastoFecha,GastoID,A1723),"Anterior à despesa","OK"))))))))))))</f>
        <v/>
      </c>
      <c r="H1723" s="34" t="n">
        <f aca="false">IF(G1723="OK",C1723,0)</f>
        <v>0</v>
      </c>
    </row>
    <row r="1724" customFormat="false" ht="25" hidden="false" customHeight="true" outlineLevel="0" collapsed="false">
      <c r="A1724" s="31"/>
      <c r="B1724" s="32"/>
      <c r="C1724" s="33"/>
      <c r="D1724" s="31"/>
      <c r="E1724" s="31"/>
      <c r="F1724" s="31"/>
      <c r="G1724" s="36" t="str">
        <f aca="false">IF(COUNTA(A1724:F1724)=0,"",IF(E1724="","Falta o código",IF(E1724&lt;&gt;TRIM(E1724),"Confira o código",IF(COUNTIFS(PagoID,E1724)&gt;1,"Código repetido",IF(NOT(ISNUMBER(B1724)),"Confira a data",IF(OR(B1724&lt;1,B1724&gt;73415,INT(B1724)&lt;&gt;B1724),"Confira a data",IF(NOT(ISNUMBER(C1724)),"Confira o valor",IF(C1724&lt;=0,"Valor maior que zero",IF(COUNTIFS(Medios,D1724)&lt;&gt;1,"Escolha um meio",IF(COUNTIFS(GastoID,A1724)&lt;&gt;1,"Confira o ID da despesa",IF(SUMIFS(GastoValido,GastoID,A1724)&lt;=0,"Corrija a obrigação",IF(B1724&lt;SUMIFS(GastoFecha,GastoID,A1724),"Anterior à despesa","OK"))))))))))))</f>
        <v/>
      </c>
      <c r="H1724" s="34" t="n">
        <f aca="false">IF(G1724="OK",C1724,0)</f>
        <v>0</v>
      </c>
    </row>
    <row r="1725" customFormat="false" ht="25" hidden="false" customHeight="true" outlineLevel="0" collapsed="false">
      <c r="A1725" s="31"/>
      <c r="B1725" s="32"/>
      <c r="C1725" s="33"/>
      <c r="D1725" s="31"/>
      <c r="E1725" s="31"/>
      <c r="F1725" s="31"/>
      <c r="G1725" s="36" t="str">
        <f aca="false">IF(COUNTA(A1725:F1725)=0,"",IF(E1725="","Falta o código",IF(E1725&lt;&gt;TRIM(E1725),"Confira o código",IF(COUNTIFS(PagoID,E1725)&gt;1,"Código repetido",IF(NOT(ISNUMBER(B1725)),"Confira a data",IF(OR(B1725&lt;1,B1725&gt;73415,INT(B1725)&lt;&gt;B1725),"Confira a data",IF(NOT(ISNUMBER(C1725)),"Confira o valor",IF(C1725&lt;=0,"Valor maior que zero",IF(COUNTIFS(Medios,D1725)&lt;&gt;1,"Escolha um meio",IF(COUNTIFS(GastoID,A1725)&lt;&gt;1,"Confira o ID da despesa",IF(SUMIFS(GastoValido,GastoID,A1725)&lt;=0,"Corrija a obrigação",IF(B1725&lt;SUMIFS(GastoFecha,GastoID,A1725),"Anterior à despesa","OK"))))))))))))</f>
        <v/>
      </c>
      <c r="H1725" s="34" t="n">
        <f aca="false">IF(G1725="OK",C1725,0)</f>
        <v>0</v>
      </c>
    </row>
    <row r="1726" customFormat="false" ht="25" hidden="false" customHeight="true" outlineLevel="0" collapsed="false">
      <c r="A1726" s="31"/>
      <c r="B1726" s="32"/>
      <c r="C1726" s="33"/>
      <c r="D1726" s="31"/>
      <c r="E1726" s="31"/>
      <c r="F1726" s="31"/>
      <c r="G1726" s="36" t="str">
        <f aca="false">IF(COUNTA(A1726:F1726)=0,"",IF(E1726="","Falta o código",IF(E1726&lt;&gt;TRIM(E1726),"Confira o código",IF(COUNTIFS(PagoID,E1726)&gt;1,"Código repetido",IF(NOT(ISNUMBER(B1726)),"Confira a data",IF(OR(B1726&lt;1,B1726&gt;73415,INT(B1726)&lt;&gt;B1726),"Confira a data",IF(NOT(ISNUMBER(C1726)),"Confira o valor",IF(C1726&lt;=0,"Valor maior que zero",IF(COUNTIFS(Medios,D1726)&lt;&gt;1,"Escolha um meio",IF(COUNTIFS(GastoID,A1726)&lt;&gt;1,"Confira o ID da despesa",IF(SUMIFS(GastoValido,GastoID,A1726)&lt;=0,"Corrija a obrigação",IF(B1726&lt;SUMIFS(GastoFecha,GastoID,A1726),"Anterior à despesa","OK"))))))))))))</f>
        <v/>
      </c>
      <c r="H1726" s="34" t="n">
        <f aca="false">IF(G1726="OK",C1726,0)</f>
        <v>0</v>
      </c>
    </row>
    <row r="1727" customFormat="false" ht="25" hidden="false" customHeight="true" outlineLevel="0" collapsed="false">
      <c r="A1727" s="31"/>
      <c r="B1727" s="32"/>
      <c r="C1727" s="33"/>
      <c r="D1727" s="31"/>
      <c r="E1727" s="31"/>
      <c r="F1727" s="31"/>
      <c r="G1727" s="36" t="str">
        <f aca="false">IF(COUNTA(A1727:F1727)=0,"",IF(E1727="","Falta o código",IF(E1727&lt;&gt;TRIM(E1727),"Confira o código",IF(COUNTIFS(PagoID,E1727)&gt;1,"Código repetido",IF(NOT(ISNUMBER(B1727)),"Confira a data",IF(OR(B1727&lt;1,B1727&gt;73415,INT(B1727)&lt;&gt;B1727),"Confira a data",IF(NOT(ISNUMBER(C1727)),"Confira o valor",IF(C1727&lt;=0,"Valor maior que zero",IF(COUNTIFS(Medios,D1727)&lt;&gt;1,"Escolha um meio",IF(COUNTIFS(GastoID,A1727)&lt;&gt;1,"Confira o ID da despesa",IF(SUMIFS(GastoValido,GastoID,A1727)&lt;=0,"Corrija a obrigação",IF(B1727&lt;SUMIFS(GastoFecha,GastoID,A1727),"Anterior à despesa","OK"))))))))))))</f>
        <v/>
      </c>
      <c r="H1727" s="34" t="n">
        <f aca="false">IF(G1727="OK",C1727,0)</f>
        <v>0</v>
      </c>
    </row>
    <row r="1728" customFormat="false" ht="25" hidden="false" customHeight="true" outlineLevel="0" collapsed="false">
      <c r="A1728" s="31"/>
      <c r="B1728" s="32"/>
      <c r="C1728" s="33"/>
      <c r="D1728" s="31"/>
      <c r="E1728" s="31"/>
      <c r="F1728" s="31"/>
      <c r="G1728" s="36" t="str">
        <f aca="false">IF(COUNTA(A1728:F1728)=0,"",IF(E1728="","Falta o código",IF(E1728&lt;&gt;TRIM(E1728),"Confira o código",IF(COUNTIFS(PagoID,E1728)&gt;1,"Código repetido",IF(NOT(ISNUMBER(B1728)),"Confira a data",IF(OR(B1728&lt;1,B1728&gt;73415,INT(B1728)&lt;&gt;B1728),"Confira a data",IF(NOT(ISNUMBER(C1728)),"Confira o valor",IF(C1728&lt;=0,"Valor maior que zero",IF(COUNTIFS(Medios,D1728)&lt;&gt;1,"Escolha um meio",IF(COUNTIFS(GastoID,A1728)&lt;&gt;1,"Confira o ID da despesa",IF(SUMIFS(GastoValido,GastoID,A1728)&lt;=0,"Corrija a obrigação",IF(B1728&lt;SUMIFS(GastoFecha,GastoID,A1728),"Anterior à despesa","OK"))))))))))))</f>
        <v/>
      </c>
      <c r="H1728" s="34" t="n">
        <f aca="false">IF(G1728="OK",C1728,0)</f>
        <v>0</v>
      </c>
    </row>
    <row r="1729" customFormat="false" ht="25" hidden="false" customHeight="true" outlineLevel="0" collapsed="false">
      <c r="A1729" s="31"/>
      <c r="B1729" s="32"/>
      <c r="C1729" s="33"/>
      <c r="D1729" s="31"/>
      <c r="E1729" s="31"/>
      <c r="F1729" s="31"/>
      <c r="G1729" s="36" t="str">
        <f aca="false">IF(COUNTA(A1729:F1729)=0,"",IF(E1729="","Falta o código",IF(E1729&lt;&gt;TRIM(E1729),"Confira o código",IF(COUNTIFS(PagoID,E1729)&gt;1,"Código repetido",IF(NOT(ISNUMBER(B1729)),"Confira a data",IF(OR(B1729&lt;1,B1729&gt;73415,INT(B1729)&lt;&gt;B1729),"Confira a data",IF(NOT(ISNUMBER(C1729)),"Confira o valor",IF(C1729&lt;=0,"Valor maior que zero",IF(COUNTIFS(Medios,D1729)&lt;&gt;1,"Escolha um meio",IF(COUNTIFS(GastoID,A1729)&lt;&gt;1,"Confira o ID da despesa",IF(SUMIFS(GastoValido,GastoID,A1729)&lt;=0,"Corrija a obrigação",IF(B1729&lt;SUMIFS(GastoFecha,GastoID,A1729),"Anterior à despesa","OK"))))))))))))</f>
        <v/>
      </c>
      <c r="H1729" s="34" t="n">
        <f aca="false">IF(G1729="OK",C1729,0)</f>
        <v>0</v>
      </c>
    </row>
    <row r="1730" customFormat="false" ht="25" hidden="false" customHeight="true" outlineLevel="0" collapsed="false">
      <c r="A1730" s="31"/>
      <c r="B1730" s="32"/>
      <c r="C1730" s="33"/>
      <c r="D1730" s="31"/>
      <c r="E1730" s="31"/>
      <c r="F1730" s="31"/>
      <c r="G1730" s="36" t="str">
        <f aca="false">IF(COUNTA(A1730:F1730)=0,"",IF(E1730="","Falta o código",IF(E1730&lt;&gt;TRIM(E1730),"Confira o código",IF(COUNTIFS(PagoID,E1730)&gt;1,"Código repetido",IF(NOT(ISNUMBER(B1730)),"Confira a data",IF(OR(B1730&lt;1,B1730&gt;73415,INT(B1730)&lt;&gt;B1730),"Confira a data",IF(NOT(ISNUMBER(C1730)),"Confira o valor",IF(C1730&lt;=0,"Valor maior que zero",IF(COUNTIFS(Medios,D1730)&lt;&gt;1,"Escolha um meio",IF(COUNTIFS(GastoID,A1730)&lt;&gt;1,"Confira o ID da despesa",IF(SUMIFS(GastoValido,GastoID,A1730)&lt;=0,"Corrija a obrigação",IF(B1730&lt;SUMIFS(GastoFecha,GastoID,A1730),"Anterior à despesa","OK"))))))))))))</f>
        <v/>
      </c>
      <c r="H1730" s="34" t="n">
        <f aca="false">IF(G1730="OK",C1730,0)</f>
        <v>0</v>
      </c>
    </row>
    <row r="1731" customFormat="false" ht="25" hidden="false" customHeight="true" outlineLevel="0" collapsed="false">
      <c r="A1731" s="31"/>
      <c r="B1731" s="32"/>
      <c r="C1731" s="33"/>
      <c r="D1731" s="31"/>
      <c r="E1731" s="31"/>
      <c r="F1731" s="31"/>
      <c r="G1731" s="36" t="str">
        <f aca="false">IF(COUNTA(A1731:F1731)=0,"",IF(E1731="","Falta o código",IF(E1731&lt;&gt;TRIM(E1731),"Confira o código",IF(COUNTIFS(PagoID,E1731)&gt;1,"Código repetido",IF(NOT(ISNUMBER(B1731)),"Confira a data",IF(OR(B1731&lt;1,B1731&gt;73415,INT(B1731)&lt;&gt;B1731),"Confira a data",IF(NOT(ISNUMBER(C1731)),"Confira o valor",IF(C1731&lt;=0,"Valor maior que zero",IF(COUNTIFS(Medios,D1731)&lt;&gt;1,"Escolha um meio",IF(COUNTIFS(GastoID,A1731)&lt;&gt;1,"Confira o ID da despesa",IF(SUMIFS(GastoValido,GastoID,A1731)&lt;=0,"Corrija a obrigação",IF(B1731&lt;SUMIFS(GastoFecha,GastoID,A1731),"Anterior à despesa","OK"))))))))))))</f>
        <v/>
      </c>
      <c r="H1731" s="34" t="n">
        <f aca="false">IF(G1731="OK",C1731,0)</f>
        <v>0</v>
      </c>
    </row>
    <row r="1732" customFormat="false" ht="25" hidden="false" customHeight="true" outlineLevel="0" collapsed="false">
      <c r="A1732" s="31"/>
      <c r="B1732" s="32"/>
      <c r="C1732" s="33"/>
      <c r="D1732" s="31"/>
      <c r="E1732" s="31"/>
      <c r="F1732" s="31"/>
      <c r="G1732" s="36" t="str">
        <f aca="false">IF(COUNTA(A1732:F1732)=0,"",IF(E1732="","Falta o código",IF(E1732&lt;&gt;TRIM(E1732),"Confira o código",IF(COUNTIFS(PagoID,E1732)&gt;1,"Código repetido",IF(NOT(ISNUMBER(B1732)),"Confira a data",IF(OR(B1732&lt;1,B1732&gt;73415,INT(B1732)&lt;&gt;B1732),"Confira a data",IF(NOT(ISNUMBER(C1732)),"Confira o valor",IF(C1732&lt;=0,"Valor maior que zero",IF(COUNTIFS(Medios,D1732)&lt;&gt;1,"Escolha um meio",IF(COUNTIFS(GastoID,A1732)&lt;&gt;1,"Confira o ID da despesa",IF(SUMIFS(GastoValido,GastoID,A1732)&lt;=0,"Corrija a obrigação",IF(B1732&lt;SUMIFS(GastoFecha,GastoID,A1732),"Anterior à despesa","OK"))))))))))))</f>
        <v/>
      </c>
      <c r="H1732" s="34" t="n">
        <f aca="false">IF(G1732="OK",C1732,0)</f>
        <v>0</v>
      </c>
    </row>
    <row r="1733" customFormat="false" ht="25" hidden="false" customHeight="true" outlineLevel="0" collapsed="false">
      <c r="A1733" s="31"/>
      <c r="B1733" s="32"/>
      <c r="C1733" s="33"/>
      <c r="D1733" s="31"/>
      <c r="E1733" s="31"/>
      <c r="F1733" s="31"/>
      <c r="G1733" s="36" t="str">
        <f aca="false">IF(COUNTA(A1733:F1733)=0,"",IF(E1733="","Falta o código",IF(E1733&lt;&gt;TRIM(E1733),"Confira o código",IF(COUNTIFS(PagoID,E1733)&gt;1,"Código repetido",IF(NOT(ISNUMBER(B1733)),"Confira a data",IF(OR(B1733&lt;1,B1733&gt;73415,INT(B1733)&lt;&gt;B1733),"Confira a data",IF(NOT(ISNUMBER(C1733)),"Confira o valor",IF(C1733&lt;=0,"Valor maior que zero",IF(COUNTIFS(Medios,D1733)&lt;&gt;1,"Escolha um meio",IF(COUNTIFS(GastoID,A1733)&lt;&gt;1,"Confira o ID da despesa",IF(SUMIFS(GastoValido,GastoID,A1733)&lt;=0,"Corrija a obrigação",IF(B1733&lt;SUMIFS(GastoFecha,GastoID,A1733),"Anterior à despesa","OK"))))))))))))</f>
        <v/>
      </c>
      <c r="H1733" s="34" t="n">
        <f aca="false">IF(G1733="OK",C1733,0)</f>
        <v>0</v>
      </c>
    </row>
    <row r="1734" customFormat="false" ht="25" hidden="false" customHeight="true" outlineLevel="0" collapsed="false">
      <c r="A1734" s="31"/>
      <c r="B1734" s="32"/>
      <c r="C1734" s="33"/>
      <c r="D1734" s="31"/>
      <c r="E1734" s="31"/>
      <c r="F1734" s="31"/>
      <c r="G1734" s="36" t="str">
        <f aca="false">IF(COUNTA(A1734:F1734)=0,"",IF(E1734="","Falta o código",IF(E1734&lt;&gt;TRIM(E1734),"Confira o código",IF(COUNTIFS(PagoID,E1734)&gt;1,"Código repetido",IF(NOT(ISNUMBER(B1734)),"Confira a data",IF(OR(B1734&lt;1,B1734&gt;73415,INT(B1734)&lt;&gt;B1734),"Confira a data",IF(NOT(ISNUMBER(C1734)),"Confira o valor",IF(C1734&lt;=0,"Valor maior que zero",IF(COUNTIFS(Medios,D1734)&lt;&gt;1,"Escolha um meio",IF(COUNTIFS(GastoID,A1734)&lt;&gt;1,"Confira o ID da despesa",IF(SUMIFS(GastoValido,GastoID,A1734)&lt;=0,"Corrija a obrigação",IF(B1734&lt;SUMIFS(GastoFecha,GastoID,A1734),"Anterior à despesa","OK"))))))))))))</f>
        <v/>
      </c>
      <c r="H1734" s="34" t="n">
        <f aca="false">IF(G1734="OK",C1734,0)</f>
        <v>0</v>
      </c>
    </row>
    <row r="1735" customFormat="false" ht="25" hidden="false" customHeight="true" outlineLevel="0" collapsed="false">
      <c r="A1735" s="31"/>
      <c r="B1735" s="32"/>
      <c r="C1735" s="33"/>
      <c r="D1735" s="31"/>
      <c r="E1735" s="31"/>
      <c r="F1735" s="31"/>
      <c r="G1735" s="36" t="str">
        <f aca="false">IF(COUNTA(A1735:F1735)=0,"",IF(E1735="","Falta o código",IF(E1735&lt;&gt;TRIM(E1735),"Confira o código",IF(COUNTIFS(PagoID,E1735)&gt;1,"Código repetido",IF(NOT(ISNUMBER(B1735)),"Confira a data",IF(OR(B1735&lt;1,B1735&gt;73415,INT(B1735)&lt;&gt;B1735),"Confira a data",IF(NOT(ISNUMBER(C1735)),"Confira o valor",IF(C1735&lt;=0,"Valor maior que zero",IF(COUNTIFS(Medios,D1735)&lt;&gt;1,"Escolha um meio",IF(COUNTIFS(GastoID,A1735)&lt;&gt;1,"Confira o ID da despesa",IF(SUMIFS(GastoValido,GastoID,A1735)&lt;=0,"Corrija a obrigação",IF(B1735&lt;SUMIFS(GastoFecha,GastoID,A1735),"Anterior à despesa","OK"))))))))))))</f>
        <v/>
      </c>
      <c r="H1735" s="34" t="n">
        <f aca="false">IF(G1735="OK",C1735,0)</f>
        <v>0</v>
      </c>
    </row>
    <row r="1736" customFormat="false" ht="25" hidden="false" customHeight="true" outlineLevel="0" collapsed="false">
      <c r="A1736" s="31"/>
      <c r="B1736" s="32"/>
      <c r="C1736" s="33"/>
      <c r="D1736" s="31"/>
      <c r="E1736" s="31"/>
      <c r="F1736" s="31"/>
      <c r="G1736" s="36" t="str">
        <f aca="false">IF(COUNTA(A1736:F1736)=0,"",IF(E1736="","Falta o código",IF(E1736&lt;&gt;TRIM(E1736),"Confira o código",IF(COUNTIFS(PagoID,E1736)&gt;1,"Código repetido",IF(NOT(ISNUMBER(B1736)),"Confira a data",IF(OR(B1736&lt;1,B1736&gt;73415,INT(B1736)&lt;&gt;B1736),"Confira a data",IF(NOT(ISNUMBER(C1736)),"Confira o valor",IF(C1736&lt;=0,"Valor maior que zero",IF(COUNTIFS(Medios,D1736)&lt;&gt;1,"Escolha um meio",IF(COUNTIFS(GastoID,A1736)&lt;&gt;1,"Confira o ID da despesa",IF(SUMIFS(GastoValido,GastoID,A1736)&lt;=0,"Corrija a obrigação",IF(B1736&lt;SUMIFS(GastoFecha,GastoID,A1736),"Anterior à despesa","OK"))))))))))))</f>
        <v/>
      </c>
      <c r="H1736" s="34" t="n">
        <f aca="false">IF(G1736="OK",C1736,0)</f>
        <v>0</v>
      </c>
    </row>
    <row r="1737" customFormat="false" ht="25" hidden="false" customHeight="true" outlineLevel="0" collapsed="false">
      <c r="A1737" s="31"/>
      <c r="B1737" s="32"/>
      <c r="C1737" s="33"/>
      <c r="D1737" s="31"/>
      <c r="E1737" s="31"/>
      <c r="F1737" s="31"/>
      <c r="G1737" s="36" t="str">
        <f aca="false">IF(COUNTA(A1737:F1737)=0,"",IF(E1737="","Falta o código",IF(E1737&lt;&gt;TRIM(E1737),"Confira o código",IF(COUNTIFS(PagoID,E1737)&gt;1,"Código repetido",IF(NOT(ISNUMBER(B1737)),"Confira a data",IF(OR(B1737&lt;1,B1737&gt;73415,INT(B1737)&lt;&gt;B1737),"Confira a data",IF(NOT(ISNUMBER(C1737)),"Confira o valor",IF(C1737&lt;=0,"Valor maior que zero",IF(COUNTIFS(Medios,D1737)&lt;&gt;1,"Escolha um meio",IF(COUNTIFS(GastoID,A1737)&lt;&gt;1,"Confira o ID da despesa",IF(SUMIFS(GastoValido,GastoID,A1737)&lt;=0,"Corrija a obrigação",IF(B1737&lt;SUMIFS(GastoFecha,GastoID,A1737),"Anterior à despesa","OK"))))))))))))</f>
        <v/>
      </c>
      <c r="H1737" s="34" t="n">
        <f aca="false">IF(G1737="OK",C1737,0)</f>
        <v>0</v>
      </c>
    </row>
    <row r="1738" customFormat="false" ht="25" hidden="false" customHeight="true" outlineLevel="0" collapsed="false">
      <c r="A1738" s="31"/>
      <c r="B1738" s="32"/>
      <c r="C1738" s="33"/>
      <c r="D1738" s="31"/>
      <c r="E1738" s="31"/>
      <c r="F1738" s="31"/>
      <c r="G1738" s="36" t="str">
        <f aca="false">IF(COUNTA(A1738:F1738)=0,"",IF(E1738="","Falta o código",IF(E1738&lt;&gt;TRIM(E1738),"Confira o código",IF(COUNTIFS(PagoID,E1738)&gt;1,"Código repetido",IF(NOT(ISNUMBER(B1738)),"Confira a data",IF(OR(B1738&lt;1,B1738&gt;73415,INT(B1738)&lt;&gt;B1738),"Confira a data",IF(NOT(ISNUMBER(C1738)),"Confira o valor",IF(C1738&lt;=0,"Valor maior que zero",IF(COUNTIFS(Medios,D1738)&lt;&gt;1,"Escolha um meio",IF(COUNTIFS(GastoID,A1738)&lt;&gt;1,"Confira o ID da despesa",IF(SUMIFS(GastoValido,GastoID,A1738)&lt;=0,"Corrija a obrigação",IF(B1738&lt;SUMIFS(GastoFecha,GastoID,A1738),"Anterior à despesa","OK"))))))))))))</f>
        <v/>
      </c>
      <c r="H1738" s="34" t="n">
        <f aca="false">IF(G1738="OK",C1738,0)</f>
        <v>0</v>
      </c>
    </row>
    <row r="1739" customFormat="false" ht="25" hidden="false" customHeight="true" outlineLevel="0" collapsed="false">
      <c r="A1739" s="31"/>
      <c r="B1739" s="32"/>
      <c r="C1739" s="33"/>
      <c r="D1739" s="31"/>
      <c r="E1739" s="31"/>
      <c r="F1739" s="31"/>
      <c r="G1739" s="36" t="str">
        <f aca="false">IF(COUNTA(A1739:F1739)=0,"",IF(E1739="","Falta o código",IF(E1739&lt;&gt;TRIM(E1739),"Confira o código",IF(COUNTIFS(PagoID,E1739)&gt;1,"Código repetido",IF(NOT(ISNUMBER(B1739)),"Confira a data",IF(OR(B1739&lt;1,B1739&gt;73415,INT(B1739)&lt;&gt;B1739),"Confira a data",IF(NOT(ISNUMBER(C1739)),"Confira o valor",IF(C1739&lt;=0,"Valor maior que zero",IF(COUNTIFS(Medios,D1739)&lt;&gt;1,"Escolha um meio",IF(COUNTIFS(GastoID,A1739)&lt;&gt;1,"Confira o ID da despesa",IF(SUMIFS(GastoValido,GastoID,A1739)&lt;=0,"Corrija a obrigação",IF(B1739&lt;SUMIFS(GastoFecha,GastoID,A1739),"Anterior à despesa","OK"))))))))))))</f>
        <v/>
      </c>
      <c r="H1739" s="34" t="n">
        <f aca="false">IF(G1739="OK",C1739,0)</f>
        <v>0</v>
      </c>
    </row>
    <row r="1740" customFormat="false" ht="25" hidden="false" customHeight="true" outlineLevel="0" collapsed="false">
      <c r="A1740" s="31"/>
      <c r="B1740" s="32"/>
      <c r="C1740" s="33"/>
      <c r="D1740" s="31"/>
      <c r="E1740" s="31"/>
      <c r="F1740" s="31"/>
      <c r="G1740" s="36" t="str">
        <f aca="false">IF(COUNTA(A1740:F1740)=0,"",IF(E1740="","Falta o código",IF(E1740&lt;&gt;TRIM(E1740),"Confira o código",IF(COUNTIFS(PagoID,E1740)&gt;1,"Código repetido",IF(NOT(ISNUMBER(B1740)),"Confira a data",IF(OR(B1740&lt;1,B1740&gt;73415,INT(B1740)&lt;&gt;B1740),"Confira a data",IF(NOT(ISNUMBER(C1740)),"Confira o valor",IF(C1740&lt;=0,"Valor maior que zero",IF(COUNTIFS(Medios,D1740)&lt;&gt;1,"Escolha um meio",IF(COUNTIFS(GastoID,A1740)&lt;&gt;1,"Confira o ID da despesa",IF(SUMIFS(GastoValido,GastoID,A1740)&lt;=0,"Corrija a obrigação",IF(B1740&lt;SUMIFS(GastoFecha,GastoID,A1740),"Anterior à despesa","OK"))))))))))))</f>
        <v/>
      </c>
      <c r="H1740" s="34" t="n">
        <f aca="false">IF(G1740="OK",C1740,0)</f>
        <v>0</v>
      </c>
    </row>
    <row r="1741" customFormat="false" ht="25" hidden="false" customHeight="true" outlineLevel="0" collapsed="false">
      <c r="A1741" s="31"/>
      <c r="B1741" s="32"/>
      <c r="C1741" s="33"/>
      <c r="D1741" s="31"/>
      <c r="E1741" s="31"/>
      <c r="F1741" s="31"/>
      <c r="G1741" s="36" t="str">
        <f aca="false">IF(COUNTA(A1741:F1741)=0,"",IF(E1741="","Falta o código",IF(E1741&lt;&gt;TRIM(E1741),"Confira o código",IF(COUNTIFS(PagoID,E1741)&gt;1,"Código repetido",IF(NOT(ISNUMBER(B1741)),"Confira a data",IF(OR(B1741&lt;1,B1741&gt;73415,INT(B1741)&lt;&gt;B1741),"Confira a data",IF(NOT(ISNUMBER(C1741)),"Confira o valor",IF(C1741&lt;=0,"Valor maior que zero",IF(COUNTIFS(Medios,D1741)&lt;&gt;1,"Escolha um meio",IF(COUNTIFS(GastoID,A1741)&lt;&gt;1,"Confira o ID da despesa",IF(SUMIFS(GastoValido,GastoID,A1741)&lt;=0,"Corrija a obrigação",IF(B1741&lt;SUMIFS(GastoFecha,GastoID,A1741),"Anterior à despesa","OK"))))))))))))</f>
        <v/>
      </c>
      <c r="H1741" s="34" t="n">
        <f aca="false">IF(G1741="OK",C1741,0)</f>
        <v>0</v>
      </c>
    </row>
    <row r="1742" customFormat="false" ht="25" hidden="false" customHeight="true" outlineLevel="0" collapsed="false">
      <c r="A1742" s="31"/>
      <c r="B1742" s="32"/>
      <c r="C1742" s="33"/>
      <c r="D1742" s="31"/>
      <c r="E1742" s="31"/>
      <c r="F1742" s="31"/>
      <c r="G1742" s="36" t="str">
        <f aca="false">IF(COUNTA(A1742:F1742)=0,"",IF(E1742="","Falta o código",IF(E1742&lt;&gt;TRIM(E1742),"Confira o código",IF(COUNTIFS(PagoID,E1742)&gt;1,"Código repetido",IF(NOT(ISNUMBER(B1742)),"Confira a data",IF(OR(B1742&lt;1,B1742&gt;73415,INT(B1742)&lt;&gt;B1742),"Confira a data",IF(NOT(ISNUMBER(C1742)),"Confira o valor",IF(C1742&lt;=0,"Valor maior que zero",IF(COUNTIFS(Medios,D1742)&lt;&gt;1,"Escolha um meio",IF(COUNTIFS(GastoID,A1742)&lt;&gt;1,"Confira o ID da despesa",IF(SUMIFS(GastoValido,GastoID,A1742)&lt;=0,"Corrija a obrigação",IF(B1742&lt;SUMIFS(GastoFecha,GastoID,A1742),"Anterior à despesa","OK"))))))))))))</f>
        <v/>
      </c>
      <c r="H1742" s="34" t="n">
        <f aca="false">IF(G1742="OK",C1742,0)</f>
        <v>0</v>
      </c>
    </row>
    <row r="1743" customFormat="false" ht="25" hidden="false" customHeight="true" outlineLevel="0" collapsed="false">
      <c r="A1743" s="31"/>
      <c r="B1743" s="32"/>
      <c r="C1743" s="33"/>
      <c r="D1743" s="31"/>
      <c r="E1743" s="31"/>
      <c r="F1743" s="31"/>
      <c r="G1743" s="36" t="str">
        <f aca="false">IF(COUNTA(A1743:F1743)=0,"",IF(E1743="","Falta o código",IF(E1743&lt;&gt;TRIM(E1743),"Confira o código",IF(COUNTIFS(PagoID,E1743)&gt;1,"Código repetido",IF(NOT(ISNUMBER(B1743)),"Confira a data",IF(OR(B1743&lt;1,B1743&gt;73415,INT(B1743)&lt;&gt;B1743),"Confira a data",IF(NOT(ISNUMBER(C1743)),"Confira o valor",IF(C1743&lt;=0,"Valor maior que zero",IF(COUNTIFS(Medios,D1743)&lt;&gt;1,"Escolha um meio",IF(COUNTIFS(GastoID,A1743)&lt;&gt;1,"Confira o ID da despesa",IF(SUMIFS(GastoValido,GastoID,A1743)&lt;=0,"Corrija a obrigação",IF(B1743&lt;SUMIFS(GastoFecha,GastoID,A1743),"Anterior à despesa","OK"))))))))))))</f>
        <v/>
      </c>
      <c r="H1743" s="34" t="n">
        <f aca="false">IF(G1743="OK",C1743,0)</f>
        <v>0</v>
      </c>
    </row>
    <row r="1744" customFormat="false" ht="25" hidden="false" customHeight="true" outlineLevel="0" collapsed="false">
      <c r="A1744" s="31"/>
      <c r="B1744" s="32"/>
      <c r="C1744" s="33"/>
      <c r="D1744" s="31"/>
      <c r="E1744" s="31"/>
      <c r="F1744" s="31"/>
      <c r="G1744" s="36" t="str">
        <f aca="false">IF(COUNTA(A1744:F1744)=0,"",IF(E1744="","Falta o código",IF(E1744&lt;&gt;TRIM(E1744),"Confira o código",IF(COUNTIFS(PagoID,E1744)&gt;1,"Código repetido",IF(NOT(ISNUMBER(B1744)),"Confira a data",IF(OR(B1744&lt;1,B1744&gt;73415,INT(B1744)&lt;&gt;B1744),"Confira a data",IF(NOT(ISNUMBER(C1744)),"Confira o valor",IF(C1744&lt;=0,"Valor maior que zero",IF(COUNTIFS(Medios,D1744)&lt;&gt;1,"Escolha um meio",IF(COUNTIFS(GastoID,A1744)&lt;&gt;1,"Confira o ID da despesa",IF(SUMIFS(GastoValido,GastoID,A1744)&lt;=0,"Corrija a obrigação",IF(B1744&lt;SUMIFS(GastoFecha,GastoID,A1744),"Anterior à despesa","OK"))))))))))))</f>
        <v/>
      </c>
      <c r="H1744" s="34" t="n">
        <f aca="false">IF(G1744="OK",C1744,0)</f>
        <v>0</v>
      </c>
    </row>
    <row r="1745" customFormat="false" ht="25" hidden="false" customHeight="true" outlineLevel="0" collapsed="false">
      <c r="A1745" s="31"/>
      <c r="B1745" s="32"/>
      <c r="C1745" s="33"/>
      <c r="D1745" s="31"/>
      <c r="E1745" s="31"/>
      <c r="F1745" s="31"/>
      <c r="G1745" s="36" t="str">
        <f aca="false">IF(COUNTA(A1745:F1745)=0,"",IF(E1745="","Falta o código",IF(E1745&lt;&gt;TRIM(E1745),"Confira o código",IF(COUNTIFS(PagoID,E1745)&gt;1,"Código repetido",IF(NOT(ISNUMBER(B1745)),"Confira a data",IF(OR(B1745&lt;1,B1745&gt;73415,INT(B1745)&lt;&gt;B1745),"Confira a data",IF(NOT(ISNUMBER(C1745)),"Confira o valor",IF(C1745&lt;=0,"Valor maior que zero",IF(COUNTIFS(Medios,D1745)&lt;&gt;1,"Escolha um meio",IF(COUNTIFS(GastoID,A1745)&lt;&gt;1,"Confira o ID da despesa",IF(SUMIFS(GastoValido,GastoID,A1745)&lt;=0,"Corrija a obrigação",IF(B1745&lt;SUMIFS(GastoFecha,GastoID,A1745),"Anterior à despesa","OK"))))))))))))</f>
        <v/>
      </c>
      <c r="H1745" s="34" t="n">
        <f aca="false">IF(G1745="OK",C1745,0)</f>
        <v>0</v>
      </c>
    </row>
    <row r="1746" customFormat="false" ht="25" hidden="false" customHeight="true" outlineLevel="0" collapsed="false">
      <c r="A1746" s="31"/>
      <c r="B1746" s="32"/>
      <c r="C1746" s="33"/>
      <c r="D1746" s="31"/>
      <c r="E1746" s="31"/>
      <c r="F1746" s="31"/>
      <c r="G1746" s="36" t="str">
        <f aca="false">IF(COUNTA(A1746:F1746)=0,"",IF(E1746="","Falta o código",IF(E1746&lt;&gt;TRIM(E1746),"Confira o código",IF(COUNTIFS(PagoID,E1746)&gt;1,"Código repetido",IF(NOT(ISNUMBER(B1746)),"Confira a data",IF(OR(B1746&lt;1,B1746&gt;73415,INT(B1746)&lt;&gt;B1746),"Confira a data",IF(NOT(ISNUMBER(C1746)),"Confira o valor",IF(C1746&lt;=0,"Valor maior que zero",IF(COUNTIFS(Medios,D1746)&lt;&gt;1,"Escolha um meio",IF(COUNTIFS(GastoID,A1746)&lt;&gt;1,"Confira o ID da despesa",IF(SUMIFS(GastoValido,GastoID,A1746)&lt;=0,"Corrija a obrigação",IF(B1746&lt;SUMIFS(GastoFecha,GastoID,A1746),"Anterior à despesa","OK"))))))))))))</f>
        <v/>
      </c>
      <c r="H1746" s="34" t="n">
        <f aca="false">IF(G1746="OK",C1746,0)</f>
        <v>0</v>
      </c>
    </row>
    <row r="1747" customFormat="false" ht="25" hidden="false" customHeight="true" outlineLevel="0" collapsed="false">
      <c r="A1747" s="31"/>
      <c r="B1747" s="32"/>
      <c r="C1747" s="33"/>
      <c r="D1747" s="31"/>
      <c r="E1747" s="31"/>
      <c r="F1747" s="31"/>
      <c r="G1747" s="36" t="str">
        <f aca="false">IF(COUNTA(A1747:F1747)=0,"",IF(E1747="","Falta o código",IF(E1747&lt;&gt;TRIM(E1747),"Confira o código",IF(COUNTIFS(PagoID,E1747)&gt;1,"Código repetido",IF(NOT(ISNUMBER(B1747)),"Confira a data",IF(OR(B1747&lt;1,B1747&gt;73415,INT(B1747)&lt;&gt;B1747),"Confira a data",IF(NOT(ISNUMBER(C1747)),"Confira o valor",IF(C1747&lt;=0,"Valor maior que zero",IF(COUNTIFS(Medios,D1747)&lt;&gt;1,"Escolha um meio",IF(COUNTIFS(GastoID,A1747)&lt;&gt;1,"Confira o ID da despesa",IF(SUMIFS(GastoValido,GastoID,A1747)&lt;=0,"Corrija a obrigação",IF(B1747&lt;SUMIFS(GastoFecha,GastoID,A1747),"Anterior à despesa","OK"))))))))))))</f>
        <v/>
      </c>
      <c r="H1747" s="34" t="n">
        <f aca="false">IF(G1747="OK",C1747,0)</f>
        <v>0</v>
      </c>
    </row>
    <row r="1748" customFormat="false" ht="25" hidden="false" customHeight="true" outlineLevel="0" collapsed="false">
      <c r="A1748" s="31"/>
      <c r="B1748" s="32"/>
      <c r="C1748" s="33"/>
      <c r="D1748" s="31"/>
      <c r="E1748" s="31"/>
      <c r="F1748" s="31"/>
      <c r="G1748" s="36" t="str">
        <f aca="false">IF(COUNTA(A1748:F1748)=0,"",IF(E1748="","Falta o código",IF(E1748&lt;&gt;TRIM(E1748),"Confira o código",IF(COUNTIFS(PagoID,E1748)&gt;1,"Código repetido",IF(NOT(ISNUMBER(B1748)),"Confira a data",IF(OR(B1748&lt;1,B1748&gt;73415,INT(B1748)&lt;&gt;B1748),"Confira a data",IF(NOT(ISNUMBER(C1748)),"Confira o valor",IF(C1748&lt;=0,"Valor maior que zero",IF(COUNTIFS(Medios,D1748)&lt;&gt;1,"Escolha um meio",IF(COUNTIFS(GastoID,A1748)&lt;&gt;1,"Confira o ID da despesa",IF(SUMIFS(GastoValido,GastoID,A1748)&lt;=0,"Corrija a obrigação",IF(B1748&lt;SUMIFS(GastoFecha,GastoID,A1748),"Anterior à despesa","OK"))))))))))))</f>
        <v/>
      </c>
      <c r="H1748" s="34" t="n">
        <f aca="false">IF(G1748="OK",C1748,0)</f>
        <v>0</v>
      </c>
    </row>
    <row r="1749" customFormat="false" ht="25" hidden="false" customHeight="true" outlineLevel="0" collapsed="false">
      <c r="A1749" s="31"/>
      <c r="B1749" s="32"/>
      <c r="C1749" s="33"/>
      <c r="D1749" s="31"/>
      <c r="E1749" s="31"/>
      <c r="F1749" s="31"/>
      <c r="G1749" s="36" t="str">
        <f aca="false">IF(COUNTA(A1749:F1749)=0,"",IF(E1749="","Falta o código",IF(E1749&lt;&gt;TRIM(E1749),"Confira o código",IF(COUNTIFS(PagoID,E1749)&gt;1,"Código repetido",IF(NOT(ISNUMBER(B1749)),"Confira a data",IF(OR(B1749&lt;1,B1749&gt;73415,INT(B1749)&lt;&gt;B1749),"Confira a data",IF(NOT(ISNUMBER(C1749)),"Confira o valor",IF(C1749&lt;=0,"Valor maior que zero",IF(COUNTIFS(Medios,D1749)&lt;&gt;1,"Escolha um meio",IF(COUNTIFS(GastoID,A1749)&lt;&gt;1,"Confira o ID da despesa",IF(SUMIFS(GastoValido,GastoID,A1749)&lt;=0,"Corrija a obrigação",IF(B1749&lt;SUMIFS(GastoFecha,GastoID,A1749),"Anterior à despesa","OK"))))))))))))</f>
        <v/>
      </c>
      <c r="H1749" s="34" t="n">
        <f aca="false">IF(G1749="OK",C1749,0)</f>
        <v>0</v>
      </c>
    </row>
    <row r="1750" customFormat="false" ht="25" hidden="false" customHeight="true" outlineLevel="0" collapsed="false">
      <c r="A1750" s="31"/>
      <c r="B1750" s="32"/>
      <c r="C1750" s="33"/>
      <c r="D1750" s="31"/>
      <c r="E1750" s="31"/>
      <c r="F1750" s="31"/>
      <c r="G1750" s="36" t="str">
        <f aca="false">IF(COUNTA(A1750:F1750)=0,"",IF(E1750="","Falta o código",IF(E1750&lt;&gt;TRIM(E1750),"Confira o código",IF(COUNTIFS(PagoID,E1750)&gt;1,"Código repetido",IF(NOT(ISNUMBER(B1750)),"Confira a data",IF(OR(B1750&lt;1,B1750&gt;73415,INT(B1750)&lt;&gt;B1750),"Confira a data",IF(NOT(ISNUMBER(C1750)),"Confira o valor",IF(C1750&lt;=0,"Valor maior que zero",IF(COUNTIFS(Medios,D1750)&lt;&gt;1,"Escolha um meio",IF(COUNTIFS(GastoID,A1750)&lt;&gt;1,"Confira o ID da despesa",IF(SUMIFS(GastoValido,GastoID,A1750)&lt;=0,"Corrija a obrigação",IF(B1750&lt;SUMIFS(GastoFecha,GastoID,A1750),"Anterior à despesa","OK"))))))))))))</f>
        <v/>
      </c>
      <c r="H1750" s="34" t="n">
        <f aca="false">IF(G1750="OK",C1750,0)</f>
        <v>0</v>
      </c>
    </row>
    <row r="1751" customFormat="false" ht="25" hidden="false" customHeight="true" outlineLevel="0" collapsed="false">
      <c r="A1751" s="31"/>
      <c r="B1751" s="32"/>
      <c r="C1751" s="33"/>
      <c r="D1751" s="31"/>
      <c r="E1751" s="31"/>
      <c r="F1751" s="31"/>
      <c r="G1751" s="36" t="str">
        <f aca="false">IF(COUNTA(A1751:F1751)=0,"",IF(E1751="","Falta o código",IF(E1751&lt;&gt;TRIM(E1751),"Confira o código",IF(COUNTIFS(PagoID,E1751)&gt;1,"Código repetido",IF(NOT(ISNUMBER(B1751)),"Confira a data",IF(OR(B1751&lt;1,B1751&gt;73415,INT(B1751)&lt;&gt;B1751),"Confira a data",IF(NOT(ISNUMBER(C1751)),"Confira o valor",IF(C1751&lt;=0,"Valor maior que zero",IF(COUNTIFS(Medios,D1751)&lt;&gt;1,"Escolha um meio",IF(COUNTIFS(GastoID,A1751)&lt;&gt;1,"Confira o ID da despesa",IF(SUMIFS(GastoValido,GastoID,A1751)&lt;=0,"Corrija a obrigação",IF(B1751&lt;SUMIFS(GastoFecha,GastoID,A1751),"Anterior à despesa","OK"))))))))))))</f>
        <v/>
      </c>
      <c r="H1751" s="34" t="n">
        <f aca="false">IF(G1751="OK",C1751,0)</f>
        <v>0</v>
      </c>
    </row>
    <row r="1752" customFormat="false" ht="25" hidden="false" customHeight="true" outlineLevel="0" collapsed="false">
      <c r="A1752" s="31"/>
      <c r="B1752" s="32"/>
      <c r="C1752" s="33"/>
      <c r="D1752" s="31"/>
      <c r="E1752" s="31"/>
      <c r="F1752" s="31"/>
      <c r="G1752" s="36" t="str">
        <f aca="false">IF(COUNTA(A1752:F1752)=0,"",IF(E1752="","Falta o código",IF(E1752&lt;&gt;TRIM(E1752),"Confira o código",IF(COUNTIFS(PagoID,E1752)&gt;1,"Código repetido",IF(NOT(ISNUMBER(B1752)),"Confira a data",IF(OR(B1752&lt;1,B1752&gt;73415,INT(B1752)&lt;&gt;B1752),"Confira a data",IF(NOT(ISNUMBER(C1752)),"Confira o valor",IF(C1752&lt;=0,"Valor maior que zero",IF(COUNTIFS(Medios,D1752)&lt;&gt;1,"Escolha um meio",IF(COUNTIFS(GastoID,A1752)&lt;&gt;1,"Confira o ID da despesa",IF(SUMIFS(GastoValido,GastoID,A1752)&lt;=0,"Corrija a obrigação",IF(B1752&lt;SUMIFS(GastoFecha,GastoID,A1752),"Anterior à despesa","OK"))))))))))))</f>
        <v/>
      </c>
      <c r="H1752" s="34" t="n">
        <f aca="false">IF(G1752="OK",C1752,0)</f>
        <v>0</v>
      </c>
    </row>
    <row r="1753" customFormat="false" ht="25" hidden="false" customHeight="true" outlineLevel="0" collapsed="false">
      <c r="A1753" s="31"/>
      <c r="B1753" s="32"/>
      <c r="C1753" s="33"/>
      <c r="D1753" s="31"/>
      <c r="E1753" s="31"/>
      <c r="F1753" s="31"/>
      <c r="G1753" s="36" t="str">
        <f aca="false">IF(COUNTA(A1753:F1753)=0,"",IF(E1753="","Falta o código",IF(E1753&lt;&gt;TRIM(E1753),"Confira o código",IF(COUNTIFS(PagoID,E1753)&gt;1,"Código repetido",IF(NOT(ISNUMBER(B1753)),"Confira a data",IF(OR(B1753&lt;1,B1753&gt;73415,INT(B1753)&lt;&gt;B1753),"Confira a data",IF(NOT(ISNUMBER(C1753)),"Confira o valor",IF(C1753&lt;=0,"Valor maior que zero",IF(COUNTIFS(Medios,D1753)&lt;&gt;1,"Escolha um meio",IF(COUNTIFS(GastoID,A1753)&lt;&gt;1,"Confira o ID da despesa",IF(SUMIFS(GastoValido,GastoID,A1753)&lt;=0,"Corrija a obrigação",IF(B1753&lt;SUMIFS(GastoFecha,GastoID,A1753),"Anterior à despesa","OK"))))))))))))</f>
        <v/>
      </c>
      <c r="H1753" s="34" t="n">
        <f aca="false">IF(G1753="OK",C1753,0)</f>
        <v>0</v>
      </c>
    </row>
    <row r="1754" customFormat="false" ht="25" hidden="false" customHeight="true" outlineLevel="0" collapsed="false">
      <c r="A1754" s="31"/>
      <c r="B1754" s="32"/>
      <c r="C1754" s="33"/>
      <c r="D1754" s="31"/>
      <c r="E1754" s="31"/>
      <c r="F1754" s="31"/>
      <c r="G1754" s="36" t="str">
        <f aca="false">IF(COUNTA(A1754:F1754)=0,"",IF(E1754="","Falta o código",IF(E1754&lt;&gt;TRIM(E1754),"Confira o código",IF(COUNTIFS(PagoID,E1754)&gt;1,"Código repetido",IF(NOT(ISNUMBER(B1754)),"Confira a data",IF(OR(B1754&lt;1,B1754&gt;73415,INT(B1754)&lt;&gt;B1754),"Confira a data",IF(NOT(ISNUMBER(C1754)),"Confira o valor",IF(C1754&lt;=0,"Valor maior que zero",IF(COUNTIFS(Medios,D1754)&lt;&gt;1,"Escolha um meio",IF(COUNTIFS(GastoID,A1754)&lt;&gt;1,"Confira o ID da despesa",IF(SUMIFS(GastoValido,GastoID,A1754)&lt;=0,"Corrija a obrigação",IF(B1754&lt;SUMIFS(GastoFecha,GastoID,A1754),"Anterior à despesa","OK"))))))))))))</f>
        <v/>
      </c>
      <c r="H1754" s="34" t="n">
        <f aca="false">IF(G1754="OK",C1754,0)</f>
        <v>0</v>
      </c>
    </row>
    <row r="1755" customFormat="false" ht="25" hidden="false" customHeight="true" outlineLevel="0" collapsed="false">
      <c r="A1755" s="31"/>
      <c r="B1755" s="32"/>
      <c r="C1755" s="33"/>
      <c r="D1755" s="31"/>
      <c r="E1755" s="31"/>
      <c r="F1755" s="31"/>
      <c r="G1755" s="36" t="str">
        <f aca="false">IF(COUNTA(A1755:F1755)=0,"",IF(E1755="","Falta o código",IF(E1755&lt;&gt;TRIM(E1755),"Confira o código",IF(COUNTIFS(PagoID,E1755)&gt;1,"Código repetido",IF(NOT(ISNUMBER(B1755)),"Confira a data",IF(OR(B1755&lt;1,B1755&gt;73415,INT(B1755)&lt;&gt;B1755),"Confira a data",IF(NOT(ISNUMBER(C1755)),"Confira o valor",IF(C1755&lt;=0,"Valor maior que zero",IF(COUNTIFS(Medios,D1755)&lt;&gt;1,"Escolha um meio",IF(COUNTIFS(GastoID,A1755)&lt;&gt;1,"Confira o ID da despesa",IF(SUMIFS(GastoValido,GastoID,A1755)&lt;=0,"Corrija a obrigação",IF(B1755&lt;SUMIFS(GastoFecha,GastoID,A1755),"Anterior à despesa","OK"))))))))))))</f>
        <v/>
      </c>
      <c r="H1755" s="34" t="n">
        <f aca="false">IF(G1755="OK",C1755,0)</f>
        <v>0</v>
      </c>
    </row>
    <row r="1756" customFormat="false" ht="25" hidden="false" customHeight="true" outlineLevel="0" collapsed="false">
      <c r="A1756" s="31"/>
      <c r="B1756" s="32"/>
      <c r="C1756" s="33"/>
      <c r="D1756" s="31"/>
      <c r="E1756" s="31"/>
      <c r="F1756" s="31"/>
      <c r="G1756" s="36" t="str">
        <f aca="false">IF(COUNTA(A1756:F1756)=0,"",IF(E1756="","Falta o código",IF(E1756&lt;&gt;TRIM(E1756),"Confira o código",IF(COUNTIFS(PagoID,E1756)&gt;1,"Código repetido",IF(NOT(ISNUMBER(B1756)),"Confira a data",IF(OR(B1756&lt;1,B1756&gt;73415,INT(B1756)&lt;&gt;B1756),"Confira a data",IF(NOT(ISNUMBER(C1756)),"Confira o valor",IF(C1756&lt;=0,"Valor maior que zero",IF(COUNTIFS(Medios,D1756)&lt;&gt;1,"Escolha um meio",IF(COUNTIFS(GastoID,A1756)&lt;&gt;1,"Confira o ID da despesa",IF(SUMIFS(GastoValido,GastoID,A1756)&lt;=0,"Corrija a obrigação",IF(B1756&lt;SUMIFS(GastoFecha,GastoID,A1756),"Anterior à despesa","OK"))))))))))))</f>
        <v/>
      </c>
      <c r="H1756" s="34" t="n">
        <f aca="false">IF(G1756="OK",C1756,0)</f>
        <v>0</v>
      </c>
    </row>
    <row r="1757" customFormat="false" ht="25" hidden="false" customHeight="true" outlineLevel="0" collapsed="false">
      <c r="A1757" s="31"/>
      <c r="B1757" s="32"/>
      <c r="C1757" s="33"/>
      <c r="D1757" s="31"/>
      <c r="E1757" s="31"/>
      <c r="F1757" s="31"/>
      <c r="G1757" s="36" t="str">
        <f aca="false">IF(COUNTA(A1757:F1757)=0,"",IF(E1757="","Falta o código",IF(E1757&lt;&gt;TRIM(E1757),"Confira o código",IF(COUNTIFS(PagoID,E1757)&gt;1,"Código repetido",IF(NOT(ISNUMBER(B1757)),"Confira a data",IF(OR(B1757&lt;1,B1757&gt;73415,INT(B1757)&lt;&gt;B1757),"Confira a data",IF(NOT(ISNUMBER(C1757)),"Confira o valor",IF(C1757&lt;=0,"Valor maior que zero",IF(COUNTIFS(Medios,D1757)&lt;&gt;1,"Escolha um meio",IF(COUNTIFS(GastoID,A1757)&lt;&gt;1,"Confira o ID da despesa",IF(SUMIFS(GastoValido,GastoID,A1757)&lt;=0,"Corrija a obrigação",IF(B1757&lt;SUMIFS(GastoFecha,GastoID,A1757),"Anterior à despesa","OK"))))))))))))</f>
        <v/>
      </c>
      <c r="H1757" s="34" t="n">
        <f aca="false">IF(G1757="OK",C1757,0)</f>
        <v>0</v>
      </c>
    </row>
    <row r="1758" customFormat="false" ht="25" hidden="false" customHeight="true" outlineLevel="0" collapsed="false">
      <c r="A1758" s="31"/>
      <c r="B1758" s="32"/>
      <c r="C1758" s="33"/>
      <c r="D1758" s="31"/>
      <c r="E1758" s="31"/>
      <c r="F1758" s="31"/>
      <c r="G1758" s="36" t="str">
        <f aca="false">IF(COUNTA(A1758:F1758)=0,"",IF(E1758="","Falta o código",IF(E1758&lt;&gt;TRIM(E1758),"Confira o código",IF(COUNTIFS(PagoID,E1758)&gt;1,"Código repetido",IF(NOT(ISNUMBER(B1758)),"Confira a data",IF(OR(B1758&lt;1,B1758&gt;73415,INT(B1758)&lt;&gt;B1758),"Confira a data",IF(NOT(ISNUMBER(C1758)),"Confira o valor",IF(C1758&lt;=0,"Valor maior que zero",IF(COUNTIFS(Medios,D1758)&lt;&gt;1,"Escolha um meio",IF(COUNTIFS(GastoID,A1758)&lt;&gt;1,"Confira o ID da despesa",IF(SUMIFS(GastoValido,GastoID,A1758)&lt;=0,"Corrija a obrigação",IF(B1758&lt;SUMIFS(GastoFecha,GastoID,A1758),"Anterior à despesa","OK"))))))))))))</f>
        <v/>
      </c>
      <c r="H1758" s="34" t="n">
        <f aca="false">IF(G1758="OK",C1758,0)</f>
        <v>0</v>
      </c>
    </row>
    <row r="1759" customFormat="false" ht="25" hidden="false" customHeight="true" outlineLevel="0" collapsed="false">
      <c r="A1759" s="31"/>
      <c r="B1759" s="32"/>
      <c r="C1759" s="33"/>
      <c r="D1759" s="31"/>
      <c r="E1759" s="31"/>
      <c r="F1759" s="31"/>
      <c r="G1759" s="36" t="str">
        <f aca="false">IF(COUNTA(A1759:F1759)=0,"",IF(E1759="","Falta o código",IF(E1759&lt;&gt;TRIM(E1759),"Confira o código",IF(COUNTIFS(PagoID,E1759)&gt;1,"Código repetido",IF(NOT(ISNUMBER(B1759)),"Confira a data",IF(OR(B1759&lt;1,B1759&gt;73415,INT(B1759)&lt;&gt;B1759),"Confira a data",IF(NOT(ISNUMBER(C1759)),"Confira o valor",IF(C1759&lt;=0,"Valor maior que zero",IF(COUNTIFS(Medios,D1759)&lt;&gt;1,"Escolha um meio",IF(COUNTIFS(GastoID,A1759)&lt;&gt;1,"Confira o ID da despesa",IF(SUMIFS(GastoValido,GastoID,A1759)&lt;=0,"Corrija a obrigação",IF(B1759&lt;SUMIFS(GastoFecha,GastoID,A1759),"Anterior à despesa","OK"))))))))))))</f>
        <v/>
      </c>
      <c r="H1759" s="34" t="n">
        <f aca="false">IF(G1759="OK",C1759,0)</f>
        <v>0</v>
      </c>
    </row>
    <row r="1760" customFormat="false" ht="25" hidden="false" customHeight="true" outlineLevel="0" collapsed="false">
      <c r="A1760" s="31"/>
      <c r="B1760" s="32"/>
      <c r="C1760" s="33"/>
      <c r="D1760" s="31"/>
      <c r="E1760" s="31"/>
      <c r="F1760" s="31"/>
      <c r="G1760" s="36" t="str">
        <f aca="false">IF(COUNTA(A1760:F1760)=0,"",IF(E1760="","Falta o código",IF(E1760&lt;&gt;TRIM(E1760),"Confira o código",IF(COUNTIFS(PagoID,E1760)&gt;1,"Código repetido",IF(NOT(ISNUMBER(B1760)),"Confira a data",IF(OR(B1760&lt;1,B1760&gt;73415,INT(B1760)&lt;&gt;B1760),"Confira a data",IF(NOT(ISNUMBER(C1760)),"Confira o valor",IF(C1760&lt;=0,"Valor maior que zero",IF(COUNTIFS(Medios,D1760)&lt;&gt;1,"Escolha um meio",IF(COUNTIFS(GastoID,A1760)&lt;&gt;1,"Confira o ID da despesa",IF(SUMIFS(GastoValido,GastoID,A1760)&lt;=0,"Corrija a obrigação",IF(B1760&lt;SUMIFS(GastoFecha,GastoID,A1760),"Anterior à despesa","OK"))))))))))))</f>
        <v/>
      </c>
      <c r="H1760" s="34" t="n">
        <f aca="false">IF(G1760="OK",C1760,0)</f>
        <v>0</v>
      </c>
    </row>
    <row r="1761" customFormat="false" ht="25" hidden="false" customHeight="true" outlineLevel="0" collapsed="false">
      <c r="A1761" s="31"/>
      <c r="B1761" s="32"/>
      <c r="C1761" s="33"/>
      <c r="D1761" s="31"/>
      <c r="E1761" s="31"/>
      <c r="F1761" s="31"/>
      <c r="G1761" s="36" t="str">
        <f aca="false">IF(COUNTA(A1761:F1761)=0,"",IF(E1761="","Falta o código",IF(E1761&lt;&gt;TRIM(E1761),"Confira o código",IF(COUNTIFS(PagoID,E1761)&gt;1,"Código repetido",IF(NOT(ISNUMBER(B1761)),"Confira a data",IF(OR(B1761&lt;1,B1761&gt;73415,INT(B1761)&lt;&gt;B1761),"Confira a data",IF(NOT(ISNUMBER(C1761)),"Confira o valor",IF(C1761&lt;=0,"Valor maior que zero",IF(COUNTIFS(Medios,D1761)&lt;&gt;1,"Escolha um meio",IF(COUNTIFS(GastoID,A1761)&lt;&gt;1,"Confira o ID da despesa",IF(SUMIFS(GastoValido,GastoID,A1761)&lt;=0,"Corrija a obrigação",IF(B1761&lt;SUMIFS(GastoFecha,GastoID,A1761),"Anterior à despesa","OK"))))))))))))</f>
        <v/>
      </c>
      <c r="H1761" s="34" t="n">
        <f aca="false">IF(G1761="OK",C1761,0)</f>
        <v>0</v>
      </c>
    </row>
    <row r="1762" customFormat="false" ht="25" hidden="false" customHeight="true" outlineLevel="0" collapsed="false">
      <c r="A1762" s="31"/>
      <c r="B1762" s="32"/>
      <c r="C1762" s="33"/>
      <c r="D1762" s="31"/>
      <c r="E1762" s="31"/>
      <c r="F1762" s="31"/>
      <c r="G1762" s="36" t="str">
        <f aca="false">IF(COUNTA(A1762:F1762)=0,"",IF(E1762="","Falta o código",IF(E1762&lt;&gt;TRIM(E1762),"Confira o código",IF(COUNTIFS(PagoID,E1762)&gt;1,"Código repetido",IF(NOT(ISNUMBER(B1762)),"Confira a data",IF(OR(B1762&lt;1,B1762&gt;73415,INT(B1762)&lt;&gt;B1762),"Confira a data",IF(NOT(ISNUMBER(C1762)),"Confira o valor",IF(C1762&lt;=0,"Valor maior que zero",IF(COUNTIFS(Medios,D1762)&lt;&gt;1,"Escolha um meio",IF(COUNTIFS(GastoID,A1762)&lt;&gt;1,"Confira o ID da despesa",IF(SUMIFS(GastoValido,GastoID,A1762)&lt;=0,"Corrija a obrigação",IF(B1762&lt;SUMIFS(GastoFecha,GastoID,A1762),"Anterior à despesa","OK"))))))))))))</f>
        <v/>
      </c>
      <c r="H1762" s="34" t="n">
        <f aca="false">IF(G1762="OK",C1762,0)</f>
        <v>0</v>
      </c>
    </row>
    <row r="1763" customFormat="false" ht="25" hidden="false" customHeight="true" outlineLevel="0" collapsed="false">
      <c r="A1763" s="31"/>
      <c r="B1763" s="32"/>
      <c r="C1763" s="33"/>
      <c r="D1763" s="31"/>
      <c r="E1763" s="31"/>
      <c r="F1763" s="31"/>
      <c r="G1763" s="36" t="str">
        <f aca="false">IF(COUNTA(A1763:F1763)=0,"",IF(E1763="","Falta o código",IF(E1763&lt;&gt;TRIM(E1763),"Confira o código",IF(COUNTIFS(PagoID,E1763)&gt;1,"Código repetido",IF(NOT(ISNUMBER(B1763)),"Confira a data",IF(OR(B1763&lt;1,B1763&gt;73415,INT(B1763)&lt;&gt;B1763),"Confira a data",IF(NOT(ISNUMBER(C1763)),"Confira o valor",IF(C1763&lt;=0,"Valor maior que zero",IF(COUNTIFS(Medios,D1763)&lt;&gt;1,"Escolha um meio",IF(COUNTIFS(GastoID,A1763)&lt;&gt;1,"Confira o ID da despesa",IF(SUMIFS(GastoValido,GastoID,A1763)&lt;=0,"Corrija a obrigação",IF(B1763&lt;SUMIFS(GastoFecha,GastoID,A1763),"Anterior à despesa","OK"))))))))))))</f>
        <v/>
      </c>
      <c r="H1763" s="34" t="n">
        <f aca="false">IF(G1763="OK",C1763,0)</f>
        <v>0</v>
      </c>
    </row>
    <row r="1764" customFormat="false" ht="25" hidden="false" customHeight="true" outlineLevel="0" collapsed="false">
      <c r="A1764" s="31"/>
      <c r="B1764" s="32"/>
      <c r="C1764" s="33"/>
      <c r="D1764" s="31"/>
      <c r="E1764" s="31"/>
      <c r="F1764" s="31"/>
      <c r="G1764" s="36" t="str">
        <f aca="false">IF(COUNTA(A1764:F1764)=0,"",IF(E1764="","Falta o código",IF(E1764&lt;&gt;TRIM(E1764),"Confira o código",IF(COUNTIFS(PagoID,E1764)&gt;1,"Código repetido",IF(NOT(ISNUMBER(B1764)),"Confira a data",IF(OR(B1764&lt;1,B1764&gt;73415,INT(B1764)&lt;&gt;B1764),"Confira a data",IF(NOT(ISNUMBER(C1764)),"Confira o valor",IF(C1764&lt;=0,"Valor maior que zero",IF(COUNTIFS(Medios,D1764)&lt;&gt;1,"Escolha um meio",IF(COUNTIFS(GastoID,A1764)&lt;&gt;1,"Confira o ID da despesa",IF(SUMIFS(GastoValido,GastoID,A1764)&lt;=0,"Corrija a obrigação",IF(B1764&lt;SUMIFS(GastoFecha,GastoID,A1764),"Anterior à despesa","OK"))))))))))))</f>
        <v/>
      </c>
      <c r="H1764" s="34" t="n">
        <f aca="false">IF(G1764="OK",C1764,0)</f>
        <v>0</v>
      </c>
    </row>
    <row r="1765" customFormat="false" ht="25" hidden="false" customHeight="true" outlineLevel="0" collapsed="false">
      <c r="A1765" s="31"/>
      <c r="B1765" s="32"/>
      <c r="C1765" s="33"/>
      <c r="D1765" s="31"/>
      <c r="E1765" s="31"/>
      <c r="F1765" s="31"/>
      <c r="G1765" s="36" t="str">
        <f aca="false">IF(COUNTA(A1765:F1765)=0,"",IF(E1765="","Falta o código",IF(E1765&lt;&gt;TRIM(E1765),"Confira o código",IF(COUNTIFS(PagoID,E1765)&gt;1,"Código repetido",IF(NOT(ISNUMBER(B1765)),"Confira a data",IF(OR(B1765&lt;1,B1765&gt;73415,INT(B1765)&lt;&gt;B1765),"Confira a data",IF(NOT(ISNUMBER(C1765)),"Confira o valor",IF(C1765&lt;=0,"Valor maior que zero",IF(COUNTIFS(Medios,D1765)&lt;&gt;1,"Escolha um meio",IF(COUNTIFS(GastoID,A1765)&lt;&gt;1,"Confira o ID da despesa",IF(SUMIFS(GastoValido,GastoID,A1765)&lt;=0,"Corrija a obrigação",IF(B1765&lt;SUMIFS(GastoFecha,GastoID,A1765),"Anterior à despesa","OK"))))))))))))</f>
        <v/>
      </c>
      <c r="H1765" s="34" t="n">
        <f aca="false">IF(G1765="OK",C1765,0)</f>
        <v>0</v>
      </c>
    </row>
    <row r="1766" customFormat="false" ht="25" hidden="false" customHeight="true" outlineLevel="0" collapsed="false">
      <c r="A1766" s="31"/>
      <c r="B1766" s="32"/>
      <c r="C1766" s="33"/>
      <c r="D1766" s="31"/>
      <c r="E1766" s="31"/>
      <c r="F1766" s="31"/>
      <c r="G1766" s="36" t="str">
        <f aca="false">IF(COUNTA(A1766:F1766)=0,"",IF(E1766="","Falta o código",IF(E1766&lt;&gt;TRIM(E1766),"Confira o código",IF(COUNTIFS(PagoID,E1766)&gt;1,"Código repetido",IF(NOT(ISNUMBER(B1766)),"Confira a data",IF(OR(B1766&lt;1,B1766&gt;73415,INT(B1766)&lt;&gt;B1766),"Confira a data",IF(NOT(ISNUMBER(C1766)),"Confira o valor",IF(C1766&lt;=0,"Valor maior que zero",IF(COUNTIFS(Medios,D1766)&lt;&gt;1,"Escolha um meio",IF(COUNTIFS(GastoID,A1766)&lt;&gt;1,"Confira o ID da despesa",IF(SUMIFS(GastoValido,GastoID,A1766)&lt;=0,"Corrija a obrigação",IF(B1766&lt;SUMIFS(GastoFecha,GastoID,A1766),"Anterior à despesa","OK"))))))))))))</f>
        <v/>
      </c>
      <c r="H1766" s="34" t="n">
        <f aca="false">IF(G1766="OK",C1766,0)</f>
        <v>0</v>
      </c>
    </row>
    <row r="1767" customFormat="false" ht="25" hidden="false" customHeight="true" outlineLevel="0" collapsed="false">
      <c r="A1767" s="31"/>
      <c r="B1767" s="32"/>
      <c r="C1767" s="33"/>
      <c r="D1767" s="31"/>
      <c r="E1767" s="31"/>
      <c r="F1767" s="31"/>
      <c r="G1767" s="36" t="str">
        <f aca="false">IF(COUNTA(A1767:F1767)=0,"",IF(E1767="","Falta o código",IF(E1767&lt;&gt;TRIM(E1767),"Confira o código",IF(COUNTIFS(PagoID,E1767)&gt;1,"Código repetido",IF(NOT(ISNUMBER(B1767)),"Confira a data",IF(OR(B1767&lt;1,B1767&gt;73415,INT(B1767)&lt;&gt;B1767),"Confira a data",IF(NOT(ISNUMBER(C1767)),"Confira o valor",IF(C1767&lt;=0,"Valor maior que zero",IF(COUNTIFS(Medios,D1767)&lt;&gt;1,"Escolha um meio",IF(COUNTIFS(GastoID,A1767)&lt;&gt;1,"Confira o ID da despesa",IF(SUMIFS(GastoValido,GastoID,A1767)&lt;=0,"Corrija a obrigação",IF(B1767&lt;SUMIFS(GastoFecha,GastoID,A1767),"Anterior à despesa","OK"))))))))))))</f>
        <v/>
      </c>
      <c r="H1767" s="34" t="n">
        <f aca="false">IF(G1767="OK",C1767,0)</f>
        <v>0</v>
      </c>
    </row>
    <row r="1768" customFormat="false" ht="25" hidden="false" customHeight="true" outlineLevel="0" collapsed="false">
      <c r="A1768" s="31"/>
      <c r="B1768" s="32"/>
      <c r="C1768" s="33"/>
      <c r="D1768" s="31"/>
      <c r="E1768" s="31"/>
      <c r="F1768" s="31"/>
      <c r="G1768" s="36" t="str">
        <f aca="false">IF(COUNTA(A1768:F1768)=0,"",IF(E1768="","Falta o código",IF(E1768&lt;&gt;TRIM(E1768),"Confira o código",IF(COUNTIFS(PagoID,E1768)&gt;1,"Código repetido",IF(NOT(ISNUMBER(B1768)),"Confira a data",IF(OR(B1768&lt;1,B1768&gt;73415,INT(B1768)&lt;&gt;B1768),"Confira a data",IF(NOT(ISNUMBER(C1768)),"Confira o valor",IF(C1768&lt;=0,"Valor maior que zero",IF(COUNTIFS(Medios,D1768)&lt;&gt;1,"Escolha um meio",IF(COUNTIFS(GastoID,A1768)&lt;&gt;1,"Confira o ID da despesa",IF(SUMIFS(GastoValido,GastoID,A1768)&lt;=0,"Corrija a obrigação",IF(B1768&lt;SUMIFS(GastoFecha,GastoID,A1768),"Anterior à despesa","OK"))))))))))))</f>
        <v/>
      </c>
      <c r="H1768" s="34" t="n">
        <f aca="false">IF(G1768="OK",C1768,0)</f>
        <v>0</v>
      </c>
    </row>
    <row r="1769" customFormat="false" ht="25" hidden="false" customHeight="true" outlineLevel="0" collapsed="false">
      <c r="A1769" s="31"/>
      <c r="B1769" s="32"/>
      <c r="C1769" s="33"/>
      <c r="D1769" s="31"/>
      <c r="E1769" s="31"/>
      <c r="F1769" s="31"/>
      <c r="G1769" s="36" t="str">
        <f aca="false">IF(COUNTA(A1769:F1769)=0,"",IF(E1769="","Falta o código",IF(E1769&lt;&gt;TRIM(E1769),"Confira o código",IF(COUNTIFS(PagoID,E1769)&gt;1,"Código repetido",IF(NOT(ISNUMBER(B1769)),"Confira a data",IF(OR(B1769&lt;1,B1769&gt;73415,INT(B1769)&lt;&gt;B1769),"Confira a data",IF(NOT(ISNUMBER(C1769)),"Confira o valor",IF(C1769&lt;=0,"Valor maior que zero",IF(COUNTIFS(Medios,D1769)&lt;&gt;1,"Escolha um meio",IF(COUNTIFS(GastoID,A1769)&lt;&gt;1,"Confira o ID da despesa",IF(SUMIFS(GastoValido,GastoID,A1769)&lt;=0,"Corrija a obrigação",IF(B1769&lt;SUMIFS(GastoFecha,GastoID,A1769),"Anterior à despesa","OK"))))))))))))</f>
        <v/>
      </c>
      <c r="H1769" s="34" t="n">
        <f aca="false">IF(G1769="OK",C1769,0)</f>
        <v>0</v>
      </c>
    </row>
    <row r="1770" customFormat="false" ht="25" hidden="false" customHeight="true" outlineLevel="0" collapsed="false">
      <c r="A1770" s="31"/>
      <c r="B1770" s="32"/>
      <c r="C1770" s="33"/>
      <c r="D1770" s="31"/>
      <c r="E1770" s="31"/>
      <c r="F1770" s="31"/>
      <c r="G1770" s="36" t="str">
        <f aca="false">IF(COUNTA(A1770:F1770)=0,"",IF(E1770="","Falta o código",IF(E1770&lt;&gt;TRIM(E1770),"Confira o código",IF(COUNTIFS(PagoID,E1770)&gt;1,"Código repetido",IF(NOT(ISNUMBER(B1770)),"Confira a data",IF(OR(B1770&lt;1,B1770&gt;73415,INT(B1770)&lt;&gt;B1770),"Confira a data",IF(NOT(ISNUMBER(C1770)),"Confira o valor",IF(C1770&lt;=0,"Valor maior que zero",IF(COUNTIFS(Medios,D1770)&lt;&gt;1,"Escolha um meio",IF(COUNTIFS(GastoID,A1770)&lt;&gt;1,"Confira o ID da despesa",IF(SUMIFS(GastoValido,GastoID,A1770)&lt;=0,"Corrija a obrigação",IF(B1770&lt;SUMIFS(GastoFecha,GastoID,A1770),"Anterior à despesa","OK"))))))))))))</f>
        <v/>
      </c>
      <c r="H1770" s="34" t="n">
        <f aca="false">IF(G1770="OK",C1770,0)</f>
        <v>0</v>
      </c>
    </row>
    <row r="1771" customFormat="false" ht="25" hidden="false" customHeight="true" outlineLevel="0" collapsed="false">
      <c r="A1771" s="31"/>
      <c r="B1771" s="32"/>
      <c r="C1771" s="33"/>
      <c r="D1771" s="31"/>
      <c r="E1771" s="31"/>
      <c r="F1771" s="31"/>
      <c r="G1771" s="36" t="str">
        <f aca="false">IF(COUNTA(A1771:F1771)=0,"",IF(E1771="","Falta o código",IF(E1771&lt;&gt;TRIM(E1771),"Confira o código",IF(COUNTIFS(PagoID,E1771)&gt;1,"Código repetido",IF(NOT(ISNUMBER(B1771)),"Confira a data",IF(OR(B1771&lt;1,B1771&gt;73415,INT(B1771)&lt;&gt;B1771),"Confira a data",IF(NOT(ISNUMBER(C1771)),"Confira o valor",IF(C1771&lt;=0,"Valor maior que zero",IF(COUNTIFS(Medios,D1771)&lt;&gt;1,"Escolha um meio",IF(COUNTIFS(GastoID,A1771)&lt;&gt;1,"Confira o ID da despesa",IF(SUMIFS(GastoValido,GastoID,A1771)&lt;=0,"Corrija a obrigação",IF(B1771&lt;SUMIFS(GastoFecha,GastoID,A1771),"Anterior à despesa","OK"))))))))))))</f>
        <v/>
      </c>
      <c r="H1771" s="34" t="n">
        <f aca="false">IF(G1771="OK",C1771,0)</f>
        <v>0</v>
      </c>
    </row>
    <row r="1772" customFormat="false" ht="25" hidden="false" customHeight="true" outlineLevel="0" collapsed="false">
      <c r="A1772" s="31"/>
      <c r="B1772" s="32"/>
      <c r="C1772" s="33"/>
      <c r="D1772" s="31"/>
      <c r="E1772" s="31"/>
      <c r="F1772" s="31"/>
      <c r="G1772" s="36" t="str">
        <f aca="false">IF(COUNTA(A1772:F1772)=0,"",IF(E1772="","Falta o código",IF(E1772&lt;&gt;TRIM(E1772),"Confira o código",IF(COUNTIFS(PagoID,E1772)&gt;1,"Código repetido",IF(NOT(ISNUMBER(B1772)),"Confira a data",IF(OR(B1772&lt;1,B1772&gt;73415,INT(B1772)&lt;&gt;B1772),"Confira a data",IF(NOT(ISNUMBER(C1772)),"Confira o valor",IF(C1772&lt;=0,"Valor maior que zero",IF(COUNTIFS(Medios,D1772)&lt;&gt;1,"Escolha um meio",IF(COUNTIFS(GastoID,A1772)&lt;&gt;1,"Confira o ID da despesa",IF(SUMIFS(GastoValido,GastoID,A1772)&lt;=0,"Corrija a obrigação",IF(B1772&lt;SUMIFS(GastoFecha,GastoID,A1772),"Anterior à despesa","OK"))))))))))))</f>
        <v/>
      </c>
      <c r="H1772" s="34" t="n">
        <f aca="false">IF(G1772="OK",C1772,0)</f>
        <v>0</v>
      </c>
    </row>
    <row r="1773" customFormat="false" ht="25" hidden="false" customHeight="true" outlineLevel="0" collapsed="false">
      <c r="A1773" s="31"/>
      <c r="B1773" s="32"/>
      <c r="C1773" s="33"/>
      <c r="D1773" s="31"/>
      <c r="E1773" s="31"/>
      <c r="F1773" s="31"/>
      <c r="G1773" s="36" t="str">
        <f aca="false">IF(COUNTA(A1773:F1773)=0,"",IF(E1773="","Falta o código",IF(E1773&lt;&gt;TRIM(E1773),"Confira o código",IF(COUNTIFS(PagoID,E1773)&gt;1,"Código repetido",IF(NOT(ISNUMBER(B1773)),"Confira a data",IF(OR(B1773&lt;1,B1773&gt;73415,INT(B1773)&lt;&gt;B1773),"Confira a data",IF(NOT(ISNUMBER(C1773)),"Confira o valor",IF(C1773&lt;=0,"Valor maior que zero",IF(COUNTIFS(Medios,D1773)&lt;&gt;1,"Escolha um meio",IF(COUNTIFS(GastoID,A1773)&lt;&gt;1,"Confira o ID da despesa",IF(SUMIFS(GastoValido,GastoID,A1773)&lt;=0,"Corrija a obrigação",IF(B1773&lt;SUMIFS(GastoFecha,GastoID,A1773),"Anterior à despesa","OK"))))))))))))</f>
        <v/>
      </c>
      <c r="H1773" s="34" t="n">
        <f aca="false">IF(G1773="OK",C1773,0)</f>
        <v>0</v>
      </c>
    </row>
    <row r="1774" customFormat="false" ht="25" hidden="false" customHeight="true" outlineLevel="0" collapsed="false">
      <c r="A1774" s="31"/>
      <c r="B1774" s="32"/>
      <c r="C1774" s="33"/>
      <c r="D1774" s="31"/>
      <c r="E1774" s="31"/>
      <c r="F1774" s="31"/>
      <c r="G1774" s="36" t="str">
        <f aca="false">IF(COUNTA(A1774:F1774)=0,"",IF(E1774="","Falta o código",IF(E1774&lt;&gt;TRIM(E1774),"Confira o código",IF(COUNTIFS(PagoID,E1774)&gt;1,"Código repetido",IF(NOT(ISNUMBER(B1774)),"Confira a data",IF(OR(B1774&lt;1,B1774&gt;73415,INT(B1774)&lt;&gt;B1774),"Confira a data",IF(NOT(ISNUMBER(C1774)),"Confira o valor",IF(C1774&lt;=0,"Valor maior que zero",IF(COUNTIFS(Medios,D1774)&lt;&gt;1,"Escolha um meio",IF(COUNTIFS(GastoID,A1774)&lt;&gt;1,"Confira o ID da despesa",IF(SUMIFS(GastoValido,GastoID,A1774)&lt;=0,"Corrija a obrigação",IF(B1774&lt;SUMIFS(GastoFecha,GastoID,A1774),"Anterior à despesa","OK"))))))))))))</f>
        <v/>
      </c>
      <c r="H1774" s="34" t="n">
        <f aca="false">IF(G1774="OK",C1774,0)</f>
        <v>0</v>
      </c>
    </row>
    <row r="1775" customFormat="false" ht="25" hidden="false" customHeight="true" outlineLevel="0" collapsed="false">
      <c r="A1775" s="31"/>
      <c r="B1775" s="32"/>
      <c r="C1775" s="33"/>
      <c r="D1775" s="31"/>
      <c r="E1775" s="31"/>
      <c r="F1775" s="31"/>
      <c r="G1775" s="36" t="str">
        <f aca="false">IF(COUNTA(A1775:F1775)=0,"",IF(E1775="","Falta o código",IF(E1775&lt;&gt;TRIM(E1775),"Confira o código",IF(COUNTIFS(PagoID,E1775)&gt;1,"Código repetido",IF(NOT(ISNUMBER(B1775)),"Confira a data",IF(OR(B1775&lt;1,B1775&gt;73415,INT(B1775)&lt;&gt;B1775),"Confira a data",IF(NOT(ISNUMBER(C1775)),"Confira o valor",IF(C1775&lt;=0,"Valor maior que zero",IF(COUNTIFS(Medios,D1775)&lt;&gt;1,"Escolha um meio",IF(COUNTIFS(GastoID,A1775)&lt;&gt;1,"Confira o ID da despesa",IF(SUMIFS(GastoValido,GastoID,A1775)&lt;=0,"Corrija a obrigação",IF(B1775&lt;SUMIFS(GastoFecha,GastoID,A1775),"Anterior à despesa","OK"))))))))))))</f>
        <v/>
      </c>
      <c r="H1775" s="34" t="n">
        <f aca="false">IF(G1775="OK",C1775,0)</f>
        <v>0</v>
      </c>
    </row>
    <row r="1776" customFormat="false" ht="25" hidden="false" customHeight="true" outlineLevel="0" collapsed="false">
      <c r="A1776" s="31"/>
      <c r="B1776" s="32"/>
      <c r="C1776" s="33"/>
      <c r="D1776" s="31"/>
      <c r="E1776" s="31"/>
      <c r="F1776" s="31"/>
      <c r="G1776" s="36" t="str">
        <f aca="false">IF(COUNTA(A1776:F1776)=0,"",IF(E1776="","Falta o código",IF(E1776&lt;&gt;TRIM(E1776),"Confira o código",IF(COUNTIFS(PagoID,E1776)&gt;1,"Código repetido",IF(NOT(ISNUMBER(B1776)),"Confira a data",IF(OR(B1776&lt;1,B1776&gt;73415,INT(B1776)&lt;&gt;B1776),"Confira a data",IF(NOT(ISNUMBER(C1776)),"Confira o valor",IF(C1776&lt;=0,"Valor maior que zero",IF(COUNTIFS(Medios,D1776)&lt;&gt;1,"Escolha um meio",IF(COUNTIFS(GastoID,A1776)&lt;&gt;1,"Confira o ID da despesa",IF(SUMIFS(GastoValido,GastoID,A1776)&lt;=0,"Corrija a obrigação",IF(B1776&lt;SUMIFS(GastoFecha,GastoID,A1776),"Anterior à despesa","OK"))))))))))))</f>
        <v/>
      </c>
      <c r="H1776" s="34" t="n">
        <f aca="false">IF(G1776="OK",C1776,0)</f>
        <v>0</v>
      </c>
    </row>
    <row r="1777" customFormat="false" ht="25" hidden="false" customHeight="true" outlineLevel="0" collapsed="false">
      <c r="A1777" s="31"/>
      <c r="B1777" s="32"/>
      <c r="C1777" s="33"/>
      <c r="D1777" s="31"/>
      <c r="E1777" s="31"/>
      <c r="F1777" s="31"/>
      <c r="G1777" s="36" t="str">
        <f aca="false">IF(COUNTA(A1777:F1777)=0,"",IF(E1777="","Falta o código",IF(E1777&lt;&gt;TRIM(E1777),"Confira o código",IF(COUNTIFS(PagoID,E1777)&gt;1,"Código repetido",IF(NOT(ISNUMBER(B1777)),"Confira a data",IF(OR(B1777&lt;1,B1777&gt;73415,INT(B1777)&lt;&gt;B1777),"Confira a data",IF(NOT(ISNUMBER(C1777)),"Confira o valor",IF(C1777&lt;=0,"Valor maior que zero",IF(COUNTIFS(Medios,D1777)&lt;&gt;1,"Escolha um meio",IF(COUNTIFS(GastoID,A1777)&lt;&gt;1,"Confira o ID da despesa",IF(SUMIFS(GastoValido,GastoID,A1777)&lt;=0,"Corrija a obrigação",IF(B1777&lt;SUMIFS(GastoFecha,GastoID,A1777),"Anterior à despesa","OK"))))))))))))</f>
        <v/>
      </c>
      <c r="H1777" s="34" t="n">
        <f aca="false">IF(G1777="OK",C1777,0)</f>
        <v>0</v>
      </c>
    </row>
    <row r="1778" customFormat="false" ht="25" hidden="false" customHeight="true" outlineLevel="0" collapsed="false">
      <c r="A1778" s="31"/>
      <c r="B1778" s="32"/>
      <c r="C1778" s="33"/>
      <c r="D1778" s="31"/>
      <c r="E1778" s="31"/>
      <c r="F1778" s="31"/>
      <c r="G1778" s="36" t="str">
        <f aca="false">IF(COUNTA(A1778:F1778)=0,"",IF(E1778="","Falta o código",IF(E1778&lt;&gt;TRIM(E1778),"Confira o código",IF(COUNTIFS(PagoID,E1778)&gt;1,"Código repetido",IF(NOT(ISNUMBER(B1778)),"Confira a data",IF(OR(B1778&lt;1,B1778&gt;73415,INT(B1778)&lt;&gt;B1778),"Confira a data",IF(NOT(ISNUMBER(C1778)),"Confira o valor",IF(C1778&lt;=0,"Valor maior que zero",IF(COUNTIFS(Medios,D1778)&lt;&gt;1,"Escolha um meio",IF(COUNTIFS(GastoID,A1778)&lt;&gt;1,"Confira o ID da despesa",IF(SUMIFS(GastoValido,GastoID,A1778)&lt;=0,"Corrija a obrigação",IF(B1778&lt;SUMIFS(GastoFecha,GastoID,A1778),"Anterior à despesa","OK"))))))))))))</f>
        <v/>
      </c>
      <c r="H1778" s="34" t="n">
        <f aca="false">IF(G1778="OK",C1778,0)</f>
        <v>0</v>
      </c>
    </row>
    <row r="1779" customFormat="false" ht="25" hidden="false" customHeight="true" outlineLevel="0" collapsed="false">
      <c r="A1779" s="31"/>
      <c r="B1779" s="32"/>
      <c r="C1779" s="33"/>
      <c r="D1779" s="31"/>
      <c r="E1779" s="31"/>
      <c r="F1779" s="31"/>
      <c r="G1779" s="36" t="str">
        <f aca="false">IF(COUNTA(A1779:F1779)=0,"",IF(E1779="","Falta o código",IF(E1779&lt;&gt;TRIM(E1779),"Confira o código",IF(COUNTIFS(PagoID,E1779)&gt;1,"Código repetido",IF(NOT(ISNUMBER(B1779)),"Confira a data",IF(OR(B1779&lt;1,B1779&gt;73415,INT(B1779)&lt;&gt;B1779),"Confira a data",IF(NOT(ISNUMBER(C1779)),"Confira o valor",IF(C1779&lt;=0,"Valor maior que zero",IF(COUNTIFS(Medios,D1779)&lt;&gt;1,"Escolha um meio",IF(COUNTIFS(GastoID,A1779)&lt;&gt;1,"Confira o ID da despesa",IF(SUMIFS(GastoValido,GastoID,A1779)&lt;=0,"Corrija a obrigação",IF(B1779&lt;SUMIFS(GastoFecha,GastoID,A1779),"Anterior à despesa","OK"))))))))))))</f>
        <v/>
      </c>
      <c r="H1779" s="34" t="n">
        <f aca="false">IF(G1779="OK",C1779,0)</f>
        <v>0</v>
      </c>
    </row>
    <row r="1780" customFormat="false" ht="25" hidden="false" customHeight="true" outlineLevel="0" collapsed="false">
      <c r="A1780" s="31"/>
      <c r="B1780" s="32"/>
      <c r="C1780" s="33"/>
      <c r="D1780" s="31"/>
      <c r="E1780" s="31"/>
      <c r="F1780" s="31"/>
      <c r="G1780" s="36" t="str">
        <f aca="false">IF(COUNTA(A1780:F1780)=0,"",IF(E1780="","Falta o código",IF(E1780&lt;&gt;TRIM(E1780),"Confira o código",IF(COUNTIFS(PagoID,E1780)&gt;1,"Código repetido",IF(NOT(ISNUMBER(B1780)),"Confira a data",IF(OR(B1780&lt;1,B1780&gt;73415,INT(B1780)&lt;&gt;B1780),"Confira a data",IF(NOT(ISNUMBER(C1780)),"Confira o valor",IF(C1780&lt;=0,"Valor maior que zero",IF(COUNTIFS(Medios,D1780)&lt;&gt;1,"Escolha um meio",IF(COUNTIFS(GastoID,A1780)&lt;&gt;1,"Confira o ID da despesa",IF(SUMIFS(GastoValido,GastoID,A1780)&lt;=0,"Corrija a obrigação",IF(B1780&lt;SUMIFS(GastoFecha,GastoID,A1780),"Anterior à despesa","OK"))))))))))))</f>
        <v/>
      </c>
      <c r="H1780" s="34" t="n">
        <f aca="false">IF(G1780="OK",C1780,0)</f>
        <v>0</v>
      </c>
    </row>
    <row r="1781" customFormat="false" ht="25" hidden="false" customHeight="true" outlineLevel="0" collapsed="false">
      <c r="A1781" s="31"/>
      <c r="B1781" s="32"/>
      <c r="C1781" s="33"/>
      <c r="D1781" s="31"/>
      <c r="E1781" s="31"/>
      <c r="F1781" s="31"/>
      <c r="G1781" s="36" t="str">
        <f aca="false">IF(COUNTA(A1781:F1781)=0,"",IF(E1781="","Falta o código",IF(E1781&lt;&gt;TRIM(E1781),"Confira o código",IF(COUNTIFS(PagoID,E1781)&gt;1,"Código repetido",IF(NOT(ISNUMBER(B1781)),"Confira a data",IF(OR(B1781&lt;1,B1781&gt;73415,INT(B1781)&lt;&gt;B1781),"Confira a data",IF(NOT(ISNUMBER(C1781)),"Confira o valor",IF(C1781&lt;=0,"Valor maior que zero",IF(COUNTIFS(Medios,D1781)&lt;&gt;1,"Escolha um meio",IF(COUNTIFS(GastoID,A1781)&lt;&gt;1,"Confira o ID da despesa",IF(SUMIFS(GastoValido,GastoID,A1781)&lt;=0,"Corrija a obrigação",IF(B1781&lt;SUMIFS(GastoFecha,GastoID,A1781),"Anterior à despesa","OK"))))))))))))</f>
        <v/>
      </c>
      <c r="H1781" s="34" t="n">
        <f aca="false">IF(G1781="OK",C1781,0)</f>
        <v>0</v>
      </c>
    </row>
    <row r="1782" customFormat="false" ht="25" hidden="false" customHeight="true" outlineLevel="0" collapsed="false">
      <c r="A1782" s="31"/>
      <c r="B1782" s="32"/>
      <c r="C1782" s="33"/>
      <c r="D1782" s="31"/>
      <c r="E1782" s="31"/>
      <c r="F1782" s="31"/>
      <c r="G1782" s="36" t="str">
        <f aca="false">IF(COUNTA(A1782:F1782)=0,"",IF(E1782="","Falta o código",IF(E1782&lt;&gt;TRIM(E1782),"Confira o código",IF(COUNTIFS(PagoID,E1782)&gt;1,"Código repetido",IF(NOT(ISNUMBER(B1782)),"Confira a data",IF(OR(B1782&lt;1,B1782&gt;73415,INT(B1782)&lt;&gt;B1782),"Confira a data",IF(NOT(ISNUMBER(C1782)),"Confira o valor",IF(C1782&lt;=0,"Valor maior que zero",IF(COUNTIFS(Medios,D1782)&lt;&gt;1,"Escolha um meio",IF(COUNTIFS(GastoID,A1782)&lt;&gt;1,"Confira o ID da despesa",IF(SUMIFS(GastoValido,GastoID,A1782)&lt;=0,"Corrija a obrigação",IF(B1782&lt;SUMIFS(GastoFecha,GastoID,A1782),"Anterior à despesa","OK"))))))))))))</f>
        <v/>
      </c>
      <c r="H1782" s="34" t="n">
        <f aca="false">IF(G1782="OK",C1782,0)</f>
        <v>0</v>
      </c>
    </row>
    <row r="1783" customFormat="false" ht="25" hidden="false" customHeight="true" outlineLevel="0" collapsed="false">
      <c r="A1783" s="31"/>
      <c r="B1783" s="32"/>
      <c r="C1783" s="33"/>
      <c r="D1783" s="31"/>
      <c r="E1783" s="31"/>
      <c r="F1783" s="31"/>
      <c r="G1783" s="36" t="str">
        <f aca="false">IF(COUNTA(A1783:F1783)=0,"",IF(E1783="","Falta o código",IF(E1783&lt;&gt;TRIM(E1783),"Confira o código",IF(COUNTIFS(PagoID,E1783)&gt;1,"Código repetido",IF(NOT(ISNUMBER(B1783)),"Confira a data",IF(OR(B1783&lt;1,B1783&gt;73415,INT(B1783)&lt;&gt;B1783),"Confira a data",IF(NOT(ISNUMBER(C1783)),"Confira o valor",IF(C1783&lt;=0,"Valor maior que zero",IF(COUNTIFS(Medios,D1783)&lt;&gt;1,"Escolha um meio",IF(COUNTIFS(GastoID,A1783)&lt;&gt;1,"Confira o ID da despesa",IF(SUMIFS(GastoValido,GastoID,A1783)&lt;=0,"Corrija a obrigação",IF(B1783&lt;SUMIFS(GastoFecha,GastoID,A1783),"Anterior à despesa","OK"))))))))))))</f>
        <v/>
      </c>
      <c r="H1783" s="34" t="n">
        <f aca="false">IF(G1783="OK",C1783,0)</f>
        <v>0</v>
      </c>
    </row>
    <row r="1784" customFormat="false" ht="25" hidden="false" customHeight="true" outlineLevel="0" collapsed="false">
      <c r="A1784" s="31"/>
      <c r="B1784" s="32"/>
      <c r="C1784" s="33"/>
      <c r="D1784" s="31"/>
      <c r="E1784" s="31"/>
      <c r="F1784" s="31"/>
      <c r="G1784" s="36" t="str">
        <f aca="false">IF(COUNTA(A1784:F1784)=0,"",IF(E1784="","Falta o código",IF(E1784&lt;&gt;TRIM(E1784),"Confira o código",IF(COUNTIFS(PagoID,E1784)&gt;1,"Código repetido",IF(NOT(ISNUMBER(B1784)),"Confira a data",IF(OR(B1784&lt;1,B1784&gt;73415,INT(B1784)&lt;&gt;B1784),"Confira a data",IF(NOT(ISNUMBER(C1784)),"Confira o valor",IF(C1784&lt;=0,"Valor maior que zero",IF(COUNTIFS(Medios,D1784)&lt;&gt;1,"Escolha um meio",IF(COUNTIFS(GastoID,A1784)&lt;&gt;1,"Confira o ID da despesa",IF(SUMIFS(GastoValido,GastoID,A1784)&lt;=0,"Corrija a obrigação",IF(B1784&lt;SUMIFS(GastoFecha,GastoID,A1784),"Anterior à despesa","OK"))))))))))))</f>
        <v/>
      </c>
      <c r="H1784" s="34" t="n">
        <f aca="false">IF(G1784="OK",C1784,0)</f>
        <v>0</v>
      </c>
    </row>
    <row r="1785" customFormat="false" ht="25" hidden="false" customHeight="true" outlineLevel="0" collapsed="false">
      <c r="A1785" s="31"/>
      <c r="B1785" s="32"/>
      <c r="C1785" s="33"/>
      <c r="D1785" s="31"/>
      <c r="E1785" s="31"/>
      <c r="F1785" s="31"/>
      <c r="G1785" s="36" t="str">
        <f aca="false">IF(COUNTA(A1785:F1785)=0,"",IF(E1785="","Falta o código",IF(E1785&lt;&gt;TRIM(E1785),"Confira o código",IF(COUNTIFS(PagoID,E1785)&gt;1,"Código repetido",IF(NOT(ISNUMBER(B1785)),"Confira a data",IF(OR(B1785&lt;1,B1785&gt;73415,INT(B1785)&lt;&gt;B1785),"Confira a data",IF(NOT(ISNUMBER(C1785)),"Confira o valor",IF(C1785&lt;=0,"Valor maior que zero",IF(COUNTIFS(Medios,D1785)&lt;&gt;1,"Escolha um meio",IF(COUNTIFS(GastoID,A1785)&lt;&gt;1,"Confira o ID da despesa",IF(SUMIFS(GastoValido,GastoID,A1785)&lt;=0,"Corrija a obrigação",IF(B1785&lt;SUMIFS(GastoFecha,GastoID,A1785),"Anterior à despesa","OK"))))))))))))</f>
        <v/>
      </c>
      <c r="H1785" s="34" t="n">
        <f aca="false">IF(G1785="OK",C1785,0)</f>
        <v>0</v>
      </c>
    </row>
    <row r="1786" customFormat="false" ht="25" hidden="false" customHeight="true" outlineLevel="0" collapsed="false">
      <c r="A1786" s="31"/>
      <c r="B1786" s="32"/>
      <c r="C1786" s="33"/>
      <c r="D1786" s="31"/>
      <c r="E1786" s="31"/>
      <c r="F1786" s="31"/>
      <c r="G1786" s="36" t="str">
        <f aca="false">IF(COUNTA(A1786:F1786)=0,"",IF(E1786="","Falta o código",IF(E1786&lt;&gt;TRIM(E1786),"Confira o código",IF(COUNTIFS(PagoID,E1786)&gt;1,"Código repetido",IF(NOT(ISNUMBER(B1786)),"Confira a data",IF(OR(B1786&lt;1,B1786&gt;73415,INT(B1786)&lt;&gt;B1786),"Confira a data",IF(NOT(ISNUMBER(C1786)),"Confira o valor",IF(C1786&lt;=0,"Valor maior que zero",IF(COUNTIFS(Medios,D1786)&lt;&gt;1,"Escolha um meio",IF(COUNTIFS(GastoID,A1786)&lt;&gt;1,"Confira o ID da despesa",IF(SUMIFS(GastoValido,GastoID,A1786)&lt;=0,"Corrija a obrigação",IF(B1786&lt;SUMIFS(GastoFecha,GastoID,A1786),"Anterior à despesa","OK"))))))))))))</f>
        <v/>
      </c>
      <c r="H1786" s="34" t="n">
        <f aca="false">IF(G1786="OK",C1786,0)</f>
        <v>0</v>
      </c>
    </row>
    <row r="1787" customFormat="false" ht="25" hidden="false" customHeight="true" outlineLevel="0" collapsed="false">
      <c r="A1787" s="31"/>
      <c r="B1787" s="32"/>
      <c r="C1787" s="33"/>
      <c r="D1787" s="31"/>
      <c r="E1787" s="31"/>
      <c r="F1787" s="31"/>
      <c r="G1787" s="36" t="str">
        <f aca="false">IF(COUNTA(A1787:F1787)=0,"",IF(E1787="","Falta o código",IF(E1787&lt;&gt;TRIM(E1787),"Confira o código",IF(COUNTIFS(PagoID,E1787)&gt;1,"Código repetido",IF(NOT(ISNUMBER(B1787)),"Confira a data",IF(OR(B1787&lt;1,B1787&gt;73415,INT(B1787)&lt;&gt;B1787),"Confira a data",IF(NOT(ISNUMBER(C1787)),"Confira o valor",IF(C1787&lt;=0,"Valor maior que zero",IF(COUNTIFS(Medios,D1787)&lt;&gt;1,"Escolha um meio",IF(COUNTIFS(GastoID,A1787)&lt;&gt;1,"Confira o ID da despesa",IF(SUMIFS(GastoValido,GastoID,A1787)&lt;=0,"Corrija a obrigação",IF(B1787&lt;SUMIFS(GastoFecha,GastoID,A1787),"Anterior à despesa","OK"))))))))))))</f>
        <v/>
      </c>
      <c r="H1787" s="34" t="n">
        <f aca="false">IF(G1787="OK",C1787,0)</f>
        <v>0</v>
      </c>
    </row>
    <row r="1788" customFormat="false" ht="25" hidden="false" customHeight="true" outlineLevel="0" collapsed="false">
      <c r="A1788" s="31"/>
      <c r="B1788" s="32"/>
      <c r="C1788" s="33"/>
      <c r="D1788" s="31"/>
      <c r="E1788" s="31"/>
      <c r="F1788" s="31"/>
      <c r="G1788" s="36" t="str">
        <f aca="false">IF(COUNTA(A1788:F1788)=0,"",IF(E1788="","Falta o código",IF(E1788&lt;&gt;TRIM(E1788),"Confira o código",IF(COUNTIFS(PagoID,E1788)&gt;1,"Código repetido",IF(NOT(ISNUMBER(B1788)),"Confira a data",IF(OR(B1788&lt;1,B1788&gt;73415,INT(B1788)&lt;&gt;B1788),"Confira a data",IF(NOT(ISNUMBER(C1788)),"Confira o valor",IF(C1788&lt;=0,"Valor maior que zero",IF(COUNTIFS(Medios,D1788)&lt;&gt;1,"Escolha um meio",IF(COUNTIFS(GastoID,A1788)&lt;&gt;1,"Confira o ID da despesa",IF(SUMIFS(GastoValido,GastoID,A1788)&lt;=0,"Corrija a obrigação",IF(B1788&lt;SUMIFS(GastoFecha,GastoID,A1788),"Anterior à despesa","OK"))))))))))))</f>
        <v/>
      </c>
      <c r="H1788" s="34" t="n">
        <f aca="false">IF(G1788="OK",C1788,0)</f>
        <v>0</v>
      </c>
    </row>
    <row r="1789" customFormat="false" ht="25" hidden="false" customHeight="true" outlineLevel="0" collapsed="false">
      <c r="A1789" s="31"/>
      <c r="B1789" s="32"/>
      <c r="C1789" s="33"/>
      <c r="D1789" s="31"/>
      <c r="E1789" s="31"/>
      <c r="F1789" s="31"/>
      <c r="G1789" s="36" t="str">
        <f aca="false">IF(COUNTA(A1789:F1789)=0,"",IF(E1789="","Falta o código",IF(E1789&lt;&gt;TRIM(E1789),"Confira o código",IF(COUNTIFS(PagoID,E1789)&gt;1,"Código repetido",IF(NOT(ISNUMBER(B1789)),"Confira a data",IF(OR(B1789&lt;1,B1789&gt;73415,INT(B1789)&lt;&gt;B1789),"Confira a data",IF(NOT(ISNUMBER(C1789)),"Confira o valor",IF(C1789&lt;=0,"Valor maior que zero",IF(COUNTIFS(Medios,D1789)&lt;&gt;1,"Escolha um meio",IF(COUNTIFS(GastoID,A1789)&lt;&gt;1,"Confira o ID da despesa",IF(SUMIFS(GastoValido,GastoID,A1789)&lt;=0,"Corrija a obrigação",IF(B1789&lt;SUMIFS(GastoFecha,GastoID,A1789),"Anterior à despesa","OK"))))))))))))</f>
        <v/>
      </c>
      <c r="H1789" s="34" t="n">
        <f aca="false">IF(G1789="OK",C1789,0)</f>
        <v>0</v>
      </c>
    </row>
    <row r="1790" customFormat="false" ht="25" hidden="false" customHeight="true" outlineLevel="0" collapsed="false">
      <c r="A1790" s="31"/>
      <c r="B1790" s="32"/>
      <c r="C1790" s="33"/>
      <c r="D1790" s="31"/>
      <c r="E1790" s="31"/>
      <c r="F1790" s="31"/>
      <c r="G1790" s="36" t="str">
        <f aca="false">IF(COUNTA(A1790:F1790)=0,"",IF(E1790="","Falta o código",IF(E1790&lt;&gt;TRIM(E1790),"Confira o código",IF(COUNTIFS(PagoID,E1790)&gt;1,"Código repetido",IF(NOT(ISNUMBER(B1790)),"Confira a data",IF(OR(B1790&lt;1,B1790&gt;73415,INT(B1790)&lt;&gt;B1790),"Confira a data",IF(NOT(ISNUMBER(C1790)),"Confira o valor",IF(C1790&lt;=0,"Valor maior que zero",IF(COUNTIFS(Medios,D1790)&lt;&gt;1,"Escolha um meio",IF(COUNTIFS(GastoID,A1790)&lt;&gt;1,"Confira o ID da despesa",IF(SUMIFS(GastoValido,GastoID,A1790)&lt;=0,"Corrija a obrigação",IF(B1790&lt;SUMIFS(GastoFecha,GastoID,A1790),"Anterior à despesa","OK"))))))))))))</f>
        <v/>
      </c>
      <c r="H1790" s="34" t="n">
        <f aca="false">IF(G1790="OK",C1790,0)</f>
        <v>0</v>
      </c>
    </row>
    <row r="1791" customFormat="false" ht="25" hidden="false" customHeight="true" outlineLevel="0" collapsed="false">
      <c r="A1791" s="31"/>
      <c r="B1791" s="32"/>
      <c r="C1791" s="33"/>
      <c r="D1791" s="31"/>
      <c r="E1791" s="31"/>
      <c r="F1791" s="31"/>
      <c r="G1791" s="36" t="str">
        <f aca="false">IF(COUNTA(A1791:F1791)=0,"",IF(E1791="","Falta o código",IF(E1791&lt;&gt;TRIM(E1791),"Confira o código",IF(COUNTIFS(PagoID,E1791)&gt;1,"Código repetido",IF(NOT(ISNUMBER(B1791)),"Confira a data",IF(OR(B1791&lt;1,B1791&gt;73415,INT(B1791)&lt;&gt;B1791),"Confira a data",IF(NOT(ISNUMBER(C1791)),"Confira o valor",IF(C1791&lt;=0,"Valor maior que zero",IF(COUNTIFS(Medios,D1791)&lt;&gt;1,"Escolha um meio",IF(COUNTIFS(GastoID,A1791)&lt;&gt;1,"Confira o ID da despesa",IF(SUMIFS(GastoValido,GastoID,A1791)&lt;=0,"Corrija a obrigação",IF(B1791&lt;SUMIFS(GastoFecha,GastoID,A1791),"Anterior à despesa","OK"))))))))))))</f>
        <v/>
      </c>
      <c r="H1791" s="34" t="n">
        <f aca="false">IF(G1791="OK",C1791,0)</f>
        <v>0</v>
      </c>
    </row>
    <row r="1792" customFormat="false" ht="25" hidden="false" customHeight="true" outlineLevel="0" collapsed="false">
      <c r="A1792" s="31"/>
      <c r="B1792" s="32"/>
      <c r="C1792" s="33"/>
      <c r="D1792" s="31"/>
      <c r="E1792" s="31"/>
      <c r="F1792" s="31"/>
      <c r="G1792" s="36" t="str">
        <f aca="false">IF(COUNTA(A1792:F1792)=0,"",IF(E1792="","Falta o código",IF(E1792&lt;&gt;TRIM(E1792),"Confira o código",IF(COUNTIFS(PagoID,E1792)&gt;1,"Código repetido",IF(NOT(ISNUMBER(B1792)),"Confira a data",IF(OR(B1792&lt;1,B1792&gt;73415,INT(B1792)&lt;&gt;B1792),"Confira a data",IF(NOT(ISNUMBER(C1792)),"Confira o valor",IF(C1792&lt;=0,"Valor maior que zero",IF(COUNTIFS(Medios,D1792)&lt;&gt;1,"Escolha um meio",IF(COUNTIFS(GastoID,A1792)&lt;&gt;1,"Confira o ID da despesa",IF(SUMIFS(GastoValido,GastoID,A1792)&lt;=0,"Corrija a obrigação",IF(B1792&lt;SUMIFS(GastoFecha,GastoID,A1792),"Anterior à despesa","OK"))))))))))))</f>
        <v/>
      </c>
      <c r="H1792" s="34" t="n">
        <f aca="false">IF(G1792="OK",C1792,0)</f>
        <v>0</v>
      </c>
    </row>
    <row r="1793" customFormat="false" ht="25" hidden="false" customHeight="true" outlineLevel="0" collapsed="false">
      <c r="A1793" s="31"/>
      <c r="B1793" s="32"/>
      <c r="C1793" s="33"/>
      <c r="D1793" s="31"/>
      <c r="E1793" s="31"/>
      <c r="F1793" s="31"/>
      <c r="G1793" s="36" t="str">
        <f aca="false">IF(COUNTA(A1793:F1793)=0,"",IF(E1793="","Falta o código",IF(E1793&lt;&gt;TRIM(E1793),"Confira o código",IF(COUNTIFS(PagoID,E1793)&gt;1,"Código repetido",IF(NOT(ISNUMBER(B1793)),"Confira a data",IF(OR(B1793&lt;1,B1793&gt;73415,INT(B1793)&lt;&gt;B1793),"Confira a data",IF(NOT(ISNUMBER(C1793)),"Confira o valor",IF(C1793&lt;=0,"Valor maior que zero",IF(COUNTIFS(Medios,D1793)&lt;&gt;1,"Escolha um meio",IF(COUNTIFS(GastoID,A1793)&lt;&gt;1,"Confira o ID da despesa",IF(SUMIFS(GastoValido,GastoID,A1793)&lt;=0,"Corrija a obrigação",IF(B1793&lt;SUMIFS(GastoFecha,GastoID,A1793),"Anterior à despesa","OK"))))))))))))</f>
        <v/>
      </c>
      <c r="H1793" s="34" t="n">
        <f aca="false">IF(G1793="OK",C1793,0)</f>
        <v>0</v>
      </c>
    </row>
    <row r="1794" customFormat="false" ht="25" hidden="false" customHeight="true" outlineLevel="0" collapsed="false">
      <c r="A1794" s="31"/>
      <c r="B1794" s="32"/>
      <c r="C1794" s="33"/>
      <c r="D1794" s="31"/>
      <c r="E1794" s="31"/>
      <c r="F1794" s="31"/>
      <c r="G1794" s="36" t="str">
        <f aca="false">IF(COUNTA(A1794:F1794)=0,"",IF(E1794="","Falta o código",IF(E1794&lt;&gt;TRIM(E1794),"Confira o código",IF(COUNTIFS(PagoID,E1794)&gt;1,"Código repetido",IF(NOT(ISNUMBER(B1794)),"Confira a data",IF(OR(B1794&lt;1,B1794&gt;73415,INT(B1794)&lt;&gt;B1794),"Confira a data",IF(NOT(ISNUMBER(C1794)),"Confira o valor",IF(C1794&lt;=0,"Valor maior que zero",IF(COUNTIFS(Medios,D1794)&lt;&gt;1,"Escolha um meio",IF(COUNTIFS(GastoID,A1794)&lt;&gt;1,"Confira o ID da despesa",IF(SUMIFS(GastoValido,GastoID,A1794)&lt;=0,"Corrija a obrigação",IF(B1794&lt;SUMIFS(GastoFecha,GastoID,A1794),"Anterior à despesa","OK"))))))))))))</f>
        <v/>
      </c>
      <c r="H1794" s="34" t="n">
        <f aca="false">IF(G1794="OK",C1794,0)</f>
        <v>0</v>
      </c>
    </row>
    <row r="1795" customFormat="false" ht="25" hidden="false" customHeight="true" outlineLevel="0" collapsed="false">
      <c r="A1795" s="31"/>
      <c r="B1795" s="32"/>
      <c r="C1795" s="33"/>
      <c r="D1795" s="31"/>
      <c r="E1795" s="31"/>
      <c r="F1795" s="31"/>
      <c r="G1795" s="36" t="str">
        <f aca="false">IF(COUNTA(A1795:F1795)=0,"",IF(E1795="","Falta o código",IF(E1795&lt;&gt;TRIM(E1795),"Confira o código",IF(COUNTIFS(PagoID,E1795)&gt;1,"Código repetido",IF(NOT(ISNUMBER(B1795)),"Confira a data",IF(OR(B1795&lt;1,B1795&gt;73415,INT(B1795)&lt;&gt;B1795),"Confira a data",IF(NOT(ISNUMBER(C1795)),"Confira o valor",IF(C1795&lt;=0,"Valor maior que zero",IF(COUNTIFS(Medios,D1795)&lt;&gt;1,"Escolha um meio",IF(COUNTIFS(GastoID,A1795)&lt;&gt;1,"Confira o ID da despesa",IF(SUMIFS(GastoValido,GastoID,A1795)&lt;=0,"Corrija a obrigação",IF(B1795&lt;SUMIFS(GastoFecha,GastoID,A1795),"Anterior à despesa","OK"))))))))))))</f>
        <v/>
      </c>
      <c r="H1795" s="34" t="n">
        <f aca="false">IF(G1795="OK",C1795,0)</f>
        <v>0</v>
      </c>
    </row>
    <row r="1796" customFormat="false" ht="25" hidden="false" customHeight="true" outlineLevel="0" collapsed="false">
      <c r="A1796" s="31"/>
      <c r="B1796" s="32"/>
      <c r="C1796" s="33"/>
      <c r="D1796" s="31"/>
      <c r="E1796" s="31"/>
      <c r="F1796" s="31"/>
      <c r="G1796" s="36" t="str">
        <f aca="false">IF(COUNTA(A1796:F1796)=0,"",IF(E1796="","Falta o código",IF(E1796&lt;&gt;TRIM(E1796),"Confira o código",IF(COUNTIFS(PagoID,E1796)&gt;1,"Código repetido",IF(NOT(ISNUMBER(B1796)),"Confira a data",IF(OR(B1796&lt;1,B1796&gt;73415,INT(B1796)&lt;&gt;B1796),"Confira a data",IF(NOT(ISNUMBER(C1796)),"Confira o valor",IF(C1796&lt;=0,"Valor maior que zero",IF(COUNTIFS(Medios,D1796)&lt;&gt;1,"Escolha um meio",IF(COUNTIFS(GastoID,A1796)&lt;&gt;1,"Confira o ID da despesa",IF(SUMIFS(GastoValido,GastoID,A1796)&lt;=0,"Corrija a obrigação",IF(B1796&lt;SUMIFS(GastoFecha,GastoID,A1796),"Anterior à despesa","OK"))))))))))))</f>
        <v/>
      </c>
      <c r="H1796" s="34" t="n">
        <f aca="false">IF(G1796="OK",C1796,0)</f>
        <v>0</v>
      </c>
    </row>
    <row r="1797" customFormat="false" ht="25" hidden="false" customHeight="true" outlineLevel="0" collapsed="false">
      <c r="A1797" s="31"/>
      <c r="B1797" s="32"/>
      <c r="C1797" s="33"/>
      <c r="D1797" s="31"/>
      <c r="E1797" s="31"/>
      <c r="F1797" s="31"/>
      <c r="G1797" s="36" t="str">
        <f aca="false">IF(COUNTA(A1797:F1797)=0,"",IF(E1797="","Falta o código",IF(E1797&lt;&gt;TRIM(E1797),"Confira o código",IF(COUNTIFS(PagoID,E1797)&gt;1,"Código repetido",IF(NOT(ISNUMBER(B1797)),"Confira a data",IF(OR(B1797&lt;1,B1797&gt;73415,INT(B1797)&lt;&gt;B1797),"Confira a data",IF(NOT(ISNUMBER(C1797)),"Confira o valor",IF(C1797&lt;=0,"Valor maior que zero",IF(COUNTIFS(Medios,D1797)&lt;&gt;1,"Escolha um meio",IF(COUNTIFS(GastoID,A1797)&lt;&gt;1,"Confira o ID da despesa",IF(SUMIFS(GastoValido,GastoID,A1797)&lt;=0,"Corrija a obrigação",IF(B1797&lt;SUMIFS(GastoFecha,GastoID,A1797),"Anterior à despesa","OK"))))))))))))</f>
        <v/>
      </c>
      <c r="H1797" s="34" t="n">
        <f aca="false">IF(G1797="OK",C1797,0)</f>
        <v>0</v>
      </c>
    </row>
    <row r="1798" customFormat="false" ht="25" hidden="false" customHeight="true" outlineLevel="0" collapsed="false">
      <c r="A1798" s="31"/>
      <c r="B1798" s="32"/>
      <c r="C1798" s="33"/>
      <c r="D1798" s="31"/>
      <c r="E1798" s="31"/>
      <c r="F1798" s="31"/>
      <c r="G1798" s="36" t="str">
        <f aca="false">IF(COUNTA(A1798:F1798)=0,"",IF(E1798="","Falta o código",IF(E1798&lt;&gt;TRIM(E1798),"Confira o código",IF(COUNTIFS(PagoID,E1798)&gt;1,"Código repetido",IF(NOT(ISNUMBER(B1798)),"Confira a data",IF(OR(B1798&lt;1,B1798&gt;73415,INT(B1798)&lt;&gt;B1798),"Confira a data",IF(NOT(ISNUMBER(C1798)),"Confira o valor",IF(C1798&lt;=0,"Valor maior que zero",IF(COUNTIFS(Medios,D1798)&lt;&gt;1,"Escolha um meio",IF(COUNTIFS(GastoID,A1798)&lt;&gt;1,"Confira o ID da despesa",IF(SUMIFS(GastoValido,GastoID,A1798)&lt;=0,"Corrija a obrigação",IF(B1798&lt;SUMIFS(GastoFecha,GastoID,A1798),"Anterior à despesa","OK"))))))))))))</f>
        <v/>
      </c>
      <c r="H1798" s="34" t="n">
        <f aca="false">IF(G1798="OK",C1798,0)</f>
        <v>0</v>
      </c>
    </row>
    <row r="1799" customFormat="false" ht="25" hidden="false" customHeight="true" outlineLevel="0" collapsed="false">
      <c r="A1799" s="31"/>
      <c r="B1799" s="32"/>
      <c r="C1799" s="33"/>
      <c r="D1799" s="31"/>
      <c r="E1799" s="31"/>
      <c r="F1799" s="31"/>
      <c r="G1799" s="36" t="str">
        <f aca="false">IF(COUNTA(A1799:F1799)=0,"",IF(E1799="","Falta o código",IF(E1799&lt;&gt;TRIM(E1799),"Confira o código",IF(COUNTIFS(PagoID,E1799)&gt;1,"Código repetido",IF(NOT(ISNUMBER(B1799)),"Confira a data",IF(OR(B1799&lt;1,B1799&gt;73415,INT(B1799)&lt;&gt;B1799),"Confira a data",IF(NOT(ISNUMBER(C1799)),"Confira o valor",IF(C1799&lt;=0,"Valor maior que zero",IF(COUNTIFS(Medios,D1799)&lt;&gt;1,"Escolha um meio",IF(COUNTIFS(GastoID,A1799)&lt;&gt;1,"Confira o ID da despesa",IF(SUMIFS(GastoValido,GastoID,A1799)&lt;=0,"Corrija a obrigação",IF(B1799&lt;SUMIFS(GastoFecha,GastoID,A1799),"Anterior à despesa","OK"))))))))))))</f>
        <v/>
      </c>
      <c r="H1799" s="34" t="n">
        <f aca="false">IF(G1799="OK",C1799,0)</f>
        <v>0</v>
      </c>
    </row>
    <row r="1800" customFormat="false" ht="25" hidden="false" customHeight="true" outlineLevel="0" collapsed="false">
      <c r="A1800" s="31"/>
      <c r="B1800" s="32"/>
      <c r="C1800" s="33"/>
      <c r="D1800" s="31"/>
      <c r="E1800" s="31"/>
      <c r="F1800" s="31"/>
      <c r="G1800" s="36" t="str">
        <f aca="false">IF(COUNTA(A1800:F1800)=0,"",IF(E1800="","Falta o código",IF(E1800&lt;&gt;TRIM(E1800),"Confira o código",IF(COUNTIFS(PagoID,E1800)&gt;1,"Código repetido",IF(NOT(ISNUMBER(B1800)),"Confira a data",IF(OR(B1800&lt;1,B1800&gt;73415,INT(B1800)&lt;&gt;B1800),"Confira a data",IF(NOT(ISNUMBER(C1800)),"Confira o valor",IF(C1800&lt;=0,"Valor maior que zero",IF(COUNTIFS(Medios,D1800)&lt;&gt;1,"Escolha um meio",IF(COUNTIFS(GastoID,A1800)&lt;&gt;1,"Confira o ID da despesa",IF(SUMIFS(GastoValido,GastoID,A1800)&lt;=0,"Corrija a obrigação",IF(B1800&lt;SUMIFS(GastoFecha,GastoID,A1800),"Anterior à despesa","OK"))))))))))))</f>
        <v/>
      </c>
      <c r="H1800" s="34" t="n">
        <f aca="false">IF(G1800="OK",C1800,0)</f>
        <v>0</v>
      </c>
    </row>
    <row r="1801" customFormat="false" ht="25" hidden="false" customHeight="true" outlineLevel="0" collapsed="false">
      <c r="A1801" s="31"/>
      <c r="B1801" s="32"/>
      <c r="C1801" s="33"/>
      <c r="D1801" s="31"/>
      <c r="E1801" s="31"/>
      <c r="F1801" s="31"/>
      <c r="G1801" s="36" t="str">
        <f aca="false">IF(COUNTA(A1801:F1801)=0,"",IF(E1801="","Falta o código",IF(E1801&lt;&gt;TRIM(E1801),"Confira o código",IF(COUNTIFS(PagoID,E1801)&gt;1,"Código repetido",IF(NOT(ISNUMBER(B1801)),"Confira a data",IF(OR(B1801&lt;1,B1801&gt;73415,INT(B1801)&lt;&gt;B1801),"Confira a data",IF(NOT(ISNUMBER(C1801)),"Confira o valor",IF(C1801&lt;=0,"Valor maior que zero",IF(COUNTIFS(Medios,D1801)&lt;&gt;1,"Escolha um meio",IF(COUNTIFS(GastoID,A1801)&lt;&gt;1,"Confira o ID da despesa",IF(SUMIFS(GastoValido,GastoID,A1801)&lt;=0,"Corrija a obrigação",IF(B1801&lt;SUMIFS(GastoFecha,GastoID,A1801),"Anterior à despesa","OK"))))))))))))</f>
        <v/>
      </c>
      <c r="H1801" s="34" t="n">
        <f aca="false">IF(G1801="OK",C1801,0)</f>
        <v>0</v>
      </c>
    </row>
    <row r="1802" customFormat="false" ht="25" hidden="false" customHeight="true" outlineLevel="0" collapsed="false">
      <c r="A1802" s="31"/>
      <c r="B1802" s="32"/>
      <c r="C1802" s="33"/>
      <c r="D1802" s="31"/>
      <c r="E1802" s="31"/>
      <c r="F1802" s="31"/>
      <c r="G1802" s="36" t="str">
        <f aca="false">IF(COUNTA(A1802:F1802)=0,"",IF(E1802="","Falta o código",IF(E1802&lt;&gt;TRIM(E1802),"Confira o código",IF(COUNTIFS(PagoID,E1802)&gt;1,"Código repetido",IF(NOT(ISNUMBER(B1802)),"Confira a data",IF(OR(B1802&lt;1,B1802&gt;73415,INT(B1802)&lt;&gt;B1802),"Confira a data",IF(NOT(ISNUMBER(C1802)),"Confira o valor",IF(C1802&lt;=0,"Valor maior que zero",IF(COUNTIFS(Medios,D1802)&lt;&gt;1,"Escolha um meio",IF(COUNTIFS(GastoID,A1802)&lt;&gt;1,"Confira o ID da despesa",IF(SUMIFS(GastoValido,GastoID,A1802)&lt;=0,"Corrija a obrigação",IF(B1802&lt;SUMIFS(GastoFecha,GastoID,A1802),"Anterior à despesa","OK"))))))))))))</f>
        <v/>
      </c>
      <c r="H1802" s="34" t="n">
        <f aca="false">IF(G1802="OK",C1802,0)</f>
        <v>0</v>
      </c>
    </row>
    <row r="1803" customFormat="false" ht="25" hidden="false" customHeight="true" outlineLevel="0" collapsed="false">
      <c r="A1803" s="31"/>
      <c r="B1803" s="32"/>
      <c r="C1803" s="33"/>
      <c r="D1803" s="31"/>
      <c r="E1803" s="31"/>
      <c r="F1803" s="31"/>
      <c r="G1803" s="36" t="str">
        <f aca="false">IF(COUNTA(A1803:F1803)=0,"",IF(E1803="","Falta o código",IF(E1803&lt;&gt;TRIM(E1803),"Confira o código",IF(COUNTIFS(PagoID,E1803)&gt;1,"Código repetido",IF(NOT(ISNUMBER(B1803)),"Confira a data",IF(OR(B1803&lt;1,B1803&gt;73415,INT(B1803)&lt;&gt;B1803),"Confira a data",IF(NOT(ISNUMBER(C1803)),"Confira o valor",IF(C1803&lt;=0,"Valor maior que zero",IF(COUNTIFS(Medios,D1803)&lt;&gt;1,"Escolha um meio",IF(COUNTIFS(GastoID,A1803)&lt;&gt;1,"Confira o ID da despesa",IF(SUMIFS(GastoValido,GastoID,A1803)&lt;=0,"Corrija a obrigação",IF(B1803&lt;SUMIFS(GastoFecha,GastoID,A1803),"Anterior à despesa","OK"))))))))))))</f>
        <v/>
      </c>
      <c r="H1803" s="34" t="n">
        <f aca="false">IF(G1803="OK",C1803,0)</f>
        <v>0</v>
      </c>
    </row>
    <row r="1804" customFormat="false" ht="25" hidden="false" customHeight="true" outlineLevel="0" collapsed="false">
      <c r="A1804" s="31"/>
      <c r="B1804" s="32"/>
      <c r="C1804" s="33"/>
      <c r="D1804" s="31"/>
      <c r="E1804" s="31"/>
      <c r="F1804" s="31"/>
      <c r="G1804" s="36" t="str">
        <f aca="false">IF(COUNTA(A1804:F1804)=0,"",IF(E1804="","Falta o código",IF(E1804&lt;&gt;TRIM(E1804),"Confira o código",IF(COUNTIFS(PagoID,E1804)&gt;1,"Código repetido",IF(NOT(ISNUMBER(B1804)),"Confira a data",IF(OR(B1804&lt;1,B1804&gt;73415,INT(B1804)&lt;&gt;B1804),"Confira a data",IF(NOT(ISNUMBER(C1804)),"Confira o valor",IF(C1804&lt;=0,"Valor maior que zero",IF(COUNTIFS(Medios,D1804)&lt;&gt;1,"Escolha um meio",IF(COUNTIFS(GastoID,A1804)&lt;&gt;1,"Confira o ID da despesa",IF(SUMIFS(GastoValido,GastoID,A1804)&lt;=0,"Corrija a obrigação",IF(B1804&lt;SUMIFS(GastoFecha,GastoID,A1804),"Anterior à despesa","OK"))))))))))))</f>
        <v/>
      </c>
      <c r="H1804" s="34" t="n">
        <f aca="false">IF(G1804="OK",C1804,0)</f>
        <v>0</v>
      </c>
    </row>
    <row r="1805" customFormat="false" ht="25" hidden="false" customHeight="true" outlineLevel="0" collapsed="false">
      <c r="A1805" s="31"/>
      <c r="B1805" s="32"/>
      <c r="C1805" s="33"/>
      <c r="D1805" s="31"/>
      <c r="E1805" s="31"/>
      <c r="F1805" s="31"/>
      <c r="G1805" s="36" t="str">
        <f aca="false">IF(COUNTA(A1805:F1805)=0,"",IF(E1805="","Falta o código",IF(E1805&lt;&gt;TRIM(E1805),"Confira o código",IF(COUNTIFS(PagoID,E1805)&gt;1,"Código repetido",IF(NOT(ISNUMBER(B1805)),"Confira a data",IF(OR(B1805&lt;1,B1805&gt;73415,INT(B1805)&lt;&gt;B1805),"Confira a data",IF(NOT(ISNUMBER(C1805)),"Confira o valor",IF(C1805&lt;=0,"Valor maior que zero",IF(COUNTIFS(Medios,D1805)&lt;&gt;1,"Escolha um meio",IF(COUNTIFS(GastoID,A1805)&lt;&gt;1,"Confira o ID da despesa",IF(SUMIFS(GastoValido,GastoID,A1805)&lt;=0,"Corrija a obrigação",IF(B1805&lt;SUMIFS(GastoFecha,GastoID,A1805),"Anterior à despesa","OK"))))))))))))</f>
        <v/>
      </c>
      <c r="H1805" s="34" t="n">
        <f aca="false">IF(G1805="OK",C1805,0)</f>
        <v>0</v>
      </c>
    </row>
    <row r="1806" customFormat="false" ht="25" hidden="false" customHeight="true" outlineLevel="0" collapsed="false">
      <c r="A1806" s="31"/>
      <c r="B1806" s="32"/>
      <c r="C1806" s="33"/>
      <c r="D1806" s="31"/>
      <c r="E1806" s="31"/>
      <c r="F1806" s="31"/>
      <c r="G1806" s="36" t="str">
        <f aca="false">IF(COUNTA(A1806:F1806)=0,"",IF(E1806="","Falta o código",IF(E1806&lt;&gt;TRIM(E1806),"Confira o código",IF(COUNTIFS(PagoID,E1806)&gt;1,"Código repetido",IF(NOT(ISNUMBER(B1806)),"Confira a data",IF(OR(B1806&lt;1,B1806&gt;73415,INT(B1806)&lt;&gt;B1806),"Confira a data",IF(NOT(ISNUMBER(C1806)),"Confira o valor",IF(C1806&lt;=0,"Valor maior que zero",IF(COUNTIFS(Medios,D1806)&lt;&gt;1,"Escolha um meio",IF(COUNTIFS(GastoID,A1806)&lt;&gt;1,"Confira o ID da despesa",IF(SUMIFS(GastoValido,GastoID,A1806)&lt;=0,"Corrija a obrigação",IF(B1806&lt;SUMIFS(GastoFecha,GastoID,A1806),"Anterior à despesa","OK"))))))))))))</f>
        <v/>
      </c>
      <c r="H1806" s="34" t="n">
        <f aca="false">IF(G1806="OK",C1806,0)</f>
        <v>0</v>
      </c>
    </row>
    <row r="1807" customFormat="false" ht="25" hidden="false" customHeight="true" outlineLevel="0" collapsed="false">
      <c r="A1807" s="31"/>
      <c r="B1807" s="32"/>
      <c r="C1807" s="33"/>
      <c r="D1807" s="31"/>
      <c r="E1807" s="31"/>
      <c r="F1807" s="31"/>
      <c r="G1807" s="36" t="str">
        <f aca="false">IF(COUNTA(A1807:F1807)=0,"",IF(E1807="","Falta o código",IF(E1807&lt;&gt;TRIM(E1807),"Confira o código",IF(COUNTIFS(PagoID,E1807)&gt;1,"Código repetido",IF(NOT(ISNUMBER(B1807)),"Confira a data",IF(OR(B1807&lt;1,B1807&gt;73415,INT(B1807)&lt;&gt;B1807),"Confira a data",IF(NOT(ISNUMBER(C1807)),"Confira o valor",IF(C1807&lt;=0,"Valor maior que zero",IF(COUNTIFS(Medios,D1807)&lt;&gt;1,"Escolha um meio",IF(COUNTIFS(GastoID,A1807)&lt;&gt;1,"Confira o ID da despesa",IF(SUMIFS(GastoValido,GastoID,A1807)&lt;=0,"Corrija a obrigação",IF(B1807&lt;SUMIFS(GastoFecha,GastoID,A1807),"Anterior à despesa","OK"))))))))))))</f>
        <v/>
      </c>
      <c r="H1807" s="34" t="n">
        <f aca="false">IF(G1807="OK",C1807,0)</f>
        <v>0</v>
      </c>
    </row>
    <row r="1808" customFormat="false" ht="25" hidden="false" customHeight="true" outlineLevel="0" collapsed="false">
      <c r="A1808" s="31"/>
      <c r="B1808" s="32"/>
      <c r="C1808" s="33"/>
      <c r="D1808" s="31"/>
      <c r="E1808" s="31"/>
      <c r="F1808" s="31"/>
      <c r="G1808" s="36" t="str">
        <f aca="false">IF(COUNTA(A1808:F1808)=0,"",IF(E1808="","Falta o código",IF(E1808&lt;&gt;TRIM(E1808),"Confira o código",IF(COUNTIFS(PagoID,E1808)&gt;1,"Código repetido",IF(NOT(ISNUMBER(B1808)),"Confira a data",IF(OR(B1808&lt;1,B1808&gt;73415,INT(B1808)&lt;&gt;B1808),"Confira a data",IF(NOT(ISNUMBER(C1808)),"Confira o valor",IF(C1808&lt;=0,"Valor maior que zero",IF(COUNTIFS(Medios,D1808)&lt;&gt;1,"Escolha um meio",IF(COUNTIFS(GastoID,A1808)&lt;&gt;1,"Confira o ID da despesa",IF(SUMIFS(GastoValido,GastoID,A1808)&lt;=0,"Corrija a obrigação",IF(B1808&lt;SUMIFS(GastoFecha,GastoID,A1808),"Anterior à despesa","OK"))))))))))))</f>
        <v/>
      </c>
      <c r="H1808" s="34" t="n">
        <f aca="false">IF(G1808="OK",C1808,0)</f>
        <v>0</v>
      </c>
    </row>
    <row r="1809" customFormat="false" ht="25" hidden="false" customHeight="true" outlineLevel="0" collapsed="false">
      <c r="A1809" s="31"/>
      <c r="B1809" s="32"/>
      <c r="C1809" s="33"/>
      <c r="D1809" s="31"/>
      <c r="E1809" s="31"/>
      <c r="F1809" s="31"/>
      <c r="G1809" s="36" t="str">
        <f aca="false">IF(COUNTA(A1809:F1809)=0,"",IF(E1809="","Falta o código",IF(E1809&lt;&gt;TRIM(E1809),"Confira o código",IF(COUNTIFS(PagoID,E1809)&gt;1,"Código repetido",IF(NOT(ISNUMBER(B1809)),"Confira a data",IF(OR(B1809&lt;1,B1809&gt;73415,INT(B1809)&lt;&gt;B1809),"Confira a data",IF(NOT(ISNUMBER(C1809)),"Confira o valor",IF(C1809&lt;=0,"Valor maior que zero",IF(COUNTIFS(Medios,D1809)&lt;&gt;1,"Escolha um meio",IF(COUNTIFS(GastoID,A1809)&lt;&gt;1,"Confira o ID da despesa",IF(SUMIFS(GastoValido,GastoID,A1809)&lt;=0,"Corrija a obrigação",IF(B1809&lt;SUMIFS(GastoFecha,GastoID,A1809),"Anterior à despesa","OK"))))))))))))</f>
        <v/>
      </c>
      <c r="H1809" s="34" t="n">
        <f aca="false">IF(G1809="OK",C1809,0)</f>
        <v>0</v>
      </c>
    </row>
    <row r="1810" customFormat="false" ht="25" hidden="false" customHeight="true" outlineLevel="0" collapsed="false">
      <c r="A1810" s="31"/>
      <c r="B1810" s="32"/>
      <c r="C1810" s="33"/>
      <c r="D1810" s="31"/>
      <c r="E1810" s="31"/>
      <c r="F1810" s="31"/>
      <c r="G1810" s="36" t="str">
        <f aca="false">IF(COUNTA(A1810:F1810)=0,"",IF(E1810="","Falta o código",IF(E1810&lt;&gt;TRIM(E1810),"Confira o código",IF(COUNTIFS(PagoID,E1810)&gt;1,"Código repetido",IF(NOT(ISNUMBER(B1810)),"Confira a data",IF(OR(B1810&lt;1,B1810&gt;73415,INT(B1810)&lt;&gt;B1810),"Confira a data",IF(NOT(ISNUMBER(C1810)),"Confira o valor",IF(C1810&lt;=0,"Valor maior que zero",IF(COUNTIFS(Medios,D1810)&lt;&gt;1,"Escolha um meio",IF(COUNTIFS(GastoID,A1810)&lt;&gt;1,"Confira o ID da despesa",IF(SUMIFS(GastoValido,GastoID,A1810)&lt;=0,"Corrija a obrigação",IF(B1810&lt;SUMIFS(GastoFecha,GastoID,A1810),"Anterior à despesa","OK"))))))))))))</f>
        <v/>
      </c>
      <c r="H1810" s="34" t="n">
        <f aca="false">IF(G1810="OK",C1810,0)</f>
        <v>0</v>
      </c>
    </row>
    <row r="1811" customFormat="false" ht="25" hidden="false" customHeight="true" outlineLevel="0" collapsed="false">
      <c r="A1811" s="31"/>
      <c r="B1811" s="32"/>
      <c r="C1811" s="33"/>
      <c r="D1811" s="31"/>
      <c r="E1811" s="31"/>
      <c r="F1811" s="31"/>
      <c r="G1811" s="36" t="str">
        <f aca="false">IF(COUNTA(A1811:F1811)=0,"",IF(E1811="","Falta o código",IF(E1811&lt;&gt;TRIM(E1811),"Confira o código",IF(COUNTIFS(PagoID,E1811)&gt;1,"Código repetido",IF(NOT(ISNUMBER(B1811)),"Confira a data",IF(OR(B1811&lt;1,B1811&gt;73415,INT(B1811)&lt;&gt;B1811),"Confira a data",IF(NOT(ISNUMBER(C1811)),"Confira o valor",IF(C1811&lt;=0,"Valor maior que zero",IF(COUNTIFS(Medios,D1811)&lt;&gt;1,"Escolha um meio",IF(COUNTIFS(GastoID,A1811)&lt;&gt;1,"Confira o ID da despesa",IF(SUMIFS(GastoValido,GastoID,A1811)&lt;=0,"Corrija a obrigação",IF(B1811&lt;SUMIFS(GastoFecha,GastoID,A1811),"Anterior à despesa","OK"))))))))))))</f>
        <v/>
      </c>
      <c r="H1811" s="34" t="n">
        <f aca="false">IF(G1811="OK",C1811,0)</f>
        <v>0</v>
      </c>
    </row>
    <row r="1812" customFormat="false" ht="25" hidden="false" customHeight="true" outlineLevel="0" collapsed="false">
      <c r="A1812" s="31"/>
      <c r="B1812" s="32"/>
      <c r="C1812" s="33"/>
      <c r="D1812" s="31"/>
      <c r="E1812" s="31"/>
      <c r="F1812" s="31"/>
      <c r="G1812" s="36" t="str">
        <f aca="false">IF(COUNTA(A1812:F1812)=0,"",IF(E1812="","Falta o código",IF(E1812&lt;&gt;TRIM(E1812),"Confira o código",IF(COUNTIFS(PagoID,E1812)&gt;1,"Código repetido",IF(NOT(ISNUMBER(B1812)),"Confira a data",IF(OR(B1812&lt;1,B1812&gt;73415,INT(B1812)&lt;&gt;B1812),"Confira a data",IF(NOT(ISNUMBER(C1812)),"Confira o valor",IF(C1812&lt;=0,"Valor maior que zero",IF(COUNTIFS(Medios,D1812)&lt;&gt;1,"Escolha um meio",IF(COUNTIFS(GastoID,A1812)&lt;&gt;1,"Confira o ID da despesa",IF(SUMIFS(GastoValido,GastoID,A1812)&lt;=0,"Corrija a obrigação",IF(B1812&lt;SUMIFS(GastoFecha,GastoID,A1812),"Anterior à despesa","OK"))))))))))))</f>
        <v/>
      </c>
      <c r="H1812" s="34" t="n">
        <f aca="false">IF(G1812="OK",C1812,0)</f>
        <v>0</v>
      </c>
    </row>
    <row r="1813" customFormat="false" ht="25" hidden="false" customHeight="true" outlineLevel="0" collapsed="false">
      <c r="A1813" s="31"/>
      <c r="B1813" s="32"/>
      <c r="C1813" s="33"/>
      <c r="D1813" s="31"/>
      <c r="E1813" s="31"/>
      <c r="F1813" s="31"/>
      <c r="G1813" s="36" t="str">
        <f aca="false">IF(COUNTA(A1813:F1813)=0,"",IF(E1813="","Falta o código",IF(E1813&lt;&gt;TRIM(E1813),"Confira o código",IF(COUNTIFS(PagoID,E1813)&gt;1,"Código repetido",IF(NOT(ISNUMBER(B1813)),"Confira a data",IF(OR(B1813&lt;1,B1813&gt;73415,INT(B1813)&lt;&gt;B1813),"Confira a data",IF(NOT(ISNUMBER(C1813)),"Confira o valor",IF(C1813&lt;=0,"Valor maior que zero",IF(COUNTIFS(Medios,D1813)&lt;&gt;1,"Escolha um meio",IF(COUNTIFS(GastoID,A1813)&lt;&gt;1,"Confira o ID da despesa",IF(SUMIFS(GastoValido,GastoID,A1813)&lt;=0,"Corrija a obrigação",IF(B1813&lt;SUMIFS(GastoFecha,GastoID,A1813),"Anterior à despesa","OK"))))))))))))</f>
        <v/>
      </c>
      <c r="H1813" s="34" t="n">
        <f aca="false">IF(G1813="OK",C1813,0)</f>
        <v>0</v>
      </c>
    </row>
    <row r="1814" customFormat="false" ht="25" hidden="false" customHeight="true" outlineLevel="0" collapsed="false">
      <c r="A1814" s="31"/>
      <c r="B1814" s="32"/>
      <c r="C1814" s="33"/>
      <c r="D1814" s="31"/>
      <c r="E1814" s="31"/>
      <c r="F1814" s="31"/>
      <c r="G1814" s="36" t="str">
        <f aca="false">IF(COUNTA(A1814:F1814)=0,"",IF(E1814="","Falta o código",IF(E1814&lt;&gt;TRIM(E1814),"Confira o código",IF(COUNTIFS(PagoID,E1814)&gt;1,"Código repetido",IF(NOT(ISNUMBER(B1814)),"Confira a data",IF(OR(B1814&lt;1,B1814&gt;73415,INT(B1814)&lt;&gt;B1814),"Confira a data",IF(NOT(ISNUMBER(C1814)),"Confira o valor",IF(C1814&lt;=0,"Valor maior que zero",IF(COUNTIFS(Medios,D1814)&lt;&gt;1,"Escolha um meio",IF(COUNTIFS(GastoID,A1814)&lt;&gt;1,"Confira o ID da despesa",IF(SUMIFS(GastoValido,GastoID,A1814)&lt;=0,"Corrija a obrigação",IF(B1814&lt;SUMIFS(GastoFecha,GastoID,A1814),"Anterior à despesa","OK"))))))))))))</f>
        <v/>
      </c>
      <c r="H1814" s="34" t="n">
        <f aca="false">IF(G1814="OK",C1814,0)</f>
        <v>0</v>
      </c>
    </row>
    <row r="1815" customFormat="false" ht="25" hidden="false" customHeight="true" outlineLevel="0" collapsed="false">
      <c r="A1815" s="31"/>
      <c r="B1815" s="32"/>
      <c r="C1815" s="33"/>
      <c r="D1815" s="31"/>
      <c r="E1815" s="31"/>
      <c r="F1815" s="31"/>
      <c r="G1815" s="36" t="str">
        <f aca="false">IF(COUNTA(A1815:F1815)=0,"",IF(E1815="","Falta o código",IF(E1815&lt;&gt;TRIM(E1815),"Confira o código",IF(COUNTIFS(PagoID,E1815)&gt;1,"Código repetido",IF(NOT(ISNUMBER(B1815)),"Confira a data",IF(OR(B1815&lt;1,B1815&gt;73415,INT(B1815)&lt;&gt;B1815),"Confira a data",IF(NOT(ISNUMBER(C1815)),"Confira o valor",IF(C1815&lt;=0,"Valor maior que zero",IF(COUNTIFS(Medios,D1815)&lt;&gt;1,"Escolha um meio",IF(COUNTIFS(GastoID,A1815)&lt;&gt;1,"Confira o ID da despesa",IF(SUMIFS(GastoValido,GastoID,A1815)&lt;=0,"Corrija a obrigação",IF(B1815&lt;SUMIFS(GastoFecha,GastoID,A1815),"Anterior à despesa","OK"))))))))))))</f>
        <v/>
      </c>
      <c r="H1815" s="34" t="n">
        <f aca="false">IF(G1815="OK",C1815,0)</f>
        <v>0</v>
      </c>
    </row>
    <row r="1816" customFormat="false" ht="25" hidden="false" customHeight="true" outlineLevel="0" collapsed="false">
      <c r="A1816" s="31"/>
      <c r="B1816" s="32"/>
      <c r="C1816" s="33"/>
      <c r="D1816" s="31"/>
      <c r="E1816" s="31"/>
      <c r="F1816" s="31"/>
      <c r="G1816" s="36" t="str">
        <f aca="false">IF(COUNTA(A1816:F1816)=0,"",IF(E1816="","Falta o código",IF(E1816&lt;&gt;TRIM(E1816),"Confira o código",IF(COUNTIFS(PagoID,E1816)&gt;1,"Código repetido",IF(NOT(ISNUMBER(B1816)),"Confira a data",IF(OR(B1816&lt;1,B1816&gt;73415,INT(B1816)&lt;&gt;B1816),"Confira a data",IF(NOT(ISNUMBER(C1816)),"Confira o valor",IF(C1816&lt;=0,"Valor maior que zero",IF(COUNTIFS(Medios,D1816)&lt;&gt;1,"Escolha um meio",IF(COUNTIFS(GastoID,A1816)&lt;&gt;1,"Confira o ID da despesa",IF(SUMIFS(GastoValido,GastoID,A1816)&lt;=0,"Corrija a obrigação",IF(B1816&lt;SUMIFS(GastoFecha,GastoID,A1816),"Anterior à despesa","OK"))))))))))))</f>
        <v/>
      </c>
      <c r="H1816" s="34" t="n">
        <f aca="false">IF(G1816="OK",C1816,0)</f>
        <v>0</v>
      </c>
    </row>
    <row r="1817" customFormat="false" ht="25" hidden="false" customHeight="true" outlineLevel="0" collapsed="false">
      <c r="A1817" s="31"/>
      <c r="B1817" s="32"/>
      <c r="C1817" s="33"/>
      <c r="D1817" s="31"/>
      <c r="E1817" s="31"/>
      <c r="F1817" s="31"/>
      <c r="G1817" s="36" t="str">
        <f aca="false">IF(COUNTA(A1817:F1817)=0,"",IF(E1817="","Falta o código",IF(E1817&lt;&gt;TRIM(E1817),"Confira o código",IF(COUNTIFS(PagoID,E1817)&gt;1,"Código repetido",IF(NOT(ISNUMBER(B1817)),"Confira a data",IF(OR(B1817&lt;1,B1817&gt;73415,INT(B1817)&lt;&gt;B1817),"Confira a data",IF(NOT(ISNUMBER(C1817)),"Confira o valor",IF(C1817&lt;=0,"Valor maior que zero",IF(COUNTIFS(Medios,D1817)&lt;&gt;1,"Escolha um meio",IF(COUNTIFS(GastoID,A1817)&lt;&gt;1,"Confira o ID da despesa",IF(SUMIFS(GastoValido,GastoID,A1817)&lt;=0,"Corrija a obrigação",IF(B1817&lt;SUMIFS(GastoFecha,GastoID,A1817),"Anterior à despesa","OK"))))))))))))</f>
        <v/>
      </c>
      <c r="H1817" s="34" t="n">
        <f aca="false">IF(G1817="OK",C1817,0)</f>
        <v>0</v>
      </c>
    </row>
    <row r="1818" customFormat="false" ht="25" hidden="false" customHeight="true" outlineLevel="0" collapsed="false">
      <c r="A1818" s="31"/>
      <c r="B1818" s="32"/>
      <c r="C1818" s="33"/>
      <c r="D1818" s="31"/>
      <c r="E1818" s="31"/>
      <c r="F1818" s="31"/>
      <c r="G1818" s="36" t="str">
        <f aca="false">IF(COUNTA(A1818:F1818)=0,"",IF(E1818="","Falta o código",IF(E1818&lt;&gt;TRIM(E1818),"Confira o código",IF(COUNTIFS(PagoID,E1818)&gt;1,"Código repetido",IF(NOT(ISNUMBER(B1818)),"Confira a data",IF(OR(B1818&lt;1,B1818&gt;73415,INT(B1818)&lt;&gt;B1818),"Confira a data",IF(NOT(ISNUMBER(C1818)),"Confira o valor",IF(C1818&lt;=0,"Valor maior que zero",IF(COUNTIFS(Medios,D1818)&lt;&gt;1,"Escolha um meio",IF(COUNTIFS(GastoID,A1818)&lt;&gt;1,"Confira o ID da despesa",IF(SUMIFS(GastoValido,GastoID,A1818)&lt;=0,"Corrija a obrigação",IF(B1818&lt;SUMIFS(GastoFecha,GastoID,A1818),"Anterior à despesa","OK"))))))))))))</f>
        <v/>
      </c>
      <c r="H1818" s="34" t="n">
        <f aca="false">IF(G1818="OK",C1818,0)</f>
        <v>0</v>
      </c>
    </row>
    <row r="1819" customFormat="false" ht="25" hidden="false" customHeight="true" outlineLevel="0" collapsed="false">
      <c r="A1819" s="31"/>
      <c r="B1819" s="32"/>
      <c r="C1819" s="33"/>
      <c r="D1819" s="31"/>
      <c r="E1819" s="31"/>
      <c r="F1819" s="31"/>
      <c r="G1819" s="36" t="str">
        <f aca="false">IF(COUNTA(A1819:F1819)=0,"",IF(E1819="","Falta o código",IF(E1819&lt;&gt;TRIM(E1819),"Confira o código",IF(COUNTIFS(PagoID,E1819)&gt;1,"Código repetido",IF(NOT(ISNUMBER(B1819)),"Confira a data",IF(OR(B1819&lt;1,B1819&gt;73415,INT(B1819)&lt;&gt;B1819),"Confira a data",IF(NOT(ISNUMBER(C1819)),"Confira o valor",IF(C1819&lt;=0,"Valor maior que zero",IF(COUNTIFS(Medios,D1819)&lt;&gt;1,"Escolha um meio",IF(COUNTIFS(GastoID,A1819)&lt;&gt;1,"Confira o ID da despesa",IF(SUMIFS(GastoValido,GastoID,A1819)&lt;=0,"Corrija a obrigação",IF(B1819&lt;SUMIFS(GastoFecha,GastoID,A1819),"Anterior à despesa","OK"))))))))))))</f>
        <v/>
      </c>
      <c r="H1819" s="34" t="n">
        <f aca="false">IF(G1819="OK",C1819,0)</f>
        <v>0</v>
      </c>
    </row>
    <row r="1820" customFormat="false" ht="25" hidden="false" customHeight="true" outlineLevel="0" collapsed="false">
      <c r="A1820" s="31"/>
      <c r="B1820" s="32"/>
      <c r="C1820" s="33"/>
      <c r="D1820" s="31"/>
      <c r="E1820" s="31"/>
      <c r="F1820" s="31"/>
      <c r="G1820" s="36" t="str">
        <f aca="false">IF(COUNTA(A1820:F1820)=0,"",IF(E1820="","Falta o código",IF(E1820&lt;&gt;TRIM(E1820),"Confira o código",IF(COUNTIFS(PagoID,E1820)&gt;1,"Código repetido",IF(NOT(ISNUMBER(B1820)),"Confira a data",IF(OR(B1820&lt;1,B1820&gt;73415,INT(B1820)&lt;&gt;B1820),"Confira a data",IF(NOT(ISNUMBER(C1820)),"Confira o valor",IF(C1820&lt;=0,"Valor maior que zero",IF(COUNTIFS(Medios,D1820)&lt;&gt;1,"Escolha um meio",IF(COUNTIFS(GastoID,A1820)&lt;&gt;1,"Confira o ID da despesa",IF(SUMIFS(GastoValido,GastoID,A1820)&lt;=0,"Corrija a obrigação",IF(B1820&lt;SUMIFS(GastoFecha,GastoID,A1820),"Anterior à despesa","OK"))))))))))))</f>
        <v/>
      </c>
      <c r="H1820" s="34" t="n">
        <f aca="false">IF(G1820="OK",C1820,0)</f>
        <v>0</v>
      </c>
    </row>
    <row r="1821" customFormat="false" ht="25" hidden="false" customHeight="true" outlineLevel="0" collapsed="false">
      <c r="A1821" s="31"/>
      <c r="B1821" s="32"/>
      <c r="C1821" s="33"/>
      <c r="D1821" s="31"/>
      <c r="E1821" s="31"/>
      <c r="F1821" s="31"/>
      <c r="G1821" s="36" t="str">
        <f aca="false">IF(COUNTA(A1821:F1821)=0,"",IF(E1821="","Falta o código",IF(E1821&lt;&gt;TRIM(E1821),"Confira o código",IF(COUNTIFS(PagoID,E1821)&gt;1,"Código repetido",IF(NOT(ISNUMBER(B1821)),"Confira a data",IF(OR(B1821&lt;1,B1821&gt;73415,INT(B1821)&lt;&gt;B1821),"Confira a data",IF(NOT(ISNUMBER(C1821)),"Confira o valor",IF(C1821&lt;=0,"Valor maior que zero",IF(COUNTIFS(Medios,D1821)&lt;&gt;1,"Escolha um meio",IF(COUNTIFS(GastoID,A1821)&lt;&gt;1,"Confira o ID da despesa",IF(SUMIFS(GastoValido,GastoID,A1821)&lt;=0,"Corrija a obrigação",IF(B1821&lt;SUMIFS(GastoFecha,GastoID,A1821),"Anterior à despesa","OK"))))))))))))</f>
        <v/>
      </c>
      <c r="H1821" s="34" t="n">
        <f aca="false">IF(G1821="OK",C1821,0)</f>
        <v>0</v>
      </c>
    </row>
    <row r="1822" customFormat="false" ht="25" hidden="false" customHeight="true" outlineLevel="0" collapsed="false">
      <c r="A1822" s="31"/>
      <c r="B1822" s="32"/>
      <c r="C1822" s="33"/>
      <c r="D1822" s="31"/>
      <c r="E1822" s="31"/>
      <c r="F1822" s="31"/>
      <c r="G1822" s="36" t="str">
        <f aca="false">IF(COUNTA(A1822:F1822)=0,"",IF(E1822="","Falta o código",IF(E1822&lt;&gt;TRIM(E1822),"Confira o código",IF(COUNTIFS(PagoID,E1822)&gt;1,"Código repetido",IF(NOT(ISNUMBER(B1822)),"Confira a data",IF(OR(B1822&lt;1,B1822&gt;73415,INT(B1822)&lt;&gt;B1822),"Confira a data",IF(NOT(ISNUMBER(C1822)),"Confira o valor",IF(C1822&lt;=0,"Valor maior que zero",IF(COUNTIFS(Medios,D1822)&lt;&gt;1,"Escolha um meio",IF(COUNTIFS(GastoID,A1822)&lt;&gt;1,"Confira o ID da despesa",IF(SUMIFS(GastoValido,GastoID,A1822)&lt;=0,"Corrija a obrigação",IF(B1822&lt;SUMIFS(GastoFecha,GastoID,A1822),"Anterior à despesa","OK"))))))))))))</f>
        <v/>
      </c>
      <c r="H1822" s="34" t="n">
        <f aca="false">IF(G1822="OK",C1822,0)</f>
        <v>0</v>
      </c>
    </row>
    <row r="1823" customFormat="false" ht="25" hidden="false" customHeight="true" outlineLevel="0" collapsed="false">
      <c r="A1823" s="31"/>
      <c r="B1823" s="32"/>
      <c r="C1823" s="33"/>
      <c r="D1823" s="31"/>
      <c r="E1823" s="31"/>
      <c r="F1823" s="31"/>
      <c r="G1823" s="36" t="str">
        <f aca="false">IF(COUNTA(A1823:F1823)=0,"",IF(E1823="","Falta o código",IF(E1823&lt;&gt;TRIM(E1823),"Confira o código",IF(COUNTIFS(PagoID,E1823)&gt;1,"Código repetido",IF(NOT(ISNUMBER(B1823)),"Confira a data",IF(OR(B1823&lt;1,B1823&gt;73415,INT(B1823)&lt;&gt;B1823),"Confira a data",IF(NOT(ISNUMBER(C1823)),"Confira o valor",IF(C1823&lt;=0,"Valor maior que zero",IF(COUNTIFS(Medios,D1823)&lt;&gt;1,"Escolha um meio",IF(COUNTIFS(GastoID,A1823)&lt;&gt;1,"Confira o ID da despesa",IF(SUMIFS(GastoValido,GastoID,A1823)&lt;=0,"Corrija a obrigação",IF(B1823&lt;SUMIFS(GastoFecha,GastoID,A1823),"Anterior à despesa","OK"))))))))))))</f>
        <v/>
      </c>
      <c r="H1823" s="34" t="n">
        <f aca="false">IF(G1823="OK",C1823,0)</f>
        <v>0</v>
      </c>
    </row>
    <row r="1824" customFormat="false" ht="25" hidden="false" customHeight="true" outlineLevel="0" collapsed="false">
      <c r="A1824" s="31"/>
      <c r="B1824" s="32"/>
      <c r="C1824" s="33"/>
      <c r="D1824" s="31"/>
      <c r="E1824" s="31"/>
      <c r="F1824" s="31"/>
      <c r="G1824" s="36" t="str">
        <f aca="false">IF(COUNTA(A1824:F1824)=0,"",IF(E1824="","Falta o código",IF(E1824&lt;&gt;TRIM(E1824),"Confira o código",IF(COUNTIFS(PagoID,E1824)&gt;1,"Código repetido",IF(NOT(ISNUMBER(B1824)),"Confira a data",IF(OR(B1824&lt;1,B1824&gt;73415,INT(B1824)&lt;&gt;B1824),"Confira a data",IF(NOT(ISNUMBER(C1824)),"Confira o valor",IF(C1824&lt;=0,"Valor maior que zero",IF(COUNTIFS(Medios,D1824)&lt;&gt;1,"Escolha um meio",IF(COUNTIFS(GastoID,A1824)&lt;&gt;1,"Confira o ID da despesa",IF(SUMIFS(GastoValido,GastoID,A1824)&lt;=0,"Corrija a obrigação",IF(B1824&lt;SUMIFS(GastoFecha,GastoID,A1824),"Anterior à despesa","OK"))))))))))))</f>
        <v/>
      </c>
      <c r="H1824" s="34" t="n">
        <f aca="false">IF(G1824="OK",C1824,0)</f>
        <v>0</v>
      </c>
    </row>
    <row r="1825" customFormat="false" ht="25" hidden="false" customHeight="true" outlineLevel="0" collapsed="false">
      <c r="A1825" s="31"/>
      <c r="B1825" s="32"/>
      <c r="C1825" s="33"/>
      <c r="D1825" s="31"/>
      <c r="E1825" s="31"/>
      <c r="F1825" s="31"/>
      <c r="G1825" s="36" t="str">
        <f aca="false">IF(COUNTA(A1825:F1825)=0,"",IF(E1825="","Falta o código",IF(E1825&lt;&gt;TRIM(E1825),"Confira o código",IF(COUNTIFS(PagoID,E1825)&gt;1,"Código repetido",IF(NOT(ISNUMBER(B1825)),"Confira a data",IF(OR(B1825&lt;1,B1825&gt;73415,INT(B1825)&lt;&gt;B1825),"Confira a data",IF(NOT(ISNUMBER(C1825)),"Confira o valor",IF(C1825&lt;=0,"Valor maior que zero",IF(COUNTIFS(Medios,D1825)&lt;&gt;1,"Escolha um meio",IF(COUNTIFS(GastoID,A1825)&lt;&gt;1,"Confira o ID da despesa",IF(SUMIFS(GastoValido,GastoID,A1825)&lt;=0,"Corrija a obrigação",IF(B1825&lt;SUMIFS(GastoFecha,GastoID,A1825),"Anterior à despesa","OK"))))))))))))</f>
        <v/>
      </c>
      <c r="H1825" s="34" t="n">
        <f aca="false">IF(G1825="OK",C1825,0)</f>
        <v>0</v>
      </c>
    </row>
    <row r="1826" customFormat="false" ht="25" hidden="false" customHeight="true" outlineLevel="0" collapsed="false">
      <c r="A1826" s="31"/>
      <c r="B1826" s="32"/>
      <c r="C1826" s="33"/>
      <c r="D1826" s="31"/>
      <c r="E1826" s="31"/>
      <c r="F1826" s="31"/>
      <c r="G1826" s="36" t="str">
        <f aca="false">IF(COUNTA(A1826:F1826)=0,"",IF(E1826="","Falta o código",IF(E1826&lt;&gt;TRIM(E1826),"Confira o código",IF(COUNTIFS(PagoID,E1826)&gt;1,"Código repetido",IF(NOT(ISNUMBER(B1826)),"Confira a data",IF(OR(B1826&lt;1,B1826&gt;73415,INT(B1826)&lt;&gt;B1826),"Confira a data",IF(NOT(ISNUMBER(C1826)),"Confira o valor",IF(C1826&lt;=0,"Valor maior que zero",IF(COUNTIFS(Medios,D1826)&lt;&gt;1,"Escolha um meio",IF(COUNTIFS(GastoID,A1826)&lt;&gt;1,"Confira o ID da despesa",IF(SUMIFS(GastoValido,GastoID,A1826)&lt;=0,"Corrija a obrigação",IF(B1826&lt;SUMIFS(GastoFecha,GastoID,A1826),"Anterior à despesa","OK"))))))))))))</f>
        <v/>
      </c>
      <c r="H1826" s="34" t="n">
        <f aca="false">IF(G1826="OK",C1826,0)</f>
        <v>0</v>
      </c>
    </row>
    <row r="1827" customFormat="false" ht="25" hidden="false" customHeight="true" outlineLevel="0" collapsed="false">
      <c r="A1827" s="31"/>
      <c r="B1827" s="32"/>
      <c r="C1827" s="33"/>
      <c r="D1827" s="31"/>
      <c r="E1827" s="31"/>
      <c r="F1827" s="31"/>
      <c r="G1827" s="36" t="str">
        <f aca="false">IF(COUNTA(A1827:F1827)=0,"",IF(E1827="","Falta o código",IF(E1827&lt;&gt;TRIM(E1827),"Confira o código",IF(COUNTIFS(PagoID,E1827)&gt;1,"Código repetido",IF(NOT(ISNUMBER(B1827)),"Confira a data",IF(OR(B1827&lt;1,B1827&gt;73415,INT(B1827)&lt;&gt;B1827),"Confira a data",IF(NOT(ISNUMBER(C1827)),"Confira o valor",IF(C1827&lt;=0,"Valor maior que zero",IF(COUNTIFS(Medios,D1827)&lt;&gt;1,"Escolha um meio",IF(COUNTIFS(GastoID,A1827)&lt;&gt;1,"Confira o ID da despesa",IF(SUMIFS(GastoValido,GastoID,A1827)&lt;=0,"Corrija a obrigação",IF(B1827&lt;SUMIFS(GastoFecha,GastoID,A1827),"Anterior à despesa","OK"))))))))))))</f>
        <v/>
      </c>
      <c r="H1827" s="34" t="n">
        <f aca="false">IF(G1827="OK",C1827,0)</f>
        <v>0</v>
      </c>
    </row>
    <row r="1828" customFormat="false" ht="25" hidden="false" customHeight="true" outlineLevel="0" collapsed="false">
      <c r="A1828" s="31"/>
      <c r="B1828" s="32"/>
      <c r="C1828" s="33"/>
      <c r="D1828" s="31"/>
      <c r="E1828" s="31"/>
      <c r="F1828" s="31"/>
      <c r="G1828" s="36" t="str">
        <f aca="false">IF(COUNTA(A1828:F1828)=0,"",IF(E1828="","Falta o código",IF(E1828&lt;&gt;TRIM(E1828),"Confira o código",IF(COUNTIFS(PagoID,E1828)&gt;1,"Código repetido",IF(NOT(ISNUMBER(B1828)),"Confira a data",IF(OR(B1828&lt;1,B1828&gt;73415,INT(B1828)&lt;&gt;B1828),"Confira a data",IF(NOT(ISNUMBER(C1828)),"Confira o valor",IF(C1828&lt;=0,"Valor maior que zero",IF(COUNTIFS(Medios,D1828)&lt;&gt;1,"Escolha um meio",IF(COUNTIFS(GastoID,A1828)&lt;&gt;1,"Confira o ID da despesa",IF(SUMIFS(GastoValido,GastoID,A1828)&lt;=0,"Corrija a obrigação",IF(B1828&lt;SUMIFS(GastoFecha,GastoID,A1828),"Anterior à despesa","OK"))))))))))))</f>
        <v/>
      </c>
      <c r="H1828" s="34" t="n">
        <f aca="false">IF(G1828="OK",C1828,0)</f>
        <v>0</v>
      </c>
    </row>
    <row r="1829" customFormat="false" ht="25" hidden="false" customHeight="true" outlineLevel="0" collapsed="false">
      <c r="A1829" s="31"/>
      <c r="B1829" s="32"/>
      <c r="C1829" s="33"/>
      <c r="D1829" s="31"/>
      <c r="E1829" s="31"/>
      <c r="F1829" s="31"/>
      <c r="G1829" s="36" t="str">
        <f aca="false">IF(COUNTA(A1829:F1829)=0,"",IF(E1829="","Falta o código",IF(E1829&lt;&gt;TRIM(E1829),"Confira o código",IF(COUNTIFS(PagoID,E1829)&gt;1,"Código repetido",IF(NOT(ISNUMBER(B1829)),"Confira a data",IF(OR(B1829&lt;1,B1829&gt;73415,INT(B1829)&lt;&gt;B1829),"Confira a data",IF(NOT(ISNUMBER(C1829)),"Confira o valor",IF(C1829&lt;=0,"Valor maior que zero",IF(COUNTIFS(Medios,D1829)&lt;&gt;1,"Escolha um meio",IF(COUNTIFS(GastoID,A1829)&lt;&gt;1,"Confira o ID da despesa",IF(SUMIFS(GastoValido,GastoID,A1829)&lt;=0,"Corrija a obrigação",IF(B1829&lt;SUMIFS(GastoFecha,GastoID,A1829),"Anterior à despesa","OK"))))))))))))</f>
        <v/>
      </c>
      <c r="H1829" s="34" t="n">
        <f aca="false">IF(G1829="OK",C1829,0)</f>
        <v>0</v>
      </c>
    </row>
    <row r="1830" customFormat="false" ht="25" hidden="false" customHeight="true" outlineLevel="0" collapsed="false">
      <c r="A1830" s="31"/>
      <c r="B1830" s="32"/>
      <c r="C1830" s="33"/>
      <c r="D1830" s="31"/>
      <c r="E1830" s="31"/>
      <c r="F1830" s="31"/>
      <c r="G1830" s="36" t="str">
        <f aca="false">IF(COUNTA(A1830:F1830)=0,"",IF(E1830="","Falta o código",IF(E1830&lt;&gt;TRIM(E1830),"Confira o código",IF(COUNTIFS(PagoID,E1830)&gt;1,"Código repetido",IF(NOT(ISNUMBER(B1830)),"Confira a data",IF(OR(B1830&lt;1,B1830&gt;73415,INT(B1830)&lt;&gt;B1830),"Confira a data",IF(NOT(ISNUMBER(C1830)),"Confira o valor",IF(C1830&lt;=0,"Valor maior que zero",IF(COUNTIFS(Medios,D1830)&lt;&gt;1,"Escolha um meio",IF(COUNTIFS(GastoID,A1830)&lt;&gt;1,"Confira o ID da despesa",IF(SUMIFS(GastoValido,GastoID,A1830)&lt;=0,"Corrija a obrigação",IF(B1830&lt;SUMIFS(GastoFecha,GastoID,A1830),"Anterior à despesa","OK"))))))))))))</f>
        <v/>
      </c>
      <c r="H1830" s="34" t="n">
        <f aca="false">IF(G1830="OK",C1830,0)</f>
        <v>0</v>
      </c>
    </row>
    <row r="1831" customFormat="false" ht="25" hidden="false" customHeight="true" outlineLevel="0" collapsed="false">
      <c r="A1831" s="31"/>
      <c r="B1831" s="32"/>
      <c r="C1831" s="33"/>
      <c r="D1831" s="31"/>
      <c r="E1831" s="31"/>
      <c r="F1831" s="31"/>
      <c r="G1831" s="36" t="str">
        <f aca="false">IF(COUNTA(A1831:F1831)=0,"",IF(E1831="","Falta o código",IF(E1831&lt;&gt;TRIM(E1831),"Confira o código",IF(COUNTIFS(PagoID,E1831)&gt;1,"Código repetido",IF(NOT(ISNUMBER(B1831)),"Confira a data",IF(OR(B1831&lt;1,B1831&gt;73415,INT(B1831)&lt;&gt;B1831),"Confira a data",IF(NOT(ISNUMBER(C1831)),"Confira o valor",IF(C1831&lt;=0,"Valor maior que zero",IF(COUNTIFS(Medios,D1831)&lt;&gt;1,"Escolha um meio",IF(COUNTIFS(GastoID,A1831)&lt;&gt;1,"Confira o ID da despesa",IF(SUMIFS(GastoValido,GastoID,A1831)&lt;=0,"Corrija a obrigação",IF(B1831&lt;SUMIFS(GastoFecha,GastoID,A1831),"Anterior à despesa","OK"))))))))))))</f>
        <v/>
      </c>
      <c r="H1831" s="34" t="n">
        <f aca="false">IF(G1831="OK",C1831,0)</f>
        <v>0</v>
      </c>
    </row>
    <row r="1832" customFormat="false" ht="25" hidden="false" customHeight="true" outlineLevel="0" collapsed="false">
      <c r="A1832" s="31"/>
      <c r="B1832" s="32"/>
      <c r="C1832" s="33"/>
      <c r="D1832" s="31"/>
      <c r="E1832" s="31"/>
      <c r="F1832" s="31"/>
      <c r="G1832" s="36" t="str">
        <f aca="false">IF(COUNTA(A1832:F1832)=0,"",IF(E1832="","Falta o código",IF(E1832&lt;&gt;TRIM(E1832),"Confira o código",IF(COUNTIFS(PagoID,E1832)&gt;1,"Código repetido",IF(NOT(ISNUMBER(B1832)),"Confira a data",IF(OR(B1832&lt;1,B1832&gt;73415,INT(B1832)&lt;&gt;B1832),"Confira a data",IF(NOT(ISNUMBER(C1832)),"Confira o valor",IF(C1832&lt;=0,"Valor maior que zero",IF(COUNTIFS(Medios,D1832)&lt;&gt;1,"Escolha um meio",IF(COUNTIFS(GastoID,A1832)&lt;&gt;1,"Confira o ID da despesa",IF(SUMIFS(GastoValido,GastoID,A1832)&lt;=0,"Corrija a obrigação",IF(B1832&lt;SUMIFS(GastoFecha,GastoID,A1832),"Anterior à despesa","OK"))))))))))))</f>
        <v/>
      </c>
      <c r="H1832" s="34" t="n">
        <f aca="false">IF(G1832="OK",C1832,0)</f>
        <v>0</v>
      </c>
    </row>
    <row r="1833" customFormat="false" ht="25" hidden="false" customHeight="true" outlineLevel="0" collapsed="false">
      <c r="A1833" s="31"/>
      <c r="B1833" s="32"/>
      <c r="C1833" s="33"/>
      <c r="D1833" s="31"/>
      <c r="E1833" s="31"/>
      <c r="F1833" s="31"/>
      <c r="G1833" s="36" t="str">
        <f aca="false">IF(COUNTA(A1833:F1833)=0,"",IF(E1833="","Falta o código",IF(E1833&lt;&gt;TRIM(E1833),"Confira o código",IF(COUNTIFS(PagoID,E1833)&gt;1,"Código repetido",IF(NOT(ISNUMBER(B1833)),"Confira a data",IF(OR(B1833&lt;1,B1833&gt;73415,INT(B1833)&lt;&gt;B1833),"Confira a data",IF(NOT(ISNUMBER(C1833)),"Confira o valor",IF(C1833&lt;=0,"Valor maior que zero",IF(COUNTIFS(Medios,D1833)&lt;&gt;1,"Escolha um meio",IF(COUNTIFS(GastoID,A1833)&lt;&gt;1,"Confira o ID da despesa",IF(SUMIFS(GastoValido,GastoID,A1833)&lt;=0,"Corrija a obrigação",IF(B1833&lt;SUMIFS(GastoFecha,GastoID,A1833),"Anterior à despesa","OK"))))))))))))</f>
        <v/>
      </c>
      <c r="H1833" s="34" t="n">
        <f aca="false">IF(G1833="OK",C1833,0)</f>
        <v>0</v>
      </c>
    </row>
    <row r="1834" customFormat="false" ht="25" hidden="false" customHeight="true" outlineLevel="0" collapsed="false">
      <c r="A1834" s="31"/>
      <c r="B1834" s="32"/>
      <c r="C1834" s="33"/>
      <c r="D1834" s="31"/>
      <c r="E1834" s="31"/>
      <c r="F1834" s="31"/>
      <c r="G1834" s="36" t="str">
        <f aca="false">IF(COUNTA(A1834:F1834)=0,"",IF(E1834="","Falta o código",IF(E1834&lt;&gt;TRIM(E1834),"Confira o código",IF(COUNTIFS(PagoID,E1834)&gt;1,"Código repetido",IF(NOT(ISNUMBER(B1834)),"Confira a data",IF(OR(B1834&lt;1,B1834&gt;73415,INT(B1834)&lt;&gt;B1834),"Confira a data",IF(NOT(ISNUMBER(C1834)),"Confira o valor",IF(C1834&lt;=0,"Valor maior que zero",IF(COUNTIFS(Medios,D1834)&lt;&gt;1,"Escolha um meio",IF(COUNTIFS(GastoID,A1834)&lt;&gt;1,"Confira o ID da despesa",IF(SUMIFS(GastoValido,GastoID,A1834)&lt;=0,"Corrija a obrigação",IF(B1834&lt;SUMIFS(GastoFecha,GastoID,A1834),"Anterior à despesa","OK"))))))))))))</f>
        <v/>
      </c>
      <c r="H1834" s="34" t="n">
        <f aca="false">IF(G1834="OK",C1834,0)</f>
        <v>0</v>
      </c>
    </row>
    <row r="1835" customFormat="false" ht="25" hidden="false" customHeight="true" outlineLevel="0" collapsed="false">
      <c r="A1835" s="31"/>
      <c r="B1835" s="32"/>
      <c r="C1835" s="33"/>
      <c r="D1835" s="31"/>
      <c r="E1835" s="31"/>
      <c r="F1835" s="31"/>
      <c r="G1835" s="36" t="str">
        <f aca="false">IF(COUNTA(A1835:F1835)=0,"",IF(E1835="","Falta o código",IF(E1835&lt;&gt;TRIM(E1835),"Confira o código",IF(COUNTIFS(PagoID,E1835)&gt;1,"Código repetido",IF(NOT(ISNUMBER(B1835)),"Confira a data",IF(OR(B1835&lt;1,B1835&gt;73415,INT(B1835)&lt;&gt;B1835),"Confira a data",IF(NOT(ISNUMBER(C1835)),"Confira o valor",IF(C1835&lt;=0,"Valor maior que zero",IF(COUNTIFS(Medios,D1835)&lt;&gt;1,"Escolha um meio",IF(COUNTIFS(GastoID,A1835)&lt;&gt;1,"Confira o ID da despesa",IF(SUMIFS(GastoValido,GastoID,A1835)&lt;=0,"Corrija a obrigação",IF(B1835&lt;SUMIFS(GastoFecha,GastoID,A1835),"Anterior à despesa","OK"))))))))))))</f>
        <v/>
      </c>
      <c r="H1835" s="34" t="n">
        <f aca="false">IF(G1835="OK",C1835,0)</f>
        <v>0</v>
      </c>
    </row>
    <row r="1836" customFormat="false" ht="25" hidden="false" customHeight="true" outlineLevel="0" collapsed="false">
      <c r="A1836" s="31"/>
      <c r="B1836" s="32"/>
      <c r="C1836" s="33"/>
      <c r="D1836" s="31"/>
      <c r="E1836" s="31"/>
      <c r="F1836" s="31"/>
      <c r="G1836" s="36" t="str">
        <f aca="false">IF(COUNTA(A1836:F1836)=0,"",IF(E1836="","Falta o código",IF(E1836&lt;&gt;TRIM(E1836),"Confira o código",IF(COUNTIFS(PagoID,E1836)&gt;1,"Código repetido",IF(NOT(ISNUMBER(B1836)),"Confira a data",IF(OR(B1836&lt;1,B1836&gt;73415,INT(B1836)&lt;&gt;B1836),"Confira a data",IF(NOT(ISNUMBER(C1836)),"Confira o valor",IF(C1836&lt;=0,"Valor maior que zero",IF(COUNTIFS(Medios,D1836)&lt;&gt;1,"Escolha um meio",IF(COUNTIFS(GastoID,A1836)&lt;&gt;1,"Confira o ID da despesa",IF(SUMIFS(GastoValido,GastoID,A1836)&lt;=0,"Corrija a obrigação",IF(B1836&lt;SUMIFS(GastoFecha,GastoID,A1836),"Anterior à despesa","OK"))))))))))))</f>
        <v/>
      </c>
      <c r="H1836" s="34" t="n">
        <f aca="false">IF(G1836="OK",C1836,0)</f>
        <v>0</v>
      </c>
    </row>
    <row r="1837" customFormat="false" ht="25" hidden="false" customHeight="true" outlineLevel="0" collapsed="false">
      <c r="A1837" s="31"/>
      <c r="B1837" s="32"/>
      <c r="C1837" s="33"/>
      <c r="D1837" s="31"/>
      <c r="E1837" s="31"/>
      <c r="F1837" s="31"/>
      <c r="G1837" s="36" t="str">
        <f aca="false">IF(COUNTA(A1837:F1837)=0,"",IF(E1837="","Falta o código",IF(E1837&lt;&gt;TRIM(E1837),"Confira o código",IF(COUNTIFS(PagoID,E1837)&gt;1,"Código repetido",IF(NOT(ISNUMBER(B1837)),"Confira a data",IF(OR(B1837&lt;1,B1837&gt;73415,INT(B1837)&lt;&gt;B1837),"Confira a data",IF(NOT(ISNUMBER(C1837)),"Confira o valor",IF(C1837&lt;=0,"Valor maior que zero",IF(COUNTIFS(Medios,D1837)&lt;&gt;1,"Escolha um meio",IF(COUNTIFS(GastoID,A1837)&lt;&gt;1,"Confira o ID da despesa",IF(SUMIFS(GastoValido,GastoID,A1837)&lt;=0,"Corrija a obrigação",IF(B1837&lt;SUMIFS(GastoFecha,GastoID,A1837),"Anterior à despesa","OK"))))))))))))</f>
        <v/>
      </c>
      <c r="H1837" s="34" t="n">
        <f aca="false">IF(G1837="OK",C1837,0)</f>
        <v>0</v>
      </c>
    </row>
    <row r="1838" customFormat="false" ht="25" hidden="false" customHeight="true" outlineLevel="0" collapsed="false">
      <c r="A1838" s="31"/>
      <c r="B1838" s="32"/>
      <c r="C1838" s="33"/>
      <c r="D1838" s="31"/>
      <c r="E1838" s="31"/>
      <c r="F1838" s="31"/>
      <c r="G1838" s="36" t="str">
        <f aca="false">IF(COUNTA(A1838:F1838)=0,"",IF(E1838="","Falta o código",IF(E1838&lt;&gt;TRIM(E1838),"Confira o código",IF(COUNTIFS(PagoID,E1838)&gt;1,"Código repetido",IF(NOT(ISNUMBER(B1838)),"Confira a data",IF(OR(B1838&lt;1,B1838&gt;73415,INT(B1838)&lt;&gt;B1838),"Confira a data",IF(NOT(ISNUMBER(C1838)),"Confira o valor",IF(C1838&lt;=0,"Valor maior que zero",IF(COUNTIFS(Medios,D1838)&lt;&gt;1,"Escolha um meio",IF(COUNTIFS(GastoID,A1838)&lt;&gt;1,"Confira o ID da despesa",IF(SUMIFS(GastoValido,GastoID,A1838)&lt;=0,"Corrija a obrigação",IF(B1838&lt;SUMIFS(GastoFecha,GastoID,A1838),"Anterior à despesa","OK"))))))))))))</f>
        <v/>
      </c>
      <c r="H1838" s="34" t="n">
        <f aca="false">IF(G1838="OK",C1838,0)</f>
        <v>0</v>
      </c>
    </row>
    <row r="1839" customFormat="false" ht="25" hidden="false" customHeight="true" outlineLevel="0" collapsed="false">
      <c r="A1839" s="31"/>
      <c r="B1839" s="32"/>
      <c r="C1839" s="33"/>
      <c r="D1839" s="31"/>
      <c r="E1839" s="31"/>
      <c r="F1839" s="31"/>
      <c r="G1839" s="36" t="str">
        <f aca="false">IF(COUNTA(A1839:F1839)=0,"",IF(E1839="","Falta o código",IF(E1839&lt;&gt;TRIM(E1839),"Confira o código",IF(COUNTIFS(PagoID,E1839)&gt;1,"Código repetido",IF(NOT(ISNUMBER(B1839)),"Confira a data",IF(OR(B1839&lt;1,B1839&gt;73415,INT(B1839)&lt;&gt;B1839),"Confira a data",IF(NOT(ISNUMBER(C1839)),"Confira o valor",IF(C1839&lt;=0,"Valor maior que zero",IF(COUNTIFS(Medios,D1839)&lt;&gt;1,"Escolha um meio",IF(COUNTIFS(GastoID,A1839)&lt;&gt;1,"Confira o ID da despesa",IF(SUMIFS(GastoValido,GastoID,A1839)&lt;=0,"Corrija a obrigação",IF(B1839&lt;SUMIFS(GastoFecha,GastoID,A1839),"Anterior à despesa","OK"))))))))))))</f>
        <v/>
      </c>
      <c r="H1839" s="34" t="n">
        <f aca="false">IF(G1839="OK",C1839,0)</f>
        <v>0</v>
      </c>
    </row>
    <row r="1840" customFormat="false" ht="25" hidden="false" customHeight="true" outlineLevel="0" collapsed="false">
      <c r="A1840" s="31"/>
      <c r="B1840" s="32"/>
      <c r="C1840" s="33"/>
      <c r="D1840" s="31"/>
      <c r="E1840" s="31"/>
      <c r="F1840" s="31"/>
      <c r="G1840" s="36" t="str">
        <f aca="false">IF(COUNTA(A1840:F1840)=0,"",IF(E1840="","Falta o código",IF(E1840&lt;&gt;TRIM(E1840),"Confira o código",IF(COUNTIFS(PagoID,E1840)&gt;1,"Código repetido",IF(NOT(ISNUMBER(B1840)),"Confira a data",IF(OR(B1840&lt;1,B1840&gt;73415,INT(B1840)&lt;&gt;B1840),"Confira a data",IF(NOT(ISNUMBER(C1840)),"Confira o valor",IF(C1840&lt;=0,"Valor maior que zero",IF(COUNTIFS(Medios,D1840)&lt;&gt;1,"Escolha um meio",IF(COUNTIFS(GastoID,A1840)&lt;&gt;1,"Confira o ID da despesa",IF(SUMIFS(GastoValido,GastoID,A1840)&lt;=0,"Corrija a obrigação",IF(B1840&lt;SUMIFS(GastoFecha,GastoID,A1840),"Anterior à despesa","OK"))))))))))))</f>
        <v/>
      </c>
      <c r="H1840" s="34" t="n">
        <f aca="false">IF(G1840="OK",C1840,0)</f>
        <v>0</v>
      </c>
    </row>
    <row r="1841" customFormat="false" ht="25" hidden="false" customHeight="true" outlineLevel="0" collapsed="false">
      <c r="A1841" s="31"/>
      <c r="B1841" s="32"/>
      <c r="C1841" s="33"/>
      <c r="D1841" s="31"/>
      <c r="E1841" s="31"/>
      <c r="F1841" s="31"/>
      <c r="G1841" s="36" t="str">
        <f aca="false">IF(COUNTA(A1841:F1841)=0,"",IF(E1841="","Falta o código",IF(E1841&lt;&gt;TRIM(E1841),"Confira o código",IF(COUNTIFS(PagoID,E1841)&gt;1,"Código repetido",IF(NOT(ISNUMBER(B1841)),"Confira a data",IF(OR(B1841&lt;1,B1841&gt;73415,INT(B1841)&lt;&gt;B1841),"Confira a data",IF(NOT(ISNUMBER(C1841)),"Confira o valor",IF(C1841&lt;=0,"Valor maior que zero",IF(COUNTIFS(Medios,D1841)&lt;&gt;1,"Escolha um meio",IF(COUNTIFS(GastoID,A1841)&lt;&gt;1,"Confira o ID da despesa",IF(SUMIFS(GastoValido,GastoID,A1841)&lt;=0,"Corrija a obrigação",IF(B1841&lt;SUMIFS(GastoFecha,GastoID,A1841),"Anterior à despesa","OK"))))))))))))</f>
        <v/>
      </c>
      <c r="H1841" s="34" t="n">
        <f aca="false">IF(G1841="OK",C1841,0)</f>
        <v>0</v>
      </c>
    </row>
    <row r="1842" customFormat="false" ht="25" hidden="false" customHeight="true" outlineLevel="0" collapsed="false">
      <c r="A1842" s="31"/>
      <c r="B1842" s="32"/>
      <c r="C1842" s="33"/>
      <c r="D1842" s="31"/>
      <c r="E1842" s="31"/>
      <c r="F1842" s="31"/>
      <c r="G1842" s="36" t="str">
        <f aca="false">IF(COUNTA(A1842:F1842)=0,"",IF(E1842="","Falta o código",IF(E1842&lt;&gt;TRIM(E1842),"Confira o código",IF(COUNTIFS(PagoID,E1842)&gt;1,"Código repetido",IF(NOT(ISNUMBER(B1842)),"Confira a data",IF(OR(B1842&lt;1,B1842&gt;73415,INT(B1842)&lt;&gt;B1842),"Confira a data",IF(NOT(ISNUMBER(C1842)),"Confira o valor",IF(C1842&lt;=0,"Valor maior que zero",IF(COUNTIFS(Medios,D1842)&lt;&gt;1,"Escolha um meio",IF(COUNTIFS(GastoID,A1842)&lt;&gt;1,"Confira o ID da despesa",IF(SUMIFS(GastoValido,GastoID,A1842)&lt;=0,"Corrija a obrigação",IF(B1842&lt;SUMIFS(GastoFecha,GastoID,A1842),"Anterior à despesa","OK"))))))))))))</f>
        <v/>
      </c>
      <c r="H1842" s="34" t="n">
        <f aca="false">IF(G1842="OK",C1842,0)</f>
        <v>0</v>
      </c>
    </row>
    <row r="1843" customFormat="false" ht="25" hidden="false" customHeight="true" outlineLevel="0" collapsed="false">
      <c r="A1843" s="31"/>
      <c r="B1843" s="32"/>
      <c r="C1843" s="33"/>
      <c r="D1843" s="31"/>
      <c r="E1843" s="31"/>
      <c r="F1843" s="31"/>
      <c r="G1843" s="36" t="str">
        <f aca="false">IF(COUNTA(A1843:F1843)=0,"",IF(E1843="","Falta o código",IF(E1843&lt;&gt;TRIM(E1843),"Confira o código",IF(COUNTIFS(PagoID,E1843)&gt;1,"Código repetido",IF(NOT(ISNUMBER(B1843)),"Confira a data",IF(OR(B1843&lt;1,B1843&gt;73415,INT(B1843)&lt;&gt;B1843),"Confira a data",IF(NOT(ISNUMBER(C1843)),"Confira o valor",IF(C1843&lt;=0,"Valor maior que zero",IF(COUNTIFS(Medios,D1843)&lt;&gt;1,"Escolha um meio",IF(COUNTIFS(GastoID,A1843)&lt;&gt;1,"Confira o ID da despesa",IF(SUMIFS(GastoValido,GastoID,A1843)&lt;=0,"Corrija a obrigação",IF(B1843&lt;SUMIFS(GastoFecha,GastoID,A1843),"Anterior à despesa","OK"))))))))))))</f>
        <v/>
      </c>
      <c r="H1843" s="34" t="n">
        <f aca="false">IF(G1843="OK",C1843,0)</f>
        <v>0</v>
      </c>
    </row>
    <row r="1844" customFormat="false" ht="25" hidden="false" customHeight="true" outlineLevel="0" collapsed="false">
      <c r="A1844" s="31"/>
      <c r="B1844" s="32"/>
      <c r="C1844" s="33"/>
      <c r="D1844" s="31"/>
      <c r="E1844" s="31"/>
      <c r="F1844" s="31"/>
      <c r="G1844" s="36" t="str">
        <f aca="false">IF(COUNTA(A1844:F1844)=0,"",IF(E1844="","Falta o código",IF(E1844&lt;&gt;TRIM(E1844),"Confira o código",IF(COUNTIFS(PagoID,E1844)&gt;1,"Código repetido",IF(NOT(ISNUMBER(B1844)),"Confira a data",IF(OR(B1844&lt;1,B1844&gt;73415,INT(B1844)&lt;&gt;B1844),"Confira a data",IF(NOT(ISNUMBER(C1844)),"Confira o valor",IF(C1844&lt;=0,"Valor maior que zero",IF(COUNTIFS(Medios,D1844)&lt;&gt;1,"Escolha um meio",IF(COUNTIFS(GastoID,A1844)&lt;&gt;1,"Confira o ID da despesa",IF(SUMIFS(GastoValido,GastoID,A1844)&lt;=0,"Corrija a obrigação",IF(B1844&lt;SUMIFS(GastoFecha,GastoID,A1844),"Anterior à despesa","OK"))))))))))))</f>
        <v/>
      </c>
      <c r="H1844" s="34" t="n">
        <f aca="false">IF(G1844="OK",C1844,0)</f>
        <v>0</v>
      </c>
    </row>
    <row r="1845" customFormat="false" ht="25" hidden="false" customHeight="true" outlineLevel="0" collapsed="false">
      <c r="A1845" s="31"/>
      <c r="B1845" s="32"/>
      <c r="C1845" s="33"/>
      <c r="D1845" s="31"/>
      <c r="E1845" s="31"/>
      <c r="F1845" s="31"/>
      <c r="G1845" s="36" t="str">
        <f aca="false">IF(COUNTA(A1845:F1845)=0,"",IF(E1845="","Falta o código",IF(E1845&lt;&gt;TRIM(E1845),"Confira o código",IF(COUNTIFS(PagoID,E1845)&gt;1,"Código repetido",IF(NOT(ISNUMBER(B1845)),"Confira a data",IF(OR(B1845&lt;1,B1845&gt;73415,INT(B1845)&lt;&gt;B1845),"Confira a data",IF(NOT(ISNUMBER(C1845)),"Confira o valor",IF(C1845&lt;=0,"Valor maior que zero",IF(COUNTIFS(Medios,D1845)&lt;&gt;1,"Escolha um meio",IF(COUNTIFS(GastoID,A1845)&lt;&gt;1,"Confira o ID da despesa",IF(SUMIFS(GastoValido,GastoID,A1845)&lt;=0,"Corrija a obrigação",IF(B1845&lt;SUMIFS(GastoFecha,GastoID,A1845),"Anterior à despesa","OK"))))))))))))</f>
        <v/>
      </c>
      <c r="H1845" s="34" t="n">
        <f aca="false">IF(G1845="OK",C1845,0)</f>
        <v>0</v>
      </c>
    </row>
    <row r="1846" customFormat="false" ht="25" hidden="false" customHeight="true" outlineLevel="0" collapsed="false">
      <c r="A1846" s="31"/>
      <c r="B1846" s="32"/>
      <c r="C1846" s="33"/>
      <c r="D1846" s="31"/>
      <c r="E1846" s="31"/>
      <c r="F1846" s="31"/>
      <c r="G1846" s="36" t="str">
        <f aca="false">IF(COUNTA(A1846:F1846)=0,"",IF(E1846="","Falta o código",IF(E1846&lt;&gt;TRIM(E1846),"Confira o código",IF(COUNTIFS(PagoID,E1846)&gt;1,"Código repetido",IF(NOT(ISNUMBER(B1846)),"Confira a data",IF(OR(B1846&lt;1,B1846&gt;73415,INT(B1846)&lt;&gt;B1846),"Confira a data",IF(NOT(ISNUMBER(C1846)),"Confira o valor",IF(C1846&lt;=0,"Valor maior que zero",IF(COUNTIFS(Medios,D1846)&lt;&gt;1,"Escolha um meio",IF(COUNTIFS(GastoID,A1846)&lt;&gt;1,"Confira o ID da despesa",IF(SUMIFS(GastoValido,GastoID,A1846)&lt;=0,"Corrija a obrigação",IF(B1846&lt;SUMIFS(GastoFecha,GastoID,A1846),"Anterior à despesa","OK"))))))))))))</f>
        <v/>
      </c>
      <c r="H1846" s="34" t="n">
        <f aca="false">IF(G1846="OK",C1846,0)</f>
        <v>0</v>
      </c>
    </row>
    <row r="1847" customFormat="false" ht="25" hidden="false" customHeight="true" outlineLevel="0" collapsed="false">
      <c r="A1847" s="31"/>
      <c r="B1847" s="32"/>
      <c r="C1847" s="33"/>
      <c r="D1847" s="31"/>
      <c r="E1847" s="31"/>
      <c r="F1847" s="31"/>
      <c r="G1847" s="36" t="str">
        <f aca="false">IF(COUNTA(A1847:F1847)=0,"",IF(E1847="","Falta o código",IF(E1847&lt;&gt;TRIM(E1847),"Confira o código",IF(COUNTIFS(PagoID,E1847)&gt;1,"Código repetido",IF(NOT(ISNUMBER(B1847)),"Confira a data",IF(OR(B1847&lt;1,B1847&gt;73415,INT(B1847)&lt;&gt;B1847),"Confira a data",IF(NOT(ISNUMBER(C1847)),"Confira o valor",IF(C1847&lt;=0,"Valor maior que zero",IF(COUNTIFS(Medios,D1847)&lt;&gt;1,"Escolha um meio",IF(COUNTIFS(GastoID,A1847)&lt;&gt;1,"Confira o ID da despesa",IF(SUMIFS(GastoValido,GastoID,A1847)&lt;=0,"Corrija a obrigação",IF(B1847&lt;SUMIFS(GastoFecha,GastoID,A1847),"Anterior à despesa","OK"))))))))))))</f>
        <v/>
      </c>
      <c r="H1847" s="34" t="n">
        <f aca="false">IF(G1847="OK",C1847,0)</f>
        <v>0</v>
      </c>
    </row>
    <row r="1848" customFormat="false" ht="25" hidden="false" customHeight="true" outlineLevel="0" collapsed="false">
      <c r="A1848" s="31"/>
      <c r="B1848" s="32"/>
      <c r="C1848" s="33"/>
      <c r="D1848" s="31"/>
      <c r="E1848" s="31"/>
      <c r="F1848" s="31"/>
      <c r="G1848" s="36" t="str">
        <f aca="false">IF(COUNTA(A1848:F1848)=0,"",IF(E1848="","Falta o código",IF(E1848&lt;&gt;TRIM(E1848),"Confira o código",IF(COUNTIFS(PagoID,E1848)&gt;1,"Código repetido",IF(NOT(ISNUMBER(B1848)),"Confira a data",IF(OR(B1848&lt;1,B1848&gt;73415,INT(B1848)&lt;&gt;B1848),"Confira a data",IF(NOT(ISNUMBER(C1848)),"Confira o valor",IF(C1848&lt;=0,"Valor maior que zero",IF(COUNTIFS(Medios,D1848)&lt;&gt;1,"Escolha um meio",IF(COUNTIFS(GastoID,A1848)&lt;&gt;1,"Confira o ID da despesa",IF(SUMIFS(GastoValido,GastoID,A1848)&lt;=0,"Corrija a obrigação",IF(B1848&lt;SUMIFS(GastoFecha,GastoID,A1848),"Anterior à despesa","OK"))))))))))))</f>
        <v/>
      </c>
      <c r="H1848" s="34" t="n">
        <f aca="false">IF(G1848="OK",C1848,0)</f>
        <v>0</v>
      </c>
    </row>
    <row r="1849" customFormat="false" ht="25" hidden="false" customHeight="true" outlineLevel="0" collapsed="false">
      <c r="A1849" s="31"/>
      <c r="B1849" s="32"/>
      <c r="C1849" s="33"/>
      <c r="D1849" s="31"/>
      <c r="E1849" s="31"/>
      <c r="F1849" s="31"/>
      <c r="G1849" s="36" t="str">
        <f aca="false">IF(COUNTA(A1849:F1849)=0,"",IF(E1849="","Falta o código",IF(E1849&lt;&gt;TRIM(E1849),"Confira o código",IF(COUNTIFS(PagoID,E1849)&gt;1,"Código repetido",IF(NOT(ISNUMBER(B1849)),"Confira a data",IF(OR(B1849&lt;1,B1849&gt;73415,INT(B1849)&lt;&gt;B1849),"Confira a data",IF(NOT(ISNUMBER(C1849)),"Confira o valor",IF(C1849&lt;=0,"Valor maior que zero",IF(COUNTIFS(Medios,D1849)&lt;&gt;1,"Escolha um meio",IF(COUNTIFS(GastoID,A1849)&lt;&gt;1,"Confira o ID da despesa",IF(SUMIFS(GastoValido,GastoID,A1849)&lt;=0,"Corrija a obrigação",IF(B1849&lt;SUMIFS(GastoFecha,GastoID,A1849),"Anterior à despesa","OK"))))))))))))</f>
        <v/>
      </c>
      <c r="H1849" s="34" t="n">
        <f aca="false">IF(G1849="OK",C1849,0)</f>
        <v>0</v>
      </c>
    </row>
    <row r="1850" customFormat="false" ht="25" hidden="false" customHeight="true" outlineLevel="0" collapsed="false">
      <c r="A1850" s="31"/>
      <c r="B1850" s="32"/>
      <c r="C1850" s="33"/>
      <c r="D1850" s="31"/>
      <c r="E1850" s="31"/>
      <c r="F1850" s="31"/>
      <c r="G1850" s="36" t="str">
        <f aca="false">IF(COUNTA(A1850:F1850)=0,"",IF(E1850="","Falta o código",IF(E1850&lt;&gt;TRIM(E1850),"Confira o código",IF(COUNTIFS(PagoID,E1850)&gt;1,"Código repetido",IF(NOT(ISNUMBER(B1850)),"Confira a data",IF(OR(B1850&lt;1,B1850&gt;73415,INT(B1850)&lt;&gt;B1850),"Confira a data",IF(NOT(ISNUMBER(C1850)),"Confira o valor",IF(C1850&lt;=0,"Valor maior que zero",IF(COUNTIFS(Medios,D1850)&lt;&gt;1,"Escolha um meio",IF(COUNTIFS(GastoID,A1850)&lt;&gt;1,"Confira o ID da despesa",IF(SUMIFS(GastoValido,GastoID,A1850)&lt;=0,"Corrija a obrigação",IF(B1850&lt;SUMIFS(GastoFecha,GastoID,A1850),"Anterior à despesa","OK"))))))))))))</f>
        <v/>
      </c>
      <c r="H1850" s="34" t="n">
        <f aca="false">IF(G1850="OK",C1850,0)</f>
        <v>0</v>
      </c>
    </row>
    <row r="1851" customFormat="false" ht="25" hidden="false" customHeight="true" outlineLevel="0" collapsed="false">
      <c r="A1851" s="31"/>
      <c r="B1851" s="32"/>
      <c r="C1851" s="33"/>
      <c r="D1851" s="31"/>
      <c r="E1851" s="31"/>
      <c r="F1851" s="31"/>
      <c r="G1851" s="36" t="str">
        <f aca="false">IF(COUNTA(A1851:F1851)=0,"",IF(E1851="","Falta o código",IF(E1851&lt;&gt;TRIM(E1851),"Confira o código",IF(COUNTIFS(PagoID,E1851)&gt;1,"Código repetido",IF(NOT(ISNUMBER(B1851)),"Confira a data",IF(OR(B1851&lt;1,B1851&gt;73415,INT(B1851)&lt;&gt;B1851),"Confira a data",IF(NOT(ISNUMBER(C1851)),"Confira o valor",IF(C1851&lt;=0,"Valor maior que zero",IF(COUNTIFS(Medios,D1851)&lt;&gt;1,"Escolha um meio",IF(COUNTIFS(GastoID,A1851)&lt;&gt;1,"Confira o ID da despesa",IF(SUMIFS(GastoValido,GastoID,A1851)&lt;=0,"Corrija a obrigação",IF(B1851&lt;SUMIFS(GastoFecha,GastoID,A1851),"Anterior à despesa","OK"))))))))))))</f>
        <v/>
      </c>
      <c r="H1851" s="34" t="n">
        <f aca="false">IF(G1851="OK",C1851,0)</f>
        <v>0</v>
      </c>
    </row>
    <row r="1852" customFormat="false" ht="25" hidden="false" customHeight="true" outlineLevel="0" collapsed="false">
      <c r="A1852" s="31"/>
      <c r="B1852" s="32"/>
      <c r="C1852" s="33"/>
      <c r="D1852" s="31"/>
      <c r="E1852" s="31"/>
      <c r="F1852" s="31"/>
      <c r="G1852" s="36" t="str">
        <f aca="false">IF(COUNTA(A1852:F1852)=0,"",IF(E1852="","Falta o código",IF(E1852&lt;&gt;TRIM(E1852),"Confira o código",IF(COUNTIFS(PagoID,E1852)&gt;1,"Código repetido",IF(NOT(ISNUMBER(B1852)),"Confira a data",IF(OR(B1852&lt;1,B1852&gt;73415,INT(B1852)&lt;&gt;B1852),"Confira a data",IF(NOT(ISNUMBER(C1852)),"Confira o valor",IF(C1852&lt;=0,"Valor maior que zero",IF(COUNTIFS(Medios,D1852)&lt;&gt;1,"Escolha um meio",IF(COUNTIFS(GastoID,A1852)&lt;&gt;1,"Confira o ID da despesa",IF(SUMIFS(GastoValido,GastoID,A1852)&lt;=0,"Corrija a obrigação",IF(B1852&lt;SUMIFS(GastoFecha,GastoID,A1852),"Anterior à despesa","OK"))))))))))))</f>
        <v/>
      </c>
      <c r="H1852" s="34" t="n">
        <f aca="false">IF(G1852="OK",C1852,0)</f>
        <v>0</v>
      </c>
    </row>
    <row r="1853" customFormat="false" ht="25" hidden="false" customHeight="true" outlineLevel="0" collapsed="false">
      <c r="A1853" s="31"/>
      <c r="B1853" s="32"/>
      <c r="C1853" s="33"/>
      <c r="D1853" s="31"/>
      <c r="E1853" s="31"/>
      <c r="F1853" s="31"/>
      <c r="G1853" s="36" t="str">
        <f aca="false">IF(COUNTA(A1853:F1853)=0,"",IF(E1853="","Falta o código",IF(E1853&lt;&gt;TRIM(E1853),"Confira o código",IF(COUNTIFS(PagoID,E1853)&gt;1,"Código repetido",IF(NOT(ISNUMBER(B1853)),"Confira a data",IF(OR(B1853&lt;1,B1853&gt;73415,INT(B1853)&lt;&gt;B1853),"Confira a data",IF(NOT(ISNUMBER(C1853)),"Confira o valor",IF(C1853&lt;=0,"Valor maior que zero",IF(COUNTIFS(Medios,D1853)&lt;&gt;1,"Escolha um meio",IF(COUNTIFS(GastoID,A1853)&lt;&gt;1,"Confira o ID da despesa",IF(SUMIFS(GastoValido,GastoID,A1853)&lt;=0,"Corrija a obrigação",IF(B1853&lt;SUMIFS(GastoFecha,GastoID,A1853),"Anterior à despesa","OK"))))))))))))</f>
        <v/>
      </c>
      <c r="H1853" s="34" t="n">
        <f aca="false">IF(G1853="OK",C1853,0)</f>
        <v>0</v>
      </c>
    </row>
    <row r="1854" customFormat="false" ht="25" hidden="false" customHeight="true" outlineLevel="0" collapsed="false">
      <c r="A1854" s="31"/>
      <c r="B1854" s="32"/>
      <c r="C1854" s="33"/>
      <c r="D1854" s="31"/>
      <c r="E1854" s="31"/>
      <c r="F1854" s="31"/>
      <c r="G1854" s="36" t="str">
        <f aca="false">IF(COUNTA(A1854:F1854)=0,"",IF(E1854="","Falta o código",IF(E1854&lt;&gt;TRIM(E1854),"Confira o código",IF(COUNTIFS(PagoID,E1854)&gt;1,"Código repetido",IF(NOT(ISNUMBER(B1854)),"Confira a data",IF(OR(B1854&lt;1,B1854&gt;73415,INT(B1854)&lt;&gt;B1854),"Confira a data",IF(NOT(ISNUMBER(C1854)),"Confira o valor",IF(C1854&lt;=0,"Valor maior que zero",IF(COUNTIFS(Medios,D1854)&lt;&gt;1,"Escolha um meio",IF(COUNTIFS(GastoID,A1854)&lt;&gt;1,"Confira o ID da despesa",IF(SUMIFS(GastoValido,GastoID,A1854)&lt;=0,"Corrija a obrigação",IF(B1854&lt;SUMIFS(GastoFecha,GastoID,A1854),"Anterior à despesa","OK"))))))))))))</f>
        <v/>
      </c>
      <c r="H1854" s="34" t="n">
        <f aca="false">IF(G1854="OK",C1854,0)</f>
        <v>0</v>
      </c>
    </row>
    <row r="1855" customFormat="false" ht="25" hidden="false" customHeight="true" outlineLevel="0" collapsed="false">
      <c r="A1855" s="31"/>
      <c r="B1855" s="32"/>
      <c r="C1855" s="33"/>
      <c r="D1855" s="31"/>
      <c r="E1855" s="31"/>
      <c r="F1855" s="31"/>
      <c r="G1855" s="36" t="str">
        <f aca="false">IF(COUNTA(A1855:F1855)=0,"",IF(E1855="","Falta o código",IF(E1855&lt;&gt;TRIM(E1855),"Confira o código",IF(COUNTIFS(PagoID,E1855)&gt;1,"Código repetido",IF(NOT(ISNUMBER(B1855)),"Confira a data",IF(OR(B1855&lt;1,B1855&gt;73415,INT(B1855)&lt;&gt;B1855),"Confira a data",IF(NOT(ISNUMBER(C1855)),"Confira o valor",IF(C1855&lt;=0,"Valor maior que zero",IF(COUNTIFS(Medios,D1855)&lt;&gt;1,"Escolha um meio",IF(COUNTIFS(GastoID,A1855)&lt;&gt;1,"Confira o ID da despesa",IF(SUMIFS(GastoValido,GastoID,A1855)&lt;=0,"Corrija a obrigação",IF(B1855&lt;SUMIFS(GastoFecha,GastoID,A1855),"Anterior à despesa","OK"))))))))))))</f>
        <v/>
      </c>
      <c r="H1855" s="34" t="n">
        <f aca="false">IF(G1855="OK",C1855,0)</f>
        <v>0</v>
      </c>
    </row>
    <row r="1856" customFormat="false" ht="25" hidden="false" customHeight="true" outlineLevel="0" collapsed="false">
      <c r="A1856" s="31"/>
      <c r="B1856" s="32"/>
      <c r="C1856" s="33"/>
      <c r="D1856" s="31"/>
      <c r="E1856" s="31"/>
      <c r="F1856" s="31"/>
      <c r="G1856" s="36" t="str">
        <f aca="false">IF(COUNTA(A1856:F1856)=0,"",IF(E1856="","Falta o código",IF(E1856&lt;&gt;TRIM(E1856),"Confira o código",IF(COUNTIFS(PagoID,E1856)&gt;1,"Código repetido",IF(NOT(ISNUMBER(B1856)),"Confira a data",IF(OR(B1856&lt;1,B1856&gt;73415,INT(B1856)&lt;&gt;B1856),"Confira a data",IF(NOT(ISNUMBER(C1856)),"Confira o valor",IF(C1856&lt;=0,"Valor maior que zero",IF(COUNTIFS(Medios,D1856)&lt;&gt;1,"Escolha um meio",IF(COUNTIFS(GastoID,A1856)&lt;&gt;1,"Confira o ID da despesa",IF(SUMIFS(GastoValido,GastoID,A1856)&lt;=0,"Corrija a obrigação",IF(B1856&lt;SUMIFS(GastoFecha,GastoID,A1856),"Anterior à despesa","OK"))))))))))))</f>
        <v/>
      </c>
      <c r="H1856" s="34" t="n">
        <f aca="false">IF(G1856="OK",C1856,0)</f>
        <v>0</v>
      </c>
    </row>
    <row r="1857" customFormat="false" ht="25" hidden="false" customHeight="true" outlineLevel="0" collapsed="false">
      <c r="A1857" s="31"/>
      <c r="B1857" s="32"/>
      <c r="C1857" s="33"/>
      <c r="D1857" s="31"/>
      <c r="E1857" s="31"/>
      <c r="F1857" s="31"/>
      <c r="G1857" s="36" t="str">
        <f aca="false">IF(COUNTA(A1857:F1857)=0,"",IF(E1857="","Falta o código",IF(E1857&lt;&gt;TRIM(E1857),"Confira o código",IF(COUNTIFS(PagoID,E1857)&gt;1,"Código repetido",IF(NOT(ISNUMBER(B1857)),"Confira a data",IF(OR(B1857&lt;1,B1857&gt;73415,INT(B1857)&lt;&gt;B1857),"Confira a data",IF(NOT(ISNUMBER(C1857)),"Confira o valor",IF(C1857&lt;=0,"Valor maior que zero",IF(COUNTIFS(Medios,D1857)&lt;&gt;1,"Escolha um meio",IF(COUNTIFS(GastoID,A1857)&lt;&gt;1,"Confira o ID da despesa",IF(SUMIFS(GastoValido,GastoID,A1857)&lt;=0,"Corrija a obrigação",IF(B1857&lt;SUMIFS(GastoFecha,GastoID,A1857),"Anterior à despesa","OK"))))))))))))</f>
        <v/>
      </c>
      <c r="H1857" s="34" t="n">
        <f aca="false">IF(G1857="OK",C1857,0)</f>
        <v>0</v>
      </c>
    </row>
    <row r="1858" customFormat="false" ht="25" hidden="false" customHeight="true" outlineLevel="0" collapsed="false">
      <c r="A1858" s="31"/>
      <c r="B1858" s="32"/>
      <c r="C1858" s="33"/>
      <c r="D1858" s="31"/>
      <c r="E1858" s="31"/>
      <c r="F1858" s="31"/>
      <c r="G1858" s="36" t="str">
        <f aca="false">IF(COUNTA(A1858:F1858)=0,"",IF(E1858="","Falta o código",IF(E1858&lt;&gt;TRIM(E1858),"Confira o código",IF(COUNTIFS(PagoID,E1858)&gt;1,"Código repetido",IF(NOT(ISNUMBER(B1858)),"Confira a data",IF(OR(B1858&lt;1,B1858&gt;73415,INT(B1858)&lt;&gt;B1858),"Confira a data",IF(NOT(ISNUMBER(C1858)),"Confira o valor",IF(C1858&lt;=0,"Valor maior que zero",IF(COUNTIFS(Medios,D1858)&lt;&gt;1,"Escolha um meio",IF(COUNTIFS(GastoID,A1858)&lt;&gt;1,"Confira o ID da despesa",IF(SUMIFS(GastoValido,GastoID,A1858)&lt;=0,"Corrija a obrigação",IF(B1858&lt;SUMIFS(GastoFecha,GastoID,A1858),"Anterior à despesa","OK"))))))))))))</f>
        <v/>
      </c>
      <c r="H1858" s="34" t="n">
        <f aca="false">IF(G1858="OK",C1858,0)</f>
        <v>0</v>
      </c>
    </row>
    <row r="1859" customFormat="false" ht="25" hidden="false" customHeight="true" outlineLevel="0" collapsed="false">
      <c r="A1859" s="31"/>
      <c r="B1859" s="32"/>
      <c r="C1859" s="33"/>
      <c r="D1859" s="31"/>
      <c r="E1859" s="31"/>
      <c r="F1859" s="31"/>
      <c r="G1859" s="36" t="str">
        <f aca="false">IF(COUNTA(A1859:F1859)=0,"",IF(E1859="","Falta o código",IF(E1859&lt;&gt;TRIM(E1859),"Confira o código",IF(COUNTIFS(PagoID,E1859)&gt;1,"Código repetido",IF(NOT(ISNUMBER(B1859)),"Confira a data",IF(OR(B1859&lt;1,B1859&gt;73415,INT(B1859)&lt;&gt;B1859),"Confira a data",IF(NOT(ISNUMBER(C1859)),"Confira o valor",IF(C1859&lt;=0,"Valor maior que zero",IF(COUNTIFS(Medios,D1859)&lt;&gt;1,"Escolha um meio",IF(COUNTIFS(GastoID,A1859)&lt;&gt;1,"Confira o ID da despesa",IF(SUMIFS(GastoValido,GastoID,A1859)&lt;=0,"Corrija a obrigação",IF(B1859&lt;SUMIFS(GastoFecha,GastoID,A1859),"Anterior à despesa","OK"))))))))))))</f>
        <v/>
      </c>
      <c r="H1859" s="34" t="n">
        <f aca="false">IF(G1859="OK",C1859,0)</f>
        <v>0</v>
      </c>
    </row>
    <row r="1860" customFormat="false" ht="25" hidden="false" customHeight="true" outlineLevel="0" collapsed="false">
      <c r="A1860" s="31"/>
      <c r="B1860" s="32"/>
      <c r="C1860" s="33"/>
      <c r="D1860" s="31"/>
      <c r="E1860" s="31"/>
      <c r="F1860" s="31"/>
      <c r="G1860" s="36" t="str">
        <f aca="false">IF(COUNTA(A1860:F1860)=0,"",IF(E1860="","Falta o código",IF(E1860&lt;&gt;TRIM(E1860),"Confira o código",IF(COUNTIFS(PagoID,E1860)&gt;1,"Código repetido",IF(NOT(ISNUMBER(B1860)),"Confira a data",IF(OR(B1860&lt;1,B1860&gt;73415,INT(B1860)&lt;&gt;B1860),"Confira a data",IF(NOT(ISNUMBER(C1860)),"Confira o valor",IF(C1860&lt;=0,"Valor maior que zero",IF(COUNTIFS(Medios,D1860)&lt;&gt;1,"Escolha um meio",IF(COUNTIFS(GastoID,A1860)&lt;&gt;1,"Confira o ID da despesa",IF(SUMIFS(GastoValido,GastoID,A1860)&lt;=0,"Corrija a obrigação",IF(B1860&lt;SUMIFS(GastoFecha,GastoID,A1860),"Anterior à despesa","OK"))))))))))))</f>
        <v/>
      </c>
      <c r="H1860" s="34" t="n">
        <f aca="false">IF(G1860="OK",C1860,0)</f>
        <v>0</v>
      </c>
    </row>
    <row r="1861" customFormat="false" ht="25" hidden="false" customHeight="true" outlineLevel="0" collapsed="false">
      <c r="A1861" s="31"/>
      <c r="B1861" s="32"/>
      <c r="C1861" s="33"/>
      <c r="D1861" s="31"/>
      <c r="E1861" s="31"/>
      <c r="F1861" s="31"/>
      <c r="G1861" s="36" t="str">
        <f aca="false">IF(COUNTA(A1861:F1861)=0,"",IF(E1861="","Falta o código",IF(E1861&lt;&gt;TRIM(E1861),"Confira o código",IF(COUNTIFS(PagoID,E1861)&gt;1,"Código repetido",IF(NOT(ISNUMBER(B1861)),"Confira a data",IF(OR(B1861&lt;1,B1861&gt;73415,INT(B1861)&lt;&gt;B1861),"Confira a data",IF(NOT(ISNUMBER(C1861)),"Confira o valor",IF(C1861&lt;=0,"Valor maior que zero",IF(COUNTIFS(Medios,D1861)&lt;&gt;1,"Escolha um meio",IF(COUNTIFS(GastoID,A1861)&lt;&gt;1,"Confira o ID da despesa",IF(SUMIFS(GastoValido,GastoID,A1861)&lt;=0,"Corrija a obrigação",IF(B1861&lt;SUMIFS(GastoFecha,GastoID,A1861),"Anterior à despesa","OK"))))))))))))</f>
        <v/>
      </c>
      <c r="H1861" s="34" t="n">
        <f aca="false">IF(G1861="OK",C1861,0)</f>
        <v>0</v>
      </c>
    </row>
    <row r="1862" customFormat="false" ht="25" hidden="false" customHeight="true" outlineLevel="0" collapsed="false">
      <c r="A1862" s="31"/>
      <c r="B1862" s="32"/>
      <c r="C1862" s="33"/>
      <c r="D1862" s="31"/>
      <c r="E1862" s="31"/>
      <c r="F1862" s="31"/>
      <c r="G1862" s="36" t="str">
        <f aca="false">IF(COUNTA(A1862:F1862)=0,"",IF(E1862="","Falta o código",IF(E1862&lt;&gt;TRIM(E1862),"Confira o código",IF(COUNTIFS(PagoID,E1862)&gt;1,"Código repetido",IF(NOT(ISNUMBER(B1862)),"Confira a data",IF(OR(B1862&lt;1,B1862&gt;73415,INT(B1862)&lt;&gt;B1862),"Confira a data",IF(NOT(ISNUMBER(C1862)),"Confira o valor",IF(C1862&lt;=0,"Valor maior que zero",IF(COUNTIFS(Medios,D1862)&lt;&gt;1,"Escolha um meio",IF(COUNTIFS(GastoID,A1862)&lt;&gt;1,"Confira o ID da despesa",IF(SUMIFS(GastoValido,GastoID,A1862)&lt;=0,"Corrija a obrigação",IF(B1862&lt;SUMIFS(GastoFecha,GastoID,A1862),"Anterior à despesa","OK"))))))))))))</f>
        <v/>
      </c>
      <c r="H1862" s="34" t="n">
        <f aca="false">IF(G1862="OK",C1862,0)</f>
        <v>0</v>
      </c>
    </row>
    <row r="1863" customFormat="false" ht="25" hidden="false" customHeight="true" outlineLevel="0" collapsed="false">
      <c r="A1863" s="31"/>
      <c r="B1863" s="32"/>
      <c r="C1863" s="33"/>
      <c r="D1863" s="31"/>
      <c r="E1863" s="31"/>
      <c r="F1863" s="31"/>
      <c r="G1863" s="36" t="str">
        <f aca="false">IF(COUNTA(A1863:F1863)=0,"",IF(E1863="","Falta o código",IF(E1863&lt;&gt;TRIM(E1863),"Confira o código",IF(COUNTIFS(PagoID,E1863)&gt;1,"Código repetido",IF(NOT(ISNUMBER(B1863)),"Confira a data",IF(OR(B1863&lt;1,B1863&gt;73415,INT(B1863)&lt;&gt;B1863),"Confira a data",IF(NOT(ISNUMBER(C1863)),"Confira o valor",IF(C1863&lt;=0,"Valor maior que zero",IF(COUNTIFS(Medios,D1863)&lt;&gt;1,"Escolha um meio",IF(COUNTIFS(GastoID,A1863)&lt;&gt;1,"Confira o ID da despesa",IF(SUMIFS(GastoValido,GastoID,A1863)&lt;=0,"Corrija a obrigação",IF(B1863&lt;SUMIFS(GastoFecha,GastoID,A1863),"Anterior à despesa","OK"))))))))))))</f>
        <v/>
      </c>
      <c r="H1863" s="34" t="n">
        <f aca="false">IF(G1863="OK",C1863,0)</f>
        <v>0</v>
      </c>
    </row>
    <row r="1864" customFormat="false" ht="25" hidden="false" customHeight="true" outlineLevel="0" collapsed="false">
      <c r="A1864" s="31"/>
      <c r="B1864" s="32"/>
      <c r="C1864" s="33"/>
      <c r="D1864" s="31"/>
      <c r="E1864" s="31"/>
      <c r="F1864" s="31"/>
      <c r="G1864" s="36" t="str">
        <f aca="false">IF(COUNTA(A1864:F1864)=0,"",IF(E1864="","Falta o código",IF(E1864&lt;&gt;TRIM(E1864),"Confira o código",IF(COUNTIFS(PagoID,E1864)&gt;1,"Código repetido",IF(NOT(ISNUMBER(B1864)),"Confira a data",IF(OR(B1864&lt;1,B1864&gt;73415,INT(B1864)&lt;&gt;B1864),"Confira a data",IF(NOT(ISNUMBER(C1864)),"Confira o valor",IF(C1864&lt;=0,"Valor maior que zero",IF(COUNTIFS(Medios,D1864)&lt;&gt;1,"Escolha um meio",IF(COUNTIFS(GastoID,A1864)&lt;&gt;1,"Confira o ID da despesa",IF(SUMIFS(GastoValido,GastoID,A1864)&lt;=0,"Corrija a obrigação",IF(B1864&lt;SUMIFS(GastoFecha,GastoID,A1864),"Anterior à despesa","OK"))))))))))))</f>
        <v/>
      </c>
      <c r="H1864" s="34" t="n">
        <f aca="false">IF(G1864="OK",C1864,0)</f>
        <v>0</v>
      </c>
    </row>
    <row r="1865" customFormat="false" ht="25" hidden="false" customHeight="true" outlineLevel="0" collapsed="false">
      <c r="A1865" s="31"/>
      <c r="B1865" s="32"/>
      <c r="C1865" s="33"/>
      <c r="D1865" s="31"/>
      <c r="E1865" s="31"/>
      <c r="F1865" s="31"/>
      <c r="G1865" s="36" t="str">
        <f aca="false">IF(COUNTA(A1865:F1865)=0,"",IF(E1865="","Falta o código",IF(E1865&lt;&gt;TRIM(E1865),"Confira o código",IF(COUNTIFS(PagoID,E1865)&gt;1,"Código repetido",IF(NOT(ISNUMBER(B1865)),"Confira a data",IF(OR(B1865&lt;1,B1865&gt;73415,INT(B1865)&lt;&gt;B1865),"Confira a data",IF(NOT(ISNUMBER(C1865)),"Confira o valor",IF(C1865&lt;=0,"Valor maior que zero",IF(COUNTIFS(Medios,D1865)&lt;&gt;1,"Escolha um meio",IF(COUNTIFS(GastoID,A1865)&lt;&gt;1,"Confira o ID da despesa",IF(SUMIFS(GastoValido,GastoID,A1865)&lt;=0,"Corrija a obrigação",IF(B1865&lt;SUMIFS(GastoFecha,GastoID,A1865),"Anterior à despesa","OK"))))))))))))</f>
        <v/>
      </c>
      <c r="H1865" s="34" t="n">
        <f aca="false">IF(G1865="OK",C1865,0)</f>
        <v>0</v>
      </c>
    </row>
    <row r="1866" customFormat="false" ht="25" hidden="false" customHeight="true" outlineLevel="0" collapsed="false">
      <c r="A1866" s="31"/>
      <c r="B1866" s="32"/>
      <c r="C1866" s="33"/>
      <c r="D1866" s="31"/>
      <c r="E1866" s="31"/>
      <c r="F1866" s="31"/>
      <c r="G1866" s="36" t="str">
        <f aca="false">IF(COUNTA(A1866:F1866)=0,"",IF(E1866="","Falta o código",IF(E1866&lt;&gt;TRIM(E1866),"Confira o código",IF(COUNTIFS(PagoID,E1866)&gt;1,"Código repetido",IF(NOT(ISNUMBER(B1866)),"Confira a data",IF(OR(B1866&lt;1,B1866&gt;73415,INT(B1866)&lt;&gt;B1866),"Confira a data",IF(NOT(ISNUMBER(C1866)),"Confira o valor",IF(C1866&lt;=0,"Valor maior que zero",IF(COUNTIFS(Medios,D1866)&lt;&gt;1,"Escolha um meio",IF(COUNTIFS(GastoID,A1866)&lt;&gt;1,"Confira o ID da despesa",IF(SUMIFS(GastoValido,GastoID,A1866)&lt;=0,"Corrija a obrigação",IF(B1866&lt;SUMIFS(GastoFecha,GastoID,A1866),"Anterior à despesa","OK"))))))))))))</f>
        <v/>
      </c>
      <c r="H1866" s="34" t="n">
        <f aca="false">IF(G1866="OK",C1866,0)</f>
        <v>0</v>
      </c>
    </row>
    <row r="1867" customFormat="false" ht="25" hidden="false" customHeight="true" outlineLevel="0" collapsed="false">
      <c r="A1867" s="31"/>
      <c r="B1867" s="32"/>
      <c r="C1867" s="33"/>
      <c r="D1867" s="31"/>
      <c r="E1867" s="31"/>
      <c r="F1867" s="31"/>
      <c r="G1867" s="36" t="str">
        <f aca="false">IF(COUNTA(A1867:F1867)=0,"",IF(E1867="","Falta o código",IF(E1867&lt;&gt;TRIM(E1867),"Confira o código",IF(COUNTIFS(PagoID,E1867)&gt;1,"Código repetido",IF(NOT(ISNUMBER(B1867)),"Confira a data",IF(OR(B1867&lt;1,B1867&gt;73415,INT(B1867)&lt;&gt;B1867),"Confira a data",IF(NOT(ISNUMBER(C1867)),"Confira o valor",IF(C1867&lt;=0,"Valor maior que zero",IF(COUNTIFS(Medios,D1867)&lt;&gt;1,"Escolha um meio",IF(COUNTIFS(GastoID,A1867)&lt;&gt;1,"Confira o ID da despesa",IF(SUMIFS(GastoValido,GastoID,A1867)&lt;=0,"Corrija a obrigação",IF(B1867&lt;SUMIFS(GastoFecha,GastoID,A1867),"Anterior à despesa","OK"))))))))))))</f>
        <v/>
      </c>
      <c r="H1867" s="34" t="n">
        <f aca="false">IF(G1867="OK",C1867,0)</f>
        <v>0</v>
      </c>
    </row>
    <row r="1868" customFormat="false" ht="25" hidden="false" customHeight="true" outlineLevel="0" collapsed="false">
      <c r="A1868" s="31"/>
      <c r="B1868" s="32"/>
      <c r="C1868" s="33"/>
      <c r="D1868" s="31"/>
      <c r="E1868" s="31"/>
      <c r="F1868" s="31"/>
      <c r="G1868" s="36" t="str">
        <f aca="false">IF(COUNTA(A1868:F1868)=0,"",IF(E1868="","Falta o código",IF(E1868&lt;&gt;TRIM(E1868),"Confira o código",IF(COUNTIFS(PagoID,E1868)&gt;1,"Código repetido",IF(NOT(ISNUMBER(B1868)),"Confira a data",IF(OR(B1868&lt;1,B1868&gt;73415,INT(B1868)&lt;&gt;B1868),"Confira a data",IF(NOT(ISNUMBER(C1868)),"Confira o valor",IF(C1868&lt;=0,"Valor maior que zero",IF(COUNTIFS(Medios,D1868)&lt;&gt;1,"Escolha um meio",IF(COUNTIFS(GastoID,A1868)&lt;&gt;1,"Confira o ID da despesa",IF(SUMIFS(GastoValido,GastoID,A1868)&lt;=0,"Corrija a obrigação",IF(B1868&lt;SUMIFS(GastoFecha,GastoID,A1868),"Anterior à despesa","OK"))))))))))))</f>
        <v/>
      </c>
      <c r="H1868" s="34" t="n">
        <f aca="false">IF(G1868="OK",C1868,0)</f>
        <v>0</v>
      </c>
    </row>
    <row r="1869" customFormat="false" ht="25" hidden="false" customHeight="true" outlineLevel="0" collapsed="false">
      <c r="A1869" s="31"/>
      <c r="B1869" s="32"/>
      <c r="C1869" s="33"/>
      <c r="D1869" s="31"/>
      <c r="E1869" s="31"/>
      <c r="F1869" s="31"/>
      <c r="G1869" s="36" t="str">
        <f aca="false">IF(COUNTA(A1869:F1869)=0,"",IF(E1869="","Falta o código",IF(E1869&lt;&gt;TRIM(E1869),"Confira o código",IF(COUNTIFS(PagoID,E1869)&gt;1,"Código repetido",IF(NOT(ISNUMBER(B1869)),"Confira a data",IF(OR(B1869&lt;1,B1869&gt;73415,INT(B1869)&lt;&gt;B1869),"Confira a data",IF(NOT(ISNUMBER(C1869)),"Confira o valor",IF(C1869&lt;=0,"Valor maior que zero",IF(COUNTIFS(Medios,D1869)&lt;&gt;1,"Escolha um meio",IF(COUNTIFS(GastoID,A1869)&lt;&gt;1,"Confira o ID da despesa",IF(SUMIFS(GastoValido,GastoID,A1869)&lt;=0,"Corrija a obrigação",IF(B1869&lt;SUMIFS(GastoFecha,GastoID,A1869),"Anterior à despesa","OK"))))))))))))</f>
        <v/>
      </c>
      <c r="H1869" s="34" t="n">
        <f aca="false">IF(G1869="OK",C1869,0)</f>
        <v>0</v>
      </c>
    </row>
    <row r="1870" customFormat="false" ht="25" hidden="false" customHeight="true" outlineLevel="0" collapsed="false">
      <c r="A1870" s="31"/>
      <c r="B1870" s="32"/>
      <c r="C1870" s="33"/>
      <c r="D1870" s="31"/>
      <c r="E1870" s="31"/>
      <c r="F1870" s="31"/>
      <c r="G1870" s="36" t="str">
        <f aca="false">IF(COUNTA(A1870:F1870)=0,"",IF(E1870="","Falta o código",IF(E1870&lt;&gt;TRIM(E1870),"Confira o código",IF(COUNTIFS(PagoID,E1870)&gt;1,"Código repetido",IF(NOT(ISNUMBER(B1870)),"Confira a data",IF(OR(B1870&lt;1,B1870&gt;73415,INT(B1870)&lt;&gt;B1870),"Confira a data",IF(NOT(ISNUMBER(C1870)),"Confira o valor",IF(C1870&lt;=0,"Valor maior que zero",IF(COUNTIFS(Medios,D1870)&lt;&gt;1,"Escolha um meio",IF(COUNTIFS(GastoID,A1870)&lt;&gt;1,"Confira o ID da despesa",IF(SUMIFS(GastoValido,GastoID,A1870)&lt;=0,"Corrija a obrigação",IF(B1870&lt;SUMIFS(GastoFecha,GastoID,A1870),"Anterior à despesa","OK"))))))))))))</f>
        <v/>
      </c>
      <c r="H1870" s="34" t="n">
        <f aca="false">IF(G1870="OK",C1870,0)</f>
        <v>0</v>
      </c>
    </row>
    <row r="1871" customFormat="false" ht="25" hidden="false" customHeight="true" outlineLevel="0" collapsed="false">
      <c r="A1871" s="31"/>
      <c r="B1871" s="32"/>
      <c r="C1871" s="33"/>
      <c r="D1871" s="31"/>
      <c r="E1871" s="31"/>
      <c r="F1871" s="31"/>
      <c r="G1871" s="36" t="str">
        <f aca="false">IF(COUNTA(A1871:F1871)=0,"",IF(E1871="","Falta o código",IF(E1871&lt;&gt;TRIM(E1871),"Confira o código",IF(COUNTIFS(PagoID,E1871)&gt;1,"Código repetido",IF(NOT(ISNUMBER(B1871)),"Confira a data",IF(OR(B1871&lt;1,B1871&gt;73415,INT(B1871)&lt;&gt;B1871),"Confira a data",IF(NOT(ISNUMBER(C1871)),"Confira o valor",IF(C1871&lt;=0,"Valor maior que zero",IF(COUNTIFS(Medios,D1871)&lt;&gt;1,"Escolha um meio",IF(COUNTIFS(GastoID,A1871)&lt;&gt;1,"Confira o ID da despesa",IF(SUMIFS(GastoValido,GastoID,A1871)&lt;=0,"Corrija a obrigação",IF(B1871&lt;SUMIFS(GastoFecha,GastoID,A1871),"Anterior à despesa","OK"))))))))))))</f>
        <v/>
      </c>
      <c r="H1871" s="34" t="n">
        <f aca="false">IF(G1871="OK",C1871,0)</f>
        <v>0</v>
      </c>
    </row>
    <row r="1872" customFormat="false" ht="25" hidden="false" customHeight="true" outlineLevel="0" collapsed="false">
      <c r="A1872" s="31"/>
      <c r="B1872" s="32"/>
      <c r="C1872" s="33"/>
      <c r="D1872" s="31"/>
      <c r="E1872" s="31"/>
      <c r="F1872" s="31"/>
      <c r="G1872" s="36" t="str">
        <f aca="false">IF(COUNTA(A1872:F1872)=0,"",IF(E1872="","Falta o código",IF(E1872&lt;&gt;TRIM(E1872),"Confira o código",IF(COUNTIFS(PagoID,E1872)&gt;1,"Código repetido",IF(NOT(ISNUMBER(B1872)),"Confira a data",IF(OR(B1872&lt;1,B1872&gt;73415,INT(B1872)&lt;&gt;B1872),"Confira a data",IF(NOT(ISNUMBER(C1872)),"Confira o valor",IF(C1872&lt;=0,"Valor maior que zero",IF(COUNTIFS(Medios,D1872)&lt;&gt;1,"Escolha um meio",IF(COUNTIFS(GastoID,A1872)&lt;&gt;1,"Confira o ID da despesa",IF(SUMIFS(GastoValido,GastoID,A1872)&lt;=0,"Corrija a obrigação",IF(B1872&lt;SUMIFS(GastoFecha,GastoID,A1872),"Anterior à despesa","OK"))))))))))))</f>
        <v/>
      </c>
      <c r="H1872" s="34" t="n">
        <f aca="false">IF(G1872="OK",C1872,0)</f>
        <v>0</v>
      </c>
    </row>
    <row r="1873" customFormat="false" ht="25" hidden="false" customHeight="true" outlineLevel="0" collapsed="false">
      <c r="A1873" s="31"/>
      <c r="B1873" s="32"/>
      <c r="C1873" s="33"/>
      <c r="D1873" s="31"/>
      <c r="E1873" s="31"/>
      <c r="F1873" s="31"/>
      <c r="G1873" s="36" t="str">
        <f aca="false">IF(COUNTA(A1873:F1873)=0,"",IF(E1873="","Falta o código",IF(E1873&lt;&gt;TRIM(E1873),"Confira o código",IF(COUNTIFS(PagoID,E1873)&gt;1,"Código repetido",IF(NOT(ISNUMBER(B1873)),"Confira a data",IF(OR(B1873&lt;1,B1873&gt;73415,INT(B1873)&lt;&gt;B1873),"Confira a data",IF(NOT(ISNUMBER(C1873)),"Confira o valor",IF(C1873&lt;=0,"Valor maior que zero",IF(COUNTIFS(Medios,D1873)&lt;&gt;1,"Escolha um meio",IF(COUNTIFS(GastoID,A1873)&lt;&gt;1,"Confira o ID da despesa",IF(SUMIFS(GastoValido,GastoID,A1873)&lt;=0,"Corrija a obrigação",IF(B1873&lt;SUMIFS(GastoFecha,GastoID,A1873),"Anterior à despesa","OK"))))))))))))</f>
        <v/>
      </c>
      <c r="H1873" s="34" t="n">
        <f aca="false">IF(G1873="OK",C1873,0)</f>
        <v>0</v>
      </c>
    </row>
    <row r="1874" customFormat="false" ht="25" hidden="false" customHeight="true" outlineLevel="0" collapsed="false">
      <c r="A1874" s="31"/>
      <c r="B1874" s="32"/>
      <c r="C1874" s="33"/>
      <c r="D1874" s="31"/>
      <c r="E1874" s="31"/>
      <c r="F1874" s="31"/>
      <c r="G1874" s="36" t="str">
        <f aca="false">IF(COUNTA(A1874:F1874)=0,"",IF(E1874="","Falta o código",IF(E1874&lt;&gt;TRIM(E1874),"Confira o código",IF(COUNTIFS(PagoID,E1874)&gt;1,"Código repetido",IF(NOT(ISNUMBER(B1874)),"Confira a data",IF(OR(B1874&lt;1,B1874&gt;73415,INT(B1874)&lt;&gt;B1874),"Confira a data",IF(NOT(ISNUMBER(C1874)),"Confira o valor",IF(C1874&lt;=0,"Valor maior que zero",IF(COUNTIFS(Medios,D1874)&lt;&gt;1,"Escolha um meio",IF(COUNTIFS(GastoID,A1874)&lt;&gt;1,"Confira o ID da despesa",IF(SUMIFS(GastoValido,GastoID,A1874)&lt;=0,"Corrija a obrigação",IF(B1874&lt;SUMIFS(GastoFecha,GastoID,A1874),"Anterior à despesa","OK"))))))))))))</f>
        <v/>
      </c>
      <c r="H1874" s="34" t="n">
        <f aca="false">IF(G1874="OK",C1874,0)</f>
        <v>0</v>
      </c>
    </row>
    <row r="1875" customFormat="false" ht="25" hidden="false" customHeight="true" outlineLevel="0" collapsed="false">
      <c r="A1875" s="31"/>
      <c r="B1875" s="32"/>
      <c r="C1875" s="33"/>
      <c r="D1875" s="31"/>
      <c r="E1875" s="31"/>
      <c r="F1875" s="31"/>
      <c r="G1875" s="36" t="str">
        <f aca="false">IF(COUNTA(A1875:F1875)=0,"",IF(E1875="","Falta o código",IF(E1875&lt;&gt;TRIM(E1875),"Confira o código",IF(COUNTIFS(PagoID,E1875)&gt;1,"Código repetido",IF(NOT(ISNUMBER(B1875)),"Confira a data",IF(OR(B1875&lt;1,B1875&gt;73415,INT(B1875)&lt;&gt;B1875),"Confira a data",IF(NOT(ISNUMBER(C1875)),"Confira o valor",IF(C1875&lt;=0,"Valor maior que zero",IF(COUNTIFS(Medios,D1875)&lt;&gt;1,"Escolha um meio",IF(COUNTIFS(GastoID,A1875)&lt;&gt;1,"Confira o ID da despesa",IF(SUMIFS(GastoValido,GastoID,A1875)&lt;=0,"Corrija a obrigação",IF(B1875&lt;SUMIFS(GastoFecha,GastoID,A1875),"Anterior à despesa","OK"))))))))))))</f>
        <v/>
      </c>
      <c r="H1875" s="34" t="n">
        <f aca="false">IF(G1875="OK",C1875,0)</f>
        <v>0</v>
      </c>
    </row>
    <row r="1876" customFormat="false" ht="25" hidden="false" customHeight="true" outlineLevel="0" collapsed="false">
      <c r="A1876" s="31"/>
      <c r="B1876" s="32"/>
      <c r="C1876" s="33"/>
      <c r="D1876" s="31"/>
      <c r="E1876" s="31"/>
      <c r="F1876" s="31"/>
      <c r="G1876" s="36" t="str">
        <f aca="false">IF(COUNTA(A1876:F1876)=0,"",IF(E1876="","Falta o código",IF(E1876&lt;&gt;TRIM(E1876),"Confira o código",IF(COUNTIFS(PagoID,E1876)&gt;1,"Código repetido",IF(NOT(ISNUMBER(B1876)),"Confira a data",IF(OR(B1876&lt;1,B1876&gt;73415,INT(B1876)&lt;&gt;B1876),"Confira a data",IF(NOT(ISNUMBER(C1876)),"Confira o valor",IF(C1876&lt;=0,"Valor maior que zero",IF(COUNTIFS(Medios,D1876)&lt;&gt;1,"Escolha um meio",IF(COUNTIFS(GastoID,A1876)&lt;&gt;1,"Confira o ID da despesa",IF(SUMIFS(GastoValido,GastoID,A1876)&lt;=0,"Corrija a obrigação",IF(B1876&lt;SUMIFS(GastoFecha,GastoID,A1876),"Anterior à despesa","OK"))))))))))))</f>
        <v/>
      </c>
      <c r="H1876" s="34" t="n">
        <f aca="false">IF(G1876="OK",C1876,0)</f>
        <v>0</v>
      </c>
    </row>
    <row r="1877" customFormat="false" ht="25" hidden="false" customHeight="true" outlineLevel="0" collapsed="false">
      <c r="A1877" s="31"/>
      <c r="B1877" s="32"/>
      <c r="C1877" s="33"/>
      <c r="D1877" s="31"/>
      <c r="E1877" s="31"/>
      <c r="F1877" s="31"/>
      <c r="G1877" s="36" t="str">
        <f aca="false">IF(COUNTA(A1877:F1877)=0,"",IF(E1877="","Falta o código",IF(E1877&lt;&gt;TRIM(E1877),"Confira o código",IF(COUNTIFS(PagoID,E1877)&gt;1,"Código repetido",IF(NOT(ISNUMBER(B1877)),"Confira a data",IF(OR(B1877&lt;1,B1877&gt;73415,INT(B1877)&lt;&gt;B1877),"Confira a data",IF(NOT(ISNUMBER(C1877)),"Confira o valor",IF(C1877&lt;=0,"Valor maior que zero",IF(COUNTIFS(Medios,D1877)&lt;&gt;1,"Escolha um meio",IF(COUNTIFS(GastoID,A1877)&lt;&gt;1,"Confira o ID da despesa",IF(SUMIFS(GastoValido,GastoID,A1877)&lt;=0,"Corrija a obrigação",IF(B1877&lt;SUMIFS(GastoFecha,GastoID,A1877),"Anterior à despesa","OK"))))))))))))</f>
        <v/>
      </c>
      <c r="H1877" s="34" t="n">
        <f aca="false">IF(G1877="OK",C1877,0)</f>
        <v>0</v>
      </c>
    </row>
    <row r="1878" customFormat="false" ht="25" hidden="false" customHeight="true" outlineLevel="0" collapsed="false">
      <c r="A1878" s="31"/>
      <c r="B1878" s="32"/>
      <c r="C1878" s="33"/>
      <c r="D1878" s="31"/>
      <c r="E1878" s="31"/>
      <c r="F1878" s="31"/>
      <c r="G1878" s="36" t="str">
        <f aca="false">IF(COUNTA(A1878:F1878)=0,"",IF(E1878="","Falta o código",IF(E1878&lt;&gt;TRIM(E1878),"Confira o código",IF(COUNTIFS(PagoID,E1878)&gt;1,"Código repetido",IF(NOT(ISNUMBER(B1878)),"Confira a data",IF(OR(B1878&lt;1,B1878&gt;73415,INT(B1878)&lt;&gt;B1878),"Confira a data",IF(NOT(ISNUMBER(C1878)),"Confira o valor",IF(C1878&lt;=0,"Valor maior que zero",IF(COUNTIFS(Medios,D1878)&lt;&gt;1,"Escolha um meio",IF(COUNTIFS(GastoID,A1878)&lt;&gt;1,"Confira o ID da despesa",IF(SUMIFS(GastoValido,GastoID,A1878)&lt;=0,"Corrija a obrigação",IF(B1878&lt;SUMIFS(GastoFecha,GastoID,A1878),"Anterior à despesa","OK"))))))))))))</f>
        <v/>
      </c>
      <c r="H1878" s="34" t="n">
        <f aca="false">IF(G1878="OK",C1878,0)</f>
        <v>0</v>
      </c>
    </row>
    <row r="1879" customFormat="false" ht="25" hidden="false" customHeight="true" outlineLevel="0" collapsed="false">
      <c r="A1879" s="31"/>
      <c r="B1879" s="32"/>
      <c r="C1879" s="33"/>
      <c r="D1879" s="31"/>
      <c r="E1879" s="31"/>
      <c r="F1879" s="31"/>
      <c r="G1879" s="36" t="str">
        <f aca="false">IF(COUNTA(A1879:F1879)=0,"",IF(E1879="","Falta o código",IF(E1879&lt;&gt;TRIM(E1879),"Confira o código",IF(COUNTIFS(PagoID,E1879)&gt;1,"Código repetido",IF(NOT(ISNUMBER(B1879)),"Confira a data",IF(OR(B1879&lt;1,B1879&gt;73415,INT(B1879)&lt;&gt;B1879),"Confira a data",IF(NOT(ISNUMBER(C1879)),"Confira o valor",IF(C1879&lt;=0,"Valor maior que zero",IF(COUNTIFS(Medios,D1879)&lt;&gt;1,"Escolha um meio",IF(COUNTIFS(GastoID,A1879)&lt;&gt;1,"Confira o ID da despesa",IF(SUMIFS(GastoValido,GastoID,A1879)&lt;=0,"Corrija a obrigação",IF(B1879&lt;SUMIFS(GastoFecha,GastoID,A1879),"Anterior à despesa","OK"))))))))))))</f>
        <v/>
      </c>
      <c r="H1879" s="34" t="n">
        <f aca="false">IF(G1879="OK",C1879,0)</f>
        <v>0</v>
      </c>
    </row>
    <row r="1880" customFormat="false" ht="25" hidden="false" customHeight="true" outlineLevel="0" collapsed="false">
      <c r="A1880" s="31"/>
      <c r="B1880" s="32"/>
      <c r="C1880" s="33"/>
      <c r="D1880" s="31"/>
      <c r="E1880" s="31"/>
      <c r="F1880" s="31"/>
      <c r="G1880" s="36" t="str">
        <f aca="false">IF(COUNTA(A1880:F1880)=0,"",IF(E1880="","Falta o código",IF(E1880&lt;&gt;TRIM(E1880),"Confira o código",IF(COUNTIFS(PagoID,E1880)&gt;1,"Código repetido",IF(NOT(ISNUMBER(B1880)),"Confira a data",IF(OR(B1880&lt;1,B1880&gt;73415,INT(B1880)&lt;&gt;B1880),"Confira a data",IF(NOT(ISNUMBER(C1880)),"Confira o valor",IF(C1880&lt;=0,"Valor maior que zero",IF(COUNTIFS(Medios,D1880)&lt;&gt;1,"Escolha um meio",IF(COUNTIFS(GastoID,A1880)&lt;&gt;1,"Confira o ID da despesa",IF(SUMIFS(GastoValido,GastoID,A1880)&lt;=0,"Corrija a obrigação",IF(B1880&lt;SUMIFS(GastoFecha,GastoID,A1880),"Anterior à despesa","OK"))))))))))))</f>
        <v/>
      </c>
      <c r="H1880" s="34" t="n">
        <f aca="false">IF(G1880="OK",C1880,0)</f>
        <v>0</v>
      </c>
    </row>
    <row r="1881" customFormat="false" ht="25" hidden="false" customHeight="true" outlineLevel="0" collapsed="false">
      <c r="A1881" s="31"/>
      <c r="B1881" s="32"/>
      <c r="C1881" s="33"/>
      <c r="D1881" s="31"/>
      <c r="E1881" s="31"/>
      <c r="F1881" s="31"/>
      <c r="G1881" s="36" t="str">
        <f aca="false">IF(COUNTA(A1881:F1881)=0,"",IF(E1881="","Falta o código",IF(E1881&lt;&gt;TRIM(E1881),"Confira o código",IF(COUNTIFS(PagoID,E1881)&gt;1,"Código repetido",IF(NOT(ISNUMBER(B1881)),"Confira a data",IF(OR(B1881&lt;1,B1881&gt;73415,INT(B1881)&lt;&gt;B1881),"Confira a data",IF(NOT(ISNUMBER(C1881)),"Confira o valor",IF(C1881&lt;=0,"Valor maior que zero",IF(COUNTIFS(Medios,D1881)&lt;&gt;1,"Escolha um meio",IF(COUNTIFS(GastoID,A1881)&lt;&gt;1,"Confira o ID da despesa",IF(SUMIFS(GastoValido,GastoID,A1881)&lt;=0,"Corrija a obrigação",IF(B1881&lt;SUMIFS(GastoFecha,GastoID,A1881),"Anterior à despesa","OK"))))))))))))</f>
        <v/>
      </c>
      <c r="H1881" s="34" t="n">
        <f aca="false">IF(G1881="OK",C1881,0)</f>
        <v>0</v>
      </c>
    </row>
    <row r="1882" customFormat="false" ht="25" hidden="false" customHeight="true" outlineLevel="0" collapsed="false">
      <c r="A1882" s="31"/>
      <c r="B1882" s="32"/>
      <c r="C1882" s="33"/>
      <c r="D1882" s="31"/>
      <c r="E1882" s="31"/>
      <c r="F1882" s="31"/>
      <c r="G1882" s="36" t="str">
        <f aca="false">IF(COUNTA(A1882:F1882)=0,"",IF(E1882="","Falta o código",IF(E1882&lt;&gt;TRIM(E1882),"Confira o código",IF(COUNTIFS(PagoID,E1882)&gt;1,"Código repetido",IF(NOT(ISNUMBER(B1882)),"Confira a data",IF(OR(B1882&lt;1,B1882&gt;73415,INT(B1882)&lt;&gt;B1882),"Confira a data",IF(NOT(ISNUMBER(C1882)),"Confira o valor",IF(C1882&lt;=0,"Valor maior que zero",IF(COUNTIFS(Medios,D1882)&lt;&gt;1,"Escolha um meio",IF(COUNTIFS(GastoID,A1882)&lt;&gt;1,"Confira o ID da despesa",IF(SUMIFS(GastoValido,GastoID,A1882)&lt;=0,"Corrija a obrigação",IF(B1882&lt;SUMIFS(GastoFecha,GastoID,A1882),"Anterior à despesa","OK"))))))))))))</f>
        <v/>
      </c>
      <c r="H1882" s="34" t="n">
        <f aca="false">IF(G1882="OK",C1882,0)</f>
        <v>0</v>
      </c>
    </row>
    <row r="1883" customFormat="false" ht="25" hidden="false" customHeight="true" outlineLevel="0" collapsed="false">
      <c r="A1883" s="31"/>
      <c r="B1883" s="32"/>
      <c r="C1883" s="33"/>
      <c r="D1883" s="31"/>
      <c r="E1883" s="31"/>
      <c r="F1883" s="31"/>
      <c r="G1883" s="36" t="str">
        <f aca="false">IF(COUNTA(A1883:F1883)=0,"",IF(E1883="","Falta o código",IF(E1883&lt;&gt;TRIM(E1883),"Confira o código",IF(COUNTIFS(PagoID,E1883)&gt;1,"Código repetido",IF(NOT(ISNUMBER(B1883)),"Confira a data",IF(OR(B1883&lt;1,B1883&gt;73415,INT(B1883)&lt;&gt;B1883),"Confira a data",IF(NOT(ISNUMBER(C1883)),"Confira o valor",IF(C1883&lt;=0,"Valor maior que zero",IF(COUNTIFS(Medios,D1883)&lt;&gt;1,"Escolha um meio",IF(COUNTIFS(GastoID,A1883)&lt;&gt;1,"Confira o ID da despesa",IF(SUMIFS(GastoValido,GastoID,A1883)&lt;=0,"Corrija a obrigação",IF(B1883&lt;SUMIFS(GastoFecha,GastoID,A1883),"Anterior à despesa","OK"))))))))))))</f>
        <v/>
      </c>
      <c r="H1883" s="34" t="n">
        <f aca="false">IF(G1883="OK",C1883,0)</f>
        <v>0</v>
      </c>
    </row>
    <row r="1884" customFormat="false" ht="25" hidden="false" customHeight="true" outlineLevel="0" collapsed="false">
      <c r="A1884" s="31"/>
      <c r="B1884" s="32"/>
      <c r="C1884" s="33"/>
      <c r="D1884" s="31"/>
      <c r="E1884" s="31"/>
      <c r="F1884" s="31"/>
      <c r="G1884" s="36" t="str">
        <f aca="false">IF(COUNTA(A1884:F1884)=0,"",IF(E1884="","Falta o código",IF(E1884&lt;&gt;TRIM(E1884),"Confira o código",IF(COUNTIFS(PagoID,E1884)&gt;1,"Código repetido",IF(NOT(ISNUMBER(B1884)),"Confira a data",IF(OR(B1884&lt;1,B1884&gt;73415,INT(B1884)&lt;&gt;B1884),"Confira a data",IF(NOT(ISNUMBER(C1884)),"Confira o valor",IF(C1884&lt;=0,"Valor maior que zero",IF(COUNTIFS(Medios,D1884)&lt;&gt;1,"Escolha um meio",IF(COUNTIFS(GastoID,A1884)&lt;&gt;1,"Confira o ID da despesa",IF(SUMIFS(GastoValido,GastoID,A1884)&lt;=0,"Corrija a obrigação",IF(B1884&lt;SUMIFS(GastoFecha,GastoID,A1884),"Anterior à despesa","OK"))))))))))))</f>
        <v/>
      </c>
      <c r="H1884" s="34" t="n">
        <f aca="false">IF(G1884="OK",C1884,0)</f>
        <v>0</v>
      </c>
    </row>
    <row r="1885" customFormat="false" ht="25" hidden="false" customHeight="true" outlineLevel="0" collapsed="false">
      <c r="A1885" s="31"/>
      <c r="B1885" s="32"/>
      <c r="C1885" s="33"/>
      <c r="D1885" s="31"/>
      <c r="E1885" s="31"/>
      <c r="F1885" s="31"/>
      <c r="G1885" s="36" t="str">
        <f aca="false">IF(COUNTA(A1885:F1885)=0,"",IF(E1885="","Falta o código",IF(E1885&lt;&gt;TRIM(E1885),"Confira o código",IF(COUNTIFS(PagoID,E1885)&gt;1,"Código repetido",IF(NOT(ISNUMBER(B1885)),"Confira a data",IF(OR(B1885&lt;1,B1885&gt;73415,INT(B1885)&lt;&gt;B1885),"Confira a data",IF(NOT(ISNUMBER(C1885)),"Confira o valor",IF(C1885&lt;=0,"Valor maior que zero",IF(COUNTIFS(Medios,D1885)&lt;&gt;1,"Escolha um meio",IF(COUNTIFS(GastoID,A1885)&lt;&gt;1,"Confira o ID da despesa",IF(SUMIFS(GastoValido,GastoID,A1885)&lt;=0,"Corrija a obrigação",IF(B1885&lt;SUMIFS(GastoFecha,GastoID,A1885),"Anterior à despesa","OK"))))))))))))</f>
        <v/>
      </c>
      <c r="H1885" s="34" t="n">
        <f aca="false">IF(G1885="OK",C1885,0)</f>
        <v>0</v>
      </c>
    </row>
    <row r="1886" customFormat="false" ht="25" hidden="false" customHeight="true" outlineLevel="0" collapsed="false">
      <c r="A1886" s="31"/>
      <c r="B1886" s="32"/>
      <c r="C1886" s="33"/>
      <c r="D1886" s="31"/>
      <c r="E1886" s="31"/>
      <c r="F1886" s="31"/>
      <c r="G1886" s="36" t="str">
        <f aca="false">IF(COUNTA(A1886:F1886)=0,"",IF(E1886="","Falta o código",IF(E1886&lt;&gt;TRIM(E1886),"Confira o código",IF(COUNTIFS(PagoID,E1886)&gt;1,"Código repetido",IF(NOT(ISNUMBER(B1886)),"Confira a data",IF(OR(B1886&lt;1,B1886&gt;73415,INT(B1886)&lt;&gt;B1886),"Confira a data",IF(NOT(ISNUMBER(C1886)),"Confira o valor",IF(C1886&lt;=0,"Valor maior que zero",IF(COUNTIFS(Medios,D1886)&lt;&gt;1,"Escolha um meio",IF(COUNTIFS(GastoID,A1886)&lt;&gt;1,"Confira o ID da despesa",IF(SUMIFS(GastoValido,GastoID,A1886)&lt;=0,"Corrija a obrigação",IF(B1886&lt;SUMIFS(GastoFecha,GastoID,A1886),"Anterior à despesa","OK"))))))))))))</f>
        <v/>
      </c>
      <c r="H1886" s="34" t="n">
        <f aca="false">IF(G1886="OK",C1886,0)</f>
        <v>0</v>
      </c>
    </row>
    <row r="1887" customFormat="false" ht="25" hidden="false" customHeight="true" outlineLevel="0" collapsed="false">
      <c r="A1887" s="31"/>
      <c r="B1887" s="32"/>
      <c r="C1887" s="33"/>
      <c r="D1887" s="31"/>
      <c r="E1887" s="31"/>
      <c r="F1887" s="31"/>
      <c r="G1887" s="36" t="str">
        <f aca="false">IF(COUNTA(A1887:F1887)=0,"",IF(E1887="","Falta o código",IF(E1887&lt;&gt;TRIM(E1887),"Confira o código",IF(COUNTIFS(PagoID,E1887)&gt;1,"Código repetido",IF(NOT(ISNUMBER(B1887)),"Confira a data",IF(OR(B1887&lt;1,B1887&gt;73415,INT(B1887)&lt;&gt;B1887),"Confira a data",IF(NOT(ISNUMBER(C1887)),"Confira o valor",IF(C1887&lt;=0,"Valor maior que zero",IF(COUNTIFS(Medios,D1887)&lt;&gt;1,"Escolha um meio",IF(COUNTIFS(GastoID,A1887)&lt;&gt;1,"Confira o ID da despesa",IF(SUMIFS(GastoValido,GastoID,A1887)&lt;=0,"Corrija a obrigação",IF(B1887&lt;SUMIFS(GastoFecha,GastoID,A1887),"Anterior à despesa","OK"))))))))))))</f>
        <v/>
      </c>
      <c r="H1887" s="34" t="n">
        <f aca="false">IF(G1887="OK",C1887,0)</f>
        <v>0</v>
      </c>
    </row>
    <row r="1888" customFormat="false" ht="25" hidden="false" customHeight="true" outlineLevel="0" collapsed="false">
      <c r="A1888" s="31"/>
      <c r="B1888" s="32"/>
      <c r="C1888" s="33"/>
      <c r="D1888" s="31"/>
      <c r="E1888" s="31"/>
      <c r="F1888" s="31"/>
      <c r="G1888" s="36" t="str">
        <f aca="false">IF(COUNTA(A1888:F1888)=0,"",IF(E1888="","Falta o código",IF(E1888&lt;&gt;TRIM(E1888),"Confira o código",IF(COUNTIFS(PagoID,E1888)&gt;1,"Código repetido",IF(NOT(ISNUMBER(B1888)),"Confira a data",IF(OR(B1888&lt;1,B1888&gt;73415,INT(B1888)&lt;&gt;B1888),"Confira a data",IF(NOT(ISNUMBER(C1888)),"Confira o valor",IF(C1888&lt;=0,"Valor maior que zero",IF(COUNTIFS(Medios,D1888)&lt;&gt;1,"Escolha um meio",IF(COUNTIFS(GastoID,A1888)&lt;&gt;1,"Confira o ID da despesa",IF(SUMIFS(GastoValido,GastoID,A1888)&lt;=0,"Corrija a obrigação",IF(B1888&lt;SUMIFS(GastoFecha,GastoID,A1888),"Anterior à despesa","OK"))))))))))))</f>
        <v/>
      </c>
      <c r="H1888" s="34" t="n">
        <f aca="false">IF(G1888="OK",C1888,0)</f>
        <v>0</v>
      </c>
    </row>
    <row r="1889" customFormat="false" ht="25" hidden="false" customHeight="true" outlineLevel="0" collapsed="false">
      <c r="A1889" s="31"/>
      <c r="B1889" s="32"/>
      <c r="C1889" s="33"/>
      <c r="D1889" s="31"/>
      <c r="E1889" s="31"/>
      <c r="F1889" s="31"/>
      <c r="G1889" s="36" t="str">
        <f aca="false">IF(COUNTA(A1889:F1889)=0,"",IF(E1889="","Falta o código",IF(E1889&lt;&gt;TRIM(E1889),"Confira o código",IF(COUNTIFS(PagoID,E1889)&gt;1,"Código repetido",IF(NOT(ISNUMBER(B1889)),"Confira a data",IF(OR(B1889&lt;1,B1889&gt;73415,INT(B1889)&lt;&gt;B1889),"Confira a data",IF(NOT(ISNUMBER(C1889)),"Confira o valor",IF(C1889&lt;=0,"Valor maior que zero",IF(COUNTIFS(Medios,D1889)&lt;&gt;1,"Escolha um meio",IF(COUNTIFS(GastoID,A1889)&lt;&gt;1,"Confira o ID da despesa",IF(SUMIFS(GastoValido,GastoID,A1889)&lt;=0,"Corrija a obrigação",IF(B1889&lt;SUMIFS(GastoFecha,GastoID,A1889),"Anterior à despesa","OK"))))))))))))</f>
        <v/>
      </c>
      <c r="H1889" s="34" t="n">
        <f aca="false">IF(G1889="OK",C1889,0)</f>
        <v>0</v>
      </c>
    </row>
    <row r="1890" customFormat="false" ht="25" hidden="false" customHeight="true" outlineLevel="0" collapsed="false">
      <c r="A1890" s="31"/>
      <c r="B1890" s="32"/>
      <c r="C1890" s="33"/>
      <c r="D1890" s="31"/>
      <c r="E1890" s="31"/>
      <c r="F1890" s="31"/>
      <c r="G1890" s="36" t="str">
        <f aca="false">IF(COUNTA(A1890:F1890)=0,"",IF(E1890="","Falta o código",IF(E1890&lt;&gt;TRIM(E1890),"Confira o código",IF(COUNTIFS(PagoID,E1890)&gt;1,"Código repetido",IF(NOT(ISNUMBER(B1890)),"Confira a data",IF(OR(B1890&lt;1,B1890&gt;73415,INT(B1890)&lt;&gt;B1890),"Confira a data",IF(NOT(ISNUMBER(C1890)),"Confira o valor",IF(C1890&lt;=0,"Valor maior que zero",IF(COUNTIFS(Medios,D1890)&lt;&gt;1,"Escolha um meio",IF(COUNTIFS(GastoID,A1890)&lt;&gt;1,"Confira o ID da despesa",IF(SUMIFS(GastoValido,GastoID,A1890)&lt;=0,"Corrija a obrigação",IF(B1890&lt;SUMIFS(GastoFecha,GastoID,A1890),"Anterior à despesa","OK"))))))))))))</f>
        <v/>
      </c>
      <c r="H1890" s="34" t="n">
        <f aca="false">IF(G1890="OK",C1890,0)</f>
        <v>0</v>
      </c>
    </row>
    <row r="1891" customFormat="false" ht="25" hidden="false" customHeight="true" outlineLevel="0" collapsed="false">
      <c r="A1891" s="31"/>
      <c r="B1891" s="32"/>
      <c r="C1891" s="33"/>
      <c r="D1891" s="31"/>
      <c r="E1891" s="31"/>
      <c r="F1891" s="31"/>
      <c r="G1891" s="36" t="str">
        <f aca="false">IF(COUNTA(A1891:F1891)=0,"",IF(E1891="","Falta o código",IF(E1891&lt;&gt;TRIM(E1891),"Confira o código",IF(COUNTIFS(PagoID,E1891)&gt;1,"Código repetido",IF(NOT(ISNUMBER(B1891)),"Confira a data",IF(OR(B1891&lt;1,B1891&gt;73415,INT(B1891)&lt;&gt;B1891),"Confira a data",IF(NOT(ISNUMBER(C1891)),"Confira o valor",IF(C1891&lt;=0,"Valor maior que zero",IF(COUNTIFS(Medios,D1891)&lt;&gt;1,"Escolha um meio",IF(COUNTIFS(GastoID,A1891)&lt;&gt;1,"Confira o ID da despesa",IF(SUMIFS(GastoValido,GastoID,A1891)&lt;=0,"Corrija a obrigação",IF(B1891&lt;SUMIFS(GastoFecha,GastoID,A1891),"Anterior à despesa","OK"))))))))))))</f>
        <v/>
      </c>
      <c r="H1891" s="34" t="n">
        <f aca="false">IF(G1891="OK",C1891,0)</f>
        <v>0</v>
      </c>
    </row>
    <row r="1892" customFormat="false" ht="25" hidden="false" customHeight="true" outlineLevel="0" collapsed="false">
      <c r="A1892" s="31"/>
      <c r="B1892" s="32"/>
      <c r="C1892" s="33"/>
      <c r="D1892" s="31"/>
      <c r="E1892" s="31"/>
      <c r="F1892" s="31"/>
      <c r="G1892" s="36" t="str">
        <f aca="false">IF(COUNTA(A1892:F1892)=0,"",IF(E1892="","Falta o código",IF(E1892&lt;&gt;TRIM(E1892),"Confira o código",IF(COUNTIFS(PagoID,E1892)&gt;1,"Código repetido",IF(NOT(ISNUMBER(B1892)),"Confira a data",IF(OR(B1892&lt;1,B1892&gt;73415,INT(B1892)&lt;&gt;B1892),"Confira a data",IF(NOT(ISNUMBER(C1892)),"Confira o valor",IF(C1892&lt;=0,"Valor maior que zero",IF(COUNTIFS(Medios,D1892)&lt;&gt;1,"Escolha um meio",IF(COUNTIFS(GastoID,A1892)&lt;&gt;1,"Confira o ID da despesa",IF(SUMIFS(GastoValido,GastoID,A1892)&lt;=0,"Corrija a obrigação",IF(B1892&lt;SUMIFS(GastoFecha,GastoID,A1892),"Anterior à despesa","OK"))))))))))))</f>
        <v/>
      </c>
      <c r="H1892" s="34" t="n">
        <f aca="false">IF(G1892="OK",C1892,0)</f>
        <v>0</v>
      </c>
    </row>
    <row r="1893" customFormat="false" ht="25" hidden="false" customHeight="true" outlineLevel="0" collapsed="false">
      <c r="A1893" s="31"/>
      <c r="B1893" s="32"/>
      <c r="C1893" s="33"/>
      <c r="D1893" s="31"/>
      <c r="E1893" s="31"/>
      <c r="F1893" s="31"/>
      <c r="G1893" s="36" t="str">
        <f aca="false">IF(COUNTA(A1893:F1893)=0,"",IF(E1893="","Falta o código",IF(E1893&lt;&gt;TRIM(E1893),"Confira o código",IF(COUNTIFS(PagoID,E1893)&gt;1,"Código repetido",IF(NOT(ISNUMBER(B1893)),"Confira a data",IF(OR(B1893&lt;1,B1893&gt;73415,INT(B1893)&lt;&gt;B1893),"Confira a data",IF(NOT(ISNUMBER(C1893)),"Confira o valor",IF(C1893&lt;=0,"Valor maior que zero",IF(COUNTIFS(Medios,D1893)&lt;&gt;1,"Escolha um meio",IF(COUNTIFS(GastoID,A1893)&lt;&gt;1,"Confira o ID da despesa",IF(SUMIFS(GastoValido,GastoID,A1893)&lt;=0,"Corrija a obrigação",IF(B1893&lt;SUMIFS(GastoFecha,GastoID,A1893),"Anterior à despesa","OK"))))))))))))</f>
        <v/>
      </c>
      <c r="H1893" s="34" t="n">
        <f aca="false">IF(G1893="OK",C1893,0)</f>
        <v>0</v>
      </c>
    </row>
    <row r="1894" customFormat="false" ht="25" hidden="false" customHeight="true" outlineLevel="0" collapsed="false">
      <c r="A1894" s="31"/>
      <c r="B1894" s="32"/>
      <c r="C1894" s="33"/>
      <c r="D1894" s="31"/>
      <c r="E1894" s="31"/>
      <c r="F1894" s="31"/>
      <c r="G1894" s="36" t="str">
        <f aca="false">IF(COUNTA(A1894:F1894)=0,"",IF(E1894="","Falta o código",IF(E1894&lt;&gt;TRIM(E1894),"Confira o código",IF(COUNTIFS(PagoID,E1894)&gt;1,"Código repetido",IF(NOT(ISNUMBER(B1894)),"Confira a data",IF(OR(B1894&lt;1,B1894&gt;73415,INT(B1894)&lt;&gt;B1894),"Confira a data",IF(NOT(ISNUMBER(C1894)),"Confira o valor",IF(C1894&lt;=0,"Valor maior que zero",IF(COUNTIFS(Medios,D1894)&lt;&gt;1,"Escolha um meio",IF(COUNTIFS(GastoID,A1894)&lt;&gt;1,"Confira o ID da despesa",IF(SUMIFS(GastoValido,GastoID,A1894)&lt;=0,"Corrija a obrigação",IF(B1894&lt;SUMIFS(GastoFecha,GastoID,A1894),"Anterior à despesa","OK"))))))))))))</f>
        <v/>
      </c>
      <c r="H1894" s="34" t="n">
        <f aca="false">IF(G1894="OK",C1894,0)</f>
        <v>0</v>
      </c>
    </row>
    <row r="1895" customFormat="false" ht="25" hidden="false" customHeight="true" outlineLevel="0" collapsed="false">
      <c r="A1895" s="31"/>
      <c r="B1895" s="32"/>
      <c r="C1895" s="33"/>
      <c r="D1895" s="31"/>
      <c r="E1895" s="31"/>
      <c r="F1895" s="31"/>
      <c r="G1895" s="36" t="str">
        <f aca="false">IF(COUNTA(A1895:F1895)=0,"",IF(E1895="","Falta o código",IF(E1895&lt;&gt;TRIM(E1895),"Confira o código",IF(COUNTIFS(PagoID,E1895)&gt;1,"Código repetido",IF(NOT(ISNUMBER(B1895)),"Confira a data",IF(OR(B1895&lt;1,B1895&gt;73415,INT(B1895)&lt;&gt;B1895),"Confira a data",IF(NOT(ISNUMBER(C1895)),"Confira o valor",IF(C1895&lt;=0,"Valor maior que zero",IF(COUNTIFS(Medios,D1895)&lt;&gt;1,"Escolha um meio",IF(COUNTIFS(GastoID,A1895)&lt;&gt;1,"Confira o ID da despesa",IF(SUMIFS(GastoValido,GastoID,A1895)&lt;=0,"Corrija a obrigação",IF(B1895&lt;SUMIFS(GastoFecha,GastoID,A1895),"Anterior à despesa","OK"))))))))))))</f>
        <v/>
      </c>
      <c r="H1895" s="34" t="n">
        <f aca="false">IF(G1895="OK",C1895,0)</f>
        <v>0</v>
      </c>
    </row>
    <row r="1896" customFormat="false" ht="25" hidden="false" customHeight="true" outlineLevel="0" collapsed="false">
      <c r="A1896" s="31"/>
      <c r="B1896" s="32"/>
      <c r="C1896" s="33"/>
      <c r="D1896" s="31"/>
      <c r="E1896" s="31"/>
      <c r="F1896" s="31"/>
      <c r="G1896" s="36" t="str">
        <f aca="false">IF(COUNTA(A1896:F1896)=0,"",IF(E1896="","Falta o código",IF(E1896&lt;&gt;TRIM(E1896),"Confira o código",IF(COUNTIFS(PagoID,E1896)&gt;1,"Código repetido",IF(NOT(ISNUMBER(B1896)),"Confira a data",IF(OR(B1896&lt;1,B1896&gt;73415,INT(B1896)&lt;&gt;B1896),"Confira a data",IF(NOT(ISNUMBER(C1896)),"Confira o valor",IF(C1896&lt;=0,"Valor maior que zero",IF(COUNTIFS(Medios,D1896)&lt;&gt;1,"Escolha um meio",IF(COUNTIFS(GastoID,A1896)&lt;&gt;1,"Confira o ID da despesa",IF(SUMIFS(GastoValido,GastoID,A1896)&lt;=0,"Corrija a obrigação",IF(B1896&lt;SUMIFS(GastoFecha,GastoID,A1896),"Anterior à despesa","OK"))))))))))))</f>
        <v/>
      </c>
      <c r="H1896" s="34" t="n">
        <f aca="false">IF(G1896="OK",C1896,0)</f>
        <v>0</v>
      </c>
    </row>
    <row r="1897" customFormat="false" ht="25" hidden="false" customHeight="true" outlineLevel="0" collapsed="false">
      <c r="A1897" s="31"/>
      <c r="B1897" s="32"/>
      <c r="C1897" s="33"/>
      <c r="D1897" s="31"/>
      <c r="E1897" s="31"/>
      <c r="F1897" s="31"/>
      <c r="G1897" s="36" t="str">
        <f aca="false">IF(COUNTA(A1897:F1897)=0,"",IF(E1897="","Falta o código",IF(E1897&lt;&gt;TRIM(E1897),"Confira o código",IF(COUNTIFS(PagoID,E1897)&gt;1,"Código repetido",IF(NOT(ISNUMBER(B1897)),"Confira a data",IF(OR(B1897&lt;1,B1897&gt;73415,INT(B1897)&lt;&gt;B1897),"Confira a data",IF(NOT(ISNUMBER(C1897)),"Confira o valor",IF(C1897&lt;=0,"Valor maior que zero",IF(COUNTIFS(Medios,D1897)&lt;&gt;1,"Escolha um meio",IF(COUNTIFS(GastoID,A1897)&lt;&gt;1,"Confira o ID da despesa",IF(SUMIFS(GastoValido,GastoID,A1897)&lt;=0,"Corrija a obrigação",IF(B1897&lt;SUMIFS(GastoFecha,GastoID,A1897),"Anterior à despesa","OK"))))))))))))</f>
        <v/>
      </c>
      <c r="H1897" s="34" t="n">
        <f aca="false">IF(G1897="OK",C1897,0)</f>
        <v>0</v>
      </c>
    </row>
    <row r="1898" customFormat="false" ht="25" hidden="false" customHeight="true" outlineLevel="0" collapsed="false">
      <c r="A1898" s="31"/>
      <c r="B1898" s="32"/>
      <c r="C1898" s="33"/>
      <c r="D1898" s="31"/>
      <c r="E1898" s="31"/>
      <c r="F1898" s="31"/>
      <c r="G1898" s="36" t="str">
        <f aca="false">IF(COUNTA(A1898:F1898)=0,"",IF(E1898="","Falta o código",IF(E1898&lt;&gt;TRIM(E1898),"Confira o código",IF(COUNTIFS(PagoID,E1898)&gt;1,"Código repetido",IF(NOT(ISNUMBER(B1898)),"Confira a data",IF(OR(B1898&lt;1,B1898&gt;73415,INT(B1898)&lt;&gt;B1898),"Confira a data",IF(NOT(ISNUMBER(C1898)),"Confira o valor",IF(C1898&lt;=0,"Valor maior que zero",IF(COUNTIFS(Medios,D1898)&lt;&gt;1,"Escolha um meio",IF(COUNTIFS(GastoID,A1898)&lt;&gt;1,"Confira o ID da despesa",IF(SUMIFS(GastoValido,GastoID,A1898)&lt;=0,"Corrija a obrigação",IF(B1898&lt;SUMIFS(GastoFecha,GastoID,A1898),"Anterior à despesa","OK"))))))))))))</f>
        <v/>
      </c>
      <c r="H1898" s="34" t="n">
        <f aca="false">IF(G1898="OK",C1898,0)</f>
        <v>0</v>
      </c>
    </row>
    <row r="1899" customFormat="false" ht="25" hidden="false" customHeight="true" outlineLevel="0" collapsed="false">
      <c r="A1899" s="31"/>
      <c r="B1899" s="32"/>
      <c r="C1899" s="33"/>
      <c r="D1899" s="31"/>
      <c r="E1899" s="31"/>
      <c r="F1899" s="31"/>
      <c r="G1899" s="36" t="str">
        <f aca="false">IF(COUNTA(A1899:F1899)=0,"",IF(E1899="","Falta o código",IF(E1899&lt;&gt;TRIM(E1899),"Confira o código",IF(COUNTIFS(PagoID,E1899)&gt;1,"Código repetido",IF(NOT(ISNUMBER(B1899)),"Confira a data",IF(OR(B1899&lt;1,B1899&gt;73415,INT(B1899)&lt;&gt;B1899),"Confira a data",IF(NOT(ISNUMBER(C1899)),"Confira o valor",IF(C1899&lt;=0,"Valor maior que zero",IF(COUNTIFS(Medios,D1899)&lt;&gt;1,"Escolha um meio",IF(COUNTIFS(GastoID,A1899)&lt;&gt;1,"Confira o ID da despesa",IF(SUMIFS(GastoValido,GastoID,A1899)&lt;=0,"Corrija a obrigação",IF(B1899&lt;SUMIFS(GastoFecha,GastoID,A1899),"Anterior à despesa","OK"))))))))))))</f>
        <v/>
      </c>
      <c r="H1899" s="34" t="n">
        <f aca="false">IF(G1899="OK",C1899,0)</f>
        <v>0</v>
      </c>
    </row>
    <row r="1900" customFormat="false" ht="25" hidden="false" customHeight="true" outlineLevel="0" collapsed="false">
      <c r="A1900" s="31"/>
      <c r="B1900" s="32"/>
      <c r="C1900" s="33"/>
      <c r="D1900" s="31"/>
      <c r="E1900" s="31"/>
      <c r="F1900" s="31"/>
      <c r="G1900" s="36" t="str">
        <f aca="false">IF(COUNTA(A1900:F1900)=0,"",IF(E1900="","Falta o código",IF(E1900&lt;&gt;TRIM(E1900),"Confira o código",IF(COUNTIFS(PagoID,E1900)&gt;1,"Código repetido",IF(NOT(ISNUMBER(B1900)),"Confira a data",IF(OR(B1900&lt;1,B1900&gt;73415,INT(B1900)&lt;&gt;B1900),"Confira a data",IF(NOT(ISNUMBER(C1900)),"Confira o valor",IF(C1900&lt;=0,"Valor maior que zero",IF(COUNTIFS(Medios,D1900)&lt;&gt;1,"Escolha um meio",IF(COUNTIFS(GastoID,A1900)&lt;&gt;1,"Confira o ID da despesa",IF(SUMIFS(GastoValido,GastoID,A1900)&lt;=0,"Corrija a obrigação",IF(B1900&lt;SUMIFS(GastoFecha,GastoID,A1900),"Anterior à despesa","OK"))))))))))))</f>
        <v/>
      </c>
      <c r="H1900" s="34" t="n">
        <f aca="false">IF(G1900="OK",C1900,0)</f>
        <v>0</v>
      </c>
    </row>
    <row r="1901" customFormat="false" ht="25" hidden="false" customHeight="true" outlineLevel="0" collapsed="false">
      <c r="A1901" s="31"/>
      <c r="B1901" s="32"/>
      <c r="C1901" s="33"/>
      <c r="D1901" s="31"/>
      <c r="E1901" s="31"/>
      <c r="F1901" s="31"/>
      <c r="G1901" s="36" t="str">
        <f aca="false">IF(COUNTA(A1901:F1901)=0,"",IF(E1901="","Falta o código",IF(E1901&lt;&gt;TRIM(E1901),"Confira o código",IF(COUNTIFS(PagoID,E1901)&gt;1,"Código repetido",IF(NOT(ISNUMBER(B1901)),"Confira a data",IF(OR(B1901&lt;1,B1901&gt;73415,INT(B1901)&lt;&gt;B1901),"Confira a data",IF(NOT(ISNUMBER(C1901)),"Confira o valor",IF(C1901&lt;=0,"Valor maior que zero",IF(COUNTIFS(Medios,D1901)&lt;&gt;1,"Escolha um meio",IF(COUNTIFS(GastoID,A1901)&lt;&gt;1,"Confira o ID da despesa",IF(SUMIFS(GastoValido,GastoID,A1901)&lt;=0,"Corrija a obrigação",IF(B1901&lt;SUMIFS(GastoFecha,GastoID,A1901),"Anterior à despesa","OK"))))))))))))</f>
        <v/>
      </c>
      <c r="H1901" s="34" t="n">
        <f aca="false">IF(G1901="OK",C1901,0)</f>
        <v>0</v>
      </c>
    </row>
    <row r="1902" customFormat="false" ht="25" hidden="false" customHeight="true" outlineLevel="0" collapsed="false">
      <c r="A1902" s="31"/>
      <c r="B1902" s="32"/>
      <c r="C1902" s="33"/>
      <c r="D1902" s="31"/>
      <c r="E1902" s="31"/>
      <c r="F1902" s="31"/>
      <c r="G1902" s="36" t="str">
        <f aca="false">IF(COUNTA(A1902:F1902)=0,"",IF(E1902="","Falta o código",IF(E1902&lt;&gt;TRIM(E1902),"Confira o código",IF(COUNTIFS(PagoID,E1902)&gt;1,"Código repetido",IF(NOT(ISNUMBER(B1902)),"Confira a data",IF(OR(B1902&lt;1,B1902&gt;73415,INT(B1902)&lt;&gt;B1902),"Confira a data",IF(NOT(ISNUMBER(C1902)),"Confira o valor",IF(C1902&lt;=0,"Valor maior que zero",IF(COUNTIFS(Medios,D1902)&lt;&gt;1,"Escolha um meio",IF(COUNTIFS(GastoID,A1902)&lt;&gt;1,"Confira o ID da despesa",IF(SUMIFS(GastoValido,GastoID,A1902)&lt;=0,"Corrija a obrigação",IF(B1902&lt;SUMIFS(GastoFecha,GastoID,A1902),"Anterior à despesa","OK"))))))))))))</f>
        <v/>
      </c>
      <c r="H1902" s="34" t="n">
        <f aca="false">IF(G1902="OK",C1902,0)</f>
        <v>0</v>
      </c>
    </row>
    <row r="1903" customFormat="false" ht="25" hidden="false" customHeight="true" outlineLevel="0" collapsed="false">
      <c r="A1903" s="31"/>
      <c r="B1903" s="32"/>
      <c r="C1903" s="33"/>
      <c r="D1903" s="31"/>
      <c r="E1903" s="31"/>
      <c r="F1903" s="31"/>
      <c r="G1903" s="36" t="str">
        <f aca="false">IF(COUNTA(A1903:F1903)=0,"",IF(E1903="","Falta o código",IF(E1903&lt;&gt;TRIM(E1903),"Confira o código",IF(COUNTIFS(PagoID,E1903)&gt;1,"Código repetido",IF(NOT(ISNUMBER(B1903)),"Confira a data",IF(OR(B1903&lt;1,B1903&gt;73415,INT(B1903)&lt;&gt;B1903),"Confira a data",IF(NOT(ISNUMBER(C1903)),"Confira o valor",IF(C1903&lt;=0,"Valor maior que zero",IF(COUNTIFS(Medios,D1903)&lt;&gt;1,"Escolha um meio",IF(COUNTIFS(GastoID,A1903)&lt;&gt;1,"Confira o ID da despesa",IF(SUMIFS(GastoValido,GastoID,A1903)&lt;=0,"Corrija a obrigação",IF(B1903&lt;SUMIFS(GastoFecha,GastoID,A1903),"Anterior à despesa","OK"))))))))))))</f>
        <v/>
      </c>
      <c r="H1903" s="34" t="n">
        <f aca="false">IF(G1903="OK",C1903,0)</f>
        <v>0</v>
      </c>
    </row>
    <row r="1904" customFormat="false" ht="25" hidden="false" customHeight="true" outlineLevel="0" collapsed="false">
      <c r="A1904" s="31"/>
      <c r="B1904" s="32"/>
      <c r="C1904" s="33"/>
      <c r="D1904" s="31"/>
      <c r="E1904" s="31"/>
      <c r="F1904" s="31"/>
      <c r="G1904" s="36" t="str">
        <f aca="false">IF(COUNTA(A1904:F1904)=0,"",IF(E1904="","Falta o código",IF(E1904&lt;&gt;TRIM(E1904),"Confira o código",IF(COUNTIFS(PagoID,E1904)&gt;1,"Código repetido",IF(NOT(ISNUMBER(B1904)),"Confira a data",IF(OR(B1904&lt;1,B1904&gt;73415,INT(B1904)&lt;&gt;B1904),"Confira a data",IF(NOT(ISNUMBER(C1904)),"Confira o valor",IF(C1904&lt;=0,"Valor maior que zero",IF(COUNTIFS(Medios,D1904)&lt;&gt;1,"Escolha um meio",IF(COUNTIFS(GastoID,A1904)&lt;&gt;1,"Confira o ID da despesa",IF(SUMIFS(GastoValido,GastoID,A1904)&lt;=0,"Corrija a obrigação",IF(B1904&lt;SUMIFS(GastoFecha,GastoID,A1904),"Anterior à despesa","OK"))))))))))))</f>
        <v/>
      </c>
      <c r="H1904" s="34" t="n">
        <f aca="false">IF(G1904="OK",C1904,0)</f>
        <v>0</v>
      </c>
    </row>
    <row r="1905" customFormat="false" ht="25" hidden="false" customHeight="true" outlineLevel="0" collapsed="false">
      <c r="A1905" s="31"/>
      <c r="B1905" s="32"/>
      <c r="C1905" s="33"/>
      <c r="D1905" s="31"/>
      <c r="E1905" s="31"/>
      <c r="F1905" s="31"/>
      <c r="G1905" s="36" t="str">
        <f aca="false">IF(COUNTA(A1905:F1905)=0,"",IF(E1905="","Falta o código",IF(E1905&lt;&gt;TRIM(E1905),"Confira o código",IF(COUNTIFS(PagoID,E1905)&gt;1,"Código repetido",IF(NOT(ISNUMBER(B1905)),"Confira a data",IF(OR(B1905&lt;1,B1905&gt;73415,INT(B1905)&lt;&gt;B1905),"Confira a data",IF(NOT(ISNUMBER(C1905)),"Confira o valor",IF(C1905&lt;=0,"Valor maior que zero",IF(COUNTIFS(Medios,D1905)&lt;&gt;1,"Escolha um meio",IF(COUNTIFS(GastoID,A1905)&lt;&gt;1,"Confira o ID da despesa",IF(SUMIFS(GastoValido,GastoID,A1905)&lt;=0,"Corrija a obrigação",IF(B1905&lt;SUMIFS(GastoFecha,GastoID,A1905),"Anterior à despesa","OK"))))))))))))</f>
        <v/>
      </c>
      <c r="H1905" s="34" t="n">
        <f aca="false">IF(G1905="OK",C1905,0)</f>
        <v>0</v>
      </c>
    </row>
    <row r="1906" customFormat="false" ht="25" hidden="false" customHeight="true" outlineLevel="0" collapsed="false">
      <c r="A1906" s="31"/>
      <c r="B1906" s="32"/>
      <c r="C1906" s="33"/>
      <c r="D1906" s="31"/>
      <c r="E1906" s="31"/>
      <c r="F1906" s="31"/>
      <c r="G1906" s="36" t="str">
        <f aca="false">IF(COUNTA(A1906:F1906)=0,"",IF(E1906="","Falta o código",IF(E1906&lt;&gt;TRIM(E1906),"Confira o código",IF(COUNTIFS(PagoID,E1906)&gt;1,"Código repetido",IF(NOT(ISNUMBER(B1906)),"Confira a data",IF(OR(B1906&lt;1,B1906&gt;73415,INT(B1906)&lt;&gt;B1906),"Confira a data",IF(NOT(ISNUMBER(C1906)),"Confira o valor",IF(C1906&lt;=0,"Valor maior que zero",IF(COUNTIFS(Medios,D1906)&lt;&gt;1,"Escolha um meio",IF(COUNTIFS(GastoID,A1906)&lt;&gt;1,"Confira o ID da despesa",IF(SUMIFS(GastoValido,GastoID,A1906)&lt;=0,"Corrija a obrigação",IF(B1906&lt;SUMIFS(GastoFecha,GastoID,A1906),"Anterior à despesa","OK"))))))))))))</f>
        <v/>
      </c>
      <c r="H1906" s="34" t="n">
        <f aca="false">IF(G1906="OK",C1906,0)</f>
        <v>0</v>
      </c>
    </row>
    <row r="1907" customFormat="false" ht="25" hidden="false" customHeight="true" outlineLevel="0" collapsed="false">
      <c r="A1907" s="31"/>
      <c r="B1907" s="32"/>
      <c r="C1907" s="33"/>
      <c r="D1907" s="31"/>
      <c r="E1907" s="31"/>
      <c r="F1907" s="31"/>
      <c r="G1907" s="36" t="str">
        <f aca="false">IF(COUNTA(A1907:F1907)=0,"",IF(E1907="","Falta o código",IF(E1907&lt;&gt;TRIM(E1907),"Confira o código",IF(COUNTIFS(PagoID,E1907)&gt;1,"Código repetido",IF(NOT(ISNUMBER(B1907)),"Confira a data",IF(OR(B1907&lt;1,B1907&gt;73415,INT(B1907)&lt;&gt;B1907),"Confira a data",IF(NOT(ISNUMBER(C1907)),"Confira o valor",IF(C1907&lt;=0,"Valor maior que zero",IF(COUNTIFS(Medios,D1907)&lt;&gt;1,"Escolha um meio",IF(COUNTIFS(GastoID,A1907)&lt;&gt;1,"Confira o ID da despesa",IF(SUMIFS(GastoValido,GastoID,A1907)&lt;=0,"Corrija a obrigação",IF(B1907&lt;SUMIFS(GastoFecha,GastoID,A1907),"Anterior à despesa","OK"))))))))))))</f>
        <v/>
      </c>
      <c r="H1907" s="34" t="n">
        <f aca="false">IF(G1907="OK",C1907,0)</f>
        <v>0</v>
      </c>
    </row>
    <row r="1908" customFormat="false" ht="25" hidden="false" customHeight="true" outlineLevel="0" collapsed="false">
      <c r="A1908" s="31"/>
      <c r="B1908" s="32"/>
      <c r="C1908" s="33"/>
      <c r="D1908" s="31"/>
      <c r="E1908" s="31"/>
      <c r="F1908" s="31"/>
      <c r="G1908" s="36" t="str">
        <f aca="false">IF(COUNTA(A1908:F1908)=0,"",IF(E1908="","Falta o código",IF(E1908&lt;&gt;TRIM(E1908),"Confira o código",IF(COUNTIFS(PagoID,E1908)&gt;1,"Código repetido",IF(NOT(ISNUMBER(B1908)),"Confira a data",IF(OR(B1908&lt;1,B1908&gt;73415,INT(B1908)&lt;&gt;B1908),"Confira a data",IF(NOT(ISNUMBER(C1908)),"Confira o valor",IF(C1908&lt;=0,"Valor maior que zero",IF(COUNTIFS(Medios,D1908)&lt;&gt;1,"Escolha um meio",IF(COUNTIFS(GastoID,A1908)&lt;&gt;1,"Confira o ID da despesa",IF(SUMIFS(GastoValido,GastoID,A1908)&lt;=0,"Corrija a obrigação",IF(B1908&lt;SUMIFS(GastoFecha,GastoID,A1908),"Anterior à despesa","OK"))))))))))))</f>
        <v/>
      </c>
      <c r="H1908" s="34" t="n">
        <f aca="false">IF(G1908="OK",C1908,0)</f>
        <v>0</v>
      </c>
    </row>
    <row r="1909" customFormat="false" ht="25" hidden="false" customHeight="true" outlineLevel="0" collapsed="false">
      <c r="A1909" s="31"/>
      <c r="B1909" s="32"/>
      <c r="C1909" s="33"/>
      <c r="D1909" s="31"/>
      <c r="E1909" s="31"/>
      <c r="F1909" s="31"/>
      <c r="G1909" s="36" t="str">
        <f aca="false">IF(COUNTA(A1909:F1909)=0,"",IF(E1909="","Falta o código",IF(E1909&lt;&gt;TRIM(E1909),"Confira o código",IF(COUNTIFS(PagoID,E1909)&gt;1,"Código repetido",IF(NOT(ISNUMBER(B1909)),"Confira a data",IF(OR(B1909&lt;1,B1909&gt;73415,INT(B1909)&lt;&gt;B1909),"Confira a data",IF(NOT(ISNUMBER(C1909)),"Confira o valor",IF(C1909&lt;=0,"Valor maior que zero",IF(COUNTIFS(Medios,D1909)&lt;&gt;1,"Escolha um meio",IF(COUNTIFS(GastoID,A1909)&lt;&gt;1,"Confira o ID da despesa",IF(SUMIFS(GastoValido,GastoID,A1909)&lt;=0,"Corrija a obrigação",IF(B1909&lt;SUMIFS(GastoFecha,GastoID,A1909),"Anterior à despesa","OK"))))))))))))</f>
        <v/>
      </c>
      <c r="H1909" s="34" t="n">
        <f aca="false">IF(G1909="OK",C1909,0)</f>
        <v>0</v>
      </c>
    </row>
    <row r="1910" customFormat="false" ht="25" hidden="false" customHeight="true" outlineLevel="0" collapsed="false">
      <c r="A1910" s="31"/>
      <c r="B1910" s="32"/>
      <c r="C1910" s="33"/>
      <c r="D1910" s="31"/>
      <c r="E1910" s="31"/>
      <c r="F1910" s="31"/>
      <c r="G1910" s="36" t="str">
        <f aca="false">IF(COUNTA(A1910:F1910)=0,"",IF(E1910="","Falta o código",IF(E1910&lt;&gt;TRIM(E1910),"Confira o código",IF(COUNTIFS(PagoID,E1910)&gt;1,"Código repetido",IF(NOT(ISNUMBER(B1910)),"Confira a data",IF(OR(B1910&lt;1,B1910&gt;73415,INT(B1910)&lt;&gt;B1910),"Confira a data",IF(NOT(ISNUMBER(C1910)),"Confira o valor",IF(C1910&lt;=0,"Valor maior que zero",IF(COUNTIFS(Medios,D1910)&lt;&gt;1,"Escolha um meio",IF(COUNTIFS(GastoID,A1910)&lt;&gt;1,"Confira o ID da despesa",IF(SUMIFS(GastoValido,GastoID,A1910)&lt;=0,"Corrija a obrigação",IF(B1910&lt;SUMIFS(GastoFecha,GastoID,A1910),"Anterior à despesa","OK"))))))))))))</f>
        <v/>
      </c>
      <c r="H1910" s="34" t="n">
        <f aca="false">IF(G1910="OK",C1910,0)</f>
        <v>0</v>
      </c>
    </row>
    <row r="1911" customFormat="false" ht="25" hidden="false" customHeight="true" outlineLevel="0" collapsed="false">
      <c r="A1911" s="31"/>
      <c r="B1911" s="32"/>
      <c r="C1911" s="33"/>
      <c r="D1911" s="31"/>
      <c r="E1911" s="31"/>
      <c r="F1911" s="31"/>
      <c r="G1911" s="36" t="str">
        <f aca="false">IF(COUNTA(A1911:F1911)=0,"",IF(E1911="","Falta o código",IF(E1911&lt;&gt;TRIM(E1911),"Confira o código",IF(COUNTIFS(PagoID,E1911)&gt;1,"Código repetido",IF(NOT(ISNUMBER(B1911)),"Confira a data",IF(OR(B1911&lt;1,B1911&gt;73415,INT(B1911)&lt;&gt;B1911),"Confira a data",IF(NOT(ISNUMBER(C1911)),"Confira o valor",IF(C1911&lt;=0,"Valor maior que zero",IF(COUNTIFS(Medios,D1911)&lt;&gt;1,"Escolha um meio",IF(COUNTIFS(GastoID,A1911)&lt;&gt;1,"Confira o ID da despesa",IF(SUMIFS(GastoValido,GastoID,A1911)&lt;=0,"Corrija a obrigação",IF(B1911&lt;SUMIFS(GastoFecha,GastoID,A1911),"Anterior à despesa","OK"))))))))))))</f>
        <v/>
      </c>
      <c r="H1911" s="34" t="n">
        <f aca="false">IF(G1911="OK",C1911,0)</f>
        <v>0</v>
      </c>
    </row>
    <row r="1912" customFormat="false" ht="25" hidden="false" customHeight="true" outlineLevel="0" collapsed="false">
      <c r="A1912" s="31"/>
      <c r="B1912" s="32"/>
      <c r="C1912" s="33"/>
      <c r="D1912" s="31"/>
      <c r="E1912" s="31"/>
      <c r="F1912" s="31"/>
      <c r="G1912" s="36" t="str">
        <f aca="false">IF(COUNTA(A1912:F1912)=0,"",IF(E1912="","Falta o código",IF(E1912&lt;&gt;TRIM(E1912),"Confira o código",IF(COUNTIFS(PagoID,E1912)&gt;1,"Código repetido",IF(NOT(ISNUMBER(B1912)),"Confira a data",IF(OR(B1912&lt;1,B1912&gt;73415,INT(B1912)&lt;&gt;B1912),"Confira a data",IF(NOT(ISNUMBER(C1912)),"Confira o valor",IF(C1912&lt;=0,"Valor maior que zero",IF(COUNTIFS(Medios,D1912)&lt;&gt;1,"Escolha um meio",IF(COUNTIFS(GastoID,A1912)&lt;&gt;1,"Confira o ID da despesa",IF(SUMIFS(GastoValido,GastoID,A1912)&lt;=0,"Corrija a obrigação",IF(B1912&lt;SUMIFS(GastoFecha,GastoID,A1912),"Anterior à despesa","OK"))))))))))))</f>
        <v/>
      </c>
      <c r="H1912" s="34" t="n">
        <f aca="false">IF(G1912="OK",C1912,0)</f>
        <v>0</v>
      </c>
    </row>
    <row r="1913" customFormat="false" ht="25" hidden="false" customHeight="true" outlineLevel="0" collapsed="false">
      <c r="A1913" s="31"/>
      <c r="B1913" s="32"/>
      <c r="C1913" s="33"/>
      <c r="D1913" s="31"/>
      <c r="E1913" s="31"/>
      <c r="F1913" s="31"/>
      <c r="G1913" s="36" t="str">
        <f aca="false">IF(COUNTA(A1913:F1913)=0,"",IF(E1913="","Falta o código",IF(E1913&lt;&gt;TRIM(E1913),"Confira o código",IF(COUNTIFS(PagoID,E1913)&gt;1,"Código repetido",IF(NOT(ISNUMBER(B1913)),"Confira a data",IF(OR(B1913&lt;1,B1913&gt;73415,INT(B1913)&lt;&gt;B1913),"Confira a data",IF(NOT(ISNUMBER(C1913)),"Confira o valor",IF(C1913&lt;=0,"Valor maior que zero",IF(COUNTIFS(Medios,D1913)&lt;&gt;1,"Escolha um meio",IF(COUNTIFS(GastoID,A1913)&lt;&gt;1,"Confira o ID da despesa",IF(SUMIFS(GastoValido,GastoID,A1913)&lt;=0,"Corrija a obrigação",IF(B1913&lt;SUMIFS(GastoFecha,GastoID,A1913),"Anterior à despesa","OK"))))))))))))</f>
        <v/>
      </c>
      <c r="H1913" s="34" t="n">
        <f aca="false">IF(G1913="OK",C1913,0)</f>
        <v>0</v>
      </c>
    </row>
    <row r="1914" customFormat="false" ht="25" hidden="false" customHeight="true" outlineLevel="0" collapsed="false">
      <c r="A1914" s="31"/>
      <c r="B1914" s="32"/>
      <c r="C1914" s="33"/>
      <c r="D1914" s="31"/>
      <c r="E1914" s="31"/>
      <c r="F1914" s="31"/>
      <c r="G1914" s="36" t="str">
        <f aca="false">IF(COUNTA(A1914:F1914)=0,"",IF(E1914="","Falta o código",IF(E1914&lt;&gt;TRIM(E1914),"Confira o código",IF(COUNTIFS(PagoID,E1914)&gt;1,"Código repetido",IF(NOT(ISNUMBER(B1914)),"Confira a data",IF(OR(B1914&lt;1,B1914&gt;73415,INT(B1914)&lt;&gt;B1914),"Confira a data",IF(NOT(ISNUMBER(C1914)),"Confira o valor",IF(C1914&lt;=0,"Valor maior que zero",IF(COUNTIFS(Medios,D1914)&lt;&gt;1,"Escolha um meio",IF(COUNTIFS(GastoID,A1914)&lt;&gt;1,"Confira o ID da despesa",IF(SUMIFS(GastoValido,GastoID,A1914)&lt;=0,"Corrija a obrigação",IF(B1914&lt;SUMIFS(GastoFecha,GastoID,A1914),"Anterior à despesa","OK"))))))))))))</f>
        <v/>
      </c>
      <c r="H1914" s="34" t="n">
        <f aca="false">IF(G1914="OK",C1914,0)</f>
        <v>0</v>
      </c>
    </row>
    <row r="1915" customFormat="false" ht="25" hidden="false" customHeight="true" outlineLevel="0" collapsed="false">
      <c r="A1915" s="31"/>
      <c r="B1915" s="32"/>
      <c r="C1915" s="33"/>
      <c r="D1915" s="31"/>
      <c r="E1915" s="31"/>
      <c r="F1915" s="31"/>
      <c r="G1915" s="36" t="str">
        <f aca="false">IF(COUNTA(A1915:F1915)=0,"",IF(E1915="","Falta o código",IF(E1915&lt;&gt;TRIM(E1915),"Confira o código",IF(COUNTIFS(PagoID,E1915)&gt;1,"Código repetido",IF(NOT(ISNUMBER(B1915)),"Confira a data",IF(OR(B1915&lt;1,B1915&gt;73415,INT(B1915)&lt;&gt;B1915),"Confira a data",IF(NOT(ISNUMBER(C1915)),"Confira o valor",IF(C1915&lt;=0,"Valor maior que zero",IF(COUNTIFS(Medios,D1915)&lt;&gt;1,"Escolha um meio",IF(COUNTIFS(GastoID,A1915)&lt;&gt;1,"Confira o ID da despesa",IF(SUMIFS(GastoValido,GastoID,A1915)&lt;=0,"Corrija a obrigação",IF(B1915&lt;SUMIFS(GastoFecha,GastoID,A1915),"Anterior à despesa","OK"))))))))))))</f>
        <v/>
      </c>
      <c r="H1915" s="34" t="n">
        <f aca="false">IF(G1915="OK",C1915,0)</f>
        <v>0</v>
      </c>
    </row>
    <row r="1916" customFormat="false" ht="25" hidden="false" customHeight="true" outlineLevel="0" collapsed="false">
      <c r="A1916" s="31"/>
      <c r="B1916" s="32"/>
      <c r="C1916" s="33"/>
      <c r="D1916" s="31"/>
      <c r="E1916" s="31"/>
      <c r="F1916" s="31"/>
      <c r="G1916" s="36" t="str">
        <f aca="false">IF(COUNTA(A1916:F1916)=0,"",IF(E1916="","Falta o código",IF(E1916&lt;&gt;TRIM(E1916),"Confira o código",IF(COUNTIFS(PagoID,E1916)&gt;1,"Código repetido",IF(NOT(ISNUMBER(B1916)),"Confira a data",IF(OR(B1916&lt;1,B1916&gt;73415,INT(B1916)&lt;&gt;B1916),"Confira a data",IF(NOT(ISNUMBER(C1916)),"Confira o valor",IF(C1916&lt;=0,"Valor maior que zero",IF(COUNTIFS(Medios,D1916)&lt;&gt;1,"Escolha um meio",IF(COUNTIFS(GastoID,A1916)&lt;&gt;1,"Confira o ID da despesa",IF(SUMIFS(GastoValido,GastoID,A1916)&lt;=0,"Corrija a obrigação",IF(B1916&lt;SUMIFS(GastoFecha,GastoID,A1916),"Anterior à despesa","OK"))))))))))))</f>
        <v/>
      </c>
      <c r="H1916" s="34" t="n">
        <f aca="false">IF(G1916="OK",C1916,0)</f>
        <v>0</v>
      </c>
    </row>
    <row r="1917" customFormat="false" ht="25" hidden="false" customHeight="true" outlineLevel="0" collapsed="false">
      <c r="A1917" s="31"/>
      <c r="B1917" s="32"/>
      <c r="C1917" s="33"/>
      <c r="D1917" s="31"/>
      <c r="E1917" s="31"/>
      <c r="F1917" s="31"/>
      <c r="G1917" s="36" t="str">
        <f aca="false">IF(COUNTA(A1917:F1917)=0,"",IF(E1917="","Falta o código",IF(E1917&lt;&gt;TRIM(E1917),"Confira o código",IF(COUNTIFS(PagoID,E1917)&gt;1,"Código repetido",IF(NOT(ISNUMBER(B1917)),"Confira a data",IF(OR(B1917&lt;1,B1917&gt;73415,INT(B1917)&lt;&gt;B1917),"Confira a data",IF(NOT(ISNUMBER(C1917)),"Confira o valor",IF(C1917&lt;=0,"Valor maior que zero",IF(COUNTIFS(Medios,D1917)&lt;&gt;1,"Escolha um meio",IF(COUNTIFS(GastoID,A1917)&lt;&gt;1,"Confira o ID da despesa",IF(SUMIFS(GastoValido,GastoID,A1917)&lt;=0,"Corrija a obrigação",IF(B1917&lt;SUMIFS(GastoFecha,GastoID,A1917),"Anterior à despesa","OK"))))))))))))</f>
        <v/>
      </c>
      <c r="H1917" s="34" t="n">
        <f aca="false">IF(G1917="OK",C1917,0)</f>
        <v>0</v>
      </c>
    </row>
    <row r="1918" customFormat="false" ht="25" hidden="false" customHeight="true" outlineLevel="0" collapsed="false">
      <c r="A1918" s="31"/>
      <c r="B1918" s="32"/>
      <c r="C1918" s="33"/>
      <c r="D1918" s="31"/>
      <c r="E1918" s="31"/>
      <c r="F1918" s="31"/>
      <c r="G1918" s="36" t="str">
        <f aca="false">IF(COUNTA(A1918:F1918)=0,"",IF(E1918="","Falta o código",IF(E1918&lt;&gt;TRIM(E1918),"Confira o código",IF(COUNTIFS(PagoID,E1918)&gt;1,"Código repetido",IF(NOT(ISNUMBER(B1918)),"Confira a data",IF(OR(B1918&lt;1,B1918&gt;73415,INT(B1918)&lt;&gt;B1918),"Confira a data",IF(NOT(ISNUMBER(C1918)),"Confira o valor",IF(C1918&lt;=0,"Valor maior que zero",IF(COUNTIFS(Medios,D1918)&lt;&gt;1,"Escolha um meio",IF(COUNTIFS(GastoID,A1918)&lt;&gt;1,"Confira o ID da despesa",IF(SUMIFS(GastoValido,GastoID,A1918)&lt;=0,"Corrija a obrigação",IF(B1918&lt;SUMIFS(GastoFecha,GastoID,A1918),"Anterior à despesa","OK"))))))))))))</f>
        <v/>
      </c>
      <c r="H1918" s="34" t="n">
        <f aca="false">IF(G1918="OK",C1918,0)</f>
        <v>0</v>
      </c>
    </row>
    <row r="1919" customFormat="false" ht="25" hidden="false" customHeight="true" outlineLevel="0" collapsed="false">
      <c r="A1919" s="31"/>
      <c r="B1919" s="32"/>
      <c r="C1919" s="33"/>
      <c r="D1919" s="31"/>
      <c r="E1919" s="31"/>
      <c r="F1919" s="31"/>
      <c r="G1919" s="36" t="str">
        <f aca="false">IF(COUNTA(A1919:F1919)=0,"",IF(E1919="","Falta o código",IF(E1919&lt;&gt;TRIM(E1919),"Confira o código",IF(COUNTIFS(PagoID,E1919)&gt;1,"Código repetido",IF(NOT(ISNUMBER(B1919)),"Confira a data",IF(OR(B1919&lt;1,B1919&gt;73415,INT(B1919)&lt;&gt;B1919),"Confira a data",IF(NOT(ISNUMBER(C1919)),"Confira o valor",IF(C1919&lt;=0,"Valor maior que zero",IF(COUNTIFS(Medios,D1919)&lt;&gt;1,"Escolha um meio",IF(COUNTIFS(GastoID,A1919)&lt;&gt;1,"Confira o ID da despesa",IF(SUMIFS(GastoValido,GastoID,A1919)&lt;=0,"Corrija a obrigação",IF(B1919&lt;SUMIFS(GastoFecha,GastoID,A1919),"Anterior à despesa","OK"))))))))))))</f>
        <v/>
      </c>
      <c r="H1919" s="34" t="n">
        <f aca="false">IF(G1919="OK",C1919,0)</f>
        <v>0</v>
      </c>
    </row>
    <row r="1920" customFormat="false" ht="25" hidden="false" customHeight="true" outlineLevel="0" collapsed="false">
      <c r="A1920" s="31"/>
      <c r="B1920" s="32"/>
      <c r="C1920" s="33"/>
      <c r="D1920" s="31"/>
      <c r="E1920" s="31"/>
      <c r="F1920" s="31"/>
      <c r="G1920" s="36" t="str">
        <f aca="false">IF(COUNTA(A1920:F1920)=0,"",IF(E1920="","Falta o código",IF(E1920&lt;&gt;TRIM(E1920),"Confira o código",IF(COUNTIFS(PagoID,E1920)&gt;1,"Código repetido",IF(NOT(ISNUMBER(B1920)),"Confira a data",IF(OR(B1920&lt;1,B1920&gt;73415,INT(B1920)&lt;&gt;B1920),"Confira a data",IF(NOT(ISNUMBER(C1920)),"Confira o valor",IF(C1920&lt;=0,"Valor maior que zero",IF(COUNTIFS(Medios,D1920)&lt;&gt;1,"Escolha um meio",IF(COUNTIFS(GastoID,A1920)&lt;&gt;1,"Confira o ID da despesa",IF(SUMIFS(GastoValido,GastoID,A1920)&lt;=0,"Corrija a obrigação",IF(B1920&lt;SUMIFS(GastoFecha,GastoID,A1920),"Anterior à despesa","OK"))))))))))))</f>
        <v/>
      </c>
      <c r="H1920" s="34" t="n">
        <f aca="false">IF(G1920="OK",C1920,0)</f>
        <v>0</v>
      </c>
    </row>
    <row r="1921" customFormat="false" ht="25" hidden="false" customHeight="true" outlineLevel="0" collapsed="false">
      <c r="A1921" s="31"/>
      <c r="B1921" s="32"/>
      <c r="C1921" s="33"/>
      <c r="D1921" s="31"/>
      <c r="E1921" s="31"/>
      <c r="F1921" s="31"/>
      <c r="G1921" s="36" t="str">
        <f aca="false">IF(COUNTA(A1921:F1921)=0,"",IF(E1921="","Falta o código",IF(E1921&lt;&gt;TRIM(E1921),"Confira o código",IF(COUNTIFS(PagoID,E1921)&gt;1,"Código repetido",IF(NOT(ISNUMBER(B1921)),"Confira a data",IF(OR(B1921&lt;1,B1921&gt;73415,INT(B1921)&lt;&gt;B1921),"Confira a data",IF(NOT(ISNUMBER(C1921)),"Confira o valor",IF(C1921&lt;=0,"Valor maior que zero",IF(COUNTIFS(Medios,D1921)&lt;&gt;1,"Escolha um meio",IF(COUNTIFS(GastoID,A1921)&lt;&gt;1,"Confira o ID da despesa",IF(SUMIFS(GastoValido,GastoID,A1921)&lt;=0,"Corrija a obrigação",IF(B1921&lt;SUMIFS(GastoFecha,GastoID,A1921),"Anterior à despesa","OK"))))))))))))</f>
        <v/>
      </c>
      <c r="H1921" s="34" t="n">
        <f aca="false">IF(G1921="OK",C1921,0)</f>
        <v>0</v>
      </c>
    </row>
    <row r="1922" customFormat="false" ht="25" hidden="false" customHeight="true" outlineLevel="0" collapsed="false">
      <c r="A1922" s="31"/>
      <c r="B1922" s="32"/>
      <c r="C1922" s="33"/>
      <c r="D1922" s="31"/>
      <c r="E1922" s="31"/>
      <c r="F1922" s="31"/>
      <c r="G1922" s="36" t="str">
        <f aca="false">IF(COUNTA(A1922:F1922)=0,"",IF(E1922="","Falta o código",IF(E1922&lt;&gt;TRIM(E1922),"Confira o código",IF(COUNTIFS(PagoID,E1922)&gt;1,"Código repetido",IF(NOT(ISNUMBER(B1922)),"Confira a data",IF(OR(B1922&lt;1,B1922&gt;73415,INT(B1922)&lt;&gt;B1922),"Confira a data",IF(NOT(ISNUMBER(C1922)),"Confira o valor",IF(C1922&lt;=0,"Valor maior que zero",IF(COUNTIFS(Medios,D1922)&lt;&gt;1,"Escolha um meio",IF(COUNTIFS(GastoID,A1922)&lt;&gt;1,"Confira o ID da despesa",IF(SUMIFS(GastoValido,GastoID,A1922)&lt;=0,"Corrija a obrigação",IF(B1922&lt;SUMIFS(GastoFecha,GastoID,A1922),"Anterior à despesa","OK"))))))))))))</f>
        <v/>
      </c>
      <c r="H1922" s="34" t="n">
        <f aca="false">IF(G1922="OK",C1922,0)</f>
        <v>0</v>
      </c>
    </row>
    <row r="1923" customFormat="false" ht="25" hidden="false" customHeight="true" outlineLevel="0" collapsed="false">
      <c r="A1923" s="31"/>
      <c r="B1923" s="32"/>
      <c r="C1923" s="33"/>
      <c r="D1923" s="31"/>
      <c r="E1923" s="31"/>
      <c r="F1923" s="31"/>
      <c r="G1923" s="36" t="str">
        <f aca="false">IF(COUNTA(A1923:F1923)=0,"",IF(E1923="","Falta o código",IF(E1923&lt;&gt;TRIM(E1923),"Confira o código",IF(COUNTIFS(PagoID,E1923)&gt;1,"Código repetido",IF(NOT(ISNUMBER(B1923)),"Confira a data",IF(OR(B1923&lt;1,B1923&gt;73415,INT(B1923)&lt;&gt;B1923),"Confira a data",IF(NOT(ISNUMBER(C1923)),"Confira o valor",IF(C1923&lt;=0,"Valor maior que zero",IF(COUNTIFS(Medios,D1923)&lt;&gt;1,"Escolha um meio",IF(COUNTIFS(GastoID,A1923)&lt;&gt;1,"Confira o ID da despesa",IF(SUMIFS(GastoValido,GastoID,A1923)&lt;=0,"Corrija a obrigação",IF(B1923&lt;SUMIFS(GastoFecha,GastoID,A1923),"Anterior à despesa","OK"))))))))))))</f>
        <v/>
      </c>
      <c r="H1923" s="34" t="n">
        <f aca="false">IF(G1923="OK",C1923,0)</f>
        <v>0</v>
      </c>
    </row>
    <row r="1924" customFormat="false" ht="25" hidden="false" customHeight="true" outlineLevel="0" collapsed="false">
      <c r="A1924" s="31"/>
      <c r="B1924" s="32"/>
      <c r="C1924" s="33"/>
      <c r="D1924" s="31"/>
      <c r="E1924" s="31"/>
      <c r="F1924" s="31"/>
      <c r="G1924" s="36" t="str">
        <f aca="false">IF(COUNTA(A1924:F1924)=0,"",IF(E1924="","Falta o código",IF(E1924&lt;&gt;TRIM(E1924),"Confira o código",IF(COUNTIFS(PagoID,E1924)&gt;1,"Código repetido",IF(NOT(ISNUMBER(B1924)),"Confira a data",IF(OR(B1924&lt;1,B1924&gt;73415,INT(B1924)&lt;&gt;B1924),"Confira a data",IF(NOT(ISNUMBER(C1924)),"Confira o valor",IF(C1924&lt;=0,"Valor maior que zero",IF(COUNTIFS(Medios,D1924)&lt;&gt;1,"Escolha um meio",IF(COUNTIFS(GastoID,A1924)&lt;&gt;1,"Confira o ID da despesa",IF(SUMIFS(GastoValido,GastoID,A1924)&lt;=0,"Corrija a obrigação",IF(B1924&lt;SUMIFS(GastoFecha,GastoID,A1924),"Anterior à despesa","OK"))))))))))))</f>
        <v/>
      </c>
      <c r="H1924" s="34" t="n">
        <f aca="false">IF(G1924="OK",C1924,0)</f>
        <v>0</v>
      </c>
    </row>
    <row r="1925" customFormat="false" ht="25" hidden="false" customHeight="true" outlineLevel="0" collapsed="false">
      <c r="A1925" s="31"/>
      <c r="B1925" s="32"/>
      <c r="C1925" s="33"/>
      <c r="D1925" s="31"/>
      <c r="E1925" s="31"/>
      <c r="F1925" s="31"/>
      <c r="G1925" s="36" t="str">
        <f aca="false">IF(COUNTA(A1925:F1925)=0,"",IF(E1925="","Falta o código",IF(E1925&lt;&gt;TRIM(E1925),"Confira o código",IF(COUNTIFS(PagoID,E1925)&gt;1,"Código repetido",IF(NOT(ISNUMBER(B1925)),"Confira a data",IF(OR(B1925&lt;1,B1925&gt;73415,INT(B1925)&lt;&gt;B1925),"Confira a data",IF(NOT(ISNUMBER(C1925)),"Confira o valor",IF(C1925&lt;=0,"Valor maior que zero",IF(COUNTIFS(Medios,D1925)&lt;&gt;1,"Escolha um meio",IF(COUNTIFS(GastoID,A1925)&lt;&gt;1,"Confira o ID da despesa",IF(SUMIFS(GastoValido,GastoID,A1925)&lt;=0,"Corrija a obrigação",IF(B1925&lt;SUMIFS(GastoFecha,GastoID,A1925),"Anterior à despesa","OK"))))))))))))</f>
        <v/>
      </c>
      <c r="H1925" s="34" t="n">
        <f aca="false">IF(G1925="OK",C1925,0)</f>
        <v>0</v>
      </c>
    </row>
    <row r="1926" customFormat="false" ht="25" hidden="false" customHeight="true" outlineLevel="0" collapsed="false">
      <c r="A1926" s="31"/>
      <c r="B1926" s="32"/>
      <c r="C1926" s="33"/>
      <c r="D1926" s="31"/>
      <c r="E1926" s="31"/>
      <c r="F1926" s="31"/>
      <c r="G1926" s="36" t="str">
        <f aca="false">IF(COUNTA(A1926:F1926)=0,"",IF(E1926="","Falta o código",IF(E1926&lt;&gt;TRIM(E1926),"Confira o código",IF(COUNTIFS(PagoID,E1926)&gt;1,"Código repetido",IF(NOT(ISNUMBER(B1926)),"Confira a data",IF(OR(B1926&lt;1,B1926&gt;73415,INT(B1926)&lt;&gt;B1926),"Confira a data",IF(NOT(ISNUMBER(C1926)),"Confira o valor",IF(C1926&lt;=0,"Valor maior que zero",IF(COUNTIFS(Medios,D1926)&lt;&gt;1,"Escolha um meio",IF(COUNTIFS(GastoID,A1926)&lt;&gt;1,"Confira o ID da despesa",IF(SUMIFS(GastoValido,GastoID,A1926)&lt;=0,"Corrija a obrigação",IF(B1926&lt;SUMIFS(GastoFecha,GastoID,A1926),"Anterior à despesa","OK"))))))))))))</f>
        <v/>
      </c>
      <c r="H1926" s="34" t="n">
        <f aca="false">IF(G1926="OK",C1926,0)</f>
        <v>0</v>
      </c>
    </row>
    <row r="1927" customFormat="false" ht="25" hidden="false" customHeight="true" outlineLevel="0" collapsed="false">
      <c r="A1927" s="31"/>
      <c r="B1927" s="32"/>
      <c r="C1927" s="33"/>
      <c r="D1927" s="31"/>
      <c r="E1927" s="31"/>
      <c r="F1927" s="31"/>
      <c r="G1927" s="36" t="str">
        <f aca="false">IF(COUNTA(A1927:F1927)=0,"",IF(E1927="","Falta o código",IF(E1927&lt;&gt;TRIM(E1927),"Confira o código",IF(COUNTIFS(PagoID,E1927)&gt;1,"Código repetido",IF(NOT(ISNUMBER(B1927)),"Confira a data",IF(OR(B1927&lt;1,B1927&gt;73415,INT(B1927)&lt;&gt;B1927),"Confira a data",IF(NOT(ISNUMBER(C1927)),"Confira o valor",IF(C1927&lt;=0,"Valor maior que zero",IF(COUNTIFS(Medios,D1927)&lt;&gt;1,"Escolha um meio",IF(COUNTIFS(GastoID,A1927)&lt;&gt;1,"Confira o ID da despesa",IF(SUMIFS(GastoValido,GastoID,A1927)&lt;=0,"Corrija a obrigação",IF(B1927&lt;SUMIFS(GastoFecha,GastoID,A1927),"Anterior à despesa","OK"))))))))))))</f>
        <v/>
      </c>
      <c r="H1927" s="34" t="n">
        <f aca="false">IF(G1927="OK",C1927,0)</f>
        <v>0</v>
      </c>
    </row>
    <row r="1928" customFormat="false" ht="25" hidden="false" customHeight="true" outlineLevel="0" collapsed="false">
      <c r="A1928" s="31"/>
      <c r="B1928" s="32"/>
      <c r="C1928" s="33"/>
      <c r="D1928" s="31"/>
      <c r="E1928" s="31"/>
      <c r="F1928" s="31"/>
      <c r="G1928" s="36" t="str">
        <f aca="false">IF(COUNTA(A1928:F1928)=0,"",IF(E1928="","Falta o código",IF(E1928&lt;&gt;TRIM(E1928),"Confira o código",IF(COUNTIFS(PagoID,E1928)&gt;1,"Código repetido",IF(NOT(ISNUMBER(B1928)),"Confira a data",IF(OR(B1928&lt;1,B1928&gt;73415,INT(B1928)&lt;&gt;B1928),"Confira a data",IF(NOT(ISNUMBER(C1928)),"Confira o valor",IF(C1928&lt;=0,"Valor maior que zero",IF(COUNTIFS(Medios,D1928)&lt;&gt;1,"Escolha um meio",IF(COUNTIFS(GastoID,A1928)&lt;&gt;1,"Confira o ID da despesa",IF(SUMIFS(GastoValido,GastoID,A1928)&lt;=0,"Corrija a obrigação",IF(B1928&lt;SUMIFS(GastoFecha,GastoID,A1928),"Anterior à despesa","OK"))))))))))))</f>
        <v/>
      </c>
      <c r="H1928" s="34" t="n">
        <f aca="false">IF(G1928="OK",C1928,0)</f>
        <v>0</v>
      </c>
    </row>
    <row r="1929" customFormat="false" ht="25" hidden="false" customHeight="true" outlineLevel="0" collapsed="false">
      <c r="A1929" s="31"/>
      <c r="B1929" s="32"/>
      <c r="C1929" s="33"/>
      <c r="D1929" s="31"/>
      <c r="E1929" s="31"/>
      <c r="F1929" s="31"/>
      <c r="G1929" s="36" t="str">
        <f aca="false">IF(COUNTA(A1929:F1929)=0,"",IF(E1929="","Falta o código",IF(E1929&lt;&gt;TRIM(E1929),"Confira o código",IF(COUNTIFS(PagoID,E1929)&gt;1,"Código repetido",IF(NOT(ISNUMBER(B1929)),"Confira a data",IF(OR(B1929&lt;1,B1929&gt;73415,INT(B1929)&lt;&gt;B1929),"Confira a data",IF(NOT(ISNUMBER(C1929)),"Confira o valor",IF(C1929&lt;=0,"Valor maior que zero",IF(COUNTIFS(Medios,D1929)&lt;&gt;1,"Escolha um meio",IF(COUNTIFS(GastoID,A1929)&lt;&gt;1,"Confira o ID da despesa",IF(SUMIFS(GastoValido,GastoID,A1929)&lt;=0,"Corrija a obrigação",IF(B1929&lt;SUMIFS(GastoFecha,GastoID,A1929),"Anterior à despesa","OK"))))))))))))</f>
        <v/>
      </c>
      <c r="H1929" s="34" t="n">
        <f aca="false">IF(G1929="OK",C1929,0)</f>
        <v>0</v>
      </c>
    </row>
    <row r="1930" customFormat="false" ht="25" hidden="false" customHeight="true" outlineLevel="0" collapsed="false">
      <c r="A1930" s="31"/>
      <c r="B1930" s="32"/>
      <c r="C1930" s="33"/>
      <c r="D1930" s="31"/>
      <c r="E1930" s="31"/>
      <c r="F1930" s="31"/>
      <c r="G1930" s="36" t="str">
        <f aca="false">IF(COUNTA(A1930:F1930)=0,"",IF(E1930="","Falta o código",IF(E1930&lt;&gt;TRIM(E1930),"Confira o código",IF(COUNTIFS(PagoID,E1930)&gt;1,"Código repetido",IF(NOT(ISNUMBER(B1930)),"Confira a data",IF(OR(B1930&lt;1,B1930&gt;73415,INT(B1930)&lt;&gt;B1930),"Confira a data",IF(NOT(ISNUMBER(C1930)),"Confira o valor",IF(C1930&lt;=0,"Valor maior que zero",IF(COUNTIFS(Medios,D1930)&lt;&gt;1,"Escolha um meio",IF(COUNTIFS(GastoID,A1930)&lt;&gt;1,"Confira o ID da despesa",IF(SUMIFS(GastoValido,GastoID,A1930)&lt;=0,"Corrija a obrigação",IF(B1930&lt;SUMIFS(GastoFecha,GastoID,A1930),"Anterior à despesa","OK"))))))))))))</f>
        <v/>
      </c>
      <c r="H1930" s="34" t="n">
        <f aca="false">IF(G1930="OK",C1930,0)</f>
        <v>0</v>
      </c>
    </row>
    <row r="1931" customFormat="false" ht="25" hidden="false" customHeight="true" outlineLevel="0" collapsed="false">
      <c r="A1931" s="31"/>
      <c r="B1931" s="32"/>
      <c r="C1931" s="33"/>
      <c r="D1931" s="31"/>
      <c r="E1931" s="31"/>
      <c r="F1931" s="31"/>
      <c r="G1931" s="36" t="str">
        <f aca="false">IF(COUNTA(A1931:F1931)=0,"",IF(E1931="","Falta o código",IF(E1931&lt;&gt;TRIM(E1931),"Confira o código",IF(COUNTIFS(PagoID,E1931)&gt;1,"Código repetido",IF(NOT(ISNUMBER(B1931)),"Confira a data",IF(OR(B1931&lt;1,B1931&gt;73415,INT(B1931)&lt;&gt;B1931),"Confira a data",IF(NOT(ISNUMBER(C1931)),"Confira o valor",IF(C1931&lt;=0,"Valor maior que zero",IF(COUNTIFS(Medios,D1931)&lt;&gt;1,"Escolha um meio",IF(COUNTIFS(GastoID,A1931)&lt;&gt;1,"Confira o ID da despesa",IF(SUMIFS(GastoValido,GastoID,A1931)&lt;=0,"Corrija a obrigação",IF(B1931&lt;SUMIFS(GastoFecha,GastoID,A1931),"Anterior à despesa","OK"))))))))))))</f>
        <v/>
      </c>
      <c r="H1931" s="34" t="n">
        <f aca="false">IF(G1931="OK",C1931,0)</f>
        <v>0</v>
      </c>
    </row>
    <row r="1932" customFormat="false" ht="25" hidden="false" customHeight="true" outlineLevel="0" collapsed="false">
      <c r="A1932" s="31"/>
      <c r="B1932" s="32"/>
      <c r="C1932" s="33"/>
      <c r="D1932" s="31"/>
      <c r="E1932" s="31"/>
      <c r="F1932" s="31"/>
      <c r="G1932" s="36" t="str">
        <f aca="false">IF(COUNTA(A1932:F1932)=0,"",IF(E1932="","Falta o código",IF(E1932&lt;&gt;TRIM(E1932),"Confira o código",IF(COUNTIFS(PagoID,E1932)&gt;1,"Código repetido",IF(NOT(ISNUMBER(B1932)),"Confira a data",IF(OR(B1932&lt;1,B1932&gt;73415,INT(B1932)&lt;&gt;B1932),"Confira a data",IF(NOT(ISNUMBER(C1932)),"Confira o valor",IF(C1932&lt;=0,"Valor maior que zero",IF(COUNTIFS(Medios,D1932)&lt;&gt;1,"Escolha um meio",IF(COUNTIFS(GastoID,A1932)&lt;&gt;1,"Confira o ID da despesa",IF(SUMIFS(GastoValido,GastoID,A1932)&lt;=0,"Corrija a obrigação",IF(B1932&lt;SUMIFS(GastoFecha,GastoID,A1932),"Anterior à despesa","OK"))))))))))))</f>
        <v/>
      </c>
      <c r="H1932" s="34" t="n">
        <f aca="false">IF(G1932="OK",C1932,0)</f>
        <v>0</v>
      </c>
    </row>
    <row r="1933" customFormat="false" ht="25" hidden="false" customHeight="true" outlineLevel="0" collapsed="false">
      <c r="A1933" s="31"/>
      <c r="B1933" s="32"/>
      <c r="C1933" s="33"/>
      <c r="D1933" s="31"/>
      <c r="E1933" s="31"/>
      <c r="F1933" s="31"/>
      <c r="G1933" s="36" t="str">
        <f aca="false">IF(COUNTA(A1933:F1933)=0,"",IF(E1933="","Falta o código",IF(E1933&lt;&gt;TRIM(E1933),"Confira o código",IF(COUNTIFS(PagoID,E1933)&gt;1,"Código repetido",IF(NOT(ISNUMBER(B1933)),"Confira a data",IF(OR(B1933&lt;1,B1933&gt;73415,INT(B1933)&lt;&gt;B1933),"Confira a data",IF(NOT(ISNUMBER(C1933)),"Confira o valor",IF(C1933&lt;=0,"Valor maior que zero",IF(COUNTIFS(Medios,D1933)&lt;&gt;1,"Escolha um meio",IF(COUNTIFS(GastoID,A1933)&lt;&gt;1,"Confira o ID da despesa",IF(SUMIFS(GastoValido,GastoID,A1933)&lt;=0,"Corrija a obrigação",IF(B1933&lt;SUMIFS(GastoFecha,GastoID,A1933),"Anterior à despesa","OK"))))))))))))</f>
        <v/>
      </c>
      <c r="H1933" s="34" t="n">
        <f aca="false">IF(G1933="OK",C1933,0)</f>
        <v>0</v>
      </c>
    </row>
    <row r="1934" customFormat="false" ht="25" hidden="false" customHeight="true" outlineLevel="0" collapsed="false">
      <c r="A1934" s="31"/>
      <c r="B1934" s="32"/>
      <c r="C1934" s="33"/>
      <c r="D1934" s="31"/>
      <c r="E1934" s="31"/>
      <c r="F1934" s="31"/>
      <c r="G1934" s="36" t="str">
        <f aca="false">IF(COUNTA(A1934:F1934)=0,"",IF(E1934="","Falta o código",IF(E1934&lt;&gt;TRIM(E1934),"Confira o código",IF(COUNTIFS(PagoID,E1934)&gt;1,"Código repetido",IF(NOT(ISNUMBER(B1934)),"Confira a data",IF(OR(B1934&lt;1,B1934&gt;73415,INT(B1934)&lt;&gt;B1934),"Confira a data",IF(NOT(ISNUMBER(C1934)),"Confira o valor",IF(C1934&lt;=0,"Valor maior que zero",IF(COUNTIFS(Medios,D1934)&lt;&gt;1,"Escolha um meio",IF(COUNTIFS(GastoID,A1934)&lt;&gt;1,"Confira o ID da despesa",IF(SUMIFS(GastoValido,GastoID,A1934)&lt;=0,"Corrija a obrigação",IF(B1934&lt;SUMIFS(GastoFecha,GastoID,A1934),"Anterior à despesa","OK"))))))))))))</f>
        <v/>
      </c>
      <c r="H1934" s="34" t="n">
        <f aca="false">IF(G1934="OK",C1934,0)</f>
        <v>0</v>
      </c>
    </row>
    <row r="1935" customFormat="false" ht="25" hidden="false" customHeight="true" outlineLevel="0" collapsed="false">
      <c r="A1935" s="31"/>
      <c r="B1935" s="32"/>
      <c r="C1935" s="33"/>
      <c r="D1935" s="31"/>
      <c r="E1935" s="31"/>
      <c r="F1935" s="31"/>
      <c r="G1935" s="36" t="str">
        <f aca="false">IF(COUNTA(A1935:F1935)=0,"",IF(E1935="","Falta o código",IF(E1935&lt;&gt;TRIM(E1935),"Confira o código",IF(COUNTIFS(PagoID,E1935)&gt;1,"Código repetido",IF(NOT(ISNUMBER(B1935)),"Confira a data",IF(OR(B1935&lt;1,B1935&gt;73415,INT(B1935)&lt;&gt;B1935),"Confira a data",IF(NOT(ISNUMBER(C1935)),"Confira o valor",IF(C1935&lt;=0,"Valor maior que zero",IF(COUNTIFS(Medios,D1935)&lt;&gt;1,"Escolha um meio",IF(COUNTIFS(GastoID,A1935)&lt;&gt;1,"Confira o ID da despesa",IF(SUMIFS(GastoValido,GastoID,A1935)&lt;=0,"Corrija a obrigação",IF(B1935&lt;SUMIFS(GastoFecha,GastoID,A1935),"Anterior à despesa","OK"))))))))))))</f>
        <v/>
      </c>
      <c r="H1935" s="34" t="n">
        <f aca="false">IF(G1935="OK",C1935,0)</f>
        <v>0</v>
      </c>
    </row>
    <row r="1936" customFormat="false" ht="25" hidden="false" customHeight="true" outlineLevel="0" collapsed="false">
      <c r="A1936" s="31"/>
      <c r="B1936" s="32"/>
      <c r="C1936" s="33"/>
      <c r="D1936" s="31"/>
      <c r="E1936" s="31"/>
      <c r="F1936" s="31"/>
      <c r="G1936" s="36" t="str">
        <f aca="false">IF(COUNTA(A1936:F1936)=0,"",IF(E1936="","Falta o código",IF(E1936&lt;&gt;TRIM(E1936),"Confira o código",IF(COUNTIFS(PagoID,E1936)&gt;1,"Código repetido",IF(NOT(ISNUMBER(B1936)),"Confira a data",IF(OR(B1936&lt;1,B1936&gt;73415,INT(B1936)&lt;&gt;B1936),"Confira a data",IF(NOT(ISNUMBER(C1936)),"Confira o valor",IF(C1936&lt;=0,"Valor maior que zero",IF(COUNTIFS(Medios,D1936)&lt;&gt;1,"Escolha um meio",IF(COUNTIFS(GastoID,A1936)&lt;&gt;1,"Confira o ID da despesa",IF(SUMIFS(GastoValido,GastoID,A1936)&lt;=0,"Corrija a obrigação",IF(B1936&lt;SUMIFS(GastoFecha,GastoID,A1936),"Anterior à despesa","OK"))))))))))))</f>
        <v/>
      </c>
      <c r="H1936" s="34" t="n">
        <f aca="false">IF(G1936="OK",C1936,0)</f>
        <v>0</v>
      </c>
    </row>
    <row r="1937" customFormat="false" ht="25" hidden="false" customHeight="true" outlineLevel="0" collapsed="false">
      <c r="A1937" s="31"/>
      <c r="B1937" s="32"/>
      <c r="C1937" s="33"/>
      <c r="D1937" s="31"/>
      <c r="E1937" s="31"/>
      <c r="F1937" s="31"/>
      <c r="G1937" s="36" t="str">
        <f aca="false">IF(COUNTA(A1937:F1937)=0,"",IF(E1937="","Falta o código",IF(E1937&lt;&gt;TRIM(E1937),"Confira o código",IF(COUNTIFS(PagoID,E1937)&gt;1,"Código repetido",IF(NOT(ISNUMBER(B1937)),"Confira a data",IF(OR(B1937&lt;1,B1937&gt;73415,INT(B1937)&lt;&gt;B1937),"Confira a data",IF(NOT(ISNUMBER(C1937)),"Confira o valor",IF(C1937&lt;=0,"Valor maior que zero",IF(COUNTIFS(Medios,D1937)&lt;&gt;1,"Escolha um meio",IF(COUNTIFS(GastoID,A1937)&lt;&gt;1,"Confira o ID da despesa",IF(SUMIFS(GastoValido,GastoID,A1937)&lt;=0,"Corrija a obrigação",IF(B1937&lt;SUMIFS(GastoFecha,GastoID,A1937),"Anterior à despesa","OK"))))))))))))</f>
        <v/>
      </c>
      <c r="H1937" s="34" t="n">
        <f aca="false">IF(G1937="OK",C1937,0)</f>
        <v>0</v>
      </c>
    </row>
    <row r="1938" customFormat="false" ht="25" hidden="false" customHeight="true" outlineLevel="0" collapsed="false">
      <c r="A1938" s="31"/>
      <c r="B1938" s="32"/>
      <c r="C1938" s="33"/>
      <c r="D1938" s="31"/>
      <c r="E1938" s="31"/>
      <c r="F1938" s="31"/>
      <c r="G1938" s="36" t="str">
        <f aca="false">IF(COUNTA(A1938:F1938)=0,"",IF(E1938="","Falta o código",IF(E1938&lt;&gt;TRIM(E1938),"Confira o código",IF(COUNTIFS(PagoID,E1938)&gt;1,"Código repetido",IF(NOT(ISNUMBER(B1938)),"Confira a data",IF(OR(B1938&lt;1,B1938&gt;73415,INT(B1938)&lt;&gt;B1938),"Confira a data",IF(NOT(ISNUMBER(C1938)),"Confira o valor",IF(C1938&lt;=0,"Valor maior que zero",IF(COUNTIFS(Medios,D1938)&lt;&gt;1,"Escolha um meio",IF(COUNTIFS(GastoID,A1938)&lt;&gt;1,"Confira o ID da despesa",IF(SUMIFS(GastoValido,GastoID,A1938)&lt;=0,"Corrija a obrigação",IF(B1938&lt;SUMIFS(GastoFecha,GastoID,A1938),"Anterior à despesa","OK"))))))))))))</f>
        <v/>
      </c>
      <c r="H1938" s="34" t="n">
        <f aca="false">IF(G1938="OK",C1938,0)</f>
        <v>0</v>
      </c>
    </row>
    <row r="1939" customFormat="false" ht="25" hidden="false" customHeight="true" outlineLevel="0" collapsed="false">
      <c r="A1939" s="31"/>
      <c r="B1939" s="32"/>
      <c r="C1939" s="33"/>
      <c r="D1939" s="31"/>
      <c r="E1939" s="31"/>
      <c r="F1939" s="31"/>
      <c r="G1939" s="36" t="str">
        <f aca="false">IF(COUNTA(A1939:F1939)=0,"",IF(E1939="","Falta o código",IF(E1939&lt;&gt;TRIM(E1939),"Confira o código",IF(COUNTIFS(PagoID,E1939)&gt;1,"Código repetido",IF(NOT(ISNUMBER(B1939)),"Confira a data",IF(OR(B1939&lt;1,B1939&gt;73415,INT(B1939)&lt;&gt;B1939),"Confira a data",IF(NOT(ISNUMBER(C1939)),"Confira o valor",IF(C1939&lt;=0,"Valor maior que zero",IF(COUNTIFS(Medios,D1939)&lt;&gt;1,"Escolha um meio",IF(COUNTIFS(GastoID,A1939)&lt;&gt;1,"Confira o ID da despesa",IF(SUMIFS(GastoValido,GastoID,A1939)&lt;=0,"Corrija a obrigação",IF(B1939&lt;SUMIFS(GastoFecha,GastoID,A1939),"Anterior à despesa","OK"))))))))))))</f>
        <v/>
      </c>
      <c r="H1939" s="34" t="n">
        <f aca="false">IF(G1939="OK",C1939,0)</f>
        <v>0</v>
      </c>
    </row>
    <row r="1940" customFormat="false" ht="25" hidden="false" customHeight="true" outlineLevel="0" collapsed="false">
      <c r="A1940" s="31"/>
      <c r="B1940" s="32"/>
      <c r="C1940" s="33"/>
      <c r="D1940" s="31"/>
      <c r="E1940" s="31"/>
      <c r="F1940" s="31"/>
      <c r="G1940" s="36" t="str">
        <f aca="false">IF(COUNTA(A1940:F1940)=0,"",IF(E1940="","Falta o código",IF(E1940&lt;&gt;TRIM(E1940),"Confira o código",IF(COUNTIFS(PagoID,E1940)&gt;1,"Código repetido",IF(NOT(ISNUMBER(B1940)),"Confira a data",IF(OR(B1940&lt;1,B1940&gt;73415,INT(B1940)&lt;&gt;B1940),"Confira a data",IF(NOT(ISNUMBER(C1940)),"Confira o valor",IF(C1940&lt;=0,"Valor maior que zero",IF(COUNTIFS(Medios,D1940)&lt;&gt;1,"Escolha um meio",IF(COUNTIFS(GastoID,A1940)&lt;&gt;1,"Confira o ID da despesa",IF(SUMIFS(GastoValido,GastoID,A1940)&lt;=0,"Corrija a obrigação",IF(B1940&lt;SUMIFS(GastoFecha,GastoID,A1940),"Anterior à despesa","OK"))))))))))))</f>
        <v/>
      </c>
      <c r="H1940" s="34" t="n">
        <f aca="false">IF(G1940="OK",C1940,0)</f>
        <v>0</v>
      </c>
    </row>
    <row r="1941" customFormat="false" ht="25" hidden="false" customHeight="true" outlineLevel="0" collapsed="false">
      <c r="A1941" s="31"/>
      <c r="B1941" s="32"/>
      <c r="C1941" s="33"/>
      <c r="D1941" s="31"/>
      <c r="E1941" s="31"/>
      <c r="F1941" s="31"/>
      <c r="G1941" s="36" t="str">
        <f aca="false">IF(COUNTA(A1941:F1941)=0,"",IF(E1941="","Falta o código",IF(E1941&lt;&gt;TRIM(E1941),"Confira o código",IF(COUNTIFS(PagoID,E1941)&gt;1,"Código repetido",IF(NOT(ISNUMBER(B1941)),"Confira a data",IF(OR(B1941&lt;1,B1941&gt;73415,INT(B1941)&lt;&gt;B1941),"Confira a data",IF(NOT(ISNUMBER(C1941)),"Confira o valor",IF(C1941&lt;=0,"Valor maior que zero",IF(COUNTIFS(Medios,D1941)&lt;&gt;1,"Escolha um meio",IF(COUNTIFS(GastoID,A1941)&lt;&gt;1,"Confira o ID da despesa",IF(SUMIFS(GastoValido,GastoID,A1941)&lt;=0,"Corrija a obrigação",IF(B1941&lt;SUMIFS(GastoFecha,GastoID,A1941),"Anterior à despesa","OK"))))))))))))</f>
        <v/>
      </c>
      <c r="H1941" s="34" t="n">
        <f aca="false">IF(G1941="OK",C1941,0)</f>
        <v>0</v>
      </c>
    </row>
    <row r="1942" customFormat="false" ht="25" hidden="false" customHeight="true" outlineLevel="0" collapsed="false">
      <c r="A1942" s="31"/>
      <c r="B1942" s="32"/>
      <c r="C1942" s="33"/>
      <c r="D1942" s="31"/>
      <c r="E1942" s="31"/>
      <c r="F1942" s="31"/>
      <c r="G1942" s="36" t="str">
        <f aca="false">IF(COUNTA(A1942:F1942)=0,"",IF(E1942="","Falta o código",IF(E1942&lt;&gt;TRIM(E1942),"Confira o código",IF(COUNTIFS(PagoID,E1942)&gt;1,"Código repetido",IF(NOT(ISNUMBER(B1942)),"Confira a data",IF(OR(B1942&lt;1,B1942&gt;73415,INT(B1942)&lt;&gt;B1942),"Confira a data",IF(NOT(ISNUMBER(C1942)),"Confira o valor",IF(C1942&lt;=0,"Valor maior que zero",IF(COUNTIFS(Medios,D1942)&lt;&gt;1,"Escolha um meio",IF(COUNTIFS(GastoID,A1942)&lt;&gt;1,"Confira o ID da despesa",IF(SUMIFS(GastoValido,GastoID,A1942)&lt;=0,"Corrija a obrigação",IF(B1942&lt;SUMIFS(GastoFecha,GastoID,A1942),"Anterior à despesa","OK"))))))))))))</f>
        <v/>
      </c>
      <c r="H1942" s="34" t="n">
        <f aca="false">IF(G1942="OK",C1942,0)</f>
        <v>0</v>
      </c>
    </row>
    <row r="1943" customFormat="false" ht="25" hidden="false" customHeight="true" outlineLevel="0" collapsed="false">
      <c r="A1943" s="31"/>
      <c r="B1943" s="32"/>
      <c r="C1943" s="33"/>
      <c r="D1943" s="31"/>
      <c r="E1943" s="31"/>
      <c r="F1943" s="31"/>
      <c r="G1943" s="36" t="str">
        <f aca="false">IF(COUNTA(A1943:F1943)=0,"",IF(E1943="","Falta o código",IF(E1943&lt;&gt;TRIM(E1943),"Confira o código",IF(COUNTIFS(PagoID,E1943)&gt;1,"Código repetido",IF(NOT(ISNUMBER(B1943)),"Confira a data",IF(OR(B1943&lt;1,B1943&gt;73415,INT(B1943)&lt;&gt;B1943),"Confira a data",IF(NOT(ISNUMBER(C1943)),"Confira o valor",IF(C1943&lt;=0,"Valor maior que zero",IF(COUNTIFS(Medios,D1943)&lt;&gt;1,"Escolha um meio",IF(COUNTIFS(GastoID,A1943)&lt;&gt;1,"Confira o ID da despesa",IF(SUMIFS(GastoValido,GastoID,A1943)&lt;=0,"Corrija a obrigação",IF(B1943&lt;SUMIFS(GastoFecha,GastoID,A1943),"Anterior à despesa","OK"))))))))))))</f>
        <v/>
      </c>
      <c r="H1943" s="34" t="n">
        <f aca="false">IF(G1943="OK",C1943,0)</f>
        <v>0</v>
      </c>
    </row>
    <row r="1944" customFormat="false" ht="25" hidden="false" customHeight="true" outlineLevel="0" collapsed="false">
      <c r="A1944" s="31"/>
      <c r="B1944" s="32"/>
      <c r="C1944" s="33"/>
      <c r="D1944" s="31"/>
      <c r="E1944" s="31"/>
      <c r="F1944" s="31"/>
      <c r="G1944" s="36" t="str">
        <f aca="false">IF(COUNTA(A1944:F1944)=0,"",IF(E1944="","Falta o código",IF(E1944&lt;&gt;TRIM(E1944),"Confira o código",IF(COUNTIFS(PagoID,E1944)&gt;1,"Código repetido",IF(NOT(ISNUMBER(B1944)),"Confira a data",IF(OR(B1944&lt;1,B1944&gt;73415,INT(B1944)&lt;&gt;B1944),"Confira a data",IF(NOT(ISNUMBER(C1944)),"Confira o valor",IF(C1944&lt;=0,"Valor maior que zero",IF(COUNTIFS(Medios,D1944)&lt;&gt;1,"Escolha um meio",IF(COUNTIFS(GastoID,A1944)&lt;&gt;1,"Confira o ID da despesa",IF(SUMIFS(GastoValido,GastoID,A1944)&lt;=0,"Corrija a obrigação",IF(B1944&lt;SUMIFS(GastoFecha,GastoID,A1944),"Anterior à despesa","OK"))))))))))))</f>
        <v/>
      </c>
      <c r="H1944" s="34" t="n">
        <f aca="false">IF(G1944="OK",C1944,0)</f>
        <v>0</v>
      </c>
    </row>
    <row r="1945" customFormat="false" ht="25" hidden="false" customHeight="true" outlineLevel="0" collapsed="false">
      <c r="A1945" s="31"/>
      <c r="B1945" s="32"/>
      <c r="C1945" s="33"/>
      <c r="D1945" s="31"/>
      <c r="E1945" s="31"/>
      <c r="F1945" s="31"/>
      <c r="G1945" s="36" t="str">
        <f aca="false">IF(COUNTA(A1945:F1945)=0,"",IF(E1945="","Falta o código",IF(E1945&lt;&gt;TRIM(E1945),"Confira o código",IF(COUNTIFS(PagoID,E1945)&gt;1,"Código repetido",IF(NOT(ISNUMBER(B1945)),"Confira a data",IF(OR(B1945&lt;1,B1945&gt;73415,INT(B1945)&lt;&gt;B1945),"Confira a data",IF(NOT(ISNUMBER(C1945)),"Confira o valor",IF(C1945&lt;=0,"Valor maior que zero",IF(COUNTIFS(Medios,D1945)&lt;&gt;1,"Escolha um meio",IF(COUNTIFS(GastoID,A1945)&lt;&gt;1,"Confira o ID da despesa",IF(SUMIFS(GastoValido,GastoID,A1945)&lt;=0,"Corrija a obrigação",IF(B1945&lt;SUMIFS(GastoFecha,GastoID,A1945),"Anterior à despesa","OK"))))))))))))</f>
        <v/>
      </c>
      <c r="H1945" s="34" t="n">
        <f aca="false">IF(G1945="OK",C1945,0)</f>
        <v>0</v>
      </c>
    </row>
    <row r="1946" customFormat="false" ht="25" hidden="false" customHeight="true" outlineLevel="0" collapsed="false">
      <c r="A1946" s="31"/>
      <c r="B1946" s="32"/>
      <c r="C1946" s="33"/>
      <c r="D1946" s="31"/>
      <c r="E1946" s="31"/>
      <c r="F1946" s="31"/>
      <c r="G1946" s="36" t="str">
        <f aca="false">IF(COUNTA(A1946:F1946)=0,"",IF(E1946="","Falta o código",IF(E1946&lt;&gt;TRIM(E1946),"Confira o código",IF(COUNTIFS(PagoID,E1946)&gt;1,"Código repetido",IF(NOT(ISNUMBER(B1946)),"Confira a data",IF(OR(B1946&lt;1,B1946&gt;73415,INT(B1946)&lt;&gt;B1946),"Confira a data",IF(NOT(ISNUMBER(C1946)),"Confira o valor",IF(C1946&lt;=0,"Valor maior que zero",IF(COUNTIFS(Medios,D1946)&lt;&gt;1,"Escolha um meio",IF(COUNTIFS(GastoID,A1946)&lt;&gt;1,"Confira o ID da despesa",IF(SUMIFS(GastoValido,GastoID,A1946)&lt;=0,"Corrija a obrigação",IF(B1946&lt;SUMIFS(GastoFecha,GastoID,A1946),"Anterior à despesa","OK"))))))))))))</f>
        <v/>
      </c>
      <c r="H1946" s="34" t="n">
        <f aca="false">IF(G1946="OK",C1946,0)</f>
        <v>0</v>
      </c>
    </row>
    <row r="1947" customFormat="false" ht="25" hidden="false" customHeight="true" outlineLevel="0" collapsed="false">
      <c r="A1947" s="31"/>
      <c r="B1947" s="32"/>
      <c r="C1947" s="33"/>
      <c r="D1947" s="31"/>
      <c r="E1947" s="31"/>
      <c r="F1947" s="31"/>
      <c r="G1947" s="36" t="str">
        <f aca="false">IF(COUNTA(A1947:F1947)=0,"",IF(E1947="","Falta o código",IF(E1947&lt;&gt;TRIM(E1947),"Confira o código",IF(COUNTIFS(PagoID,E1947)&gt;1,"Código repetido",IF(NOT(ISNUMBER(B1947)),"Confira a data",IF(OR(B1947&lt;1,B1947&gt;73415,INT(B1947)&lt;&gt;B1947),"Confira a data",IF(NOT(ISNUMBER(C1947)),"Confira o valor",IF(C1947&lt;=0,"Valor maior que zero",IF(COUNTIFS(Medios,D1947)&lt;&gt;1,"Escolha um meio",IF(COUNTIFS(GastoID,A1947)&lt;&gt;1,"Confira o ID da despesa",IF(SUMIFS(GastoValido,GastoID,A1947)&lt;=0,"Corrija a obrigação",IF(B1947&lt;SUMIFS(GastoFecha,GastoID,A1947),"Anterior à despesa","OK"))))))))))))</f>
        <v/>
      </c>
      <c r="H1947" s="34" t="n">
        <f aca="false">IF(G1947="OK",C1947,0)</f>
        <v>0</v>
      </c>
    </row>
    <row r="1948" customFormat="false" ht="25" hidden="false" customHeight="true" outlineLevel="0" collapsed="false">
      <c r="A1948" s="31"/>
      <c r="B1948" s="32"/>
      <c r="C1948" s="33"/>
      <c r="D1948" s="31"/>
      <c r="E1948" s="31"/>
      <c r="F1948" s="31"/>
      <c r="G1948" s="36" t="str">
        <f aca="false">IF(COUNTA(A1948:F1948)=0,"",IF(E1948="","Falta o código",IF(E1948&lt;&gt;TRIM(E1948),"Confira o código",IF(COUNTIFS(PagoID,E1948)&gt;1,"Código repetido",IF(NOT(ISNUMBER(B1948)),"Confira a data",IF(OR(B1948&lt;1,B1948&gt;73415,INT(B1948)&lt;&gt;B1948),"Confira a data",IF(NOT(ISNUMBER(C1948)),"Confira o valor",IF(C1948&lt;=0,"Valor maior que zero",IF(COUNTIFS(Medios,D1948)&lt;&gt;1,"Escolha um meio",IF(COUNTIFS(GastoID,A1948)&lt;&gt;1,"Confira o ID da despesa",IF(SUMIFS(GastoValido,GastoID,A1948)&lt;=0,"Corrija a obrigação",IF(B1948&lt;SUMIFS(GastoFecha,GastoID,A1948),"Anterior à despesa","OK"))))))))))))</f>
        <v/>
      </c>
      <c r="H1948" s="34" t="n">
        <f aca="false">IF(G1948="OK",C1948,0)</f>
        <v>0</v>
      </c>
    </row>
    <row r="1949" customFormat="false" ht="25" hidden="false" customHeight="true" outlineLevel="0" collapsed="false">
      <c r="A1949" s="31"/>
      <c r="B1949" s="32"/>
      <c r="C1949" s="33"/>
      <c r="D1949" s="31"/>
      <c r="E1949" s="31"/>
      <c r="F1949" s="31"/>
      <c r="G1949" s="36" t="str">
        <f aca="false">IF(COUNTA(A1949:F1949)=0,"",IF(E1949="","Falta o código",IF(E1949&lt;&gt;TRIM(E1949),"Confira o código",IF(COUNTIFS(PagoID,E1949)&gt;1,"Código repetido",IF(NOT(ISNUMBER(B1949)),"Confira a data",IF(OR(B1949&lt;1,B1949&gt;73415,INT(B1949)&lt;&gt;B1949),"Confira a data",IF(NOT(ISNUMBER(C1949)),"Confira o valor",IF(C1949&lt;=0,"Valor maior que zero",IF(COUNTIFS(Medios,D1949)&lt;&gt;1,"Escolha um meio",IF(COUNTIFS(GastoID,A1949)&lt;&gt;1,"Confira o ID da despesa",IF(SUMIFS(GastoValido,GastoID,A1949)&lt;=0,"Corrija a obrigação",IF(B1949&lt;SUMIFS(GastoFecha,GastoID,A1949),"Anterior à despesa","OK"))))))))))))</f>
        <v/>
      </c>
      <c r="H1949" s="34" t="n">
        <f aca="false">IF(G1949="OK",C1949,0)</f>
        <v>0</v>
      </c>
    </row>
    <row r="1950" customFormat="false" ht="25" hidden="false" customHeight="true" outlineLevel="0" collapsed="false">
      <c r="A1950" s="31"/>
      <c r="B1950" s="32"/>
      <c r="C1950" s="33"/>
      <c r="D1950" s="31"/>
      <c r="E1950" s="31"/>
      <c r="F1950" s="31"/>
      <c r="G1950" s="36" t="str">
        <f aca="false">IF(COUNTA(A1950:F1950)=0,"",IF(E1950="","Falta o código",IF(E1950&lt;&gt;TRIM(E1950),"Confira o código",IF(COUNTIFS(PagoID,E1950)&gt;1,"Código repetido",IF(NOT(ISNUMBER(B1950)),"Confira a data",IF(OR(B1950&lt;1,B1950&gt;73415,INT(B1950)&lt;&gt;B1950),"Confira a data",IF(NOT(ISNUMBER(C1950)),"Confira o valor",IF(C1950&lt;=0,"Valor maior que zero",IF(COUNTIFS(Medios,D1950)&lt;&gt;1,"Escolha um meio",IF(COUNTIFS(GastoID,A1950)&lt;&gt;1,"Confira o ID da despesa",IF(SUMIFS(GastoValido,GastoID,A1950)&lt;=0,"Corrija a obrigação",IF(B1950&lt;SUMIFS(GastoFecha,GastoID,A1950),"Anterior à despesa","OK"))))))))))))</f>
        <v/>
      </c>
      <c r="H1950" s="34" t="n">
        <f aca="false">IF(G1950="OK",C1950,0)</f>
        <v>0</v>
      </c>
    </row>
    <row r="1951" customFormat="false" ht="25" hidden="false" customHeight="true" outlineLevel="0" collapsed="false">
      <c r="A1951" s="31"/>
      <c r="B1951" s="32"/>
      <c r="C1951" s="33"/>
      <c r="D1951" s="31"/>
      <c r="E1951" s="31"/>
      <c r="F1951" s="31"/>
      <c r="G1951" s="36" t="str">
        <f aca="false">IF(COUNTA(A1951:F1951)=0,"",IF(E1951="","Falta o código",IF(E1951&lt;&gt;TRIM(E1951),"Confira o código",IF(COUNTIFS(PagoID,E1951)&gt;1,"Código repetido",IF(NOT(ISNUMBER(B1951)),"Confira a data",IF(OR(B1951&lt;1,B1951&gt;73415,INT(B1951)&lt;&gt;B1951),"Confira a data",IF(NOT(ISNUMBER(C1951)),"Confira o valor",IF(C1951&lt;=0,"Valor maior que zero",IF(COUNTIFS(Medios,D1951)&lt;&gt;1,"Escolha um meio",IF(COUNTIFS(GastoID,A1951)&lt;&gt;1,"Confira o ID da despesa",IF(SUMIFS(GastoValido,GastoID,A1951)&lt;=0,"Corrija a obrigação",IF(B1951&lt;SUMIFS(GastoFecha,GastoID,A1951),"Anterior à despesa","OK"))))))))))))</f>
        <v/>
      </c>
      <c r="H1951" s="34" t="n">
        <f aca="false">IF(G1951="OK",C1951,0)</f>
        <v>0</v>
      </c>
    </row>
    <row r="1952" customFormat="false" ht="25" hidden="false" customHeight="true" outlineLevel="0" collapsed="false">
      <c r="A1952" s="31"/>
      <c r="B1952" s="32"/>
      <c r="C1952" s="33"/>
      <c r="D1952" s="31"/>
      <c r="E1952" s="31"/>
      <c r="F1952" s="31"/>
      <c r="G1952" s="36" t="str">
        <f aca="false">IF(COUNTA(A1952:F1952)=0,"",IF(E1952="","Falta o código",IF(E1952&lt;&gt;TRIM(E1952),"Confira o código",IF(COUNTIFS(PagoID,E1952)&gt;1,"Código repetido",IF(NOT(ISNUMBER(B1952)),"Confira a data",IF(OR(B1952&lt;1,B1952&gt;73415,INT(B1952)&lt;&gt;B1952),"Confira a data",IF(NOT(ISNUMBER(C1952)),"Confira o valor",IF(C1952&lt;=0,"Valor maior que zero",IF(COUNTIFS(Medios,D1952)&lt;&gt;1,"Escolha um meio",IF(COUNTIFS(GastoID,A1952)&lt;&gt;1,"Confira o ID da despesa",IF(SUMIFS(GastoValido,GastoID,A1952)&lt;=0,"Corrija a obrigação",IF(B1952&lt;SUMIFS(GastoFecha,GastoID,A1952),"Anterior à despesa","OK"))))))))))))</f>
        <v/>
      </c>
      <c r="H1952" s="34" t="n">
        <f aca="false">IF(G1952="OK",C1952,0)</f>
        <v>0</v>
      </c>
    </row>
    <row r="1953" customFormat="false" ht="25" hidden="false" customHeight="true" outlineLevel="0" collapsed="false">
      <c r="A1953" s="31"/>
      <c r="B1953" s="32"/>
      <c r="C1953" s="33"/>
      <c r="D1953" s="31"/>
      <c r="E1953" s="31"/>
      <c r="F1953" s="31"/>
      <c r="G1953" s="36" t="str">
        <f aca="false">IF(COUNTA(A1953:F1953)=0,"",IF(E1953="","Falta o código",IF(E1953&lt;&gt;TRIM(E1953),"Confira o código",IF(COUNTIFS(PagoID,E1953)&gt;1,"Código repetido",IF(NOT(ISNUMBER(B1953)),"Confira a data",IF(OR(B1953&lt;1,B1953&gt;73415,INT(B1953)&lt;&gt;B1953),"Confira a data",IF(NOT(ISNUMBER(C1953)),"Confira o valor",IF(C1953&lt;=0,"Valor maior que zero",IF(COUNTIFS(Medios,D1953)&lt;&gt;1,"Escolha um meio",IF(COUNTIFS(GastoID,A1953)&lt;&gt;1,"Confira o ID da despesa",IF(SUMIFS(GastoValido,GastoID,A1953)&lt;=0,"Corrija a obrigação",IF(B1953&lt;SUMIFS(GastoFecha,GastoID,A1953),"Anterior à despesa","OK"))))))))))))</f>
        <v/>
      </c>
      <c r="H1953" s="34" t="n">
        <f aca="false">IF(G1953="OK",C1953,0)</f>
        <v>0</v>
      </c>
    </row>
    <row r="1954" customFormat="false" ht="25" hidden="false" customHeight="true" outlineLevel="0" collapsed="false">
      <c r="A1954" s="31"/>
      <c r="B1954" s="32"/>
      <c r="C1954" s="33"/>
      <c r="D1954" s="31"/>
      <c r="E1954" s="31"/>
      <c r="F1954" s="31"/>
      <c r="G1954" s="36" t="str">
        <f aca="false">IF(COUNTA(A1954:F1954)=0,"",IF(E1954="","Falta o código",IF(E1954&lt;&gt;TRIM(E1954),"Confira o código",IF(COUNTIFS(PagoID,E1954)&gt;1,"Código repetido",IF(NOT(ISNUMBER(B1954)),"Confira a data",IF(OR(B1954&lt;1,B1954&gt;73415,INT(B1954)&lt;&gt;B1954),"Confira a data",IF(NOT(ISNUMBER(C1954)),"Confira o valor",IF(C1954&lt;=0,"Valor maior que zero",IF(COUNTIFS(Medios,D1954)&lt;&gt;1,"Escolha um meio",IF(COUNTIFS(GastoID,A1954)&lt;&gt;1,"Confira o ID da despesa",IF(SUMIFS(GastoValido,GastoID,A1954)&lt;=0,"Corrija a obrigação",IF(B1954&lt;SUMIFS(GastoFecha,GastoID,A1954),"Anterior à despesa","OK"))))))))))))</f>
        <v/>
      </c>
      <c r="H1954" s="34" t="n">
        <f aca="false">IF(G1954="OK",C1954,0)</f>
        <v>0</v>
      </c>
    </row>
    <row r="1955" customFormat="false" ht="25" hidden="false" customHeight="true" outlineLevel="0" collapsed="false">
      <c r="A1955" s="31"/>
      <c r="B1955" s="32"/>
      <c r="C1955" s="33"/>
      <c r="D1955" s="31"/>
      <c r="E1955" s="31"/>
      <c r="F1955" s="31"/>
      <c r="G1955" s="36" t="str">
        <f aca="false">IF(COUNTA(A1955:F1955)=0,"",IF(E1955="","Falta o código",IF(E1955&lt;&gt;TRIM(E1955),"Confira o código",IF(COUNTIFS(PagoID,E1955)&gt;1,"Código repetido",IF(NOT(ISNUMBER(B1955)),"Confira a data",IF(OR(B1955&lt;1,B1955&gt;73415,INT(B1955)&lt;&gt;B1955),"Confira a data",IF(NOT(ISNUMBER(C1955)),"Confira o valor",IF(C1955&lt;=0,"Valor maior que zero",IF(COUNTIFS(Medios,D1955)&lt;&gt;1,"Escolha um meio",IF(COUNTIFS(GastoID,A1955)&lt;&gt;1,"Confira o ID da despesa",IF(SUMIFS(GastoValido,GastoID,A1955)&lt;=0,"Corrija a obrigação",IF(B1955&lt;SUMIFS(GastoFecha,GastoID,A1955),"Anterior à despesa","OK"))))))))))))</f>
        <v/>
      </c>
      <c r="H1955" s="34" t="n">
        <f aca="false">IF(G1955="OK",C1955,0)</f>
        <v>0</v>
      </c>
    </row>
    <row r="1956" customFormat="false" ht="25" hidden="false" customHeight="true" outlineLevel="0" collapsed="false">
      <c r="A1956" s="31"/>
      <c r="B1956" s="32"/>
      <c r="C1956" s="33"/>
      <c r="D1956" s="31"/>
      <c r="E1956" s="31"/>
      <c r="F1956" s="31"/>
      <c r="G1956" s="36" t="str">
        <f aca="false">IF(COUNTA(A1956:F1956)=0,"",IF(E1956="","Falta o código",IF(E1956&lt;&gt;TRIM(E1956),"Confira o código",IF(COUNTIFS(PagoID,E1956)&gt;1,"Código repetido",IF(NOT(ISNUMBER(B1956)),"Confira a data",IF(OR(B1956&lt;1,B1956&gt;73415,INT(B1956)&lt;&gt;B1956),"Confira a data",IF(NOT(ISNUMBER(C1956)),"Confira o valor",IF(C1956&lt;=0,"Valor maior que zero",IF(COUNTIFS(Medios,D1956)&lt;&gt;1,"Escolha um meio",IF(COUNTIFS(GastoID,A1956)&lt;&gt;1,"Confira o ID da despesa",IF(SUMIFS(GastoValido,GastoID,A1956)&lt;=0,"Corrija a obrigação",IF(B1956&lt;SUMIFS(GastoFecha,GastoID,A1956),"Anterior à despesa","OK"))))))))))))</f>
        <v/>
      </c>
      <c r="H1956" s="34" t="n">
        <f aca="false">IF(G1956="OK",C1956,0)</f>
        <v>0</v>
      </c>
    </row>
    <row r="1957" customFormat="false" ht="25" hidden="false" customHeight="true" outlineLevel="0" collapsed="false">
      <c r="A1957" s="31"/>
      <c r="B1957" s="32"/>
      <c r="C1957" s="33"/>
      <c r="D1957" s="31"/>
      <c r="E1957" s="31"/>
      <c r="F1957" s="31"/>
      <c r="G1957" s="36" t="str">
        <f aca="false">IF(COUNTA(A1957:F1957)=0,"",IF(E1957="","Falta o código",IF(E1957&lt;&gt;TRIM(E1957),"Confira o código",IF(COUNTIFS(PagoID,E1957)&gt;1,"Código repetido",IF(NOT(ISNUMBER(B1957)),"Confira a data",IF(OR(B1957&lt;1,B1957&gt;73415,INT(B1957)&lt;&gt;B1957),"Confira a data",IF(NOT(ISNUMBER(C1957)),"Confira o valor",IF(C1957&lt;=0,"Valor maior que zero",IF(COUNTIFS(Medios,D1957)&lt;&gt;1,"Escolha um meio",IF(COUNTIFS(GastoID,A1957)&lt;&gt;1,"Confira o ID da despesa",IF(SUMIFS(GastoValido,GastoID,A1957)&lt;=0,"Corrija a obrigação",IF(B1957&lt;SUMIFS(GastoFecha,GastoID,A1957),"Anterior à despesa","OK"))))))))))))</f>
        <v/>
      </c>
      <c r="H1957" s="34" t="n">
        <f aca="false">IF(G1957="OK",C1957,0)</f>
        <v>0</v>
      </c>
    </row>
    <row r="1958" customFormat="false" ht="25" hidden="false" customHeight="true" outlineLevel="0" collapsed="false">
      <c r="A1958" s="31"/>
      <c r="B1958" s="32"/>
      <c r="C1958" s="33"/>
      <c r="D1958" s="31"/>
      <c r="E1958" s="31"/>
      <c r="F1958" s="31"/>
      <c r="G1958" s="36" t="str">
        <f aca="false">IF(COUNTA(A1958:F1958)=0,"",IF(E1958="","Falta o código",IF(E1958&lt;&gt;TRIM(E1958),"Confira o código",IF(COUNTIFS(PagoID,E1958)&gt;1,"Código repetido",IF(NOT(ISNUMBER(B1958)),"Confira a data",IF(OR(B1958&lt;1,B1958&gt;73415,INT(B1958)&lt;&gt;B1958),"Confira a data",IF(NOT(ISNUMBER(C1958)),"Confira o valor",IF(C1958&lt;=0,"Valor maior que zero",IF(COUNTIFS(Medios,D1958)&lt;&gt;1,"Escolha um meio",IF(COUNTIFS(GastoID,A1958)&lt;&gt;1,"Confira o ID da despesa",IF(SUMIFS(GastoValido,GastoID,A1958)&lt;=0,"Corrija a obrigação",IF(B1958&lt;SUMIFS(GastoFecha,GastoID,A1958),"Anterior à despesa","OK"))))))))))))</f>
        <v/>
      </c>
      <c r="H1958" s="34" t="n">
        <f aca="false">IF(G1958="OK",C1958,0)</f>
        <v>0</v>
      </c>
    </row>
    <row r="1959" customFormat="false" ht="25" hidden="false" customHeight="true" outlineLevel="0" collapsed="false">
      <c r="A1959" s="31"/>
      <c r="B1959" s="32"/>
      <c r="C1959" s="33"/>
      <c r="D1959" s="31"/>
      <c r="E1959" s="31"/>
      <c r="F1959" s="31"/>
      <c r="G1959" s="36" t="str">
        <f aca="false">IF(COUNTA(A1959:F1959)=0,"",IF(E1959="","Falta o código",IF(E1959&lt;&gt;TRIM(E1959),"Confira o código",IF(COUNTIFS(PagoID,E1959)&gt;1,"Código repetido",IF(NOT(ISNUMBER(B1959)),"Confira a data",IF(OR(B1959&lt;1,B1959&gt;73415,INT(B1959)&lt;&gt;B1959),"Confira a data",IF(NOT(ISNUMBER(C1959)),"Confira o valor",IF(C1959&lt;=0,"Valor maior que zero",IF(COUNTIFS(Medios,D1959)&lt;&gt;1,"Escolha um meio",IF(COUNTIFS(GastoID,A1959)&lt;&gt;1,"Confira o ID da despesa",IF(SUMIFS(GastoValido,GastoID,A1959)&lt;=0,"Corrija a obrigação",IF(B1959&lt;SUMIFS(GastoFecha,GastoID,A1959),"Anterior à despesa","OK"))))))))))))</f>
        <v/>
      </c>
      <c r="H1959" s="34" t="n">
        <f aca="false">IF(G1959="OK",C1959,0)</f>
        <v>0</v>
      </c>
    </row>
    <row r="1960" customFormat="false" ht="25" hidden="false" customHeight="true" outlineLevel="0" collapsed="false">
      <c r="A1960" s="31"/>
      <c r="B1960" s="32"/>
      <c r="C1960" s="33"/>
      <c r="D1960" s="31"/>
      <c r="E1960" s="31"/>
      <c r="F1960" s="31"/>
      <c r="G1960" s="36" t="str">
        <f aca="false">IF(COUNTA(A1960:F1960)=0,"",IF(E1960="","Falta o código",IF(E1960&lt;&gt;TRIM(E1960),"Confira o código",IF(COUNTIFS(PagoID,E1960)&gt;1,"Código repetido",IF(NOT(ISNUMBER(B1960)),"Confira a data",IF(OR(B1960&lt;1,B1960&gt;73415,INT(B1960)&lt;&gt;B1960),"Confira a data",IF(NOT(ISNUMBER(C1960)),"Confira o valor",IF(C1960&lt;=0,"Valor maior que zero",IF(COUNTIFS(Medios,D1960)&lt;&gt;1,"Escolha um meio",IF(COUNTIFS(GastoID,A1960)&lt;&gt;1,"Confira o ID da despesa",IF(SUMIFS(GastoValido,GastoID,A1960)&lt;=0,"Corrija a obrigação",IF(B1960&lt;SUMIFS(GastoFecha,GastoID,A1960),"Anterior à despesa","OK"))))))))))))</f>
        <v/>
      </c>
      <c r="H1960" s="34" t="n">
        <f aca="false">IF(G1960="OK",C1960,0)</f>
        <v>0</v>
      </c>
    </row>
    <row r="1961" customFormat="false" ht="25" hidden="false" customHeight="true" outlineLevel="0" collapsed="false">
      <c r="A1961" s="31"/>
      <c r="B1961" s="32"/>
      <c r="C1961" s="33"/>
      <c r="D1961" s="31"/>
      <c r="E1961" s="31"/>
      <c r="F1961" s="31"/>
      <c r="G1961" s="36" t="str">
        <f aca="false">IF(COUNTA(A1961:F1961)=0,"",IF(E1961="","Falta o código",IF(E1961&lt;&gt;TRIM(E1961),"Confira o código",IF(COUNTIFS(PagoID,E1961)&gt;1,"Código repetido",IF(NOT(ISNUMBER(B1961)),"Confira a data",IF(OR(B1961&lt;1,B1961&gt;73415,INT(B1961)&lt;&gt;B1961),"Confira a data",IF(NOT(ISNUMBER(C1961)),"Confira o valor",IF(C1961&lt;=0,"Valor maior que zero",IF(COUNTIFS(Medios,D1961)&lt;&gt;1,"Escolha um meio",IF(COUNTIFS(GastoID,A1961)&lt;&gt;1,"Confira o ID da despesa",IF(SUMIFS(GastoValido,GastoID,A1961)&lt;=0,"Corrija a obrigação",IF(B1961&lt;SUMIFS(GastoFecha,GastoID,A1961),"Anterior à despesa","OK"))))))))))))</f>
        <v/>
      </c>
      <c r="H1961" s="34" t="n">
        <f aca="false">IF(G1961="OK",C1961,0)</f>
        <v>0</v>
      </c>
    </row>
    <row r="1962" customFormat="false" ht="25" hidden="false" customHeight="true" outlineLevel="0" collapsed="false">
      <c r="A1962" s="31"/>
      <c r="B1962" s="32"/>
      <c r="C1962" s="33"/>
      <c r="D1962" s="31"/>
      <c r="E1962" s="31"/>
      <c r="F1962" s="31"/>
      <c r="G1962" s="36" t="str">
        <f aca="false">IF(COUNTA(A1962:F1962)=0,"",IF(E1962="","Falta o código",IF(E1962&lt;&gt;TRIM(E1962),"Confira o código",IF(COUNTIFS(PagoID,E1962)&gt;1,"Código repetido",IF(NOT(ISNUMBER(B1962)),"Confira a data",IF(OR(B1962&lt;1,B1962&gt;73415,INT(B1962)&lt;&gt;B1962),"Confira a data",IF(NOT(ISNUMBER(C1962)),"Confira o valor",IF(C1962&lt;=0,"Valor maior que zero",IF(COUNTIFS(Medios,D1962)&lt;&gt;1,"Escolha um meio",IF(COUNTIFS(GastoID,A1962)&lt;&gt;1,"Confira o ID da despesa",IF(SUMIFS(GastoValido,GastoID,A1962)&lt;=0,"Corrija a obrigação",IF(B1962&lt;SUMIFS(GastoFecha,GastoID,A1962),"Anterior à despesa","OK"))))))))))))</f>
        <v/>
      </c>
      <c r="H1962" s="34" t="n">
        <f aca="false">IF(G1962="OK",C1962,0)</f>
        <v>0</v>
      </c>
    </row>
    <row r="1963" customFormat="false" ht="25" hidden="false" customHeight="true" outlineLevel="0" collapsed="false">
      <c r="A1963" s="31"/>
      <c r="B1963" s="32"/>
      <c r="C1963" s="33"/>
      <c r="D1963" s="31"/>
      <c r="E1963" s="31"/>
      <c r="F1963" s="31"/>
      <c r="G1963" s="36" t="str">
        <f aca="false">IF(COUNTA(A1963:F1963)=0,"",IF(E1963="","Falta o código",IF(E1963&lt;&gt;TRIM(E1963),"Confira o código",IF(COUNTIFS(PagoID,E1963)&gt;1,"Código repetido",IF(NOT(ISNUMBER(B1963)),"Confira a data",IF(OR(B1963&lt;1,B1963&gt;73415,INT(B1963)&lt;&gt;B1963),"Confira a data",IF(NOT(ISNUMBER(C1963)),"Confira o valor",IF(C1963&lt;=0,"Valor maior que zero",IF(COUNTIFS(Medios,D1963)&lt;&gt;1,"Escolha um meio",IF(COUNTIFS(GastoID,A1963)&lt;&gt;1,"Confira o ID da despesa",IF(SUMIFS(GastoValido,GastoID,A1963)&lt;=0,"Corrija a obrigação",IF(B1963&lt;SUMIFS(GastoFecha,GastoID,A1963),"Anterior à despesa","OK"))))))))))))</f>
        <v/>
      </c>
      <c r="H1963" s="34" t="n">
        <f aca="false">IF(G1963="OK",C1963,0)</f>
        <v>0</v>
      </c>
    </row>
    <row r="1964" customFormat="false" ht="25" hidden="false" customHeight="true" outlineLevel="0" collapsed="false">
      <c r="A1964" s="31"/>
      <c r="B1964" s="32"/>
      <c r="C1964" s="33"/>
      <c r="D1964" s="31"/>
      <c r="E1964" s="31"/>
      <c r="F1964" s="31"/>
      <c r="G1964" s="36" t="str">
        <f aca="false">IF(COUNTA(A1964:F1964)=0,"",IF(E1964="","Falta o código",IF(E1964&lt;&gt;TRIM(E1964),"Confira o código",IF(COUNTIFS(PagoID,E1964)&gt;1,"Código repetido",IF(NOT(ISNUMBER(B1964)),"Confira a data",IF(OR(B1964&lt;1,B1964&gt;73415,INT(B1964)&lt;&gt;B1964),"Confira a data",IF(NOT(ISNUMBER(C1964)),"Confira o valor",IF(C1964&lt;=0,"Valor maior que zero",IF(COUNTIFS(Medios,D1964)&lt;&gt;1,"Escolha um meio",IF(COUNTIFS(GastoID,A1964)&lt;&gt;1,"Confira o ID da despesa",IF(SUMIFS(GastoValido,GastoID,A1964)&lt;=0,"Corrija a obrigação",IF(B1964&lt;SUMIFS(GastoFecha,GastoID,A1964),"Anterior à despesa","OK"))))))))))))</f>
        <v/>
      </c>
      <c r="H1964" s="34" t="n">
        <f aca="false">IF(G1964="OK",C1964,0)</f>
        <v>0</v>
      </c>
    </row>
    <row r="1965" customFormat="false" ht="25" hidden="false" customHeight="true" outlineLevel="0" collapsed="false">
      <c r="A1965" s="31"/>
      <c r="B1965" s="32"/>
      <c r="C1965" s="33"/>
      <c r="D1965" s="31"/>
      <c r="E1965" s="31"/>
      <c r="F1965" s="31"/>
      <c r="G1965" s="36" t="str">
        <f aca="false">IF(COUNTA(A1965:F1965)=0,"",IF(E1965="","Falta o código",IF(E1965&lt;&gt;TRIM(E1965),"Confira o código",IF(COUNTIFS(PagoID,E1965)&gt;1,"Código repetido",IF(NOT(ISNUMBER(B1965)),"Confira a data",IF(OR(B1965&lt;1,B1965&gt;73415,INT(B1965)&lt;&gt;B1965),"Confira a data",IF(NOT(ISNUMBER(C1965)),"Confira o valor",IF(C1965&lt;=0,"Valor maior que zero",IF(COUNTIFS(Medios,D1965)&lt;&gt;1,"Escolha um meio",IF(COUNTIFS(GastoID,A1965)&lt;&gt;1,"Confira o ID da despesa",IF(SUMIFS(GastoValido,GastoID,A1965)&lt;=0,"Corrija a obrigação",IF(B1965&lt;SUMIFS(GastoFecha,GastoID,A1965),"Anterior à despesa","OK"))))))))))))</f>
        <v/>
      </c>
      <c r="H1965" s="34" t="n">
        <f aca="false">IF(G1965="OK",C1965,0)</f>
        <v>0</v>
      </c>
    </row>
    <row r="1966" customFormat="false" ht="25" hidden="false" customHeight="true" outlineLevel="0" collapsed="false">
      <c r="A1966" s="31"/>
      <c r="B1966" s="32"/>
      <c r="C1966" s="33"/>
      <c r="D1966" s="31"/>
      <c r="E1966" s="31"/>
      <c r="F1966" s="31"/>
      <c r="G1966" s="36" t="str">
        <f aca="false">IF(COUNTA(A1966:F1966)=0,"",IF(E1966="","Falta o código",IF(E1966&lt;&gt;TRIM(E1966),"Confira o código",IF(COUNTIFS(PagoID,E1966)&gt;1,"Código repetido",IF(NOT(ISNUMBER(B1966)),"Confira a data",IF(OR(B1966&lt;1,B1966&gt;73415,INT(B1966)&lt;&gt;B1966),"Confira a data",IF(NOT(ISNUMBER(C1966)),"Confira o valor",IF(C1966&lt;=0,"Valor maior que zero",IF(COUNTIFS(Medios,D1966)&lt;&gt;1,"Escolha um meio",IF(COUNTIFS(GastoID,A1966)&lt;&gt;1,"Confira o ID da despesa",IF(SUMIFS(GastoValido,GastoID,A1966)&lt;=0,"Corrija a obrigação",IF(B1966&lt;SUMIFS(GastoFecha,GastoID,A1966),"Anterior à despesa","OK"))))))))))))</f>
        <v/>
      </c>
      <c r="H1966" s="34" t="n">
        <f aca="false">IF(G1966="OK",C1966,0)</f>
        <v>0</v>
      </c>
    </row>
    <row r="1967" customFormat="false" ht="25" hidden="false" customHeight="true" outlineLevel="0" collapsed="false">
      <c r="A1967" s="31"/>
      <c r="B1967" s="32"/>
      <c r="C1967" s="33"/>
      <c r="D1967" s="31"/>
      <c r="E1967" s="31"/>
      <c r="F1967" s="31"/>
      <c r="G1967" s="36" t="str">
        <f aca="false">IF(COUNTA(A1967:F1967)=0,"",IF(E1967="","Falta o código",IF(E1967&lt;&gt;TRIM(E1967),"Confira o código",IF(COUNTIFS(PagoID,E1967)&gt;1,"Código repetido",IF(NOT(ISNUMBER(B1967)),"Confira a data",IF(OR(B1967&lt;1,B1967&gt;73415,INT(B1967)&lt;&gt;B1967),"Confira a data",IF(NOT(ISNUMBER(C1967)),"Confira o valor",IF(C1967&lt;=0,"Valor maior que zero",IF(COUNTIFS(Medios,D1967)&lt;&gt;1,"Escolha um meio",IF(COUNTIFS(GastoID,A1967)&lt;&gt;1,"Confira o ID da despesa",IF(SUMIFS(GastoValido,GastoID,A1967)&lt;=0,"Corrija a obrigação",IF(B1967&lt;SUMIFS(GastoFecha,GastoID,A1967),"Anterior à despesa","OK"))))))))))))</f>
        <v/>
      </c>
      <c r="H1967" s="34" t="n">
        <f aca="false">IF(G1967="OK",C1967,0)</f>
        <v>0</v>
      </c>
    </row>
    <row r="1968" customFormat="false" ht="25" hidden="false" customHeight="true" outlineLevel="0" collapsed="false">
      <c r="A1968" s="31"/>
      <c r="B1968" s="32"/>
      <c r="C1968" s="33"/>
      <c r="D1968" s="31"/>
      <c r="E1968" s="31"/>
      <c r="F1968" s="31"/>
      <c r="G1968" s="36" t="str">
        <f aca="false">IF(COUNTA(A1968:F1968)=0,"",IF(E1968="","Falta o código",IF(E1968&lt;&gt;TRIM(E1968),"Confira o código",IF(COUNTIFS(PagoID,E1968)&gt;1,"Código repetido",IF(NOT(ISNUMBER(B1968)),"Confira a data",IF(OR(B1968&lt;1,B1968&gt;73415,INT(B1968)&lt;&gt;B1968),"Confira a data",IF(NOT(ISNUMBER(C1968)),"Confira o valor",IF(C1968&lt;=0,"Valor maior que zero",IF(COUNTIFS(Medios,D1968)&lt;&gt;1,"Escolha um meio",IF(COUNTIFS(GastoID,A1968)&lt;&gt;1,"Confira o ID da despesa",IF(SUMIFS(GastoValido,GastoID,A1968)&lt;=0,"Corrija a obrigação",IF(B1968&lt;SUMIFS(GastoFecha,GastoID,A1968),"Anterior à despesa","OK"))))))))))))</f>
        <v/>
      </c>
      <c r="H1968" s="34" t="n">
        <f aca="false">IF(G1968="OK",C1968,0)</f>
        <v>0</v>
      </c>
    </row>
    <row r="1969" customFormat="false" ht="25" hidden="false" customHeight="true" outlineLevel="0" collapsed="false">
      <c r="A1969" s="31"/>
      <c r="B1969" s="32"/>
      <c r="C1969" s="33"/>
      <c r="D1969" s="31"/>
      <c r="E1969" s="31"/>
      <c r="F1969" s="31"/>
      <c r="G1969" s="36" t="str">
        <f aca="false">IF(COUNTA(A1969:F1969)=0,"",IF(E1969="","Falta o código",IF(E1969&lt;&gt;TRIM(E1969),"Confira o código",IF(COUNTIFS(PagoID,E1969)&gt;1,"Código repetido",IF(NOT(ISNUMBER(B1969)),"Confira a data",IF(OR(B1969&lt;1,B1969&gt;73415,INT(B1969)&lt;&gt;B1969),"Confira a data",IF(NOT(ISNUMBER(C1969)),"Confira o valor",IF(C1969&lt;=0,"Valor maior que zero",IF(COUNTIFS(Medios,D1969)&lt;&gt;1,"Escolha um meio",IF(COUNTIFS(GastoID,A1969)&lt;&gt;1,"Confira o ID da despesa",IF(SUMIFS(GastoValido,GastoID,A1969)&lt;=0,"Corrija a obrigação",IF(B1969&lt;SUMIFS(GastoFecha,GastoID,A1969),"Anterior à despesa","OK"))))))))))))</f>
        <v/>
      </c>
      <c r="H1969" s="34" t="n">
        <f aca="false">IF(G1969="OK",C1969,0)</f>
        <v>0</v>
      </c>
    </row>
    <row r="1970" customFormat="false" ht="25" hidden="false" customHeight="true" outlineLevel="0" collapsed="false">
      <c r="A1970" s="31"/>
      <c r="B1970" s="32"/>
      <c r="C1970" s="33"/>
      <c r="D1970" s="31"/>
      <c r="E1970" s="31"/>
      <c r="F1970" s="31"/>
      <c r="G1970" s="36" t="str">
        <f aca="false">IF(COUNTA(A1970:F1970)=0,"",IF(E1970="","Falta o código",IF(E1970&lt;&gt;TRIM(E1970),"Confira o código",IF(COUNTIFS(PagoID,E1970)&gt;1,"Código repetido",IF(NOT(ISNUMBER(B1970)),"Confira a data",IF(OR(B1970&lt;1,B1970&gt;73415,INT(B1970)&lt;&gt;B1970),"Confira a data",IF(NOT(ISNUMBER(C1970)),"Confira o valor",IF(C1970&lt;=0,"Valor maior que zero",IF(COUNTIFS(Medios,D1970)&lt;&gt;1,"Escolha um meio",IF(COUNTIFS(GastoID,A1970)&lt;&gt;1,"Confira o ID da despesa",IF(SUMIFS(GastoValido,GastoID,A1970)&lt;=0,"Corrija a obrigação",IF(B1970&lt;SUMIFS(GastoFecha,GastoID,A1970),"Anterior à despesa","OK"))))))))))))</f>
        <v/>
      </c>
      <c r="H1970" s="34" t="n">
        <f aca="false">IF(G1970="OK",C1970,0)</f>
        <v>0</v>
      </c>
    </row>
    <row r="1971" customFormat="false" ht="25" hidden="false" customHeight="true" outlineLevel="0" collapsed="false">
      <c r="A1971" s="31"/>
      <c r="B1971" s="32"/>
      <c r="C1971" s="33"/>
      <c r="D1971" s="31"/>
      <c r="E1971" s="31"/>
      <c r="F1971" s="31"/>
      <c r="G1971" s="36" t="str">
        <f aca="false">IF(COUNTA(A1971:F1971)=0,"",IF(E1971="","Falta o código",IF(E1971&lt;&gt;TRIM(E1971),"Confira o código",IF(COUNTIFS(PagoID,E1971)&gt;1,"Código repetido",IF(NOT(ISNUMBER(B1971)),"Confira a data",IF(OR(B1971&lt;1,B1971&gt;73415,INT(B1971)&lt;&gt;B1971),"Confira a data",IF(NOT(ISNUMBER(C1971)),"Confira o valor",IF(C1971&lt;=0,"Valor maior que zero",IF(COUNTIFS(Medios,D1971)&lt;&gt;1,"Escolha um meio",IF(COUNTIFS(GastoID,A1971)&lt;&gt;1,"Confira o ID da despesa",IF(SUMIFS(GastoValido,GastoID,A1971)&lt;=0,"Corrija a obrigação",IF(B1971&lt;SUMIFS(GastoFecha,GastoID,A1971),"Anterior à despesa","OK"))))))))))))</f>
        <v/>
      </c>
      <c r="H1971" s="34" t="n">
        <f aca="false">IF(G1971="OK",C1971,0)</f>
        <v>0</v>
      </c>
    </row>
    <row r="1972" customFormat="false" ht="25" hidden="false" customHeight="true" outlineLevel="0" collapsed="false">
      <c r="A1972" s="31"/>
      <c r="B1972" s="32"/>
      <c r="C1972" s="33"/>
      <c r="D1972" s="31"/>
      <c r="E1972" s="31"/>
      <c r="F1972" s="31"/>
      <c r="G1972" s="36" t="str">
        <f aca="false">IF(COUNTA(A1972:F1972)=0,"",IF(E1972="","Falta o código",IF(E1972&lt;&gt;TRIM(E1972),"Confira o código",IF(COUNTIFS(PagoID,E1972)&gt;1,"Código repetido",IF(NOT(ISNUMBER(B1972)),"Confira a data",IF(OR(B1972&lt;1,B1972&gt;73415,INT(B1972)&lt;&gt;B1972),"Confira a data",IF(NOT(ISNUMBER(C1972)),"Confira o valor",IF(C1972&lt;=0,"Valor maior que zero",IF(COUNTIFS(Medios,D1972)&lt;&gt;1,"Escolha um meio",IF(COUNTIFS(GastoID,A1972)&lt;&gt;1,"Confira o ID da despesa",IF(SUMIFS(GastoValido,GastoID,A1972)&lt;=0,"Corrija a obrigação",IF(B1972&lt;SUMIFS(GastoFecha,GastoID,A1972),"Anterior à despesa","OK"))))))))))))</f>
        <v/>
      </c>
      <c r="H1972" s="34" t="n">
        <f aca="false">IF(G1972="OK",C1972,0)</f>
        <v>0</v>
      </c>
    </row>
    <row r="1973" customFormat="false" ht="25" hidden="false" customHeight="true" outlineLevel="0" collapsed="false">
      <c r="A1973" s="31"/>
      <c r="B1973" s="32"/>
      <c r="C1973" s="33"/>
      <c r="D1973" s="31"/>
      <c r="E1973" s="31"/>
      <c r="F1973" s="31"/>
      <c r="G1973" s="36" t="str">
        <f aca="false">IF(COUNTA(A1973:F1973)=0,"",IF(E1973="","Falta o código",IF(E1973&lt;&gt;TRIM(E1973),"Confira o código",IF(COUNTIFS(PagoID,E1973)&gt;1,"Código repetido",IF(NOT(ISNUMBER(B1973)),"Confira a data",IF(OR(B1973&lt;1,B1973&gt;73415,INT(B1973)&lt;&gt;B1973),"Confira a data",IF(NOT(ISNUMBER(C1973)),"Confira o valor",IF(C1973&lt;=0,"Valor maior que zero",IF(COUNTIFS(Medios,D1973)&lt;&gt;1,"Escolha um meio",IF(COUNTIFS(GastoID,A1973)&lt;&gt;1,"Confira o ID da despesa",IF(SUMIFS(GastoValido,GastoID,A1973)&lt;=0,"Corrija a obrigação",IF(B1973&lt;SUMIFS(GastoFecha,GastoID,A1973),"Anterior à despesa","OK"))))))))))))</f>
        <v/>
      </c>
      <c r="H1973" s="34" t="n">
        <f aca="false">IF(G1973="OK",C1973,0)</f>
        <v>0</v>
      </c>
    </row>
    <row r="1974" customFormat="false" ht="25" hidden="false" customHeight="true" outlineLevel="0" collapsed="false">
      <c r="A1974" s="31"/>
      <c r="B1974" s="32"/>
      <c r="C1974" s="33"/>
      <c r="D1974" s="31"/>
      <c r="E1974" s="31"/>
      <c r="F1974" s="31"/>
      <c r="G1974" s="36" t="str">
        <f aca="false">IF(COUNTA(A1974:F1974)=0,"",IF(E1974="","Falta o código",IF(E1974&lt;&gt;TRIM(E1974),"Confira o código",IF(COUNTIFS(PagoID,E1974)&gt;1,"Código repetido",IF(NOT(ISNUMBER(B1974)),"Confira a data",IF(OR(B1974&lt;1,B1974&gt;73415,INT(B1974)&lt;&gt;B1974),"Confira a data",IF(NOT(ISNUMBER(C1974)),"Confira o valor",IF(C1974&lt;=0,"Valor maior que zero",IF(COUNTIFS(Medios,D1974)&lt;&gt;1,"Escolha um meio",IF(COUNTIFS(GastoID,A1974)&lt;&gt;1,"Confira o ID da despesa",IF(SUMIFS(GastoValido,GastoID,A1974)&lt;=0,"Corrija a obrigação",IF(B1974&lt;SUMIFS(GastoFecha,GastoID,A1974),"Anterior à despesa","OK"))))))))))))</f>
        <v/>
      </c>
      <c r="H1974" s="34" t="n">
        <f aca="false">IF(G1974="OK",C1974,0)</f>
        <v>0</v>
      </c>
    </row>
    <row r="1975" customFormat="false" ht="25" hidden="false" customHeight="true" outlineLevel="0" collapsed="false">
      <c r="A1975" s="31"/>
      <c r="B1975" s="32"/>
      <c r="C1975" s="33"/>
      <c r="D1975" s="31"/>
      <c r="E1975" s="31"/>
      <c r="F1975" s="31"/>
      <c r="G1975" s="36" t="str">
        <f aca="false">IF(COUNTA(A1975:F1975)=0,"",IF(E1975="","Falta o código",IF(E1975&lt;&gt;TRIM(E1975),"Confira o código",IF(COUNTIFS(PagoID,E1975)&gt;1,"Código repetido",IF(NOT(ISNUMBER(B1975)),"Confira a data",IF(OR(B1975&lt;1,B1975&gt;73415,INT(B1975)&lt;&gt;B1975),"Confira a data",IF(NOT(ISNUMBER(C1975)),"Confira o valor",IF(C1975&lt;=0,"Valor maior que zero",IF(COUNTIFS(Medios,D1975)&lt;&gt;1,"Escolha um meio",IF(COUNTIFS(GastoID,A1975)&lt;&gt;1,"Confira o ID da despesa",IF(SUMIFS(GastoValido,GastoID,A1975)&lt;=0,"Corrija a obrigação",IF(B1975&lt;SUMIFS(GastoFecha,GastoID,A1975),"Anterior à despesa","OK"))))))))))))</f>
        <v/>
      </c>
      <c r="H1975" s="34" t="n">
        <f aca="false">IF(G1975="OK",C1975,0)</f>
        <v>0</v>
      </c>
    </row>
    <row r="1976" customFormat="false" ht="25" hidden="false" customHeight="true" outlineLevel="0" collapsed="false">
      <c r="A1976" s="31"/>
      <c r="B1976" s="32"/>
      <c r="C1976" s="33"/>
      <c r="D1976" s="31"/>
      <c r="E1976" s="31"/>
      <c r="F1976" s="31"/>
      <c r="G1976" s="36" t="str">
        <f aca="false">IF(COUNTA(A1976:F1976)=0,"",IF(E1976="","Falta o código",IF(E1976&lt;&gt;TRIM(E1976),"Confira o código",IF(COUNTIFS(PagoID,E1976)&gt;1,"Código repetido",IF(NOT(ISNUMBER(B1976)),"Confira a data",IF(OR(B1976&lt;1,B1976&gt;73415,INT(B1976)&lt;&gt;B1976),"Confira a data",IF(NOT(ISNUMBER(C1976)),"Confira o valor",IF(C1976&lt;=0,"Valor maior que zero",IF(COUNTIFS(Medios,D1976)&lt;&gt;1,"Escolha um meio",IF(COUNTIFS(GastoID,A1976)&lt;&gt;1,"Confira o ID da despesa",IF(SUMIFS(GastoValido,GastoID,A1976)&lt;=0,"Corrija a obrigação",IF(B1976&lt;SUMIFS(GastoFecha,GastoID,A1976),"Anterior à despesa","OK"))))))))))))</f>
        <v/>
      </c>
      <c r="H1976" s="34" t="n">
        <f aca="false">IF(G1976="OK",C1976,0)</f>
        <v>0</v>
      </c>
    </row>
    <row r="1977" customFormat="false" ht="25" hidden="false" customHeight="true" outlineLevel="0" collapsed="false">
      <c r="A1977" s="31"/>
      <c r="B1977" s="32"/>
      <c r="C1977" s="33"/>
      <c r="D1977" s="31"/>
      <c r="E1977" s="31"/>
      <c r="F1977" s="31"/>
      <c r="G1977" s="36" t="str">
        <f aca="false">IF(COUNTA(A1977:F1977)=0,"",IF(E1977="","Falta o código",IF(E1977&lt;&gt;TRIM(E1977),"Confira o código",IF(COUNTIFS(PagoID,E1977)&gt;1,"Código repetido",IF(NOT(ISNUMBER(B1977)),"Confira a data",IF(OR(B1977&lt;1,B1977&gt;73415,INT(B1977)&lt;&gt;B1977),"Confira a data",IF(NOT(ISNUMBER(C1977)),"Confira o valor",IF(C1977&lt;=0,"Valor maior que zero",IF(COUNTIFS(Medios,D1977)&lt;&gt;1,"Escolha um meio",IF(COUNTIFS(GastoID,A1977)&lt;&gt;1,"Confira o ID da despesa",IF(SUMIFS(GastoValido,GastoID,A1977)&lt;=0,"Corrija a obrigação",IF(B1977&lt;SUMIFS(GastoFecha,GastoID,A1977),"Anterior à despesa","OK"))))))))))))</f>
        <v/>
      </c>
      <c r="H1977" s="34" t="n">
        <f aca="false">IF(G1977="OK",C1977,0)</f>
        <v>0</v>
      </c>
    </row>
    <row r="1978" customFormat="false" ht="25" hidden="false" customHeight="true" outlineLevel="0" collapsed="false">
      <c r="A1978" s="31"/>
      <c r="B1978" s="32"/>
      <c r="C1978" s="33"/>
      <c r="D1978" s="31"/>
      <c r="E1978" s="31"/>
      <c r="F1978" s="31"/>
      <c r="G1978" s="36" t="str">
        <f aca="false">IF(COUNTA(A1978:F1978)=0,"",IF(E1978="","Falta o código",IF(E1978&lt;&gt;TRIM(E1978),"Confira o código",IF(COUNTIFS(PagoID,E1978)&gt;1,"Código repetido",IF(NOT(ISNUMBER(B1978)),"Confira a data",IF(OR(B1978&lt;1,B1978&gt;73415,INT(B1978)&lt;&gt;B1978),"Confira a data",IF(NOT(ISNUMBER(C1978)),"Confira o valor",IF(C1978&lt;=0,"Valor maior que zero",IF(COUNTIFS(Medios,D1978)&lt;&gt;1,"Escolha um meio",IF(COUNTIFS(GastoID,A1978)&lt;&gt;1,"Confira o ID da despesa",IF(SUMIFS(GastoValido,GastoID,A1978)&lt;=0,"Corrija a obrigação",IF(B1978&lt;SUMIFS(GastoFecha,GastoID,A1978),"Anterior à despesa","OK"))))))))))))</f>
        <v/>
      </c>
      <c r="H1978" s="34" t="n">
        <f aca="false">IF(G1978="OK",C1978,0)</f>
        <v>0</v>
      </c>
    </row>
    <row r="1979" customFormat="false" ht="25" hidden="false" customHeight="true" outlineLevel="0" collapsed="false">
      <c r="A1979" s="31"/>
      <c r="B1979" s="32"/>
      <c r="C1979" s="33"/>
      <c r="D1979" s="31"/>
      <c r="E1979" s="31"/>
      <c r="F1979" s="31"/>
      <c r="G1979" s="36" t="str">
        <f aca="false">IF(COUNTA(A1979:F1979)=0,"",IF(E1979="","Falta o código",IF(E1979&lt;&gt;TRIM(E1979),"Confira o código",IF(COUNTIFS(PagoID,E1979)&gt;1,"Código repetido",IF(NOT(ISNUMBER(B1979)),"Confira a data",IF(OR(B1979&lt;1,B1979&gt;73415,INT(B1979)&lt;&gt;B1979),"Confira a data",IF(NOT(ISNUMBER(C1979)),"Confira o valor",IF(C1979&lt;=0,"Valor maior que zero",IF(COUNTIFS(Medios,D1979)&lt;&gt;1,"Escolha um meio",IF(COUNTIFS(GastoID,A1979)&lt;&gt;1,"Confira o ID da despesa",IF(SUMIFS(GastoValido,GastoID,A1979)&lt;=0,"Corrija a obrigação",IF(B1979&lt;SUMIFS(GastoFecha,GastoID,A1979),"Anterior à despesa","OK"))))))))))))</f>
        <v/>
      </c>
      <c r="H1979" s="34" t="n">
        <f aca="false">IF(G1979="OK",C1979,0)</f>
        <v>0</v>
      </c>
    </row>
    <row r="1980" customFormat="false" ht="25" hidden="false" customHeight="true" outlineLevel="0" collapsed="false">
      <c r="A1980" s="31"/>
      <c r="B1980" s="32"/>
      <c r="C1980" s="33"/>
      <c r="D1980" s="31"/>
      <c r="E1980" s="31"/>
      <c r="F1980" s="31"/>
      <c r="G1980" s="36" t="str">
        <f aca="false">IF(COUNTA(A1980:F1980)=0,"",IF(E1980="","Falta o código",IF(E1980&lt;&gt;TRIM(E1980),"Confira o código",IF(COUNTIFS(PagoID,E1980)&gt;1,"Código repetido",IF(NOT(ISNUMBER(B1980)),"Confira a data",IF(OR(B1980&lt;1,B1980&gt;73415,INT(B1980)&lt;&gt;B1980),"Confira a data",IF(NOT(ISNUMBER(C1980)),"Confira o valor",IF(C1980&lt;=0,"Valor maior que zero",IF(COUNTIFS(Medios,D1980)&lt;&gt;1,"Escolha um meio",IF(COUNTIFS(GastoID,A1980)&lt;&gt;1,"Confira o ID da despesa",IF(SUMIFS(GastoValido,GastoID,A1980)&lt;=0,"Corrija a obrigação",IF(B1980&lt;SUMIFS(GastoFecha,GastoID,A1980),"Anterior à despesa","OK"))))))))))))</f>
        <v/>
      </c>
      <c r="H1980" s="34" t="n">
        <f aca="false">IF(G1980="OK",C1980,0)</f>
        <v>0</v>
      </c>
    </row>
    <row r="1981" customFormat="false" ht="25" hidden="false" customHeight="true" outlineLevel="0" collapsed="false">
      <c r="A1981" s="31"/>
      <c r="B1981" s="32"/>
      <c r="C1981" s="33"/>
      <c r="D1981" s="31"/>
      <c r="E1981" s="31"/>
      <c r="F1981" s="31"/>
      <c r="G1981" s="36" t="str">
        <f aca="false">IF(COUNTA(A1981:F1981)=0,"",IF(E1981="","Falta o código",IF(E1981&lt;&gt;TRIM(E1981),"Confira o código",IF(COUNTIFS(PagoID,E1981)&gt;1,"Código repetido",IF(NOT(ISNUMBER(B1981)),"Confira a data",IF(OR(B1981&lt;1,B1981&gt;73415,INT(B1981)&lt;&gt;B1981),"Confira a data",IF(NOT(ISNUMBER(C1981)),"Confira o valor",IF(C1981&lt;=0,"Valor maior que zero",IF(COUNTIFS(Medios,D1981)&lt;&gt;1,"Escolha um meio",IF(COUNTIFS(GastoID,A1981)&lt;&gt;1,"Confira o ID da despesa",IF(SUMIFS(GastoValido,GastoID,A1981)&lt;=0,"Corrija a obrigação",IF(B1981&lt;SUMIFS(GastoFecha,GastoID,A1981),"Anterior à despesa","OK"))))))))))))</f>
        <v/>
      </c>
      <c r="H1981" s="34" t="n">
        <f aca="false">IF(G1981="OK",C1981,0)</f>
        <v>0</v>
      </c>
    </row>
    <row r="1982" customFormat="false" ht="25" hidden="false" customHeight="true" outlineLevel="0" collapsed="false">
      <c r="A1982" s="31"/>
      <c r="B1982" s="32"/>
      <c r="C1982" s="33"/>
      <c r="D1982" s="31"/>
      <c r="E1982" s="31"/>
      <c r="F1982" s="31"/>
      <c r="G1982" s="36" t="str">
        <f aca="false">IF(COUNTA(A1982:F1982)=0,"",IF(E1982="","Falta o código",IF(E1982&lt;&gt;TRIM(E1982),"Confira o código",IF(COUNTIFS(PagoID,E1982)&gt;1,"Código repetido",IF(NOT(ISNUMBER(B1982)),"Confira a data",IF(OR(B1982&lt;1,B1982&gt;73415,INT(B1982)&lt;&gt;B1982),"Confira a data",IF(NOT(ISNUMBER(C1982)),"Confira o valor",IF(C1982&lt;=0,"Valor maior que zero",IF(COUNTIFS(Medios,D1982)&lt;&gt;1,"Escolha um meio",IF(COUNTIFS(GastoID,A1982)&lt;&gt;1,"Confira o ID da despesa",IF(SUMIFS(GastoValido,GastoID,A1982)&lt;=0,"Corrija a obrigação",IF(B1982&lt;SUMIFS(GastoFecha,GastoID,A1982),"Anterior à despesa","OK"))))))))))))</f>
        <v/>
      </c>
      <c r="H1982" s="34" t="n">
        <f aca="false">IF(G1982="OK",C1982,0)</f>
        <v>0</v>
      </c>
    </row>
    <row r="1983" customFormat="false" ht="25" hidden="false" customHeight="true" outlineLevel="0" collapsed="false">
      <c r="A1983" s="31"/>
      <c r="B1983" s="32"/>
      <c r="C1983" s="33"/>
      <c r="D1983" s="31"/>
      <c r="E1983" s="31"/>
      <c r="F1983" s="31"/>
      <c r="G1983" s="36" t="str">
        <f aca="false">IF(COUNTA(A1983:F1983)=0,"",IF(E1983="","Falta o código",IF(E1983&lt;&gt;TRIM(E1983),"Confira o código",IF(COUNTIFS(PagoID,E1983)&gt;1,"Código repetido",IF(NOT(ISNUMBER(B1983)),"Confira a data",IF(OR(B1983&lt;1,B1983&gt;73415,INT(B1983)&lt;&gt;B1983),"Confira a data",IF(NOT(ISNUMBER(C1983)),"Confira o valor",IF(C1983&lt;=0,"Valor maior que zero",IF(COUNTIFS(Medios,D1983)&lt;&gt;1,"Escolha um meio",IF(COUNTIFS(GastoID,A1983)&lt;&gt;1,"Confira o ID da despesa",IF(SUMIFS(GastoValido,GastoID,A1983)&lt;=0,"Corrija a obrigação",IF(B1983&lt;SUMIFS(GastoFecha,GastoID,A1983),"Anterior à despesa","OK"))))))))))))</f>
        <v/>
      </c>
      <c r="H1983" s="34" t="n">
        <f aca="false">IF(G1983="OK",C1983,0)</f>
        <v>0</v>
      </c>
    </row>
    <row r="1984" customFormat="false" ht="25" hidden="false" customHeight="true" outlineLevel="0" collapsed="false">
      <c r="A1984" s="31"/>
      <c r="B1984" s="32"/>
      <c r="C1984" s="33"/>
      <c r="D1984" s="31"/>
      <c r="E1984" s="31"/>
      <c r="F1984" s="31"/>
      <c r="G1984" s="36" t="str">
        <f aca="false">IF(COUNTA(A1984:F1984)=0,"",IF(E1984="","Falta o código",IF(E1984&lt;&gt;TRIM(E1984),"Confira o código",IF(COUNTIFS(PagoID,E1984)&gt;1,"Código repetido",IF(NOT(ISNUMBER(B1984)),"Confira a data",IF(OR(B1984&lt;1,B1984&gt;73415,INT(B1984)&lt;&gt;B1984),"Confira a data",IF(NOT(ISNUMBER(C1984)),"Confira o valor",IF(C1984&lt;=0,"Valor maior que zero",IF(COUNTIFS(Medios,D1984)&lt;&gt;1,"Escolha um meio",IF(COUNTIFS(GastoID,A1984)&lt;&gt;1,"Confira o ID da despesa",IF(SUMIFS(GastoValido,GastoID,A1984)&lt;=0,"Corrija a obrigação",IF(B1984&lt;SUMIFS(GastoFecha,GastoID,A1984),"Anterior à despesa","OK"))))))))))))</f>
        <v/>
      </c>
      <c r="H1984" s="34" t="n">
        <f aca="false">IF(G1984="OK",C1984,0)</f>
        <v>0</v>
      </c>
    </row>
    <row r="1985" customFormat="false" ht="25" hidden="false" customHeight="true" outlineLevel="0" collapsed="false">
      <c r="A1985" s="31"/>
      <c r="B1985" s="32"/>
      <c r="C1985" s="33"/>
      <c r="D1985" s="31"/>
      <c r="E1985" s="31"/>
      <c r="F1985" s="31"/>
      <c r="G1985" s="36" t="str">
        <f aca="false">IF(COUNTA(A1985:F1985)=0,"",IF(E1985="","Falta o código",IF(E1985&lt;&gt;TRIM(E1985),"Confira o código",IF(COUNTIFS(PagoID,E1985)&gt;1,"Código repetido",IF(NOT(ISNUMBER(B1985)),"Confira a data",IF(OR(B1985&lt;1,B1985&gt;73415,INT(B1985)&lt;&gt;B1985),"Confira a data",IF(NOT(ISNUMBER(C1985)),"Confira o valor",IF(C1985&lt;=0,"Valor maior que zero",IF(COUNTIFS(Medios,D1985)&lt;&gt;1,"Escolha um meio",IF(COUNTIFS(GastoID,A1985)&lt;&gt;1,"Confira o ID da despesa",IF(SUMIFS(GastoValido,GastoID,A1985)&lt;=0,"Corrija a obrigação",IF(B1985&lt;SUMIFS(GastoFecha,GastoID,A1985),"Anterior à despesa","OK"))))))))))))</f>
        <v/>
      </c>
      <c r="H1985" s="34" t="n">
        <f aca="false">IF(G1985="OK",C1985,0)</f>
        <v>0</v>
      </c>
    </row>
    <row r="1986" customFormat="false" ht="25" hidden="false" customHeight="true" outlineLevel="0" collapsed="false">
      <c r="A1986" s="31"/>
      <c r="B1986" s="32"/>
      <c r="C1986" s="33"/>
      <c r="D1986" s="31"/>
      <c r="E1986" s="31"/>
      <c r="F1986" s="31"/>
      <c r="G1986" s="36" t="str">
        <f aca="false">IF(COUNTA(A1986:F1986)=0,"",IF(E1986="","Falta o código",IF(E1986&lt;&gt;TRIM(E1986),"Confira o código",IF(COUNTIFS(PagoID,E1986)&gt;1,"Código repetido",IF(NOT(ISNUMBER(B1986)),"Confira a data",IF(OR(B1986&lt;1,B1986&gt;73415,INT(B1986)&lt;&gt;B1986),"Confira a data",IF(NOT(ISNUMBER(C1986)),"Confira o valor",IF(C1986&lt;=0,"Valor maior que zero",IF(COUNTIFS(Medios,D1986)&lt;&gt;1,"Escolha um meio",IF(COUNTIFS(GastoID,A1986)&lt;&gt;1,"Confira o ID da despesa",IF(SUMIFS(GastoValido,GastoID,A1986)&lt;=0,"Corrija a obrigação",IF(B1986&lt;SUMIFS(GastoFecha,GastoID,A1986),"Anterior à despesa","OK"))))))))))))</f>
        <v/>
      </c>
      <c r="H1986" s="34" t="n">
        <f aca="false">IF(G1986="OK",C1986,0)</f>
        <v>0</v>
      </c>
    </row>
    <row r="1987" customFormat="false" ht="25" hidden="false" customHeight="true" outlineLevel="0" collapsed="false">
      <c r="A1987" s="31"/>
      <c r="B1987" s="32"/>
      <c r="C1987" s="33"/>
      <c r="D1987" s="31"/>
      <c r="E1987" s="31"/>
      <c r="F1987" s="31"/>
      <c r="G1987" s="36" t="str">
        <f aca="false">IF(COUNTA(A1987:F1987)=0,"",IF(E1987="","Falta o código",IF(E1987&lt;&gt;TRIM(E1987),"Confira o código",IF(COUNTIFS(PagoID,E1987)&gt;1,"Código repetido",IF(NOT(ISNUMBER(B1987)),"Confira a data",IF(OR(B1987&lt;1,B1987&gt;73415,INT(B1987)&lt;&gt;B1987),"Confira a data",IF(NOT(ISNUMBER(C1987)),"Confira o valor",IF(C1987&lt;=0,"Valor maior que zero",IF(COUNTIFS(Medios,D1987)&lt;&gt;1,"Escolha um meio",IF(COUNTIFS(GastoID,A1987)&lt;&gt;1,"Confira o ID da despesa",IF(SUMIFS(GastoValido,GastoID,A1987)&lt;=0,"Corrija a obrigação",IF(B1987&lt;SUMIFS(GastoFecha,GastoID,A1987),"Anterior à despesa","OK"))))))))))))</f>
        <v/>
      </c>
      <c r="H1987" s="34" t="n">
        <f aca="false">IF(G1987="OK",C1987,0)</f>
        <v>0</v>
      </c>
    </row>
    <row r="1988" customFormat="false" ht="25" hidden="false" customHeight="true" outlineLevel="0" collapsed="false">
      <c r="A1988" s="31"/>
      <c r="B1988" s="32"/>
      <c r="C1988" s="33"/>
      <c r="D1988" s="31"/>
      <c r="E1988" s="31"/>
      <c r="F1988" s="31"/>
      <c r="G1988" s="36" t="str">
        <f aca="false">IF(COUNTA(A1988:F1988)=0,"",IF(E1988="","Falta o código",IF(E1988&lt;&gt;TRIM(E1988),"Confira o código",IF(COUNTIFS(PagoID,E1988)&gt;1,"Código repetido",IF(NOT(ISNUMBER(B1988)),"Confira a data",IF(OR(B1988&lt;1,B1988&gt;73415,INT(B1988)&lt;&gt;B1988),"Confira a data",IF(NOT(ISNUMBER(C1988)),"Confira o valor",IF(C1988&lt;=0,"Valor maior que zero",IF(COUNTIFS(Medios,D1988)&lt;&gt;1,"Escolha um meio",IF(COUNTIFS(GastoID,A1988)&lt;&gt;1,"Confira o ID da despesa",IF(SUMIFS(GastoValido,GastoID,A1988)&lt;=0,"Corrija a obrigação",IF(B1988&lt;SUMIFS(GastoFecha,GastoID,A1988),"Anterior à despesa","OK"))))))))))))</f>
        <v/>
      </c>
      <c r="H1988" s="34" t="n">
        <f aca="false">IF(G1988="OK",C1988,0)</f>
        <v>0</v>
      </c>
    </row>
    <row r="1989" customFormat="false" ht="25" hidden="false" customHeight="true" outlineLevel="0" collapsed="false">
      <c r="A1989" s="31"/>
      <c r="B1989" s="32"/>
      <c r="C1989" s="33"/>
      <c r="D1989" s="31"/>
      <c r="E1989" s="31"/>
      <c r="F1989" s="31"/>
      <c r="G1989" s="36" t="str">
        <f aca="false">IF(COUNTA(A1989:F1989)=0,"",IF(E1989="","Falta o código",IF(E1989&lt;&gt;TRIM(E1989),"Confira o código",IF(COUNTIFS(PagoID,E1989)&gt;1,"Código repetido",IF(NOT(ISNUMBER(B1989)),"Confira a data",IF(OR(B1989&lt;1,B1989&gt;73415,INT(B1989)&lt;&gt;B1989),"Confira a data",IF(NOT(ISNUMBER(C1989)),"Confira o valor",IF(C1989&lt;=0,"Valor maior que zero",IF(COUNTIFS(Medios,D1989)&lt;&gt;1,"Escolha um meio",IF(COUNTIFS(GastoID,A1989)&lt;&gt;1,"Confira o ID da despesa",IF(SUMIFS(GastoValido,GastoID,A1989)&lt;=0,"Corrija a obrigação",IF(B1989&lt;SUMIFS(GastoFecha,GastoID,A1989),"Anterior à despesa","OK"))))))))))))</f>
        <v/>
      </c>
      <c r="H1989" s="34" t="n">
        <f aca="false">IF(G1989="OK",C1989,0)</f>
        <v>0</v>
      </c>
    </row>
    <row r="1990" customFormat="false" ht="25" hidden="false" customHeight="true" outlineLevel="0" collapsed="false">
      <c r="A1990" s="31"/>
      <c r="B1990" s="32"/>
      <c r="C1990" s="33"/>
      <c r="D1990" s="31"/>
      <c r="E1990" s="31"/>
      <c r="F1990" s="31"/>
      <c r="G1990" s="36" t="str">
        <f aca="false">IF(COUNTA(A1990:F1990)=0,"",IF(E1990="","Falta o código",IF(E1990&lt;&gt;TRIM(E1990),"Confira o código",IF(COUNTIFS(PagoID,E1990)&gt;1,"Código repetido",IF(NOT(ISNUMBER(B1990)),"Confira a data",IF(OR(B1990&lt;1,B1990&gt;73415,INT(B1990)&lt;&gt;B1990),"Confira a data",IF(NOT(ISNUMBER(C1990)),"Confira o valor",IF(C1990&lt;=0,"Valor maior que zero",IF(COUNTIFS(Medios,D1990)&lt;&gt;1,"Escolha um meio",IF(COUNTIFS(GastoID,A1990)&lt;&gt;1,"Confira o ID da despesa",IF(SUMIFS(GastoValido,GastoID,A1990)&lt;=0,"Corrija a obrigação",IF(B1990&lt;SUMIFS(GastoFecha,GastoID,A1990),"Anterior à despesa","OK"))))))))))))</f>
        <v/>
      </c>
      <c r="H1990" s="34" t="n">
        <f aca="false">IF(G1990="OK",C1990,0)</f>
        <v>0</v>
      </c>
    </row>
    <row r="1991" customFormat="false" ht="25" hidden="false" customHeight="true" outlineLevel="0" collapsed="false">
      <c r="A1991" s="31"/>
      <c r="B1991" s="32"/>
      <c r="C1991" s="33"/>
      <c r="D1991" s="31"/>
      <c r="E1991" s="31"/>
      <c r="F1991" s="31"/>
      <c r="G1991" s="36" t="str">
        <f aca="false">IF(COUNTA(A1991:F1991)=0,"",IF(E1991="","Falta o código",IF(E1991&lt;&gt;TRIM(E1991),"Confira o código",IF(COUNTIFS(PagoID,E1991)&gt;1,"Código repetido",IF(NOT(ISNUMBER(B1991)),"Confira a data",IF(OR(B1991&lt;1,B1991&gt;73415,INT(B1991)&lt;&gt;B1991),"Confira a data",IF(NOT(ISNUMBER(C1991)),"Confira o valor",IF(C1991&lt;=0,"Valor maior que zero",IF(COUNTIFS(Medios,D1991)&lt;&gt;1,"Escolha um meio",IF(COUNTIFS(GastoID,A1991)&lt;&gt;1,"Confira o ID da despesa",IF(SUMIFS(GastoValido,GastoID,A1991)&lt;=0,"Corrija a obrigação",IF(B1991&lt;SUMIFS(GastoFecha,GastoID,A1991),"Anterior à despesa","OK"))))))))))))</f>
        <v/>
      </c>
      <c r="H1991" s="34" t="n">
        <f aca="false">IF(G1991="OK",C1991,0)</f>
        <v>0</v>
      </c>
    </row>
    <row r="1992" customFormat="false" ht="25" hidden="false" customHeight="true" outlineLevel="0" collapsed="false">
      <c r="A1992" s="31"/>
      <c r="B1992" s="32"/>
      <c r="C1992" s="33"/>
      <c r="D1992" s="31"/>
      <c r="E1992" s="31"/>
      <c r="F1992" s="31"/>
      <c r="G1992" s="36" t="str">
        <f aca="false">IF(COUNTA(A1992:F1992)=0,"",IF(E1992="","Falta o código",IF(E1992&lt;&gt;TRIM(E1992),"Confira o código",IF(COUNTIFS(PagoID,E1992)&gt;1,"Código repetido",IF(NOT(ISNUMBER(B1992)),"Confira a data",IF(OR(B1992&lt;1,B1992&gt;73415,INT(B1992)&lt;&gt;B1992),"Confira a data",IF(NOT(ISNUMBER(C1992)),"Confira o valor",IF(C1992&lt;=0,"Valor maior que zero",IF(COUNTIFS(Medios,D1992)&lt;&gt;1,"Escolha um meio",IF(COUNTIFS(GastoID,A1992)&lt;&gt;1,"Confira o ID da despesa",IF(SUMIFS(GastoValido,GastoID,A1992)&lt;=0,"Corrija a obrigação",IF(B1992&lt;SUMIFS(GastoFecha,GastoID,A1992),"Anterior à despesa","OK"))))))))))))</f>
        <v/>
      </c>
      <c r="H1992" s="34" t="n">
        <f aca="false">IF(G1992="OK",C1992,0)</f>
        <v>0</v>
      </c>
    </row>
    <row r="1993" customFormat="false" ht="25" hidden="false" customHeight="true" outlineLevel="0" collapsed="false">
      <c r="A1993" s="31"/>
      <c r="B1993" s="32"/>
      <c r="C1993" s="33"/>
      <c r="D1993" s="31"/>
      <c r="E1993" s="31"/>
      <c r="F1993" s="31"/>
      <c r="G1993" s="36" t="str">
        <f aca="false">IF(COUNTA(A1993:F1993)=0,"",IF(E1993="","Falta o código",IF(E1993&lt;&gt;TRIM(E1993),"Confira o código",IF(COUNTIFS(PagoID,E1993)&gt;1,"Código repetido",IF(NOT(ISNUMBER(B1993)),"Confira a data",IF(OR(B1993&lt;1,B1993&gt;73415,INT(B1993)&lt;&gt;B1993),"Confira a data",IF(NOT(ISNUMBER(C1993)),"Confira o valor",IF(C1993&lt;=0,"Valor maior que zero",IF(COUNTIFS(Medios,D1993)&lt;&gt;1,"Escolha um meio",IF(COUNTIFS(GastoID,A1993)&lt;&gt;1,"Confira o ID da despesa",IF(SUMIFS(GastoValido,GastoID,A1993)&lt;=0,"Corrija a obrigação",IF(B1993&lt;SUMIFS(GastoFecha,GastoID,A1993),"Anterior à despesa","OK"))))))))))))</f>
        <v/>
      </c>
      <c r="H1993" s="34" t="n">
        <f aca="false">IF(G1993="OK",C1993,0)</f>
        <v>0</v>
      </c>
    </row>
    <row r="1994" customFormat="false" ht="25" hidden="false" customHeight="true" outlineLevel="0" collapsed="false">
      <c r="A1994" s="31"/>
      <c r="B1994" s="32"/>
      <c r="C1994" s="33"/>
      <c r="D1994" s="31"/>
      <c r="E1994" s="31"/>
      <c r="F1994" s="31"/>
      <c r="G1994" s="36" t="str">
        <f aca="false">IF(COUNTA(A1994:F1994)=0,"",IF(E1994="","Falta o código",IF(E1994&lt;&gt;TRIM(E1994),"Confira o código",IF(COUNTIFS(PagoID,E1994)&gt;1,"Código repetido",IF(NOT(ISNUMBER(B1994)),"Confira a data",IF(OR(B1994&lt;1,B1994&gt;73415,INT(B1994)&lt;&gt;B1994),"Confira a data",IF(NOT(ISNUMBER(C1994)),"Confira o valor",IF(C1994&lt;=0,"Valor maior que zero",IF(COUNTIFS(Medios,D1994)&lt;&gt;1,"Escolha um meio",IF(COUNTIFS(GastoID,A1994)&lt;&gt;1,"Confira o ID da despesa",IF(SUMIFS(GastoValido,GastoID,A1994)&lt;=0,"Corrija a obrigação",IF(B1994&lt;SUMIFS(GastoFecha,GastoID,A1994),"Anterior à despesa","OK"))))))))))))</f>
        <v/>
      </c>
      <c r="H1994" s="34" t="n">
        <f aca="false">IF(G1994="OK",C1994,0)</f>
        <v>0</v>
      </c>
    </row>
    <row r="1995" customFormat="false" ht="25" hidden="false" customHeight="true" outlineLevel="0" collapsed="false">
      <c r="A1995" s="31"/>
      <c r="B1995" s="32"/>
      <c r="C1995" s="33"/>
      <c r="D1995" s="31"/>
      <c r="E1995" s="31"/>
      <c r="F1995" s="31"/>
      <c r="G1995" s="36" t="str">
        <f aca="false">IF(COUNTA(A1995:F1995)=0,"",IF(E1995="","Falta o código",IF(E1995&lt;&gt;TRIM(E1995),"Confira o código",IF(COUNTIFS(PagoID,E1995)&gt;1,"Código repetido",IF(NOT(ISNUMBER(B1995)),"Confira a data",IF(OR(B1995&lt;1,B1995&gt;73415,INT(B1995)&lt;&gt;B1995),"Confira a data",IF(NOT(ISNUMBER(C1995)),"Confira o valor",IF(C1995&lt;=0,"Valor maior que zero",IF(COUNTIFS(Medios,D1995)&lt;&gt;1,"Escolha um meio",IF(COUNTIFS(GastoID,A1995)&lt;&gt;1,"Confira o ID da despesa",IF(SUMIFS(GastoValido,GastoID,A1995)&lt;=0,"Corrija a obrigação",IF(B1995&lt;SUMIFS(GastoFecha,GastoID,A1995),"Anterior à despesa","OK"))))))))))))</f>
        <v/>
      </c>
      <c r="H1995" s="34" t="n">
        <f aca="false">IF(G1995="OK",C1995,0)</f>
        <v>0</v>
      </c>
    </row>
    <row r="1996" customFormat="false" ht="25" hidden="false" customHeight="true" outlineLevel="0" collapsed="false">
      <c r="A1996" s="31"/>
      <c r="B1996" s="32"/>
      <c r="C1996" s="33"/>
      <c r="D1996" s="31"/>
      <c r="E1996" s="31"/>
      <c r="F1996" s="31"/>
      <c r="G1996" s="36" t="str">
        <f aca="false">IF(COUNTA(A1996:F1996)=0,"",IF(E1996="","Falta o código",IF(E1996&lt;&gt;TRIM(E1996),"Confira o código",IF(COUNTIFS(PagoID,E1996)&gt;1,"Código repetido",IF(NOT(ISNUMBER(B1996)),"Confira a data",IF(OR(B1996&lt;1,B1996&gt;73415,INT(B1996)&lt;&gt;B1996),"Confira a data",IF(NOT(ISNUMBER(C1996)),"Confira o valor",IF(C1996&lt;=0,"Valor maior que zero",IF(COUNTIFS(Medios,D1996)&lt;&gt;1,"Escolha um meio",IF(COUNTIFS(GastoID,A1996)&lt;&gt;1,"Confira o ID da despesa",IF(SUMIFS(GastoValido,GastoID,A1996)&lt;=0,"Corrija a obrigação",IF(B1996&lt;SUMIFS(GastoFecha,GastoID,A1996),"Anterior à despesa","OK"))))))))))))</f>
        <v/>
      </c>
      <c r="H1996" s="34" t="n">
        <f aca="false">IF(G1996="OK",C1996,0)</f>
        <v>0</v>
      </c>
    </row>
    <row r="1997" customFormat="false" ht="25" hidden="false" customHeight="true" outlineLevel="0" collapsed="false">
      <c r="A1997" s="31"/>
      <c r="B1997" s="32"/>
      <c r="C1997" s="33"/>
      <c r="D1997" s="31"/>
      <c r="E1997" s="31"/>
      <c r="F1997" s="31"/>
      <c r="G1997" s="36" t="str">
        <f aca="false">IF(COUNTA(A1997:F1997)=0,"",IF(E1997="","Falta o código",IF(E1997&lt;&gt;TRIM(E1997),"Confira o código",IF(COUNTIFS(PagoID,E1997)&gt;1,"Código repetido",IF(NOT(ISNUMBER(B1997)),"Confira a data",IF(OR(B1997&lt;1,B1997&gt;73415,INT(B1997)&lt;&gt;B1997),"Confira a data",IF(NOT(ISNUMBER(C1997)),"Confira o valor",IF(C1997&lt;=0,"Valor maior que zero",IF(COUNTIFS(Medios,D1997)&lt;&gt;1,"Escolha um meio",IF(COUNTIFS(GastoID,A1997)&lt;&gt;1,"Confira o ID da despesa",IF(SUMIFS(GastoValido,GastoID,A1997)&lt;=0,"Corrija a obrigação",IF(B1997&lt;SUMIFS(GastoFecha,GastoID,A1997),"Anterior à despesa","OK"))))))))))))</f>
        <v/>
      </c>
      <c r="H1997" s="34" t="n">
        <f aca="false">IF(G1997="OK",C1997,0)</f>
        <v>0</v>
      </c>
    </row>
    <row r="1998" customFormat="false" ht="25" hidden="false" customHeight="true" outlineLevel="0" collapsed="false">
      <c r="A1998" s="31"/>
      <c r="B1998" s="32"/>
      <c r="C1998" s="33"/>
      <c r="D1998" s="31"/>
      <c r="E1998" s="31"/>
      <c r="F1998" s="31"/>
      <c r="G1998" s="36" t="str">
        <f aca="false">IF(COUNTA(A1998:F1998)=0,"",IF(E1998="","Falta o código",IF(E1998&lt;&gt;TRIM(E1998),"Confira o código",IF(COUNTIFS(PagoID,E1998)&gt;1,"Código repetido",IF(NOT(ISNUMBER(B1998)),"Confira a data",IF(OR(B1998&lt;1,B1998&gt;73415,INT(B1998)&lt;&gt;B1998),"Confira a data",IF(NOT(ISNUMBER(C1998)),"Confira o valor",IF(C1998&lt;=0,"Valor maior que zero",IF(COUNTIFS(Medios,D1998)&lt;&gt;1,"Escolha um meio",IF(COUNTIFS(GastoID,A1998)&lt;&gt;1,"Confira o ID da despesa",IF(SUMIFS(GastoValido,GastoID,A1998)&lt;=0,"Corrija a obrigação",IF(B1998&lt;SUMIFS(GastoFecha,GastoID,A1998),"Anterior à despesa","OK"))))))))))))</f>
        <v/>
      </c>
      <c r="H1998" s="34" t="n">
        <f aca="false">IF(G1998="OK",C1998,0)</f>
        <v>0</v>
      </c>
    </row>
    <row r="1999" customFormat="false" ht="25" hidden="false" customHeight="true" outlineLevel="0" collapsed="false">
      <c r="A1999" s="31"/>
      <c r="B1999" s="32"/>
      <c r="C1999" s="33"/>
      <c r="D1999" s="31"/>
      <c r="E1999" s="31"/>
      <c r="F1999" s="31"/>
      <c r="G1999" s="36" t="str">
        <f aca="false">IF(COUNTA(A1999:F1999)=0,"",IF(E1999="","Falta o código",IF(E1999&lt;&gt;TRIM(E1999),"Confira o código",IF(COUNTIFS(PagoID,E1999)&gt;1,"Código repetido",IF(NOT(ISNUMBER(B1999)),"Confira a data",IF(OR(B1999&lt;1,B1999&gt;73415,INT(B1999)&lt;&gt;B1999),"Confira a data",IF(NOT(ISNUMBER(C1999)),"Confira o valor",IF(C1999&lt;=0,"Valor maior que zero",IF(COUNTIFS(Medios,D1999)&lt;&gt;1,"Escolha um meio",IF(COUNTIFS(GastoID,A1999)&lt;&gt;1,"Confira o ID da despesa",IF(SUMIFS(GastoValido,GastoID,A1999)&lt;=0,"Corrija a obrigação",IF(B1999&lt;SUMIFS(GastoFecha,GastoID,A1999),"Anterior à despesa","OK"))))))))))))</f>
        <v/>
      </c>
      <c r="H1999" s="34" t="n">
        <f aca="false">IF(G1999="OK",C1999,0)</f>
        <v>0</v>
      </c>
    </row>
    <row r="2000" customFormat="false" ht="25" hidden="false" customHeight="true" outlineLevel="0" collapsed="false">
      <c r="A2000" s="31"/>
      <c r="B2000" s="32"/>
      <c r="C2000" s="33"/>
      <c r="D2000" s="31"/>
      <c r="E2000" s="31"/>
      <c r="F2000" s="31"/>
      <c r="G2000" s="36" t="str">
        <f aca="false">IF(COUNTA(A2000:F2000)=0,"",IF(E2000="","Falta o código",IF(E2000&lt;&gt;TRIM(E2000),"Confira o código",IF(COUNTIFS(PagoID,E2000)&gt;1,"Código repetido",IF(NOT(ISNUMBER(B2000)),"Confira a data",IF(OR(B2000&lt;1,B2000&gt;73415,INT(B2000)&lt;&gt;B2000),"Confira a data",IF(NOT(ISNUMBER(C2000)),"Confira o valor",IF(C2000&lt;=0,"Valor maior que zero",IF(COUNTIFS(Medios,D2000)&lt;&gt;1,"Escolha um meio",IF(COUNTIFS(GastoID,A2000)&lt;&gt;1,"Confira o ID da despesa",IF(SUMIFS(GastoValido,GastoID,A2000)&lt;=0,"Corrija a obrigação",IF(B2000&lt;SUMIFS(GastoFecha,GastoID,A2000),"Anterior à despesa","OK"))))))))))))</f>
        <v/>
      </c>
      <c r="H2000" s="34" t="n">
        <f aca="false">IF(G2000="OK",C2000,0)</f>
        <v>0</v>
      </c>
    </row>
    <row r="2001" customFormat="false" ht="25" hidden="false" customHeight="true" outlineLevel="0" collapsed="false">
      <c r="A2001" s="31"/>
      <c r="B2001" s="32"/>
      <c r="C2001" s="33"/>
      <c r="D2001" s="31"/>
      <c r="E2001" s="31"/>
      <c r="F2001" s="31"/>
      <c r="G2001" s="36" t="str">
        <f aca="false">IF(COUNTA(A2001:F2001)=0,"",IF(E2001="","Falta o código",IF(E2001&lt;&gt;TRIM(E2001),"Confira o código",IF(COUNTIFS(PagoID,E2001)&gt;1,"Código repetido",IF(NOT(ISNUMBER(B2001)),"Confira a data",IF(OR(B2001&lt;1,B2001&gt;73415,INT(B2001)&lt;&gt;B2001),"Confira a data",IF(NOT(ISNUMBER(C2001)),"Confira o valor",IF(C2001&lt;=0,"Valor maior que zero",IF(COUNTIFS(Medios,D2001)&lt;&gt;1,"Escolha um meio",IF(COUNTIFS(GastoID,A2001)&lt;&gt;1,"Confira o ID da despesa",IF(SUMIFS(GastoValido,GastoID,A2001)&lt;=0,"Corrija a obrigação",IF(B2001&lt;SUMIFS(GastoFecha,GastoID,A2001),"Anterior à despesa","OK"))))))))))))</f>
        <v/>
      </c>
      <c r="H2001" s="34" t="n">
        <f aca="false">IF(G2001="OK",C2001,0)</f>
        <v>0</v>
      </c>
    </row>
    <row r="2002" customFormat="false" ht="25" hidden="false" customHeight="true" outlineLevel="0" collapsed="false">
      <c r="A2002" s="31"/>
      <c r="B2002" s="32"/>
      <c r="C2002" s="33"/>
      <c r="D2002" s="31"/>
      <c r="E2002" s="31"/>
      <c r="F2002" s="31"/>
      <c r="G2002" s="36" t="str">
        <f aca="false">IF(COUNTA(A2002:F2002)=0,"",IF(E2002="","Falta o código",IF(E2002&lt;&gt;TRIM(E2002),"Confira o código",IF(COUNTIFS(PagoID,E2002)&gt;1,"Código repetido",IF(NOT(ISNUMBER(B2002)),"Confira a data",IF(OR(B2002&lt;1,B2002&gt;73415,INT(B2002)&lt;&gt;B2002),"Confira a data",IF(NOT(ISNUMBER(C2002)),"Confira o valor",IF(C2002&lt;=0,"Valor maior que zero",IF(COUNTIFS(Medios,D2002)&lt;&gt;1,"Escolha um meio",IF(COUNTIFS(GastoID,A2002)&lt;&gt;1,"Confira o ID da despesa",IF(SUMIFS(GastoValido,GastoID,A2002)&lt;=0,"Corrija a obrigação",IF(B2002&lt;SUMIFS(GastoFecha,GastoID,A2002),"Anterior à despesa","OK"))))))))))))</f>
        <v/>
      </c>
      <c r="H2002" s="34" t="n">
        <f aca="false">IF(G2002="OK",C2002,0)</f>
        <v>0</v>
      </c>
    </row>
    <row r="2003" customFormat="false" ht="25" hidden="false" customHeight="true" outlineLevel="0" collapsed="false">
      <c r="A2003" s="31"/>
      <c r="B2003" s="32"/>
      <c r="C2003" s="33"/>
      <c r="D2003" s="31"/>
      <c r="E2003" s="31"/>
      <c r="F2003" s="31"/>
      <c r="G2003" s="36" t="str">
        <f aca="false">IF(COUNTA(A2003:F2003)=0,"",IF(E2003="","Falta o código",IF(E2003&lt;&gt;TRIM(E2003),"Confira o código",IF(COUNTIFS(PagoID,E2003)&gt;1,"Código repetido",IF(NOT(ISNUMBER(B2003)),"Confira a data",IF(OR(B2003&lt;1,B2003&gt;73415,INT(B2003)&lt;&gt;B2003),"Confira a data",IF(NOT(ISNUMBER(C2003)),"Confira o valor",IF(C2003&lt;=0,"Valor maior que zero",IF(COUNTIFS(Medios,D2003)&lt;&gt;1,"Escolha um meio",IF(COUNTIFS(GastoID,A2003)&lt;&gt;1,"Confira o ID da despesa",IF(SUMIFS(GastoValido,GastoID,A2003)&lt;=0,"Corrija a obrigação",IF(B2003&lt;SUMIFS(GastoFecha,GastoID,A2003),"Anterior à despesa","OK"))))))))))))</f>
        <v/>
      </c>
      <c r="H2003" s="34" t="n">
        <f aca="false">IF(G2003="OK",C2003,0)</f>
        <v>0</v>
      </c>
    </row>
    <row r="2004" customFormat="false" ht="25" hidden="false" customHeight="true" outlineLevel="0" collapsed="false">
      <c r="A2004" s="31"/>
      <c r="B2004" s="32"/>
      <c r="C2004" s="33"/>
      <c r="D2004" s="31"/>
      <c r="E2004" s="31"/>
      <c r="F2004" s="31"/>
      <c r="G2004" s="36" t="str">
        <f aca="false">IF(COUNTA(A2004:F2004)=0,"",IF(E2004="","Falta o código",IF(E2004&lt;&gt;TRIM(E2004),"Confira o código",IF(COUNTIFS(PagoID,E2004)&gt;1,"Código repetido",IF(NOT(ISNUMBER(B2004)),"Confira a data",IF(OR(B2004&lt;1,B2004&gt;73415,INT(B2004)&lt;&gt;B2004),"Confira a data",IF(NOT(ISNUMBER(C2004)),"Confira o valor",IF(C2004&lt;=0,"Valor maior que zero",IF(COUNTIFS(Medios,D2004)&lt;&gt;1,"Escolha um meio",IF(COUNTIFS(GastoID,A2004)&lt;&gt;1,"Confira o ID da despesa",IF(SUMIFS(GastoValido,GastoID,A2004)&lt;=0,"Corrija a obrigação",IF(B2004&lt;SUMIFS(GastoFecha,GastoID,A2004),"Anterior à despesa","OK"))))))))))))</f>
        <v/>
      </c>
      <c r="H2004" s="34" t="n">
        <f aca="false">IF(G2004="OK",C2004,0)</f>
        <v>0</v>
      </c>
    </row>
    <row r="2005" customFormat="false" ht="25" hidden="false" customHeight="true" outlineLevel="0" collapsed="false">
      <c r="A2005" s="37"/>
      <c r="B2005" s="38"/>
      <c r="C2005" s="39"/>
      <c r="D2005" s="37"/>
      <c r="E2005" s="37"/>
      <c r="F2005" s="37"/>
      <c r="G2005" s="42" t="str">
        <f aca="false">IF(COUNTA(A2005:F2005)=0,"",IF(E2005="","Falta o código",IF(E2005&lt;&gt;TRIM(E2005),"Confira o código",IF(COUNTIFS(PagoID,E2005)&gt;1,"Código repetido",IF(NOT(ISNUMBER(B2005)),"Confira a data",IF(OR(B2005&lt;1,B2005&gt;73415,INT(B2005)&lt;&gt;B2005),"Confira a data",IF(NOT(ISNUMBER(C2005)),"Confira o valor",IF(C2005&lt;=0,"Valor maior que zero",IF(COUNTIFS(Medios,D2005)&lt;&gt;1,"Escolha um meio",IF(COUNTIFS(GastoID,A2005)&lt;&gt;1,"Confira o ID da despesa",IF(SUMIFS(GastoValido,GastoID,A2005)&lt;=0,"Corrija a obrigação",IF(B2005&lt;SUMIFS(GastoFecha,GastoID,A2005),"Anterior à despesa","OK"))))))))))))</f>
        <v/>
      </c>
      <c r="H2005" s="40" t="n">
        <f aca="false">IF(G2005="OK",C2005,0)</f>
        <v>0</v>
      </c>
    </row>
  </sheetData>
  <mergeCells count="3">
    <mergeCell ref="A2:D2"/>
    <mergeCell ref="E2:F2"/>
    <mergeCell ref="A3:D3"/>
  </mergeCells>
  <conditionalFormatting sqref="G6:G2005">
    <cfRule type="expression" priority="2" aboveAverage="0" equalAverage="0" bottom="0" percent="0" rank="0" text="" dxfId="12">
      <formula>AND(G6&lt;&gt;"",G6&lt;&gt;"OK")</formula>
    </cfRule>
  </conditionalFormatting>
  <dataValidations count="5">
    <dataValidation allowBlank="false" error="Ingresá una fecha válida, por ejemplo 05/03/2030." errorStyle="stop" errorTitle="Revisá la fecha" operator="between" showDropDown="false" showErrorMessage="true" showInputMessage="false" sqref="B6:B2005" type="date">
      <formula1>1</formula1>
      <formula2>73415</formula2>
    </dataValidation>
    <dataValidation allowBlank="false" error="Ingresá un importe mayor que cero." errorStyle="stop" errorTitle="Revisá el importe" operator="greaterThan" showDropDown="false" showErrorMessage="true" showInputMessage="false" sqref="C6:C2005" type="decimal">
      <formula1>0</formula1>
      <formula2>0</formula2>
    </dataValidation>
    <dataValidation allowBlank="false" error="Usá una opción de la lista." errorStyle="stop" errorTitle="Elegí una opción" operator="between" showDropDown="false" showErrorMessage="true" showInputMessage="false" sqref="D6:D2005" type="list">
      <formula1>Medios</formula1>
      <formula2>0</formula2>
    </dataValidation>
    <dataValidation allowBlank="false" error="Usá una opción de la lista." errorStyle="stop" errorTitle="Elegí una opción" operator="between" showDropDown="false" showErrorMessage="true" showInputMessage="false" sqref="A6:A2005" type="list">
      <formula1>GastoID</formula1>
      <formula2>0</formula2>
    </dataValidation>
    <dataValidation allowBlank="false" error="Usá un código único, sin espacios al principio ni al final." errorStyle="stop" errorTitle="Código repetido" operator="between" showDropDown="false" showErrorMessage="true" showInputMessage="false" sqref="E6:E2005" type="custom">
      <formula1>AND(E6=TRIM(E6),COUNTIFS(PagoID,E6)&lt;=1)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250"/>
    <pageSetUpPr fitToPage="false"/>
  </sheetPr>
  <dimension ref="A1:H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56"/>
    <col collapsed="false" customWidth="true" hidden="false" outlineLevel="0" max="2" min="2" style="1" width="11.11"/>
    <col collapsed="false" customWidth="true" hidden="false" outlineLevel="0" max="3" min="3" style="1" width="12.22"/>
    <col collapsed="false" customWidth="true" hidden="false" outlineLevel="0" max="4" min="4" style="1" width="14.44"/>
    <col collapsed="false" customWidth="true" hidden="false" outlineLevel="0" max="5" min="5" style="1" width="13.89"/>
    <col collapsed="false" customWidth="true" hidden="false" outlineLevel="0" max="6" min="6" style="1" width="22.22"/>
    <col collapsed="false" customWidth="true" hidden="false" outlineLevel="0" max="7" min="7" style="1" width="19.44"/>
    <col collapsed="false" customWidth="true" hidden="false" outlineLevel="0" max="8" min="8" style="1" width="12.78"/>
  </cols>
  <sheetData>
    <row r="1" customFormat="false" ht="9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32" hidden="false" customHeight="true" outlineLevel="0" collapsed="false">
      <c r="A2" s="22" t="s">
        <v>80</v>
      </c>
      <c r="B2" s="22" t="s">
        <v>80</v>
      </c>
      <c r="C2" s="22" t="s">
        <v>80</v>
      </c>
      <c r="D2" s="22" t="s">
        <v>80</v>
      </c>
      <c r="E2" s="23" t="str">
        <f aca="false">HYPERLINK("#'Resumo'!A1","Voltar ao resumo")</f>
        <v>Voltar ao resumo</v>
      </c>
      <c r="F2" s="23"/>
      <c r="G2" s="2"/>
      <c r="H2" s="2"/>
    </row>
    <row r="3" customFormat="false" ht="31" hidden="false" customHeight="true" outlineLevel="0" collapsed="false">
      <c r="A3" s="17" t="str">
        <f aca="false">"Moeda: "&amp;Moneda&amp;"  ·  Seu dinheiro separado"</f>
        <v>Moeda: BRL  ·  Seu dinheiro separado</v>
      </c>
      <c r="B3" s="17"/>
      <c r="C3" s="17"/>
      <c r="D3" s="17"/>
      <c r="E3" s="2"/>
      <c r="F3" s="2"/>
      <c r="G3" s="2"/>
      <c r="H3" s="2"/>
    </row>
    <row r="4" customFormat="false" ht="8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40" hidden="false" customHeight="true" outlineLevel="0" collapsed="false">
      <c r="A5" s="24" t="s">
        <v>81</v>
      </c>
      <c r="B5" s="24" t="s">
        <v>58</v>
      </c>
      <c r="C5" s="24" t="s">
        <v>59</v>
      </c>
      <c r="D5" s="24" t="s">
        <v>68</v>
      </c>
      <c r="E5" s="24" t="s">
        <v>82</v>
      </c>
      <c r="F5" s="24" t="s">
        <v>83</v>
      </c>
      <c r="G5" s="24" t="s">
        <v>65</v>
      </c>
      <c r="H5" s="24" t="s">
        <v>84</v>
      </c>
    </row>
    <row r="6" customFormat="false" ht="25" hidden="false" customHeight="true" outlineLevel="0" collapsed="false">
      <c r="A6" s="25"/>
      <c r="B6" s="26"/>
      <c r="C6" s="27"/>
      <c r="D6" s="25"/>
      <c r="E6" s="25"/>
      <c r="F6" s="25"/>
      <c r="G6" s="30" t="str">
        <f aca="false">IF(COUNTA(A6:F6)=0,"",IF(E6="","Falta o código",IF(E6&lt;&gt;TRIM(E6),"Confira o código",IF(COUNTIFS(DuenoID,E6)&gt;1,"Código repetido",IF(NOT(ISNUMBER(B6)),"Confira a data",IF(OR(B6&lt;1,B6&gt;73415,INT(B6)&lt;&gt;B6),"Confira a data",IF(NOT(ISNUMBER(C6)),"Confira o valor",IF(C6&lt;=0,"Valor maior que zero",IF(AND(A6&lt;&gt;"Aporte",A6&lt;&gt;"Retirada"),"Escolha um tipo",IF(COUNTIFS(Medios,D6)&lt;&gt;1,"Escolha um meio","OK"))))))))))</f>
        <v/>
      </c>
      <c r="H6" s="28" t="n">
        <f aca="false">IF(G6="OK",C6,0)</f>
        <v>0</v>
      </c>
    </row>
    <row r="7" customFormat="false" ht="25" hidden="false" customHeight="true" outlineLevel="0" collapsed="false">
      <c r="A7" s="31"/>
      <c r="B7" s="32"/>
      <c r="C7" s="33"/>
      <c r="D7" s="31"/>
      <c r="E7" s="31"/>
      <c r="F7" s="31"/>
      <c r="G7" s="36" t="str">
        <f aca="false">IF(COUNTA(A7:F7)=0,"",IF(E7="","Falta o código",IF(E7&lt;&gt;TRIM(E7),"Confira o código",IF(COUNTIFS(DuenoID,E7)&gt;1,"Código repetido",IF(NOT(ISNUMBER(B7)),"Confira a data",IF(OR(B7&lt;1,B7&gt;73415,INT(B7)&lt;&gt;B7),"Confira a data",IF(NOT(ISNUMBER(C7)),"Confira o valor",IF(C7&lt;=0,"Valor maior que zero",IF(AND(A7&lt;&gt;"Aporte",A7&lt;&gt;"Retirada"),"Escolha um tipo",IF(COUNTIFS(Medios,D7)&lt;&gt;1,"Escolha um meio","OK"))))))))))</f>
        <v/>
      </c>
      <c r="H7" s="34" t="n">
        <f aca="false">IF(G7="OK",C7,0)</f>
        <v>0</v>
      </c>
    </row>
    <row r="8" customFormat="false" ht="25" hidden="false" customHeight="true" outlineLevel="0" collapsed="false">
      <c r="A8" s="31"/>
      <c r="B8" s="32"/>
      <c r="C8" s="33"/>
      <c r="D8" s="31"/>
      <c r="E8" s="31"/>
      <c r="F8" s="31"/>
      <c r="G8" s="36" t="str">
        <f aca="false">IF(COUNTA(A8:F8)=0,"",IF(E8="","Falta o código",IF(E8&lt;&gt;TRIM(E8),"Confira o código",IF(COUNTIFS(DuenoID,E8)&gt;1,"Código repetido",IF(NOT(ISNUMBER(B8)),"Confira a data",IF(OR(B8&lt;1,B8&gt;73415,INT(B8)&lt;&gt;B8),"Confira a data",IF(NOT(ISNUMBER(C8)),"Confira o valor",IF(C8&lt;=0,"Valor maior que zero",IF(AND(A8&lt;&gt;"Aporte",A8&lt;&gt;"Retirada"),"Escolha um tipo",IF(COUNTIFS(Medios,D8)&lt;&gt;1,"Escolha um meio","OK"))))))))))</f>
        <v/>
      </c>
      <c r="H8" s="34" t="n">
        <f aca="false">IF(G8="OK",C8,0)</f>
        <v>0</v>
      </c>
    </row>
    <row r="9" customFormat="false" ht="25" hidden="false" customHeight="true" outlineLevel="0" collapsed="false">
      <c r="A9" s="31"/>
      <c r="B9" s="32"/>
      <c r="C9" s="33"/>
      <c r="D9" s="31"/>
      <c r="E9" s="31"/>
      <c r="F9" s="31"/>
      <c r="G9" s="36" t="str">
        <f aca="false">IF(COUNTA(A9:F9)=0,"",IF(E9="","Falta o código",IF(E9&lt;&gt;TRIM(E9),"Confira o código",IF(COUNTIFS(DuenoID,E9)&gt;1,"Código repetido",IF(NOT(ISNUMBER(B9)),"Confira a data",IF(OR(B9&lt;1,B9&gt;73415,INT(B9)&lt;&gt;B9),"Confira a data",IF(NOT(ISNUMBER(C9)),"Confira o valor",IF(C9&lt;=0,"Valor maior que zero",IF(AND(A9&lt;&gt;"Aporte",A9&lt;&gt;"Retirada"),"Escolha um tipo",IF(COUNTIFS(Medios,D9)&lt;&gt;1,"Escolha um meio","OK"))))))))))</f>
        <v/>
      </c>
      <c r="H9" s="34" t="n">
        <f aca="false">IF(G9="OK",C9,0)</f>
        <v>0</v>
      </c>
    </row>
    <row r="10" customFormat="false" ht="25" hidden="false" customHeight="true" outlineLevel="0" collapsed="false">
      <c r="A10" s="31"/>
      <c r="B10" s="32"/>
      <c r="C10" s="33"/>
      <c r="D10" s="31"/>
      <c r="E10" s="31"/>
      <c r="F10" s="31"/>
      <c r="G10" s="36" t="str">
        <f aca="false">IF(COUNTA(A10:F10)=0,"",IF(E10="","Falta o código",IF(E10&lt;&gt;TRIM(E10),"Confira o código",IF(COUNTIFS(DuenoID,E10)&gt;1,"Código repetido",IF(NOT(ISNUMBER(B10)),"Confira a data",IF(OR(B10&lt;1,B10&gt;73415,INT(B10)&lt;&gt;B10),"Confira a data",IF(NOT(ISNUMBER(C10)),"Confira o valor",IF(C10&lt;=0,"Valor maior que zero",IF(AND(A10&lt;&gt;"Aporte",A10&lt;&gt;"Retirada"),"Escolha um tipo",IF(COUNTIFS(Medios,D10)&lt;&gt;1,"Escolha um meio","OK"))))))))))</f>
        <v/>
      </c>
      <c r="H10" s="34" t="n">
        <f aca="false">IF(G10="OK",C10,0)</f>
        <v>0</v>
      </c>
    </row>
    <row r="11" customFormat="false" ht="25" hidden="false" customHeight="true" outlineLevel="0" collapsed="false">
      <c r="A11" s="31"/>
      <c r="B11" s="32"/>
      <c r="C11" s="33"/>
      <c r="D11" s="31"/>
      <c r="E11" s="31"/>
      <c r="F11" s="31"/>
      <c r="G11" s="36" t="str">
        <f aca="false">IF(COUNTA(A11:F11)=0,"",IF(E11="","Falta o código",IF(E11&lt;&gt;TRIM(E11),"Confira o código",IF(COUNTIFS(DuenoID,E11)&gt;1,"Código repetido",IF(NOT(ISNUMBER(B11)),"Confira a data",IF(OR(B11&lt;1,B11&gt;73415,INT(B11)&lt;&gt;B11),"Confira a data",IF(NOT(ISNUMBER(C11)),"Confira o valor",IF(C11&lt;=0,"Valor maior que zero",IF(AND(A11&lt;&gt;"Aporte",A11&lt;&gt;"Retirada"),"Escolha um tipo",IF(COUNTIFS(Medios,D11)&lt;&gt;1,"Escolha um meio","OK"))))))))))</f>
        <v/>
      </c>
      <c r="H11" s="34" t="n">
        <f aca="false">IF(G11="OK",C11,0)</f>
        <v>0</v>
      </c>
    </row>
    <row r="12" customFormat="false" ht="25" hidden="false" customHeight="true" outlineLevel="0" collapsed="false">
      <c r="A12" s="31"/>
      <c r="B12" s="32"/>
      <c r="C12" s="33"/>
      <c r="D12" s="31"/>
      <c r="E12" s="31"/>
      <c r="F12" s="31"/>
      <c r="G12" s="36" t="str">
        <f aca="false">IF(COUNTA(A12:F12)=0,"",IF(E12="","Falta o código",IF(E12&lt;&gt;TRIM(E12),"Confira o código",IF(COUNTIFS(DuenoID,E12)&gt;1,"Código repetido",IF(NOT(ISNUMBER(B12)),"Confira a data",IF(OR(B12&lt;1,B12&gt;73415,INT(B12)&lt;&gt;B12),"Confira a data",IF(NOT(ISNUMBER(C12)),"Confira o valor",IF(C12&lt;=0,"Valor maior que zero",IF(AND(A12&lt;&gt;"Aporte",A12&lt;&gt;"Retirada"),"Escolha um tipo",IF(COUNTIFS(Medios,D12)&lt;&gt;1,"Escolha um meio","OK"))))))))))</f>
        <v/>
      </c>
      <c r="H12" s="34" t="n">
        <f aca="false">IF(G12="OK",C12,0)</f>
        <v>0</v>
      </c>
    </row>
    <row r="13" customFormat="false" ht="25" hidden="false" customHeight="true" outlineLevel="0" collapsed="false">
      <c r="A13" s="31"/>
      <c r="B13" s="32"/>
      <c r="C13" s="33"/>
      <c r="D13" s="31"/>
      <c r="E13" s="31"/>
      <c r="F13" s="31"/>
      <c r="G13" s="36" t="str">
        <f aca="false">IF(COUNTA(A13:F13)=0,"",IF(E13="","Falta o código",IF(E13&lt;&gt;TRIM(E13),"Confira o código",IF(COUNTIFS(DuenoID,E13)&gt;1,"Código repetido",IF(NOT(ISNUMBER(B13)),"Confira a data",IF(OR(B13&lt;1,B13&gt;73415,INT(B13)&lt;&gt;B13),"Confira a data",IF(NOT(ISNUMBER(C13)),"Confira o valor",IF(C13&lt;=0,"Valor maior que zero",IF(AND(A13&lt;&gt;"Aporte",A13&lt;&gt;"Retirada"),"Escolha um tipo",IF(COUNTIFS(Medios,D13)&lt;&gt;1,"Escolha um meio","OK"))))))))))</f>
        <v/>
      </c>
      <c r="H13" s="34" t="n">
        <f aca="false">IF(G13="OK",C13,0)</f>
        <v>0</v>
      </c>
    </row>
    <row r="14" customFormat="false" ht="25" hidden="false" customHeight="true" outlineLevel="0" collapsed="false">
      <c r="A14" s="31"/>
      <c r="B14" s="32"/>
      <c r="C14" s="33"/>
      <c r="D14" s="31"/>
      <c r="E14" s="31"/>
      <c r="F14" s="31"/>
      <c r="G14" s="36" t="str">
        <f aca="false">IF(COUNTA(A14:F14)=0,"",IF(E14="","Falta o código",IF(E14&lt;&gt;TRIM(E14),"Confira o código",IF(COUNTIFS(DuenoID,E14)&gt;1,"Código repetido",IF(NOT(ISNUMBER(B14)),"Confira a data",IF(OR(B14&lt;1,B14&gt;73415,INT(B14)&lt;&gt;B14),"Confira a data",IF(NOT(ISNUMBER(C14)),"Confira o valor",IF(C14&lt;=0,"Valor maior que zero",IF(AND(A14&lt;&gt;"Aporte",A14&lt;&gt;"Retirada"),"Escolha um tipo",IF(COUNTIFS(Medios,D14)&lt;&gt;1,"Escolha um meio","OK"))))))))))</f>
        <v/>
      </c>
      <c r="H14" s="34" t="n">
        <f aca="false">IF(G14="OK",C14,0)</f>
        <v>0</v>
      </c>
    </row>
    <row r="15" customFormat="false" ht="25" hidden="false" customHeight="true" outlineLevel="0" collapsed="false">
      <c r="A15" s="31"/>
      <c r="B15" s="32"/>
      <c r="C15" s="33"/>
      <c r="D15" s="31"/>
      <c r="E15" s="31"/>
      <c r="F15" s="31"/>
      <c r="G15" s="36" t="str">
        <f aca="false">IF(COUNTA(A15:F15)=0,"",IF(E15="","Falta o código",IF(E15&lt;&gt;TRIM(E15),"Confira o código",IF(COUNTIFS(DuenoID,E15)&gt;1,"Código repetido",IF(NOT(ISNUMBER(B15)),"Confira a data",IF(OR(B15&lt;1,B15&gt;73415,INT(B15)&lt;&gt;B15),"Confira a data",IF(NOT(ISNUMBER(C15)),"Confira o valor",IF(C15&lt;=0,"Valor maior que zero",IF(AND(A15&lt;&gt;"Aporte",A15&lt;&gt;"Retirada"),"Escolha um tipo",IF(COUNTIFS(Medios,D15)&lt;&gt;1,"Escolha um meio","OK"))))))))))</f>
        <v/>
      </c>
      <c r="H15" s="34" t="n">
        <f aca="false">IF(G15="OK",C15,0)</f>
        <v>0</v>
      </c>
    </row>
    <row r="16" customFormat="false" ht="25" hidden="false" customHeight="true" outlineLevel="0" collapsed="false">
      <c r="A16" s="31"/>
      <c r="B16" s="32"/>
      <c r="C16" s="33"/>
      <c r="D16" s="31"/>
      <c r="E16" s="31"/>
      <c r="F16" s="31"/>
      <c r="G16" s="36" t="str">
        <f aca="false">IF(COUNTA(A16:F16)=0,"",IF(E16="","Falta o código",IF(E16&lt;&gt;TRIM(E16),"Confira o código",IF(COUNTIFS(DuenoID,E16)&gt;1,"Código repetido",IF(NOT(ISNUMBER(B16)),"Confira a data",IF(OR(B16&lt;1,B16&gt;73415,INT(B16)&lt;&gt;B16),"Confira a data",IF(NOT(ISNUMBER(C16)),"Confira o valor",IF(C16&lt;=0,"Valor maior que zero",IF(AND(A16&lt;&gt;"Aporte",A16&lt;&gt;"Retirada"),"Escolha um tipo",IF(COUNTIFS(Medios,D16)&lt;&gt;1,"Escolha um meio","OK"))))))))))</f>
        <v/>
      </c>
      <c r="H16" s="34" t="n">
        <f aca="false">IF(G16="OK",C16,0)</f>
        <v>0</v>
      </c>
    </row>
    <row r="17" customFormat="false" ht="25" hidden="false" customHeight="true" outlineLevel="0" collapsed="false">
      <c r="A17" s="31"/>
      <c r="B17" s="32"/>
      <c r="C17" s="33"/>
      <c r="D17" s="31"/>
      <c r="E17" s="31"/>
      <c r="F17" s="31"/>
      <c r="G17" s="36" t="str">
        <f aca="false">IF(COUNTA(A17:F17)=0,"",IF(E17="","Falta o código",IF(E17&lt;&gt;TRIM(E17),"Confira o código",IF(COUNTIFS(DuenoID,E17)&gt;1,"Código repetido",IF(NOT(ISNUMBER(B17)),"Confira a data",IF(OR(B17&lt;1,B17&gt;73415,INT(B17)&lt;&gt;B17),"Confira a data",IF(NOT(ISNUMBER(C17)),"Confira o valor",IF(C17&lt;=0,"Valor maior que zero",IF(AND(A17&lt;&gt;"Aporte",A17&lt;&gt;"Retirada"),"Escolha um tipo",IF(COUNTIFS(Medios,D17)&lt;&gt;1,"Escolha um meio","OK"))))))))))</f>
        <v/>
      </c>
      <c r="H17" s="34" t="n">
        <f aca="false">IF(G17="OK",C17,0)</f>
        <v>0</v>
      </c>
    </row>
    <row r="18" customFormat="false" ht="25" hidden="false" customHeight="true" outlineLevel="0" collapsed="false">
      <c r="A18" s="31"/>
      <c r="B18" s="32"/>
      <c r="C18" s="33"/>
      <c r="D18" s="31"/>
      <c r="E18" s="31"/>
      <c r="F18" s="31"/>
      <c r="G18" s="36" t="str">
        <f aca="false">IF(COUNTA(A18:F18)=0,"",IF(E18="","Falta o código",IF(E18&lt;&gt;TRIM(E18),"Confira o código",IF(COUNTIFS(DuenoID,E18)&gt;1,"Código repetido",IF(NOT(ISNUMBER(B18)),"Confira a data",IF(OR(B18&lt;1,B18&gt;73415,INT(B18)&lt;&gt;B18),"Confira a data",IF(NOT(ISNUMBER(C18)),"Confira o valor",IF(C18&lt;=0,"Valor maior que zero",IF(AND(A18&lt;&gt;"Aporte",A18&lt;&gt;"Retirada"),"Escolha um tipo",IF(COUNTIFS(Medios,D18)&lt;&gt;1,"Escolha um meio","OK"))))))))))</f>
        <v/>
      </c>
      <c r="H18" s="34" t="n">
        <f aca="false">IF(G18="OK",C18,0)</f>
        <v>0</v>
      </c>
    </row>
    <row r="19" customFormat="false" ht="25" hidden="false" customHeight="true" outlineLevel="0" collapsed="false">
      <c r="A19" s="31"/>
      <c r="B19" s="32"/>
      <c r="C19" s="33"/>
      <c r="D19" s="31"/>
      <c r="E19" s="31"/>
      <c r="F19" s="31"/>
      <c r="G19" s="36" t="str">
        <f aca="false">IF(COUNTA(A19:F19)=0,"",IF(E19="","Falta o código",IF(E19&lt;&gt;TRIM(E19),"Confira o código",IF(COUNTIFS(DuenoID,E19)&gt;1,"Código repetido",IF(NOT(ISNUMBER(B19)),"Confira a data",IF(OR(B19&lt;1,B19&gt;73415,INT(B19)&lt;&gt;B19),"Confira a data",IF(NOT(ISNUMBER(C19)),"Confira o valor",IF(C19&lt;=0,"Valor maior que zero",IF(AND(A19&lt;&gt;"Aporte",A19&lt;&gt;"Retirada"),"Escolha um tipo",IF(COUNTIFS(Medios,D19)&lt;&gt;1,"Escolha um meio","OK"))))))))))</f>
        <v/>
      </c>
      <c r="H19" s="34" t="n">
        <f aca="false">IF(G19="OK",C19,0)</f>
        <v>0</v>
      </c>
    </row>
    <row r="20" customFormat="false" ht="25" hidden="false" customHeight="true" outlineLevel="0" collapsed="false">
      <c r="A20" s="31"/>
      <c r="B20" s="32"/>
      <c r="C20" s="33"/>
      <c r="D20" s="31"/>
      <c r="E20" s="31"/>
      <c r="F20" s="31"/>
      <c r="G20" s="36" t="str">
        <f aca="false">IF(COUNTA(A20:F20)=0,"",IF(E20="","Falta o código",IF(E20&lt;&gt;TRIM(E20),"Confira o código",IF(COUNTIFS(DuenoID,E20)&gt;1,"Código repetido",IF(NOT(ISNUMBER(B20)),"Confira a data",IF(OR(B20&lt;1,B20&gt;73415,INT(B20)&lt;&gt;B20),"Confira a data",IF(NOT(ISNUMBER(C20)),"Confira o valor",IF(C20&lt;=0,"Valor maior que zero",IF(AND(A20&lt;&gt;"Aporte",A20&lt;&gt;"Retirada"),"Escolha um tipo",IF(COUNTIFS(Medios,D20)&lt;&gt;1,"Escolha um meio","OK"))))))))))</f>
        <v/>
      </c>
      <c r="H20" s="34" t="n">
        <f aca="false">IF(G20="OK",C20,0)</f>
        <v>0</v>
      </c>
    </row>
    <row r="21" customFormat="false" ht="25" hidden="false" customHeight="true" outlineLevel="0" collapsed="false">
      <c r="A21" s="31"/>
      <c r="B21" s="32"/>
      <c r="C21" s="33"/>
      <c r="D21" s="31"/>
      <c r="E21" s="31"/>
      <c r="F21" s="31"/>
      <c r="G21" s="36" t="str">
        <f aca="false">IF(COUNTA(A21:F21)=0,"",IF(E21="","Falta o código",IF(E21&lt;&gt;TRIM(E21),"Confira o código",IF(COUNTIFS(DuenoID,E21)&gt;1,"Código repetido",IF(NOT(ISNUMBER(B21)),"Confira a data",IF(OR(B21&lt;1,B21&gt;73415,INT(B21)&lt;&gt;B21),"Confira a data",IF(NOT(ISNUMBER(C21)),"Confira o valor",IF(C21&lt;=0,"Valor maior que zero",IF(AND(A21&lt;&gt;"Aporte",A21&lt;&gt;"Retirada"),"Escolha um tipo",IF(COUNTIFS(Medios,D21)&lt;&gt;1,"Escolha um meio","OK"))))))))))</f>
        <v/>
      </c>
      <c r="H21" s="34" t="n">
        <f aca="false">IF(G21="OK",C21,0)</f>
        <v>0</v>
      </c>
    </row>
    <row r="22" customFormat="false" ht="25" hidden="false" customHeight="true" outlineLevel="0" collapsed="false">
      <c r="A22" s="31"/>
      <c r="B22" s="32"/>
      <c r="C22" s="33"/>
      <c r="D22" s="31"/>
      <c r="E22" s="31"/>
      <c r="F22" s="31"/>
      <c r="G22" s="36" t="str">
        <f aca="false">IF(COUNTA(A22:F22)=0,"",IF(E22="","Falta o código",IF(E22&lt;&gt;TRIM(E22),"Confira o código",IF(COUNTIFS(DuenoID,E22)&gt;1,"Código repetido",IF(NOT(ISNUMBER(B22)),"Confira a data",IF(OR(B22&lt;1,B22&gt;73415,INT(B22)&lt;&gt;B22),"Confira a data",IF(NOT(ISNUMBER(C22)),"Confira o valor",IF(C22&lt;=0,"Valor maior que zero",IF(AND(A22&lt;&gt;"Aporte",A22&lt;&gt;"Retirada"),"Escolha um tipo",IF(COUNTIFS(Medios,D22)&lt;&gt;1,"Escolha um meio","OK"))))))))))</f>
        <v/>
      </c>
      <c r="H22" s="34" t="n">
        <f aca="false">IF(G22="OK",C22,0)</f>
        <v>0</v>
      </c>
    </row>
    <row r="23" customFormat="false" ht="25" hidden="false" customHeight="true" outlineLevel="0" collapsed="false">
      <c r="A23" s="31"/>
      <c r="B23" s="32"/>
      <c r="C23" s="33"/>
      <c r="D23" s="31"/>
      <c r="E23" s="31"/>
      <c r="F23" s="31"/>
      <c r="G23" s="36" t="str">
        <f aca="false">IF(COUNTA(A23:F23)=0,"",IF(E23="","Falta o código",IF(E23&lt;&gt;TRIM(E23),"Confira o código",IF(COUNTIFS(DuenoID,E23)&gt;1,"Código repetido",IF(NOT(ISNUMBER(B23)),"Confira a data",IF(OR(B23&lt;1,B23&gt;73415,INT(B23)&lt;&gt;B23),"Confira a data",IF(NOT(ISNUMBER(C23)),"Confira o valor",IF(C23&lt;=0,"Valor maior que zero",IF(AND(A23&lt;&gt;"Aporte",A23&lt;&gt;"Retirada"),"Escolha um tipo",IF(COUNTIFS(Medios,D23)&lt;&gt;1,"Escolha um meio","OK"))))))))))</f>
        <v/>
      </c>
      <c r="H23" s="34" t="n">
        <f aca="false">IF(G23="OK",C23,0)</f>
        <v>0</v>
      </c>
    </row>
    <row r="24" customFormat="false" ht="25" hidden="false" customHeight="true" outlineLevel="0" collapsed="false">
      <c r="A24" s="31"/>
      <c r="B24" s="32"/>
      <c r="C24" s="33"/>
      <c r="D24" s="31"/>
      <c r="E24" s="31"/>
      <c r="F24" s="31"/>
      <c r="G24" s="36" t="str">
        <f aca="false">IF(COUNTA(A24:F24)=0,"",IF(E24="","Falta o código",IF(E24&lt;&gt;TRIM(E24),"Confira o código",IF(COUNTIFS(DuenoID,E24)&gt;1,"Código repetido",IF(NOT(ISNUMBER(B24)),"Confira a data",IF(OR(B24&lt;1,B24&gt;73415,INT(B24)&lt;&gt;B24),"Confira a data",IF(NOT(ISNUMBER(C24)),"Confira o valor",IF(C24&lt;=0,"Valor maior que zero",IF(AND(A24&lt;&gt;"Aporte",A24&lt;&gt;"Retirada"),"Escolha um tipo",IF(COUNTIFS(Medios,D24)&lt;&gt;1,"Escolha um meio","OK"))))))))))</f>
        <v/>
      </c>
      <c r="H24" s="34" t="n">
        <f aca="false">IF(G24="OK",C24,0)</f>
        <v>0</v>
      </c>
    </row>
    <row r="25" customFormat="false" ht="25" hidden="false" customHeight="true" outlineLevel="0" collapsed="false">
      <c r="A25" s="31"/>
      <c r="B25" s="32"/>
      <c r="C25" s="33"/>
      <c r="D25" s="31"/>
      <c r="E25" s="31"/>
      <c r="F25" s="31"/>
      <c r="G25" s="36" t="str">
        <f aca="false">IF(COUNTA(A25:F25)=0,"",IF(E25="","Falta o código",IF(E25&lt;&gt;TRIM(E25),"Confira o código",IF(COUNTIFS(DuenoID,E25)&gt;1,"Código repetido",IF(NOT(ISNUMBER(B25)),"Confira a data",IF(OR(B25&lt;1,B25&gt;73415,INT(B25)&lt;&gt;B25),"Confira a data",IF(NOT(ISNUMBER(C25)),"Confira o valor",IF(C25&lt;=0,"Valor maior que zero",IF(AND(A25&lt;&gt;"Aporte",A25&lt;&gt;"Retirada"),"Escolha um tipo",IF(COUNTIFS(Medios,D25)&lt;&gt;1,"Escolha um meio","OK"))))))))))</f>
        <v/>
      </c>
      <c r="H25" s="34" t="n">
        <f aca="false">IF(G25="OK",C25,0)</f>
        <v>0</v>
      </c>
    </row>
    <row r="26" customFormat="false" ht="25" hidden="false" customHeight="true" outlineLevel="0" collapsed="false">
      <c r="A26" s="31"/>
      <c r="B26" s="32"/>
      <c r="C26" s="33"/>
      <c r="D26" s="31"/>
      <c r="E26" s="31"/>
      <c r="F26" s="31"/>
      <c r="G26" s="36" t="str">
        <f aca="false">IF(COUNTA(A26:F26)=0,"",IF(E26="","Falta o código",IF(E26&lt;&gt;TRIM(E26),"Confira o código",IF(COUNTIFS(DuenoID,E26)&gt;1,"Código repetido",IF(NOT(ISNUMBER(B26)),"Confira a data",IF(OR(B26&lt;1,B26&gt;73415,INT(B26)&lt;&gt;B26),"Confira a data",IF(NOT(ISNUMBER(C26)),"Confira o valor",IF(C26&lt;=0,"Valor maior que zero",IF(AND(A26&lt;&gt;"Aporte",A26&lt;&gt;"Retirada"),"Escolha um tipo",IF(COUNTIFS(Medios,D26)&lt;&gt;1,"Escolha um meio","OK"))))))))))</f>
        <v/>
      </c>
      <c r="H26" s="34" t="n">
        <f aca="false">IF(G26="OK",C26,0)</f>
        <v>0</v>
      </c>
    </row>
    <row r="27" customFormat="false" ht="25" hidden="false" customHeight="true" outlineLevel="0" collapsed="false">
      <c r="A27" s="31"/>
      <c r="B27" s="32"/>
      <c r="C27" s="33"/>
      <c r="D27" s="31"/>
      <c r="E27" s="31"/>
      <c r="F27" s="31"/>
      <c r="G27" s="36" t="str">
        <f aca="false">IF(COUNTA(A27:F27)=0,"",IF(E27="","Falta o código",IF(E27&lt;&gt;TRIM(E27),"Confira o código",IF(COUNTIFS(DuenoID,E27)&gt;1,"Código repetido",IF(NOT(ISNUMBER(B27)),"Confira a data",IF(OR(B27&lt;1,B27&gt;73415,INT(B27)&lt;&gt;B27),"Confira a data",IF(NOT(ISNUMBER(C27)),"Confira o valor",IF(C27&lt;=0,"Valor maior que zero",IF(AND(A27&lt;&gt;"Aporte",A27&lt;&gt;"Retirada"),"Escolha um tipo",IF(COUNTIFS(Medios,D27)&lt;&gt;1,"Escolha um meio","OK"))))))))))</f>
        <v/>
      </c>
      <c r="H27" s="34" t="n">
        <f aca="false">IF(G27="OK",C27,0)</f>
        <v>0</v>
      </c>
    </row>
    <row r="28" customFormat="false" ht="25" hidden="false" customHeight="true" outlineLevel="0" collapsed="false">
      <c r="A28" s="31"/>
      <c r="B28" s="32"/>
      <c r="C28" s="33"/>
      <c r="D28" s="31"/>
      <c r="E28" s="31"/>
      <c r="F28" s="31"/>
      <c r="G28" s="36" t="str">
        <f aca="false">IF(COUNTA(A28:F28)=0,"",IF(E28="","Falta o código",IF(E28&lt;&gt;TRIM(E28),"Confira o código",IF(COUNTIFS(DuenoID,E28)&gt;1,"Código repetido",IF(NOT(ISNUMBER(B28)),"Confira a data",IF(OR(B28&lt;1,B28&gt;73415,INT(B28)&lt;&gt;B28),"Confira a data",IF(NOT(ISNUMBER(C28)),"Confira o valor",IF(C28&lt;=0,"Valor maior que zero",IF(AND(A28&lt;&gt;"Aporte",A28&lt;&gt;"Retirada"),"Escolha um tipo",IF(COUNTIFS(Medios,D28)&lt;&gt;1,"Escolha um meio","OK"))))))))))</f>
        <v/>
      </c>
      <c r="H28" s="34" t="n">
        <f aca="false">IF(G28="OK",C28,0)</f>
        <v>0</v>
      </c>
    </row>
    <row r="29" customFormat="false" ht="25" hidden="false" customHeight="true" outlineLevel="0" collapsed="false">
      <c r="A29" s="31"/>
      <c r="B29" s="32"/>
      <c r="C29" s="33"/>
      <c r="D29" s="31"/>
      <c r="E29" s="31"/>
      <c r="F29" s="31"/>
      <c r="G29" s="36" t="str">
        <f aca="false">IF(COUNTA(A29:F29)=0,"",IF(E29="","Falta o código",IF(E29&lt;&gt;TRIM(E29),"Confira o código",IF(COUNTIFS(DuenoID,E29)&gt;1,"Código repetido",IF(NOT(ISNUMBER(B29)),"Confira a data",IF(OR(B29&lt;1,B29&gt;73415,INT(B29)&lt;&gt;B29),"Confira a data",IF(NOT(ISNUMBER(C29)),"Confira o valor",IF(C29&lt;=0,"Valor maior que zero",IF(AND(A29&lt;&gt;"Aporte",A29&lt;&gt;"Retirada"),"Escolha um tipo",IF(COUNTIFS(Medios,D29)&lt;&gt;1,"Escolha um meio","OK"))))))))))</f>
        <v/>
      </c>
      <c r="H29" s="34" t="n">
        <f aca="false">IF(G29="OK",C29,0)</f>
        <v>0</v>
      </c>
    </row>
    <row r="30" customFormat="false" ht="25" hidden="false" customHeight="true" outlineLevel="0" collapsed="false">
      <c r="A30" s="31"/>
      <c r="B30" s="32"/>
      <c r="C30" s="33"/>
      <c r="D30" s="31"/>
      <c r="E30" s="31"/>
      <c r="F30" s="31"/>
      <c r="G30" s="36" t="str">
        <f aca="false">IF(COUNTA(A30:F30)=0,"",IF(E30="","Falta o código",IF(E30&lt;&gt;TRIM(E30),"Confira o código",IF(COUNTIFS(DuenoID,E30)&gt;1,"Código repetido",IF(NOT(ISNUMBER(B30)),"Confira a data",IF(OR(B30&lt;1,B30&gt;73415,INT(B30)&lt;&gt;B30),"Confira a data",IF(NOT(ISNUMBER(C30)),"Confira o valor",IF(C30&lt;=0,"Valor maior que zero",IF(AND(A30&lt;&gt;"Aporte",A30&lt;&gt;"Retirada"),"Escolha um tipo",IF(COUNTIFS(Medios,D30)&lt;&gt;1,"Escolha um meio","OK"))))))))))</f>
        <v/>
      </c>
      <c r="H30" s="34" t="n">
        <f aca="false">IF(G30="OK",C30,0)</f>
        <v>0</v>
      </c>
    </row>
    <row r="31" customFormat="false" ht="25" hidden="false" customHeight="true" outlineLevel="0" collapsed="false">
      <c r="A31" s="31"/>
      <c r="B31" s="32"/>
      <c r="C31" s="33"/>
      <c r="D31" s="31"/>
      <c r="E31" s="31"/>
      <c r="F31" s="31"/>
      <c r="G31" s="36" t="str">
        <f aca="false">IF(COUNTA(A31:F31)=0,"",IF(E31="","Falta o código",IF(E31&lt;&gt;TRIM(E31),"Confira o código",IF(COUNTIFS(DuenoID,E31)&gt;1,"Código repetido",IF(NOT(ISNUMBER(B31)),"Confira a data",IF(OR(B31&lt;1,B31&gt;73415,INT(B31)&lt;&gt;B31),"Confira a data",IF(NOT(ISNUMBER(C31)),"Confira o valor",IF(C31&lt;=0,"Valor maior que zero",IF(AND(A31&lt;&gt;"Aporte",A31&lt;&gt;"Retirada"),"Escolha um tipo",IF(COUNTIFS(Medios,D31)&lt;&gt;1,"Escolha um meio","OK"))))))))))</f>
        <v/>
      </c>
      <c r="H31" s="34" t="n">
        <f aca="false">IF(G31="OK",C31,0)</f>
        <v>0</v>
      </c>
    </row>
    <row r="32" customFormat="false" ht="25" hidden="false" customHeight="true" outlineLevel="0" collapsed="false">
      <c r="A32" s="31"/>
      <c r="B32" s="32"/>
      <c r="C32" s="33"/>
      <c r="D32" s="31"/>
      <c r="E32" s="31"/>
      <c r="F32" s="31"/>
      <c r="G32" s="36" t="str">
        <f aca="false">IF(COUNTA(A32:F32)=0,"",IF(E32="","Falta o código",IF(E32&lt;&gt;TRIM(E32),"Confira o código",IF(COUNTIFS(DuenoID,E32)&gt;1,"Código repetido",IF(NOT(ISNUMBER(B32)),"Confira a data",IF(OR(B32&lt;1,B32&gt;73415,INT(B32)&lt;&gt;B32),"Confira a data",IF(NOT(ISNUMBER(C32)),"Confira o valor",IF(C32&lt;=0,"Valor maior que zero",IF(AND(A32&lt;&gt;"Aporte",A32&lt;&gt;"Retirada"),"Escolha um tipo",IF(COUNTIFS(Medios,D32)&lt;&gt;1,"Escolha um meio","OK"))))))))))</f>
        <v/>
      </c>
      <c r="H32" s="34" t="n">
        <f aca="false">IF(G32="OK",C32,0)</f>
        <v>0</v>
      </c>
    </row>
    <row r="33" customFormat="false" ht="25" hidden="false" customHeight="true" outlineLevel="0" collapsed="false">
      <c r="A33" s="31"/>
      <c r="B33" s="32"/>
      <c r="C33" s="33"/>
      <c r="D33" s="31"/>
      <c r="E33" s="31"/>
      <c r="F33" s="31"/>
      <c r="G33" s="36" t="str">
        <f aca="false">IF(COUNTA(A33:F33)=0,"",IF(E33="","Falta o código",IF(E33&lt;&gt;TRIM(E33),"Confira o código",IF(COUNTIFS(DuenoID,E33)&gt;1,"Código repetido",IF(NOT(ISNUMBER(B33)),"Confira a data",IF(OR(B33&lt;1,B33&gt;73415,INT(B33)&lt;&gt;B33),"Confira a data",IF(NOT(ISNUMBER(C33)),"Confira o valor",IF(C33&lt;=0,"Valor maior que zero",IF(AND(A33&lt;&gt;"Aporte",A33&lt;&gt;"Retirada"),"Escolha um tipo",IF(COUNTIFS(Medios,D33)&lt;&gt;1,"Escolha um meio","OK"))))))))))</f>
        <v/>
      </c>
      <c r="H33" s="34" t="n">
        <f aca="false">IF(G33="OK",C33,0)</f>
        <v>0</v>
      </c>
    </row>
    <row r="34" customFormat="false" ht="25" hidden="false" customHeight="true" outlineLevel="0" collapsed="false">
      <c r="A34" s="31"/>
      <c r="B34" s="32"/>
      <c r="C34" s="33"/>
      <c r="D34" s="31"/>
      <c r="E34" s="31"/>
      <c r="F34" s="31"/>
      <c r="G34" s="36" t="str">
        <f aca="false">IF(COUNTA(A34:F34)=0,"",IF(E34="","Falta o código",IF(E34&lt;&gt;TRIM(E34),"Confira o código",IF(COUNTIFS(DuenoID,E34)&gt;1,"Código repetido",IF(NOT(ISNUMBER(B34)),"Confira a data",IF(OR(B34&lt;1,B34&gt;73415,INT(B34)&lt;&gt;B34),"Confira a data",IF(NOT(ISNUMBER(C34)),"Confira o valor",IF(C34&lt;=0,"Valor maior que zero",IF(AND(A34&lt;&gt;"Aporte",A34&lt;&gt;"Retirada"),"Escolha um tipo",IF(COUNTIFS(Medios,D34)&lt;&gt;1,"Escolha um meio","OK"))))))))))</f>
        <v/>
      </c>
      <c r="H34" s="34" t="n">
        <f aca="false">IF(G34="OK",C34,0)</f>
        <v>0</v>
      </c>
    </row>
    <row r="35" customFormat="false" ht="25" hidden="false" customHeight="true" outlineLevel="0" collapsed="false">
      <c r="A35" s="31"/>
      <c r="B35" s="32"/>
      <c r="C35" s="33"/>
      <c r="D35" s="31"/>
      <c r="E35" s="31"/>
      <c r="F35" s="31"/>
      <c r="G35" s="36" t="str">
        <f aca="false">IF(COUNTA(A35:F35)=0,"",IF(E35="","Falta o código",IF(E35&lt;&gt;TRIM(E35),"Confira o código",IF(COUNTIFS(DuenoID,E35)&gt;1,"Código repetido",IF(NOT(ISNUMBER(B35)),"Confira a data",IF(OR(B35&lt;1,B35&gt;73415,INT(B35)&lt;&gt;B35),"Confira a data",IF(NOT(ISNUMBER(C35)),"Confira o valor",IF(C35&lt;=0,"Valor maior que zero",IF(AND(A35&lt;&gt;"Aporte",A35&lt;&gt;"Retirada"),"Escolha um tipo",IF(COUNTIFS(Medios,D35)&lt;&gt;1,"Escolha um meio","OK"))))))))))</f>
        <v/>
      </c>
      <c r="H35" s="34" t="n">
        <f aca="false">IF(G35="OK",C35,0)</f>
        <v>0</v>
      </c>
    </row>
    <row r="36" customFormat="false" ht="25" hidden="false" customHeight="true" outlineLevel="0" collapsed="false">
      <c r="A36" s="31"/>
      <c r="B36" s="32"/>
      <c r="C36" s="33"/>
      <c r="D36" s="31"/>
      <c r="E36" s="31"/>
      <c r="F36" s="31"/>
      <c r="G36" s="36" t="str">
        <f aca="false">IF(COUNTA(A36:F36)=0,"",IF(E36="","Falta o código",IF(E36&lt;&gt;TRIM(E36),"Confira o código",IF(COUNTIFS(DuenoID,E36)&gt;1,"Código repetido",IF(NOT(ISNUMBER(B36)),"Confira a data",IF(OR(B36&lt;1,B36&gt;73415,INT(B36)&lt;&gt;B36),"Confira a data",IF(NOT(ISNUMBER(C36)),"Confira o valor",IF(C36&lt;=0,"Valor maior que zero",IF(AND(A36&lt;&gt;"Aporte",A36&lt;&gt;"Retirada"),"Escolha um tipo",IF(COUNTIFS(Medios,D36)&lt;&gt;1,"Escolha um meio","OK"))))))))))</f>
        <v/>
      </c>
      <c r="H36" s="34" t="n">
        <f aca="false">IF(G36="OK",C36,0)</f>
        <v>0</v>
      </c>
    </row>
    <row r="37" customFormat="false" ht="25" hidden="false" customHeight="true" outlineLevel="0" collapsed="false">
      <c r="A37" s="31"/>
      <c r="B37" s="32"/>
      <c r="C37" s="33"/>
      <c r="D37" s="31"/>
      <c r="E37" s="31"/>
      <c r="F37" s="31"/>
      <c r="G37" s="36" t="str">
        <f aca="false">IF(COUNTA(A37:F37)=0,"",IF(E37="","Falta o código",IF(E37&lt;&gt;TRIM(E37),"Confira o código",IF(COUNTIFS(DuenoID,E37)&gt;1,"Código repetido",IF(NOT(ISNUMBER(B37)),"Confira a data",IF(OR(B37&lt;1,B37&gt;73415,INT(B37)&lt;&gt;B37),"Confira a data",IF(NOT(ISNUMBER(C37)),"Confira o valor",IF(C37&lt;=0,"Valor maior que zero",IF(AND(A37&lt;&gt;"Aporte",A37&lt;&gt;"Retirada"),"Escolha um tipo",IF(COUNTIFS(Medios,D37)&lt;&gt;1,"Escolha um meio","OK"))))))))))</f>
        <v/>
      </c>
      <c r="H37" s="34" t="n">
        <f aca="false">IF(G37="OK",C37,0)</f>
        <v>0</v>
      </c>
    </row>
    <row r="38" customFormat="false" ht="25" hidden="false" customHeight="true" outlineLevel="0" collapsed="false">
      <c r="A38" s="31"/>
      <c r="B38" s="32"/>
      <c r="C38" s="33"/>
      <c r="D38" s="31"/>
      <c r="E38" s="31"/>
      <c r="F38" s="31"/>
      <c r="G38" s="36" t="str">
        <f aca="false">IF(COUNTA(A38:F38)=0,"",IF(E38="","Falta o código",IF(E38&lt;&gt;TRIM(E38),"Confira o código",IF(COUNTIFS(DuenoID,E38)&gt;1,"Código repetido",IF(NOT(ISNUMBER(B38)),"Confira a data",IF(OR(B38&lt;1,B38&gt;73415,INT(B38)&lt;&gt;B38),"Confira a data",IF(NOT(ISNUMBER(C38)),"Confira o valor",IF(C38&lt;=0,"Valor maior que zero",IF(AND(A38&lt;&gt;"Aporte",A38&lt;&gt;"Retirada"),"Escolha um tipo",IF(COUNTIFS(Medios,D38)&lt;&gt;1,"Escolha um meio","OK"))))))))))</f>
        <v/>
      </c>
      <c r="H38" s="34" t="n">
        <f aca="false">IF(G38="OK",C38,0)</f>
        <v>0</v>
      </c>
    </row>
    <row r="39" customFormat="false" ht="25" hidden="false" customHeight="true" outlineLevel="0" collapsed="false">
      <c r="A39" s="31"/>
      <c r="B39" s="32"/>
      <c r="C39" s="33"/>
      <c r="D39" s="31"/>
      <c r="E39" s="31"/>
      <c r="F39" s="31"/>
      <c r="G39" s="36" t="str">
        <f aca="false">IF(COUNTA(A39:F39)=0,"",IF(E39="","Falta o código",IF(E39&lt;&gt;TRIM(E39),"Confira o código",IF(COUNTIFS(DuenoID,E39)&gt;1,"Código repetido",IF(NOT(ISNUMBER(B39)),"Confira a data",IF(OR(B39&lt;1,B39&gt;73415,INT(B39)&lt;&gt;B39),"Confira a data",IF(NOT(ISNUMBER(C39)),"Confira o valor",IF(C39&lt;=0,"Valor maior que zero",IF(AND(A39&lt;&gt;"Aporte",A39&lt;&gt;"Retirada"),"Escolha um tipo",IF(COUNTIFS(Medios,D39)&lt;&gt;1,"Escolha um meio","OK"))))))))))</f>
        <v/>
      </c>
      <c r="H39" s="34" t="n">
        <f aca="false">IF(G39="OK",C39,0)</f>
        <v>0</v>
      </c>
    </row>
    <row r="40" customFormat="false" ht="25" hidden="false" customHeight="true" outlineLevel="0" collapsed="false">
      <c r="A40" s="31"/>
      <c r="B40" s="32"/>
      <c r="C40" s="33"/>
      <c r="D40" s="31"/>
      <c r="E40" s="31"/>
      <c r="F40" s="31"/>
      <c r="G40" s="36" t="str">
        <f aca="false">IF(COUNTA(A40:F40)=0,"",IF(E40="","Falta o código",IF(E40&lt;&gt;TRIM(E40),"Confira o código",IF(COUNTIFS(DuenoID,E40)&gt;1,"Código repetido",IF(NOT(ISNUMBER(B40)),"Confira a data",IF(OR(B40&lt;1,B40&gt;73415,INT(B40)&lt;&gt;B40),"Confira a data",IF(NOT(ISNUMBER(C40)),"Confira o valor",IF(C40&lt;=0,"Valor maior que zero",IF(AND(A40&lt;&gt;"Aporte",A40&lt;&gt;"Retirada"),"Escolha um tipo",IF(COUNTIFS(Medios,D40)&lt;&gt;1,"Escolha um meio","OK"))))))))))</f>
        <v/>
      </c>
      <c r="H40" s="34" t="n">
        <f aca="false">IF(G40="OK",C40,0)</f>
        <v>0</v>
      </c>
    </row>
    <row r="41" customFormat="false" ht="25" hidden="false" customHeight="true" outlineLevel="0" collapsed="false">
      <c r="A41" s="31"/>
      <c r="B41" s="32"/>
      <c r="C41" s="33"/>
      <c r="D41" s="31"/>
      <c r="E41" s="31"/>
      <c r="F41" s="31"/>
      <c r="G41" s="36" t="str">
        <f aca="false">IF(COUNTA(A41:F41)=0,"",IF(E41="","Falta o código",IF(E41&lt;&gt;TRIM(E41),"Confira o código",IF(COUNTIFS(DuenoID,E41)&gt;1,"Código repetido",IF(NOT(ISNUMBER(B41)),"Confira a data",IF(OR(B41&lt;1,B41&gt;73415,INT(B41)&lt;&gt;B41),"Confira a data",IF(NOT(ISNUMBER(C41)),"Confira o valor",IF(C41&lt;=0,"Valor maior que zero",IF(AND(A41&lt;&gt;"Aporte",A41&lt;&gt;"Retirada"),"Escolha um tipo",IF(COUNTIFS(Medios,D41)&lt;&gt;1,"Escolha um meio","OK"))))))))))</f>
        <v/>
      </c>
      <c r="H41" s="34" t="n">
        <f aca="false">IF(G41="OK",C41,0)</f>
        <v>0</v>
      </c>
    </row>
    <row r="42" customFormat="false" ht="25" hidden="false" customHeight="true" outlineLevel="0" collapsed="false">
      <c r="A42" s="31"/>
      <c r="B42" s="32"/>
      <c r="C42" s="33"/>
      <c r="D42" s="31"/>
      <c r="E42" s="31"/>
      <c r="F42" s="31"/>
      <c r="G42" s="36" t="str">
        <f aca="false">IF(COUNTA(A42:F42)=0,"",IF(E42="","Falta o código",IF(E42&lt;&gt;TRIM(E42),"Confira o código",IF(COUNTIFS(DuenoID,E42)&gt;1,"Código repetido",IF(NOT(ISNUMBER(B42)),"Confira a data",IF(OR(B42&lt;1,B42&gt;73415,INT(B42)&lt;&gt;B42),"Confira a data",IF(NOT(ISNUMBER(C42)),"Confira o valor",IF(C42&lt;=0,"Valor maior que zero",IF(AND(A42&lt;&gt;"Aporte",A42&lt;&gt;"Retirada"),"Escolha um tipo",IF(COUNTIFS(Medios,D42)&lt;&gt;1,"Escolha um meio","OK"))))))))))</f>
        <v/>
      </c>
      <c r="H42" s="34" t="n">
        <f aca="false">IF(G42="OK",C42,0)</f>
        <v>0</v>
      </c>
    </row>
    <row r="43" customFormat="false" ht="25" hidden="false" customHeight="true" outlineLevel="0" collapsed="false">
      <c r="A43" s="31"/>
      <c r="B43" s="32"/>
      <c r="C43" s="33"/>
      <c r="D43" s="31"/>
      <c r="E43" s="31"/>
      <c r="F43" s="31"/>
      <c r="G43" s="36" t="str">
        <f aca="false">IF(COUNTA(A43:F43)=0,"",IF(E43="","Falta o código",IF(E43&lt;&gt;TRIM(E43),"Confira o código",IF(COUNTIFS(DuenoID,E43)&gt;1,"Código repetido",IF(NOT(ISNUMBER(B43)),"Confira a data",IF(OR(B43&lt;1,B43&gt;73415,INT(B43)&lt;&gt;B43),"Confira a data",IF(NOT(ISNUMBER(C43)),"Confira o valor",IF(C43&lt;=0,"Valor maior que zero",IF(AND(A43&lt;&gt;"Aporte",A43&lt;&gt;"Retirada"),"Escolha um tipo",IF(COUNTIFS(Medios,D43)&lt;&gt;1,"Escolha um meio","OK"))))))))))</f>
        <v/>
      </c>
      <c r="H43" s="34" t="n">
        <f aca="false">IF(G43="OK",C43,0)</f>
        <v>0</v>
      </c>
    </row>
    <row r="44" customFormat="false" ht="25" hidden="false" customHeight="true" outlineLevel="0" collapsed="false">
      <c r="A44" s="31"/>
      <c r="B44" s="32"/>
      <c r="C44" s="33"/>
      <c r="D44" s="31"/>
      <c r="E44" s="31"/>
      <c r="F44" s="31"/>
      <c r="G44" s="36" t="str">
        <f aca="false">IF(COUNTA(A44:F44)=0,"",IF(E44="","Falta o código",IF(E44&lt;&gt;TRIM(E44),"Confira o código",IF(COUNTIFS(DuenoID,E44)&gt;1,"Código repetido",IF(NOT(ISNUMBER(B44)),"Confira a data",IF(OR(B44&lt;1,B44&gt;73415,INT(B44)&lt;&gt;B44),"Confira a data",IF(NOT(ISNUMBER(C44)),"Confira o valor",IF(C44&lt;=0,"Valor maior que zero",IF(AND(A44&lt;&gt;"Aporte",A44&lt;&gt;"Retirada"),"Escolha um tipo",IF(COUNTIFS(Medios,D44)&lt;&gt;1,"Escolha um meio","OK"))))))))))</f>
        <v/>
      </c>
      <c r="H44" s="34" t="n">
        <f aca="false">IF(G44="OK",C44,0)</f>
        <v>0</v>
      </c>
    </row>
    <row r="45" customFormat="false" ht="25" hidden="false" customHeight="true" outlineLevel="0" collapsed="false">
      <c r="A45" s="31"/>
      <c r="B45" s="32"/>
      <c r="C45" s="33"/>
      <c r="D45" s="31"/>
      <c r="E45" s="31"/>
      <c r="F45" s="31"/>
      <c r="G45" s="36" t="str">
        <f aca="false">IF(COUNTA(A45:F45)=0,"",IF(E45="","Falta o código",IF(E45&lt;&gt;TRIM(E45),"Confira o código",IF(COUNTIFS(DuenoID,E45)&gt;1,"Código repetido",IF(NOT(ISNUMBER(B45)),"Confira a data",IF(OR(B45&lt;1,B45&gt;73415,INT(B45)&lt;&gt;B45),"Confira a data",IF(NOT(ISNUMBER(C45)),"Confira o valor",IF(C45&lt;=0,"Valor maior que zero",IF(AND(A45&lt;&gt;"Aporte",A45&lt;&gt;"Retirada"),"Escolha um tipo",IF(COUNTIFS(Medios,D45)&lt;&gt;1,"Escolha um meio","OK"))))))))))</f>
        <v/>
      </c>
      <c r="H45" s="34" t="n">
        <f aca="false">IF(G45="OK",C45,0)</f>
        <v>0</v>
      </c>
    </row>
    <row r="46" customFormat="false" ht="25" hidden="false" customHeight="true" outlineLevel="0" collapsed="false">
      <c r="A46" s="31"/>
      <c r="B46" s="32"/>
      <c r="C46" s="33"/>
      <c r="D46" s="31"/>
      <c r="E46" s="31"/>
      <c r="F46" s="31"/>
      <c r="G46" s="36" t="str">
        <f aca="false">IF(COUNTA(A46:F46)=0,"",IF(E46="","Falta o código",IF(E46&lt;&gt;TRIM(E46),"Confira o código",IF(COUNTIFS(DuenoID,E46)&gt;1,"Código repetido",IF(NOT(ISNUMBER(B46)),"Confira a data",IF(OR(B46&lt;1,B46&gt;73415,INT(B46)&lt;&gt;B46),"Confira a data",IF(NOT(ISNUMBER(C46)),"Confira o valor",IF(C46&lt;=0,"Valor maior que zero",IF(AND(A46&lt;&gt;"Aporte",A46&lt;&gt;"Retirada"),"Escolha um tipo",IF(COUNTIFS(Medios,D46)&lt;&gt;1,"Escolha um meio","OK"))))))))))</f>
        <v/>
      </c>
      <c r="H46" s="34" t="n">
        <f aca="false">IF(G46="OK",C46,0)</f>
        <v>0</v>
      </c>
    </row>
    <row r="47" customFormat="false" ht="25" hidden="false" customHeight="true" outlineLevel="0" collapsed="false">
      <c r="A47" s="31"/>
      <c r="B47" s="32"/>
      <c r="C47" s="33"/>
      <c r="D47" s="31"/>
      <c r="E47" s="31"/>
      <c r="F47" s="31"/>
      <c r="G47" s="36" t="str">
        <f aca="false">IF(COUNTA(A47:F47)=0,"",IF(E47="","Falta o código",IF(E47&lt;&gt;TRIM(E47),"Confira o código",IF(COUNTIFS(DuenoID,E47)&gt;1,"Código repetido",IF(NOT(ISNUMBER(B47)),"Confira a data",IF(OR(B47&lt;1,B47&gt;73415,INT(B47)&lt;&gt;B47),"Confira a data",IF(NOT(ISNUMBER(C47)),"Confira o valor",IF(C47&lt;=0,"Valor maior que zero",IF(AND(A47&lt;&gt;"Aporte",A47&lt;&gt;"Retirada"),"Escolha um tipo",IF(COUNTIFS(Medios,D47)&lt;&gt;1,"Escolha um meio","OK"))))))))))</f>
        <v/>
      </c>
      <c r="H47" s="34" t="n">
        <f aca="false">IF(G47="OK",C47,0)</f>
        <v>0</v>
      </c>
    </row>
    <row r="48" customFormat="false" ht="25" hidden="false" customHeight="true" outlineLevel="0" collapsed="false">
      <c r="A48" s="31"/>
      <c r="B48" s="32"/>
      <c r="C48" s="33"/>
      <c r="D48" s="31"/>
      <c r="E48" s="31"/>
      <c r="F48" s="31"/>
      <c r="G48" s="36" t="str">
        <f aca="false">IF(COUNTA(A48:F48)=0,"",IF(E48="","Falta o código",IF(E48&lt;&gt;TRIM(E48),"Confira o código",IF(COUNTIFS(DuenoID,E48)&gt;1,"Código repetido",IF(NOT(ISNUMBER(B48)),"Confira a data",IF(OR(B48&lt;1,B48&gt;73415,INT(B48)&lt;&gt;B48),"Confira a data",IF(NOT(ISNUMBER(C48)),"Confira o valor",IF(C48&lt;=0,"Valor maior que zero",IF(AND(A48&lt;&gt;"Aporte",A48&lt;&gt;"Retirada"),"Escolha um tipo",IF(COUNTIFS(Medios,D48)&lt;&gt;1,"Escolha um meio","OK"))))))))))</f>
        <v/>
      </c>
      <c r="H48" s="34" t="n">
        <f aca="false">IF(G48="OK",C48,0)</f>
        <v>0</v>
      </c>
    </row>
    <row r="49" customFormat="false" ht="25" hidden="false" customHeight="true" outlineLevel="0" collapsed="false">
      <c r="A49" s="31"/>
      <c r="B49" s="32"/>
      <c r="C49" s="33"/>
      <c r="D49" s="31"/>
      <c r="E49" s="31"/>
      <c r="F49" s="31"/>
      <c r="G49" s="36" t="str">
        <f aca="false">IF(COUNTA(A49:F49)=0,"",IF(E49="","Falta o código",IF(E49&lt;&gt;TRIM(E49),"Confira o código",IF(COUNTIFS(DuenoID,E49)&gt;1,"Código repetido",IF(NOT(ISNUMBER(B49)),"Confira a data",IF(OR(B49&lt;1,B49&gt;73415,INT(B49)&lt;&gt;B49),"Confira a data",IF(NOT(ISNUMBER(C49)),"Confira o valor",IF(C49&lt;=0,"Valor maior que zero",IF(AND(A49&lt;&gt;"Aporte",A49&lt;&gt;"Retirada"),"Escolha um tipo",IF(COUNTIFS(Medios,D49)&lt;&gt;1,"Escolha um meio","OK"))))))))))</f>
        <v/>
      </c>
      <c r="H49" s="34" t="n">
        <f aca="false">IF(G49="OK",C49,0)</f>
        <v>0</v>
      </c>
    </row>
    <row r="50" customFormat="false" ht="25" hidden="false" customHeight="true" outlineLevel="0" collapsed="false">
      <c r="A50" s="31"/>
      <c r="B50" s="32"/>
      <c r="C50" s="33"/>
      <c r="D50" s="31"/>
      <c r="E50" s="31"/>
      <c r="F50" s="31"/>
      <c r="G50" s="36" t="str">
        <f aca="false">IF(COUNTA(A50:F50)=0,"",IF(E50="","Falta o código",IF(E50&lt;&gt;TRIM(E50),"Confira o código",IF(COUNTIFS(DuenoID,E50)&gt;1,"Código repetido",IF(NOT(ISNUMBER(B50)),"Confira a data",IF(OR(B50&lt;1,B50&gt;73415,INT(B50)&lt;&gt;B50),"Confira a data",IF(NOT(ISNUMBER(C50)),"Confira o valor",IF(C50&lt;=0,"Valor maior que zero",IF(AND(A50&lt;&gt;"Aporte",A50&lt;&gt;"Retirada"),"Escolha um tipo",IF(COUNTIFS(Medios,D50)&lt;&gt;1,"Escolha um meio","OK"))))))))))</f>
        <v/>
      </c>
      <c r="H50" s="34" t="n">
        <f aca="false">IF(G50="OK",C50,0)</f>
        <v>0</v>
      </c>
    </row>
    <row r="51" customFormat="false" ht="25" hidden="false" customHeight="true" outlineLevel="0" collapsed="false">
      <c r="A51" s="31"/>
      <c r="B51" s="32"/>
      <c r="C51" s="33"/>
      <c r="D51" s="31"/>
      <c r="E51" s="31"/>
      <c r="F51" s="31"/>
      <c r="G51" s="36" t="str">
        <f aca="false">IF(COUNTA(A51:F51)=0,"",IF(E51="","Falta o código",IF(E51&lt;&gt;TRIM(E51),"Confira o código",IF(COUNTIFS(DuenoID,E51)&gt;1,"Código repetido",IF(NOT(ISNUMBER(B51)),"Confira a data",IF(OR(B51&lt;1,B51&gt;73415,INT(B51)&lt;&gt;B51),"Confira a data",IF(NOT(ISNUMBER(C51)),"Confira o valor",IF(C51&lt;=0,"Valor maior que zero",IF(AND(A51&lt;&gt;"Aporte",A51&lt;&gt;"Retirada"),"Escolha um tipo",IF(COUNTIFS(Medios,D51)&lt;&gt;1,"Escolha um meio","OK"))))))))))</f>
        <v/>
      </c>
      <c r="H51" s="34" t="n">
        <f aca="false">IF(G51="OK",C51,0)</f>
        <v>0</v>
      </c>
    </row>
    <row r="52" customFormat="false" ht="25" hidden="false" customHeight="true" outlineLevel="0" collapsed="false">
      <c r="A52" s="31"/>
      <c r="B52" s="32"/>
      <c r="C52" s="33"/>
      <c r="D52" s="31"/>
      <c r="E52" s="31"/>
      <c r="F52" s="31"/>
      <c r="G52" s="36" t="str">
        <f aca="false">IF(COUNTA(A52:F52)=0,"",IF(E52="","Falta o código",IF(E52&lt;&gt;TRIM(E52),"Confira o código",IF(COUNTIFS(DuenoID,E52)&gt;1,"Código repetido",IF(NOT(ISNUMBER(B52)),"Confira a data",IF(OR(B52&lt;1,B52&gt;73415,INT(B52)&lt;&gt;B52),"Confira a data",IF(NOT(ISNUMBER(C52)),"Confira o valor",IF(C52&lt;=0,"Valor maior que zero",IF(AND(A52&lt;&gt;"Aporte",A52&lt;&gt;"Retirada"),"Escolha um tipo",IF(COUNTIFS(Medios,D52)&lt;&gt;1,"Escolha um meio","OK"))))))))))</f>
        <v/>
      </c>
      <c r="H52" s="34" t="n">
        <f aca="false">IF(G52="OK",C52,0)</f>
        <v>0</v>
      </c>
    </row>
    <row r="53" customFormat="false" ht="25" hidden="false" customHeight="true" outlineLevel="0" collapsed="false">
      <c r="A53" s="31"/>
      <c r="B53" s="32"/>
      <c r="C53" s="33"/>
      <c r="D53" s="31"/>
      <c r="E53" s="31"/>
      <c r="F53" s="31"/>
      <c r="G53" s="36" t="str">
        <f aca="false">IF(COUNTA(A53:F53)=0,"",IF(E53="","Falta o código",IF(E53&lt;&gt;TRIM(E53),"Confira o código",IF(COUNTIFS(DuenoID,E53)&gt;1,"Código repetido",IF(NOT(ISNUMBER(B53)),"Confira a data",IF(OR(B53&lt;1,B53&gt;73415,INT(B53)&lt;&gt;B53),"Confira a data",IF(NOT(ISNUMBER(C53)),"Confira o valor",IF(C53&lt;=0,"Valor maior que zero",IF(AND(A53&lt;&gt;"Aporte",A53&lt;&gt;"Retirada"),"Escolha um tipo",IF(COUNTIFS(Medios,D53)&lt;&gt;1,"Escolha um meio","OK"))))))))))</f>
        <v/>
      </c>
      <c r="H53" s="34" t="n">
        <f aca="false">IF(G53="OK",C53,0)</f>
        <v>0</v>
      </c>
    </row>
    <row r="54" customFormat="false" ht="25" hidden="false" customHeight="true" outlineLevel="0" collapsed="false">
      <c r="A54" s="31"/>
      <c r="B54" s="32"/>
      <c r="C54" s="33"/>
      <c r="D54" s="31"/>
      <c r="E54" s="31"/>
      <c r="F54" s="31"/>
      <c r="G54" s="36" t="str">
        <f aca="false">IF(COUNTA(A54:F54)=0,"",IF(E54="","Falta o código",IF(E54&lt;&gt;TRIM(E54),"Confira o código",IF(COUNTIFS(DuenoID,E54)&gt;1,"Código repetido",IF(NOT(ISNUMBER(B54)),"Confira a data",IF(OR(B54&lt;1,B54&gt;73415,INT(B54)&lt;&gt;B54),"Confira a data",IF(NOT(ISNUMBER(C54)),"Confira o valor",IF(C54&lt;=0,"Valor maior que zero",IF(AND(A54&lt;&gt;"Aporte",A54&lt;&gt;"Retirada"),"Escolha um tipo",IF(COUNTIFS(Medios,D54)&lt;&gt;1,"Escolha um meio","OK"))))))))))</f>
        <v/>
      </c>
      <c r="H54" s="34" t="n">
        <f aca="false">IF(G54="OK",C54,0)</f>
        <v>0</v>
      </c>
    </row>
    <row r="55" customFormat="false" ht="25" hidden="false" customHeight="true" outlineLevel="0" collapsed="false">
      <c r="A55" s="31"/>
      <c r="B55" s="32"/>
      <c r="C55" s="33"/>
      <c r="D55" s="31"/>
      <c r="E55" s="31"/>
      <c r="F55" s="31"/>
      <c r="G55" s="36" t="str">
        <f aca="false">IF(COUNTA(A55:F55)=0,"",IF(E55="","Falta o código",IF(E55&lt;&gt;TRIM(E55),"Confira o código",IF(COUNTIFS(DuenoID,E55)&gt;1,"Código repetido",IF(NOT(ISNUMBER(B55)),"Confira a data",IF(OR(B55&lt;1,B55&gt;73415,INT(B55)&lt;&gt;B55),"Confira a data",IF(NOT(ISNUMBER(C55)),"Confira o valor",IF(C55&lt;=0,"Valor maior que zero",IF(AND(A55&lt;&gt;"Aporte",A55&lt;&gt;"Retirada"),"Escolha um tipo",IF(COUNTIFS(Medios,D55)&lt;&gt;1,"Escolha um meio","OK"))))))))))</f>
        <v/>
      </c>
      <c r="H55" s="34" t="n">
        <f aca="false">IF(G55="OK",C55,0)</f>
        <v>0</v>
      </c>
    </row>
    <row r="56" customFormat="false" ht="25" hidden="false" customHeight="true" outlineLevel="0" collapsed="false">
      <c r="A56" s="31"/>
      <c r="B56" s="32"/>
      <c r="C56" s="33"/>
      <c r="D56" s="31"/>
      <c r="E56" s="31"/>
      <c r="F56" s="31"/>
      <c r="G56" s="36" t="str">
        <f aca="false">IF(COUNTA(A56:F56)=0,"",IF(E56="","Falta o código",IF(E56&lt;&gt;TRIM(E56),"Confira o código",IF(COUNTIFS(DuenoID,E56)&gt;1,"Código repetido",IF(NOT(ISNUMBER(B56)),"Confira a data",IF(OR(B56&lt;1,B56&gt;73415,INT(B56)&lt;&gt;B56),"Confira a data",IF(NOT(ISNUMBER(C56)),"Confira o valor",IF(C56&lt;=0,"Valor maior que zero",IF(AND(A56&lt;&gt;"Aporte",A56&lt;&gt;"Retirada"),"Escolha um tipo",IF(COUNTIFS(Medios,D56)&lt;&gt;1,"Escolha um meio","OK"))))))))))</f>
        <v/>
      </c>
      <c r="H56" s="34" t="n">
        <f aca="false">IF(G56="OK",C56,0)</f>
        <v>0</v>
      </c>
    </row>
    <row r="57" customFormat="false" ht="25" hidden="false" customHeight="true" outlineLevel="0" collapsed="false">
      <c r="A57" s="31"/>
      <c r="B57" s="32"/>
      <c r="C57" s="33"/>
      <c r="D57" s="31"/>
      <c r="E57" s="31"/>
      <c r="F57" s="31"/>
      <c r="G57" s="36" t="str">
        <f aca="false">IF(COUNTA(A57:F57)=0,"",IF(E57="","Falta o código",IF(E57&lt;&gt;TRIM(E57),"Confira o código",IF(COUNTIFS(DuenoID,E57)&gt;1,"Código repetido",IF(NOT(ISNUMBER(B57)),"Confira a data",IF(OR(B57&lt;1,B57&gt;73415,INT(B57)&lt;&gt;B57),"Confira a data",IF(NOT(ISNUMBER(C57)),"Confira o valor",IF(C57&lt;=0,"Valor maior que zero",IF(AND(A57&lt;&gt;"Aporte",A57&lt;&gt;"Retirada"),"Escolha um tipo",IF(COUNTIFS(Medios,D57)&lt;&gt;1,"Escolha um meio","OK"))))))))))</f>
        <v/>
      </c>
      <c r="H57" s="34" t="n">
        <f aca="false">IF(G57="OK",C57,0)</f>
        <v>0</v>
      </c>
    </row>
    <row r="58" customFormat="false" ht="25" hidden="false" customHeight="true" outlineLevel="0" collapsed="false">
      <c r="A58" s="31"/>
      <c r="B58" s="32"/>
      <c r="C58" s="33"/>
      <c r="D58" s="31"/>
      <c r="E58" s="31"/>
      <c r="F58" s="31"/>
      <c r="G58" s="36" t="str">
        <f aca="false">IF(COUNTA(A58:F58)=0,"",IF(E58="","Falta o código",IF(E58&lt;&gt;TRIM(E58),"Confira o código",IF(COUNTIFS(DuenoID,E58)&gt;1,"Código repetido",IF(NOT(ISNUMBER(B58)),"Confira a data",IF(OR(B58&lt;1,B58&gt;73415,INT(B58)&lt;&gt;B58),"Confira a data",IF(NOT(ISNUMBER(C58)),"Confira o valor",IF(C58&lt;=0,"Valor maior que zero",IF(AND(A58&lt;&gt;"Aporte",A58&lt;&gt;"Retirada"),"Escolha um tipo",IF(COUNTIFS(Medios,D58)&lt;&gt;1,"Escolha um meio","OK"))))))))))</f>
        <v/>
      </c>
      <c r="H58" s="34" t="n">
        <f aca="false">IF(G58="OK",C58,0)</f>
        <v>0</v>
      </c>
    </row>
    <row r="59" customFormat="false" ht="25" hidden="false" customHeight="true" outlineLevel="0" collapsed="false">
      <c r="A59" s="31"/>
      <c r="B59" s="32"/>
      <c r="C59" s="33"/>
      <c r="D59" s="31"/>
      <c r="E59" s="31"/>
      <c r="F59" s="31"/>
      <c r="G59" s="36" t="str">
        <f aca="false">IF(COUNTA(A59:F59)=0,"",IF(E59="","Falta o código",IF(E59&lt;&gt;TRIM(E59),"Confira o código",IF(COUNTIFS(DuenoID,E59)&gt;1,"Código repetido",IF(NOT(ISNUMBER(B59)),"Confira a data",IF(OR(B59&lt;1,B59&gt;73415,INT(B59)&lt;&gt;B59),"Confira a data",IF(NOT(ISNUMBER(C59)),"Confira o valor",IF(C59&lt;=0,"Valor maior que zero",IF(AND(A59&lt;&gt;"Aporte",A59&lt;&gt;"Retirada"),"Escolha um tipo",IF(COUNTIFS(Medios,D59)&lt;&gt;1,"Escolha um meio","OK"))))))))))</f>
        <v/>
      </c>
      <c r="H59" s="34" t="n">
        <f aca="false">IF(G59="OK",C59,0)</f>
        <v>0</v>
      </c>
    </row>
    <row r="60" customFormat="false" ht="25" hidden="false" customHeight="true" outlineLevel="0" collapsed="false">
      <c r="A60" s="31"/>
      <c r="B60" s="32"/>
      <c r="C60" s="33"/>
      <c r="D60" s="31"/>
      <c r="E60" s="31"/>
      <c r="F60" s="31"/>
      <c r="G60" s="36" t="str">
        <f aca="false">IF(COUNTA(A60:F60)=0,"",IF(E60="","Falta o código",IF(E60&lt;&gt;TRIM(E60),"Confira o código",IF(COUNTIFS(DuenoID,E60)&gt;1,"Código repetido",IF(NOT(ISNUMBER(B60)),"Confira a data",IF(OR(B60&lt;1,B60&gt;73415,INT(B60)&lt;&gt;B60),"Confira a data",IF(NOT(ISNUMBER(C60)),"Confira o valor",IF(C60&lt;=0,"Valor maior que zero",IF(AND(A60&lt;&gt;"Aporte",A60&lt;&gt;"Retirada"),"Escolha um tipo",IF(COUNTIFS(Medios,D60)&lt;&gt;1,"Escolha um meio","OK"))))))))))</f>
        <v/>
      </c>
      <c r="H60" s="34" t="n">
        <f aca="false">IF(G60="OK",C60,0)</f>
        <v>0</v>
      </c>
    </row>
    <row r="61" customFormat="false" ht="25" hidden="false" customHeight="true" outlineLevel="0" collapsed="false">
      <c r="A61" s="31"/>
      <c r="B61" s="32"/>
      <c r="C61" s="33"/>
      <c r="D61" s="31"/>
      <c r="E61" s="31"/>
      <c r="F61" s="31"/>
      <c r="G61" s="36" t="str">
        <f aca="false">IF(COUNTA(A61:F61)=0,"",IF(E61="","Falta o código",IF(E61&lt;&gt;TRIM(E61),"Confira o código",IF(COUNTIFS(DuenoID,E61)&gt;1,"Código repetido",IF(NOT(ISNUMBER(B61)),"Confira a data",IF(OR(B61&lt;1,B61&gt;73415,INT(B61)&lt;&gt;B61),"Confira a data",IF(NOT(ISNUMBER(C61)),"Confira o valor",IF(C61&lt;=0,"Valor maior que zero",IF(AND(A61&lt;&gt;"Aporte",A61&lt;&gt;"Retirada"),"Escolha um tipo",IF(COUNTIFS(Medios,D61)&lt;&gt;1,"Escolha um meio","OK"))))))))))</f>
        <v/>
      </c>
      <c r="H61" s="34" t="n">
        <f aca="false">IF(G61="OK",C61,0)</f>
        <v>0</v>
      </c>
    </row>
    <row r="62" customFormat="false" ht="25" hidden="false" customHeight="true" outlineLevel="0" collapsed="false">
      <c r="A62" s="31"/>
      <c r="B62" s="32"/>
      <c r="C62" s="33"/>
      <c r="D62" s="31"/>
      <c r="E62" s="31"/>
      <c r="F62" s="31"/>
      <c r="G62" s="36" t="str">
        <f aca="false">IF(COUNTA(A62:F62)=0,"",IF(E62="","Falta o código",IF(E62&lt;&gt;TRIM(E62),"Confira o código",IF(COUNTIFS(DuenoID,E62)&gt;1,"Código repetido",IF(NOT(ISNUMBER(B62)),"Confira a data",IF(OR(B62&lt;1,B62&gt;73415,INT(B62)&lt;&gt;B62),"Confira a data",IF(NOT(ISNUMBER(C62)),"Confira o valor",IF(C62&lt;=0,"Valor maior que zero",IF(AND(A62&lt;&gt;"Aporte",A62&lt;&gt;"Retirada"),"Escolha um tipo",IF(COUNTIFS(Medios,D62)&lt;&gt;1,"Escolha um meio","OK"))))))))))</f>
        <v/>
      </c>
      <c r="H62" s="34" t="n">
        <f aca="false">IF(G62="OK",C62,0)</f>
        <v>0</v>
      </c>
    </row>
    <row r="63" customFormat="false" ht="25" hidden="false" customHeight="true" outlineLevel="0" collapsed="false">
      <c r="A63" s="31"/>
      <c r="B63" s="32"/>
      <c r="C63" s="33"/>
      <c r="D63" s="31"/>
      <c r="E63" s="31"/>
      <c r="F63" s="31"/>
      <c r="G63" s="36" t="str">
        <f aca="false">IF(COUNTA(A63:F63)=0,"",IF(E63="","Falta o código",IF(E63&lt;&gt;TRIM(E63),"Confira o código",IF(COUNTIFS(DuenoID,E63)&gt;1,"Código repetido",IF(NOT(ISNUMBER(B63)),"Confira a data",IF(OR(B63&lt;1,B63&gt;73415,INT(B63)&lt;&gt;B63),"Confira a data",IF(NOT(ISNUMBER(C63)),"Confira o valor",IF(C63&lt;=0,"Valor maior que zero",IF(AND(A63&lt;&gt;"Aporte",A63&lt;&gt;"Retirada"),"Escolha um tipo",IF(COUNTIFS(Medios,D63)&lt;&gt;1,"Escolha um meio","OK"))))))))))</f>
        <v/>
      </c>
      <c r="H63" s="34" t="n">
        <f aca="false">IF(G63="OK",C63,0)</f>
        <v>0</v>
      </c>
    </row>
    <row r="64" customFormat="false" ht="25" hidden="false" customHeight="true" outlineLevel="0" collapsed="false">
      <c r="A64" s="31"/>
      <c r="B64" s="32"/>
      <c r="C64" s="33"/>
      <c r="D64" s="31"/>
      <c r="E64" s="31"/>
      <c r="F64" s="31"/>
      <c r="G64" s="36" t="str">
        <f aca="false">IF(COUNTA(A64:F64)=0,"",IF(E64="","Falta o código",IF(E64&lt;&gt;TRIM(E64),"Confira o código",IF(COUNTIFS(DuenoID,E64)&gt;1,"Código repetido",IF(NOT(ISNUMBER(B64)),"Confira a data",IF(OR(B64&lt;1,B64&gt;73415,INT(B64)&lt;&gt;B64),"Confira a data",IF(NOT(ISNUMBER(C64)),"Confira o valor",IF(C64&lt;=0,"Valor maior que zero",IF(AND(A64&lt;&gt;"Aporte",A64&lt;&gt;"Retirada"),"Escolha um tipo",IF(COUNTIFS(Medios,D64)&lt;&gt;1,"Escolha um meio","OK"))))))))))</f>
        <v/>
      </c>
      <c r="H64" s="34" t="n">
        <f aca="false">IF(G64="OK",C64,0)</f>
        <v>0</v>
      </c>
    </row>
    <row r="65" customFormat="false" ht="25" hidden="false" customHeight="true" outlineLevel="0" collapsed="false">
      <c r="A65" s="31"/>
      <c r="B65" s="32"/>
      <c r="C65" s="33"/>
      <c r="D65" s="31"/>
      <c r="E65" s="31"/>
      <c r="F65" s="31"/>
      <c r="G65" s="36" t="str">
        <f aca="false">IF(COUNTA(A65:F65)=0,"",IF(E65="","Falta o código",IF(E65&lt;&gt;TRIM(E65),"Confira o código",IF(COUNTIFS(DuenoID,E65)&gt;1,"Código repetido",IF(NOT(ISNUMBER(B65)),"Confira a data",IF(OR(B65&lt;1,B65&gt;73415,INT(B65)&lt;&gt;B65),"Confira a data",IF(NOT(ISNUMBER(C65)),"Confira o valor",IF(C65&lt;=0,"Valor maior que zero",IF(AND(A65&lt;&gt;"Aporte",A65&lt;&gt;"Retirada"),"Escolha um tipo",IF(COUNTIFS(Medios,D65)&lt;&gt;1,"Escolha um meio","OK"))))))))))</f>
        <v/>
      </c>
      <c r="H65" s="34" t="n">
        <f aca="false">IF(G65="OK",C65,0)</f>
        <v>0</v>
      </c>
    </row>
    <row r="66" customFormat="false" ht="25" hidden="false" customHeight="true" outlineLevel="0" collapsed="false">
      <c r="A66" s="31"/>
      <c r="B66" s="32"/>
      <c r="C66" s="33"/>
      <c r="D66" s="31"/>
      <c r="E66" s="31"/>
      <c r="F66" s="31"/>
      <c r="G66" s="36" t="str">
        <f aca="false">IF(COUNTA(A66:F66)=0,"",IF(E66="","Falta o código",IF(E66&lt;&gt;TRIM(E66),"Confira o código",IF(COUNTIFS(DuenoID,E66)&gt;1,"Código repetido",IF(NOT(ISNUMBER(B66)),"Confira a data",IF(OR(B66&lt;1,B66&gt;73415,INT(B66)&lt;&gt;B66),"Confira a data",IF(NOT(ISNUMBER(C66)),"Confira o valor",IF(C66&lt;=0,"Valor maior que zero",IF(AND(A66&lt;&gt;"Aporte",A66&lt;&gt;"Retirada"),"Escolha um tipo",IF(COUNTIFS(Medios,D66)&lt;&gt;1,"Escolha um meio","OK"))))))))))</f>
        <v/>
      </c>
      <c r="H66" s="34" t="n">
        <f aca="false">IF(G66="OK",C66,0)</f>
        <v>0</v>
      </c>
    </row>
    <row r="67" customFormat="false" ht="25" hidden="false" customHeight="true" outlineLevel="0" collapsed="false">
      <c r="A67" s="31"/>
      <c r="B67" s="32"/>
      <c r="C67" s="33"/>
      <c r="D67" s="31"/>
      <c r="E67" s="31"/>
      <c r="F67" s="31"/>
      <c r="G67" s="36" t="str">
        <f aca="false">IF(COUNTA(A67:F67)=0,"",IF(E67="","Falta o código",IF(E67&lt;&gt;TRIM(E67),"Confira o código",IF(COUNTIFS(DuenoID,E67)&gt;1,"Código repetido",IF(NOT(ISNUMBER(B67)),"Confira a data",IF(OR(B67&lt;1,B67&gt;73415,INT(B67)&lt;&gt;B67),"Confira a data",IF(NOT(ISNUMBER(C67)),"Confira o valor",IF(C67&lt;=0,"Valor maior que zero",IF(AND(A67&lt;&gt;"Aporte",A67&lt;&gt;"Retirada"),"Escolha um tipo",IF(COUNTIFS(Medios,D67)&lt;&gt;1,"Escolha um meio","OK"))))))))))</f>
        <v/>
      </c>
      <c r="H67" s="34" t="n">
        <f aca="false">IF(G67="OK",C67,0)</f>
        <v>0</v>
      </c>
    </row>
    <row r="68" customFormat="false" ht="25" hidden="false" customHeight="true" outlineLevel="0" collapsed="false">
      <c r="A68" s="31"/>
      <c r="B68" s="32"/>
      <c r="C68" s="33"/>
      <c r="D68" s="31"/>
      <c r="E68" s="31"/>
      <c r="F68" s="31"/>
      <c r="G68" s="36" t="str">
        <f aca="false">IF(COUNTA(A68:F68)=0,"",IF(E68="","Falta o código",IF(E68&lt;&gt;TRIM(E68),"Confira o código",IF(COUNTIFS(DuenoID,E68)&gt;1,"Código repetido",IF(NOT(ISNUMBER(B68)),"Confira a data",IF(OR(B68&lt;1,B68&gt;73415,INT(B68)&lt;&gt;B68),"Confira a data",IF(NOT(ISNUMBER(C68)),"Confira o valor",IF(C68&lt;=0,"Valor maior que zero",IF(AND(A68&lt;&gt;"Aporte",A68&lt;&gt;"Retirada"),"Escolha um tipo",IF(COUNTIFS(Medios,D68)&lt;&gt;1,"Escolha um meio","OK"))))))))))</f>
        <v/>
      </c>
      <c r="H68" s="34" t="n">
        <f aca="false">IF(G68="OK",C68,0)</f>
        <v>0</v>
      </c>
    </row>
    <row r="69" customFormat="false" ht="25" hidden="false" customHeight="true" outlineLevel="0" collapsed="false">
      <c r="A69" s="31"/>
      <c r="B69" s="32"/>
      <c r="C69" s="33"/>
      <c r="D69" s="31"/>
      <c r="E69" s="31"/>
      <c r="F69" s="31"/>
      <c r="G69" s="36" t="str">
        <f aca="false">IF(COUNTA(A69:F69)=0,"",IF(E69="","Falta o código",IF(E69&lt;&gt;TRIM(E69),"Confira o código",IF(COUNTIFS(DuenoID,E69)&gt;1,"Código repetido",IF(NOT(ISNUMBER(B69)),"Confira a data",IF(OR(B69&lt;1,B69&gt;73415,INT(B69)&lt;&gt;B69),"Confira a data",IF(NOT(ISNUMBER(C69)),"Confira o valor",IF(C69&lt;=0,"Valor maior que zero",IF(AND(A69&lt;&gt;"Aporte",A69&lt;&gt;"Retirada"),"Escolha um tipo",IF(COUNTIFS(Medios,D69)&lt;&gt;1,"Escolha um meio","OK"))))))))))</f>
        <v/>
      </c>
      <c r="H69" s="34" t="n">
        <f aca="false">IF(G69="OK",C69,0)</f>
        <v>0</v>
      </c>
    </row>
    <row r="70" customFormat="false" ht="25" hidden="false" customHeight="true" outlineLevel="0" collapsed="false">
      <c r="A70" s="31"/>
      <c r="B70" s="32"/>
      <c r="C70" s="33"/>
      <c r="D70" s="31"/>
      <c r="E70" s="31"/>
      <c r="F70" s="31"/>
      <c r="G70" s="36" t="str">
        <f aca="false">IF(COUNTA(A70:F70)=0,"",IF(E70="","Falta o código",IF(E70&lt;&gt;TRIM(E70),"Confira o código",IF(COUNTIFS(DuenoID,E70)&gt;1,"Código repetido",IF(NOT(ISNUMBER(B70)),"Confira a data",IF(OR(B70&lt;1,B70&gt;73415,INT(B70)&lt;&gt;B70),"Confira a data",IF(NOT(ISNUMBER(C70)),"Confira o valor",IF(C70&lt;=0,"Valor maior que zero",IF(AND(A70&lt;&gt;"Aporte",A70&lt;&gt;"Retirada"),"Escolha um tipo",IF(COUNTIFS(Medios,D70)&lt;&gt;1,"Escolha um meio","OK"))))))))))</f>
        <v/>
      </c>
      <c r="H70" s="34" t="n">
        <f aca="false">IF(G70="OK",C70,0)</f>
        <v>0</v>
      </c>
    </row>
    <row r="71" customFormat="false" ht="25" hidden="false" customHeight="true" outlineLevel="0" collapsed="false">
      <c r="A71" s="31"/>
      <c r="B71" s="32"/>
      <c r="C71" s="33"/>
      <c r="D71" s="31"/>
      <c r="E71" s="31"/>
      <c r="F71" s="31"/>
      <c r="G71" s="36" t="str">
        <f aca="false">IF(COUNTA(A71:F71)=0,"",IF(E71="","Falta o código",IF(E71&lt;&gt;TRIM(E71),"Confira o código",IF(COUNTIFS(DuenoID,E71)&gt;1,"Código repetido",IF(NOT(ISNUMBER(B71)),"Confira a data",IF(OR(B71&lt;1,B71&gt;73415,INT(B71)&lt;&gt;B71),"Confira a data",IF(NOT(ISNUMBER(C71)),"Confira o valor",IF(C71&lt;=0,"Valor maior que zero",IF(AND(A71&lt;&gt;"Aporte",A71&lt;&gt;"Retirada"),"Escolha um tipo",IF(COUNTIFS(Medios,D71)&lt;&gt;1,"Escolha um meio","OK"))))))))))</f>
        <v/>
      </c>
      <c r="H71" s="34" t="n">
        <f aca="false">IF(G71="OK",C71,0)</f>
        <v>0</v>
      </c>
    </row>
    <row r="72" customFormat="false" ht="25" hidden="false" customHeight="true" outlineLevel="0" collapsed="false">
      <c r="A72" s="31"/>
      <c r="B72" s="32"/>
      <c r="C72" s="33"/>
      <c r="D72" s="31"/>
      <c r="E72" s="31"/>
      <c r="F72" s="31"/>
      <c r="G72" s="36" t="str">
        <f aca="false">IF(COUNTA(A72:F72)=0,"",IF(E72="","Falta o código",IF(E72&lt;&gt;TRIM(E72),"Confira o código",IF(COUNTIFS(DuenoID,E72)&gt;1,"Código repetido",IF(NOT(ISNUMBER(B72)),"Confira a data",IF(OR(B72&lt;1,B72&gt;73415,INT(B72)&lt;&gt;B72),"Confira a data",IF(NOT(ISNUMBER(C72)),"Confira o valor",IF(C72&lt;=0,"Valor maior que zero",IF(AND(A72&lt;&gt;"Aporte",A72&lt;&gt;"Retirada"),"Escolha um tipo",IF(COUNTIFS(Medios,D72)&lt;&gt;1,"Escolha um meio","OK"))))))))))</f>
        <v/>
      </c>
      <c r="H72" s="34" t="n">
        <f aca="false">IF(G72="OK",C72,0)</f>
        <v>0</v>
      </c>
    </row>
    <row r="73" customFormat="false" ht="25" hidden="false" customHeight="true" outlineLevel="0" collapsed="false">
      <c r="A73" s="31"/>
      <c r="B73" s="32"/>
      <c r="C73" s="33"/>
      <c r="D73" s="31"/>
      <c r="E73" s="31"/>
      <c r="F73" s="31"/>
      <c r="G73" s="36" t="str">
        <f aca="false">IF(COUNTA(A73:F73)=0,"",IF(E73="","Falta o código",IF(E73&lt;&gt;TRIM(E73),"Confira o código",IF(COUNTIFS(DuenoID,E73)&gt;1,"Código repetido",IF(NOT(ISNUMBER(B73)),"Confira a data",IF(OR(B73&lt;1,B73&gt;73415,INT(B73)&lt;&gt;B73),"Confira a data",IF(NOT(ISNUMBER(C73)),"Confira o valor",IF(C73&lt;=0,"Valor maior que zero",IF(AND(A73&lt;&gt;"Aporte",A73&lt;&gt;"Retirada"),"Escolha um tipo",IF(COUNTIFS(Medios,D73)&lt;&gt;1,"Escolha um meio","OK"))))))))))</f>
        <v/>
      </c>
      <c r="H73" s="34" t="n">
        <f aca="false">IF(G73="OK",C73,0)</f>
        <v>0</v>
      </c>
    </row>
    <row r="74" customFormat="false" ht="25" hidden="false" customHeight="true" outlineLevel="0" collapsed="false">
      <c r="A74" s="31"/>
      <c r="B74" s="32"/>
      <c r="C74" s="33"/>
      <c r="D74" s="31"/>
      <c r="E74" s="31"/>
      <c r="F74" s="31"/>
      <c r="G74" s="36" t="str">
        <f aca="false">IF(COUNTA(A74:F74)=0,"",IF(E74="","Falta o código",IF(E74&lt;&gt;TRIM(E74),"Confira o código",IF(COUNTIFS(DuenoID,E74)&gt;1,"Código repetido",IF(NOT(ISNUMBER(B74)),"Confira a data",IF(OR(B74&lt;1,B74&gt;73415,INT(B74)&lt;&gt;B74),"Confira a data",IF(NOT(ISNUMBER(C74)),"Confira o valor",IF(C74&lt;=0,"Valor maior que zero",IF(AND(A74&lt;&gt;"Aporte",A74&lt;&gt;"Retirada"),"Escolha um tipo",IF(COUNTIFS(Medios,D74)&lt;&gt;1,"Escolha um meio","OK"))))))))))</f>
        <v/>
      </c>
      <c r="H74" s="34" t="n">
        <f aca="false">IF(G74="OK",C74,0)</f>
        <v>0</v>
      </c>
    </row>
    <row r="75" customFormat="false" ht="25" hidden="false" customHeight="true" outlineLevel="0" collapsed="false">
      <c r="A75" s="31"/>
      <c r="B75" s="32"/>
      <c r="C75" s="33"/>
      <c r="D75" s="31"/>
      <c r="E75" s="31"/>
      <c r="F75" s="31"/>
      <c r="G75" s="36" t="str">
        <f aca="false">IF(COUNTA(A75:F75)=0,"",IF(E75="","Falta o código",IF(E75&lt;&gt;TRIM(E75),"Confira o código",IF(COUNTIFS(DuenoID,E75)&gt;1,"Código repetido",IF(NOT(ISNUMBER(B75)),"Confira a data",IF(OR(B75&lt;1,B75&gt;73415,INT(B75)&lt;&gt;B75),"Confira a data",IF(NOT(ISNUMBER(C75)),"Confira o valor",IF(C75&lt;=0,"Valor maior que zero",IF(AND(A75&lt;&gt;"Aporte",A75&lt;&gt;"Retirada"),"Escolha um tipo",IF(COUNTIFS(Medios,D75)&lt;&gt;1,"Escolha um meio","OK"))))))))))</f>
        <v/>
      </c>
      <c r="H75" s="34" t="n">
        <f aca="false">IF(G75="OK",C75,0)</f>
        <v>0</v>
      </c>
    </row>
    <row r="76" customFormat="false" ht="25" hidden="false" customHeight="true" outlineLevel="0" collapsed="false">
      <c r="A76" s="31"/>
      <c r="B76" s="32"/>
      <c r="C76" s="33"/>
      <c r="D76" s="31"/>
      <c r="E76" s="31"/>
      <c r="F76" s="31"/>
      <c r="G76" s="36" t="str">
        <f aca="false">IF(COUNTA(A76:F76)=0,"",IF(E76="","Falta o código",IF(E76&lt;&gt;TRIM(E76),"Confira o código",IF(COUNTIFS(DuenoID,E76)&gt;1,"Código repetido",IF(NOT(ISNUMBER(B76)),"Confira a data",IF(OR(B76&lt;1,B76&gt;73415,INT(B76)&lt;&gt;B76),"Confira a data",IF(NOT(ISNUMBER(C76)),"Confira o valor",IF(C76&lt;=0,"Valor maior que zero",IF(AND(A76&lt;&gt;"Aporte",A76&lt;&gt;"Retirada"),"Escolha um tipo",IF(COUNTIFS(Medios,D76)&lt;&gt;1,"Escolha um meio","OK"))))))))))</f>
        <v/>
      </c>
      <c r="H76" s="34" t="n">
        <f aca="false">IF(G76="OK",C76,0)</f>
        <v>0</v>
      </c>
    </row>
    <row r="77" customFormat="false" ht="25" hidden="false" customHeight="true" outlineLevel="0" collapsed="false">
      <c r="A77" s="31"/>
      <c r="B77" s="32"/>
      <c r="C77" s="33"/>
      <c r="D77" s="31"/>
      <c r="E77" s="31"/>
      <c r="F77" s="31"/>
      <c r="G77" s="36" t="str">
        <f aca="false">IF(COUNTA(A77:F77)=0,"",IF(E77="","Falta o código",IF(E77&lt;&gt;TRIM(E77),"Confira o código",IF(COUNTIFS(DuenoID,E77)&gt;1,"Código repetido",IF(NOT(ISNUMBER(B77)),"Confira a data",IF(OR(B77&lt;1,B77&gt;73415,INT(B77)&lt;&gt;B77),"Confira a data",IF(NOT(ISNUMBER(C77)),"Confira o valor",IF(C77&lt;=0,"Valor maior que zero",IF(AND(A77&lt;&gt;"Aporte",A77&lt;&gt;"Retirada"),"Escolha um tipo",IF(COUNTIFS(Medios,D77)&lt;&gt;1,"Escolha um meio","OK"))))))))))</f>
        <v/>
      </c>
      <c r="H77" s="34" t="n">
        <f aca="false">IF(G77="OK",C77,0)</f>
        <v>0</v>
      </c>
    </row>
    <row r="78" customFormat="false" ht="25" hidden="false" customHeight="true" outlineLevel="0" collapsed="false">
      <c r="A78" s="31"/>
      <c r="B78" s="32"/>
      <c r="C78" s="33"/>
      <c r="D78" s="31"/>
      <c r="E78" s="31"/>
      <c r="F78" s="31"/>
      <c r="G78" s="36" t="str">
        <f aca="false">IF(COUNTA(A78:F78)=0,"",IF(E78="","Falta o código",IF(E78&lt;&gt;TRIM(E78),"Confira o código",IF(COUNTIFS(DuenoID,E78)&gt;1,"Código repetido",IF(NOT(ISNUMBER(B78)),"Confira a data",IF(OR(B78&lt;1,B78&gt;73415,INT(B78)&lt;&gt;B78),"Confira a data",IF(NOT(ISNUMBER(C78)),"Confira o valor",IF(C78&lt;=0,"Valor maior que zero",IF(AND(A78&lt;&gt;"Aporte",A78&lt;&gt;"Retirada"),"Escolha um tipo",IF(COUNTIFS(Medios,D78)&lt;&gt;1,"Escolha um meio","OK"))))))))))</f>
        <v/>
      </c>
      <c r="H78" s="34" t="n">
        <f aca="false">IF(G78="OK",C78,0)</f>
        <v>0</v>
      </c>
    </row>
    <row r="79" customFormat="false" ht="25" hidden="false" customHeight="true" outlineLevel="0" collapsed="false">
      <c r="A79" s="31"/>
      <c r="B79" s="32"/>
      <c r="C79" s="33"/>
      <c r="D79" s="31"/>
      <c r="E79" s="31"/>
      <c r="F79" s="31"/>
      <c r="G79" s="36" t="str">
        <f aca="false">IF(COUNTA(A79:F79)=0,"",IF(E79="","Falta o código",IF(E79&lt;&gt;TRIM(E79),"Confira o código",IF(COUNTIFS(DuenoID,E79)&gt;1,"Código repetido",IF(NOT(ISNUMBER(B79)),"Confira a data",IF(OR(B79&lt;1,B79&gt;73415,INT(B79)&lt;&gt;B79),"Confira a data",IF(NOT(ISNUMBER(C79)),"Confira o valor",IF(C79&lt;=0,"Valor maior que zero",IF(AND(A79&lt;&gt;"Aporte",A79&lt;&gt;"Retirada"),"Escolha um tipo",IF(COUNTIFS(Medios,D79)&lt;&gt;1,"Escolha um meio","OK"))))))))))</f>
        <v/>
      </c>
      <c r="H79" s="34" t="n">
        <f aca="false">IF(G79="OK",C79,0)</f>
        <v>0</v>
      </c>
    </row>
    <row r="80" customFormat="false" ht="25" hidden="false" customHeight="true" outlineLevel="0" collapsed="false">
      <c r="A80" s="31"/>
      <c r="B80" s="32"/>
      <c r="C80" s="33"/>
      <c r="D80" s="31"/>
      <c r="E80" s="31"/>
      <c r="F80" s="31"/>
      <c r="G80" s="36" t="str">
        <f aca="false">IF(COUNTA(A80:F80)=0,"",IF(E80="","Falta o código",IF(E80&lt;&gt;TRIM(E80),"Confira o código",IF(COUNTIFS(DuenoID,E80)&gt;1,"Código repetido",IF(NOT(ISNUMBER(B80)),"Confira a data",IF(OR(B80&lt;1,B80&gt;73415,INT(B80)&lt;&gt;B80),"Confira a data",IF(NOT(ISNUMBER(C80)),"Confira o valor",IF(C80&lt;=0,"Valor maior que zero",IF(AND(A80&lt;&gt;"Aporte",A80&lt;&gt;"Retirada"),"Escolha um tipo",IF(COUNTIFS(Medios,D80)&lt;&gt;1,"Escolha um meio","OK"))))))))))</f>
        <v/>
      </c>
      <c r="H80" s="34" t="n">
        <f aca="false">IF(G80="OK",C80,0)</f>
        <v>0</v>
      </c>
    </row>
    <row r="81" customFormat="false" ht="25" hidden="false" customHeight="true" outlineLevel="0" collapsed="false">
      <c r="A81" s="31"/>
      <c r="B81" s="32"/>
      <c r="C81" s="33"/>
      <c r="D81" s="31"/>
      <c r="E81" s="31"/>
      <c r="F81" s="31"/>
      <c r="G81" s="36" t="str">
        <f aca="false">IF(COUNTA(A81:F81)=0,"",IF(E81="","Falta o código",IF(E81&lt;&gt;TRIM(E81),"Confira o código",IF(COUNTIFS(DuenoID,E81)&gt;1,"Código repetido",IF(NOT(ISNUMBER(B81)),"Confira a data",IF(OR(B81&lt;1,B81&gt;73415,INT(B81)&lt;&gt;B81),"Confira a data",IF(NOT(ISNUMBER(C81)),"Confira o valor",IF(C81&lt;=0,"Valor maior que zero",IF(AND(A81&lt;&gt;"Aporte",A81&lt;&gt;"Retirada"),"Escolha um tipo",IF(COUNTIFS(Medios,D81)&lt;&gt;1,"Escolha um meio","OK"))))))))))</f>
        <v/>
      </c>
      <c r="H81" s="34" t="n">
        <f aca="false">IF(G81="OK",C81,0)</f>
        <v>0</v>
      </c>
    </row>
    <row r="82" customFormat="false" ht="25" hidden="false" customHeight="true" outlineLevel="0" collapsed="false">
      <c r="A82" s="31"/>
      <c r="B82" s="32"/>
      <c r="C82" s="33"/>
      <c r="D82" s="31"/>
      <c r="E82" s="31"/>
      <c r="F82" s="31"/>
      <c r="G82" s="36" t="str">
        <f aca="false">IF(COUNTA(A82:F82)=0,"",IF(E82="","Falta o código",IF(E82&lt;&gt;TRIM(E82),"Confira o código",IF(COUNTIFS(DuenoID,E82)&gt;1,"Código repetido",IF(NOT(ISNUMBER(B82)),"Confira a data",IF(OR(B82&lt;1,B82&gt;73415,INT(B82)&lt;&gt;B82),"Confira a data",IF(NOT(ISNUMBER(C82)),"Confira o valor",IF(C82&lt;=0,"Valor maior que zero",IF(AND(A82&lt;&gt;"Aporte",A82&lt;&gt;"Retirada"),"Escolha um tipo",IF(COUNTIFS(Medios,D82)&lt;&gt;1,"Escolha um meio","OK"))))))))))</f>
        <v/>
      </c>
      <c r="H82" s="34" t="n">
        <f aca="false">IF(G82="OK",C82,0)</f>
        <v>0</v>
      </c>
    </row>
    <row r="83" customFormat="false" ht="25" hidden="false" customHeight="true" outlineLevel="0" collapsed="false">
      <c r="A83" s="31"/>
      <c r="B83" s="32"/>
      <c r="C83" s="33"/>
      <c r="D83" s="31"/>
      <c r="E83" s="31"/>
      <c r="F83" s="31"/>
      <c r="G83" s="36" t="str">
        <f aca="false">IF(COUNTA(A83:F83)=0,"",IF(E83="","Falta o código",IF(E83&lt;&gt;TRIM(E83),"Confira o código",IF(COUNTIFS(DuenoID,E83)&gt;1,"Código repetido",IF(NOT(ISNUMBER(B83)),"Confira a data",IF(OR(B83&lt;1,B83&gt;73415,INT(B83)&lt;&gt;B83),"Confira a data",IF(NOT(ISNUMBER(C83)),"Confira o valor",IF(C83&lt;=0,"Valor maior que zero",IF(AND(A83&lt;&gt;"Aporte",A83&lt;&gt;"Retirada"),"Escolha um tipo",IF(COUNTIFS(Medios,D83)&lt;&gt;1,"Escolha um meio","OK"))))))))))</f>
        <v/>
      </c>
      <c r="H83" s="34" t="n">
        <f aca="false">IF(G83="OK",C83,0)</f>
        <v>0</v>
      </c>
    </row>
    <row r="84" customFormat="false" ht="25" hidden="false" customHeight="true" outlineLevel="0" collapsed="false">
      <c r="A84" s="31"/>
      <c r="B84" s="32"/>
      <c r="C84" s="33"/>
      <c r="D84" s="31"/>
      <c r="E84" s="31"/>
      <c r="F84" s="31"/>
      <c r="G84" s="36" t="str">
        <f aca="false">IF(COUNTA(A84:F84)=0,"",IF(E84="","Falta o código",IF(E84&lt;&gt;TRIM(E84),"Confira o código",IF(COUNTIFS(DuenoID,E84)&gt;1,"Código repetido",IF(NOT(ISNUMBER(B84)),"Confira a data",IF(OR(B84&lt;1,B84&gt;73415,INT(B84)&lt;&gt;B84),"Confira a data",IF(NOT(ISNUMBER(C84)),"Confira o valor",IF(C84&lt;=0,"Valor maior que zero",IF(AND(A84&lt;&gt;"Aporte",A84&lt;&gt;"Retirada"),"Escolha um tipo",IF(COUNTIFS(Medios,D84)&lt;&gt;1,"Escolha um meio","OK"))))))))))</f>
        <v/>
      </c>
      <c r="H84" s="34" t="n">
        <f aca="false">IF(G84="OK",C84,0)</f>
        <v>0</v>
      </c>
    </row>
    <row r="85" customFormat="false" ht="25" hidden="false" customHeight="true" outlineLevel="0" collapsed="false">
      <c r="A85" s="31"/>
      <c r="B85" s="32"/>
      <c r="C85" s="33"/>
      <c r="D85" s="31"/>
      <c r="E85" s="31"/>
      <c r="F85" s="31"/>
      <c r="G85" s="36" t="str">
        <f aca="false">IF(COUNTA(A85:F85)=0,"",IF(E85="","Falta o código",IF(E85&lt;&gt;TRIM(E85),"Confira o código",IF(COUNTIFS(DuenoID,E85)&gt;1,"Código repetido",IF(NOT(ISNUMBER(B85)),"Confira a data",IF(OR(B85&lt;1,B85&gt;73415,INT(B85)&lt;&gt;B85),"Confira a data",IF(NOT(ISNUMBER(C85)),"Confira o valor",IF(C85&lt;=0,"Valor maior que zero",IF(AND(A85&lt;&gt;"Aporte",A85&lt;&gt;"Retirada"),"Escolha um tipo",IF(COUNTIFS(Medios,D85)&lt;&gt;1,"Escolha um meio","OK"))))))))))</f>
        <v/>
      </c>
      <c r="H85" s="34" t="n">
        <f aca="false">IF(G85="OK",C85,0)</f>
        <v>0</v>
      </c>
    </row>
    <row r="86" customFormat="false" ht="25" hidden="false" customHeight="true" outlineLevel="0" collapsed="false">
      <c r="A86" s="31"/>
      <c r="B86" s="32"/>
      <c r="C86" s="33"/>
      <c r="D86" s="31"/>
      <c r="E86" s="31"/>
      <c r="F86" s="31"/>
      <c r="G86" s="36" t="str">
        <f aca="false">IF(COUNTA(A86:F86)=0,"",IF(E86="","Falta o código",IF(E86&lt;&gt;TRIM(E86),"Confira o código",IF(COUNTIFS(DuenoID,E86)&gt;1,"Código repetido",IF(NOT(ISNUMBER(B86)),"Confira a data",IF(OR(B86&lt;1,B86&gt;73415,INT(B86)&lt;&gt;B86),"Confira a data",IF(NOT(ISNUMBER(C86)),"Confira o valor",IF(C86&lt;=0,"Valor maior que zero",IF(AND(A86&lt;&gt;"Aporte",A86&lt;&gt;"Retirada"),"Escolha um tipo",IF(COUNTIFS(Medios,D86)&lt;&gt;1,"Escolha um meio","OK"))))))))))</f>
        <v/>
      </c>
      <c r="H86" s="34" t="n">
        <f aca="false">IF(G86="OK",C86,0)</f>
        <v>0</v>
      </c>
    </row>
    <row r="87" customFormat="false" ht="25" hidden="false" customHeight="true" outlineLevel="0" collapsed="false">
      <c r="A87" s="31"/>
      <c r="B87" s="32"/>
      <c r="C87" s="33"/>
      <c r="D87" s="31"/>
      <c r="E87" s="31"/>
      <c r="F87" s="31"/>
      <c r="G87" s="36" t="str">
        <f aca="false">IF(COUNTA(A87:F87)=0,"",IF(E87="","Falta o código",IF(E87&lt;&gt;TRIM(E87),"Confira o código",IF(COUNTIFS(DuenoID,E87)&gt;1,"Código repetido",IF(NOT(ISNUMBER(B87)),"Confira a data",IF(OR(B87&lt;1,B87&gt;73415,INT(B87)&lt;&gt;B87),"Confira a data",IF(NOT(ISNUMBER(C87)),"Confira o valor",IF(C87&lt;=0,"Valor maior que zero",IF(AND(A87&lt;&gt;"Aporte",A87&lt;&gt;"Retirada"),"Escolha um tipo",IF(COUNTIFS(Medios,D87)&lt;&gt;1,"Escolha um meio","OK"))))))))))</f>
        <v/>
      </c>
      <c r="H87" s="34" t="n">
        <f aca="false">IF(G87="OK",C87,0)</f>
        <v>0</v>
      </c>
    </row>
    <row r="88" customFormat="false" ht="25" hidden="false" customHeight="true" outlineLevel="0" collapsed="false">
      <c r="A88" s="31"/>
      <c r="B88" s="32"/>
      <c r="C88" s="33"/>
      <c r="D88" s="31"/>
      <c r="E88" s="31"/>
      <c r="F88" s="31"/>
      <c r="G88" s="36" t="str">
        <f aca="false">IF(COUNTA(A88:F88)=0,"",IF(E88="","Falta o código",IF(E88&lt;&gt;TRIM(E88),"Confira o código",IF(COUNTIFS(DuenoID,E88)&gt;1,"Código repetido",IF(NOT(ISNUMBER(B88)),"Confira a data",IF(OR(B88&lt;1,B88&gt;73415,INT(B88)&lt;&gt;B88),"Confira a data",IF(NOT(ISNUMBER(C88)),"Confira o valor",IF(C88&lt;=0,"Valor maior que zero",IF(AND(A88&lt;&gt;"Aporte",A88&lt;&gt;"Retirada"),"Escolha um tipo",IF(COUNTIFS(Medios,D88)&lt;&gt;1,"Escolha um meio","OK"))))))))))</f>
        <v/>
      </c>
      <c r="H88" s="34" t="n">
        <f aca="false">IF(G88="OK",C88,0)</f>
        <v>0</v>
      </c>
    </row>
    <row r="89" customFormat="false" ht="25" hidden="false" customHeight="true" outlineLevel="0" collapsed="false">
      <c r="A89" s="31"/>
      <c r="B89" s="32"/>
      <c r="C89" s="33"/>
      <c r="D89" s="31"/>
      <c r="E89" s="31"/>
      <c r="F89" s="31"/>
      <c r="G89" s="36" t="str">
        <f aca="false">IF(COUNTA(A89:F89)=0,"",IF(E89="","Falta o código",IF(E89&lt;&gt;TRIM(E89),"Confira o código",IF(COUNTIFS(DuenoID,E89)&gt;1,"Código repetido",IF(NOT(ISNUMBER(B89)),"Confira a data",IF(OR(B89&lt;1,B89&gt;73415,INT(B89)&lt;&gt;B89),"Confira a data",IF(NOT(ISNUMBER(C89)),"Confira o valor",IF(C89&lt;=0,"Valor maior que zero",IF(AND(A89&lt;&gt;"Aporte",A89&lt;&gt;"Retirada"),"Escolha um tipo",IF(COUNTIFS(Medios,D89)&lt;&gt;1,"Escolha um meio","OK"))))))))))</f>
        <v/>
      </c>
      <c r="H89" s="34" t="n">
        <f aca="false">IF(G89="OK",C89,0)</f>
        <v>0</v>
      </c>
    </row>
    <row r="90" customFormat="false" ht="25" hidden="false" customHeight="true" outlineLevel="0" collapsed="false">
      <c r="A90" s="31"/>
      <c r="B90" s="32"/>
      <c r="C90" s="33"/>
      <c r="D90" s="31"/>
      <c r="E90" s="31"/>
      <c r="F90" s="31"/>
      <c r="G90" s="36" t="str">
        <f aca="false">IF(COUNTA(A90:F90)=0,"",IF(E90="","Falta o código",IF(E90&lt;&gt;TRIM(E90),"Confira o código",IF(COUNTIFS(DuenoID,E90)&gt;1,"Código repetido",IF(NOT(ISNUMBER(B90)),"Confira a data",IF(OR(B90&lt;1,B90&gt;73415,INT(B90)&lt;&gt;B90),"Confira a data",IF(NOT(ISNUMBER(C90)),"Confira o valor",IF(C90&lt;=0,"Valor maior que zero",IF(AND(A90&lt;&gt;"Aporte",A90&lt;&gt;"Retirada"),"Escolha um tipo",IF(COUNTIFS(Medios,D90)&lt;&gt;1,"Escolha um meio","OK"))))))))))</f>
        <v/>
      </c>
      <c r="H90" s="34" t="n">
        <f aca="false">IF(G90="OK",C90,0)</f>
        <v>0</v>
      </c>
    </row>
    <row r="91" customFormat="false" ht="25" hidden="false" customHeight="true" outlineLevel="0" collapsed="false">
      <c r="A91" s="31"/>
      <c r="B91" s="32"/>
      <c r="C91" s="33"/>
      <c r="D91" s="31"/>
      <c r="E91" s="31"/>
      <c r="F91" s="31"/>
      <c r="G91" s="36" t="str">
        <f aca="false">IF(COUNTA(A91:F91)=0,"",IF(E91="","Falta o código",IF(E91&lt;&gt;TRIM(E91),"Confira o código",IF(COUNTIFS(DuenoID,E91)&gt;1,"Código repetido",IF(NOT(ISNUMBER(B91)),"Confira a data",IF(OR(B91&lt;1,B91&gt;73415,INT(B91)&lt;&gt;B91),"Confira a data",IF(NOT(ISNUMBER(C91)),"Confira o valor",IF(C91&lt;=0,"Valor maior que zero",IF(AND(A91&lt;&gt;"Aporte",A91&lt;&gt;"Retirada"),"Escolha um tipo",IF(COUNTIFS(Medios,D91)&lt;&gt;1,"Escolha um meio","OK"))))))))))</f>
        <v/>
      </c>
      <c r="H91" s="34" t="n">
        <f aca="false">IF(G91="OK",C91,0)</f>
        <v>0</v>
      </c>
    </row>
    <row r="92" customFormat="false" ht="25" hidden="false" customHeight="true" outlineLevel="0" collapsed="false">
      <c r="A92" s="31"/>
      <c r="B92" s="32"/>
      <c r="C92" s="33"/>
      <c r="D92" s="31"/>
      <c r="E92" s="31"/>
      <c r="F92" s="31"/>
      <c r="G92" s="36" t="str">
        <f aca="false">IF(COUNTA(A92:F92)=0,"",IF(E92="","Falta o código",IF(E92&lt;&gt;TRIM(E92),"Confira o código",IF(COUNTIFS(DuenoID,E92)&gt;1,"Código repetido",IF(NOT(ISNUMBER(B92)),"Confira a data",IF(OR(B92&lt;1,B92&gt;73415,INT(B92)&lt;&gt;B92),"Confira a data",IF(NOT(ISNUMBER(C92)),"Confira o valor",IF(C92&lt;=0,"Valor maior que zero",IF(AND(A92&lt;&gt;"Aporte",A92&lt;&gt;"Retirada"),"Escolha um tipo",IF(COUNTIFS(Medios,D92)&lt;&gt;1,"Escolha um meio","OK"))))))))))</f>
        <v/>
      </c>
      <c r="H92" s="34" t="n">
        <f aca="false">IF(G92="OK",C92,0)</f>
        <v>0</v>
      </c>
    </row>
    <row r="93" customFormat="false" ht="25" hidden="false" customHeight="true" outlineLevel="0" collapsed="false">
      <c r="A93" s="31"/>
      <c r="B93" s="32"/>
      <c r="C93" s="33"/>
      <c r="D93" s="31"/>
      <c r="E93" s="31"/>
      <c r="F93" s="31"/>
      <c r="G93" s="36" t="str">
        <f aca="false">IF(COUNTA(A93:F93)=0,"",IF(E93="","Falta o código",IF(E93&lt;&gt;TRIM(E93),"Confira o código",IF(COUNTIFS(DuenoID,E93)&gt;1,"Código repetido",IF(NOT(ISNUMBER(B93)),"Confira a data",IF(OR(B93&lt;1,B93&gt;73415,INT(B93)&lt;&gt;B93),"Confira a data",IF(NOT(ISNUMBER(C93)),"Confira o valor",IF(C93&lt;=0,"Valor maior que zero",IF(AND(A93&lt;&gt;"Aporte",A93&lt;&gt;"Retirada"),"Escolha um tipo",IF(COUNTIFS(Medios,D93)&lt;&gt;1,"Escolha um meio","OK"))))))))))</f>
        <v/>
      </c>
      <c r="H93" s="34" t="n">
        <f aca="false">IF(G93="OK",C93,0)</f>
        <v>0</v>
      </c>
    </row>
    <row r="94" customFormat="false" ht="25" hidden="false" customHeight="true" outlineLevel="0" collapsed="false">
      <c r="A94" s="31"/>
      <c r="B94" s="32"/>
      <c r="C94" s="33"/>
      <c r="D94" s="31"/>
      <c r="E94" s="31"/>
      <c r="F94" s="31"/>
      <c r="G94" s="36" t="str">
        <f aca="false">IF(COUNTA(A94:F94)=0,"",IF(E94="","Falta o código",IF(E94&lt;&gt;TRIM(E94),"Confira o código",IF(COUNTIFS(DuenoID,E94)&gt;1,"Código repetido",IF(NOT(ISNUMBER(B94)),"Confira a data",IF(OR(B94&lt;1,B94&gt;73415,INT(B94)&lt;&gt;B94),"Confira a data",IF(NOT(ISNUMBER(C94)),"Confira o valor",IF(C94&lt;=0,"Valor maior que zero",IF(AND(A94&lt;&gt;"Aporte",A94&lt;&gt;"Retirada"),"Escolha um tipo",IF(COUNTIFS(Medios,D94)&lt;&gt;1,"Escolha um meio","OK"))))))))))</f>
        <v/>
      </c>
      <c r="H94" s="34" t="n">
        <f aca="false">IF(G94="OK",C94,0)</f>
        <v>0</v>
      </c>
    </row>
    <row r="95" customFormat="false" ht="25" hidden="false" customHeight="true" outlineLevel="0" collapsed="false">
      <c r="A95" s="31"/>
      <c r="B95" s="32"/>
      <c r="C95" s="33"/>
      <c r="D95" s="31"/>
      <c r="E95" s="31"/>
      <c r="F95" s="31"/>
      <c r="G95" s="36" t="str">
        <f aca="false">IF(COUNTA(A95:F95)=0,"",IF(E95="","Falta o código",IF(E95&lt;&gt;TRIM(E95),"Confira o código",IF(COUNTIFS(DuenoID,E95)&gt;1,"Código repetido",IF(NOT(ISNUMBER(B95)),"Confira a data",IF(OR(B95&lt;1,B95&gt;73415,INT(B95)&lt;&gt;B95),"Confira a data",IF(NOT(ISNUMBER(C95)),"Confira o valor",IF(C95&lt;=0,"Valor maior que zero",IF(AND(A95&lt;&gt;"Aporte",A95&lt;&gt;"Retirada"),"Escolha um tipo",IF(COUNTIFS(Medios,D95)&lt;&gt;1,"Escolha um meio","OK"))))))))))</f>
        <v/>
      </c>
      <c r="H95" s="34" t="n">
        <f aca="false">IF(G95="OK",C95,0)</f>
        <v>0</v>
      </c>
    </row>
    <row r="96" customFormat="false" ht="25" hidden="false" customHeight="true" outlineLevel="0" collapsed="false">
      <c r="A96" s="31"/>
      <c r="B96" s="32"/>
      <c r="C96" s="33"/>
      <c r="D96" s="31"/>
      <c r="E96" s="31"/>
      <c r="F96" s="31"/>
      <c r="G96" s="36" t="str">
        <f aca="false">IF(COUNTA(A96:F96)=0,"",IF(E96="","Falta o código",IF(E96&lt;&gt;TRIM(E96),"Confira o código",IF(COUNTIFS(DuenoID,E96)&gt;1,"Código repetido",IF(NOT(ISNUMBER(B96)),"Confira a data",IF(OR(B96&lt;1,B96&gt;73415,INT(B96)&lt;&gt;B96),"Confira a data",IF(NOT(ISNUMBER(C96)),"Confira o valor",IF(C96&lt;=0,"Valor maior que zero",IF(AND(A96&lt;&gt;"Aporte",A96&lt;&gt;"Retirada"),"Escolha um tipo",IF(COUNTIFS(Medios,D96)&lt;&gt;1,"Escolha um meio","OK"))))))))))</f>
        <v/>
      </c>
      <c r="H96" s="34" t="n">
        <f aca="false">IF(G96="OK",C96,0)</f>
        <v>0</v>
      </c>
    </row>
    <row r="97" customFormat="false" ht="25" hidden="false" customHeight="true" outlineLevel="0" collapsed="false">
      <c r="A97" s="31"/>
      <c r="B97" s="32"/>
      <c r="C97" s="33"/>
      <c r="D97" s="31"/>
      <c r="E97" s="31"/>
      <c r="F97" s="31"/>
      <c r="G97" s="36" t="str">
        <f aca="false">IF(COUNTA(A97:F97)=0,"",IF(E97="","Falta o código",IF(E97&lt;&gt;TRIM(E97),"Confira o código",IF(COUNTIFS(DuenoID,E97)&gt;1,"Código repetido",IF(NOT(ISNUMBER(B97)),"Confira a data",IF(OR(B97&lt;1,B97&gt;73415,INT(B97)&lt;&gt;B97),"Confira a data",IF(NOT(ISNUMBER(C97)),"Confira o valor",IF(C97&lt;=0,"Valor maior que zero",IF(AND(A97&lt;&gt;"Aporte",A97&lt;&gt;"Retirada"),"Escolha um tipo",IF(COUNTIFS(Medios,D97)&lt;&gt;1,"Escolha um meio","OK"))))))))))</f>
        <v/>
      </c>
      <c r="H97" s="34" t="n">
        <f aca="false">IF(G97="OK",C97,0)</f>
        <v>0</v>
      </c>
    </row>
    <row r="98" customFormat="false" ht="25" hidden="false" customHeight="true" outlineLevel="0" collapsed="false">
      <c r="A98" s="31"/>
      <c r="B98" s="32"/>
      <c r="C98" s="33"/>
      <c r="D98" s="31"/>
      <c r="E98" s="31"/>
      <c r="F98" s="31"/>
      <c r="G98" s="36" t="str">
        <f aca="false">IF(COUNTA(A98:F98)=0,"",IF(E98="","Falta o código",IF(E98&lt;&gt;TRIM(E98),"Confira o código",IF(COUNTIFS(DuenoID,E98)&gt;1,"Código repetido",IF(NOT(ISNUMBER(B98)),"Confira a data",IF(OR(B98&lt;1,B98&gt;73415,INT(B98)&lt;&gt;B98),"Confira a data",IF(NOT(ISNUMBER(C98)),"Confira o valor",IF(C98&lt;=0,"Valor maior que zero",IF(AND(A98&lt;&gt;"Aporte",A98&lt;&gt;"Retirada"),"Escolha um tipo",IF(COUNTIFS(Medios,D98)&lt;&gt;1,"Escolha um meio","OK"))))))))))</f>
        <v/>
      </c>
      <c r="H98" s="34" t="n">
        <f aca="false">IF(G98="OK",C98,0)</f>
        <v>0</v>
      </c>
    </row>
    <row r="99" customFormat="false" ht="25" hidden="false" customHeight="true" outlineLevel="0" collapsed="false">
      <c r="A99" s="31"/>
      <c r="B99" s="32"/>
      <c r="C99" s="33"/>
      <c r="D99" s="31"/>
      <c r="E99" s="31"/>
      <c r="F99" s="31"/>
      <c r="G99" s="36" t="str">
        <f aca="false">IF(COUNTA(A99:F99)=0,"",IF(E99="","Falta o código",IF(E99&lt;&gt;TRIM(E99),"Confira o código",IF(COUNTIFS(DuenoID,E99)&gt;1,"Código repetido",IF(NOT(ISNUMBER(B99)),"Confira a data",IF(OR(B99&lt;1,B99&gt;73415,INT(B99)&lt;&gt;B99),"Confira a data",IF(NOT(ISNUMBER(C99)),"Confira o valor",IF(C99&lt;=0,"Valor maior que zero",IF(AND(A99&lt;&gt;"Aporte",A99&lt;&gt;"Retirada"),"Escolha um tipo",IF(COUNTIFS(Medios,D99)&lt;&gt;1,"Escolha um meio","OK"))))))))))</f>
        <v/>
      </c>
      <c r="H99" s="34" t="n">
        <f aca="false">IF(G99="OK",C99,0)</f>
        <v>0</v>
      </c>
    </row>
    <row r="100" customFormat="false" ht="25" hidden="false" customHeight="true" outlineLevel="0" collapsed="false">
      <c r="A100" s="31"/>
      <c r="B100" s="32"/>
      <c r="C100" s="33"/>
      <c r="D100" s="31"/>
      <c r="E100" s="31"/>
      <c r="F100" s="31"/>
      <c r="G100" s="36" t="str">
        <f aca="false">IF(COUNTA(A100:F100)=0,"",IF(E100="","Falta o código",IF(E100&lt;&gt;TRIM(E100),"Confira o código",IF(COUNTIFS(DuenoID,E100)&gt;1,"Código repetido",IF(NOT(ISNUMBER(B100)),"Confira a data",IF(OR(B100&lt;1,B100&gt;73415,INT(B100)&lt;&gt;B100),"Confira a data",IF(NOT(ISNUMBER(C100)),"Confira o valor",IF(C100&lt;=0,"Valor maior que zero",IF(AND(A100&lt;&gt;"Aporte",A100&lt;&gt;"Retirada"),"Escolha um tipo",IF(COUNTIFS(Medios,D100)&lt;&gt;1,"Escolha um meio","OK"))))))))))</f>
        <v/>
      </c>
      <c r="H100" s="34" t="n">
        <f aca="false">IF(G100="OK",C100,0)</f>
        <v>0</v>
      </c>
    </row>
    <row r="101" customFormat="false" ht="25" hidden="false" customHeight="true" outlineLevel="0" collapsed="false">
      <c r="A101" s="31"/>
      <c r="B101" s="32"/>
      <c r="C101" s="33"/>
      <c r="D101" s="31"/>
      <c r="E101" s="31"/>
      <c r="F101" s="31"/>
      <c r="G101" s="36" t="str">
        <f aca="false">IF(COUNTA(A101:F101)=0,"",IF(E101="","Falta o código",IF(E101&lt;&gt;TRIM(E101),"Confira o código",IF(COUNTIFS(DuenoID,E101)&gt;1,"Código repetido",IF(NOT(ISNUMBER(B101)),"Confira a data",IF(OR(B101&lt;1,B101&gt;73415,INT(B101)&lt;&gt;B101),"Confira a data",IF(NOT(ISNUMBER(C101)),"Confira o valor",IF(C101&lt;=0,"Valor maior que zero",IF(AND(A101&lt;&gt;"Aporte",A101&lt;&gt;"Retirada"),"Escolha um tipo",IF(COUNTIFS(Medios,D101)&lt;&gt;1,"Escolha um meio","OK"))))))))))</f>
        <v/>
      </c>
      <c r="H101" s="34" t="n">
        <f aca="false">IF(G101="OK",C101,0)</f>
        <v>0</v>
      </c>
    </row>
    <row r="102" customFormat="false" ht="25" hidden="false" customHeight="true" outlineLevel="0" collapsed="false">
      <c r="A102" s="31"/>
      <c r="B102" s="32"/>
      <c r="C102" s="33"/>
      <c r="D102" s="31"/>
      <c r="E102" s="31"/>
      <c r="F102" s="31"/>
      <c r="G102" s="36" t="str">
        <f aca="false">IF(COUNTA(A102:F102)=0,"",IF(E102="","Falta o código",IF(E102&lt;&gt;TRIM(E102),"Confira o código",IF(COUNTIFS(DuenoID,E102)&gt;1,"Código repetido",IF(NOT(ISNUMBER(B102)),"Confira a data",IF(OR(B102&lt;1,B102&gt;73415,INT(B102)&lt;&gt;B102),"Confira a data",IF(NOT(ISNUMBER(C102)),"Confira o valor",IF(C102&lt;=0,"Valor maior que zero",IF(AND(A102&lt;&gt;"Aporte",A102&lt;&gt;"Retirada"),"Escolha um tipo",IF(COUNTIFS(Medios,D102)&lt;&gt;1,"Escolha um meio","OK"))))))))))</f>
        <v/>
      </c>
      <c r="H102" s="34" t="n">
        <f aca="false">IF(G102="OK",C102,0)</f>
        <v>0</v>
      </c>
    </row>
    <row r="103" customFormat="false" ht="25" hidden="false" customHeight="true" outlineLevel="0" collapsed="false">
      <c r="A103" s="31"/>
      <c r="B103" s="32"/>
      <c r="C103" s="33"/>
      <c r="D103" s="31"/>
      <c r="E103" s="31"/>
      <c r="F103" s="31"/>
      <c r="G103" s="36" t="str">
        <f aca="false">IF(COUNTA(A103:F103)=0,"",IF(E103="","Falta o código",IF(E103&lt;&gt;TRIM(E103),"Confira o código",IF(COUNTIFS(DuenoID,E103)&gt;1,"Código repetido",IF(NOT(ISNUMBER(B103)),"Confira a data",IF(OR(B103&lt;1,B103&gt;73415,INT(B103)&lt;&gt;B103),"Confira a data",IF(NOT(ISNUMBER(C103)),"Confira o valor",IF(C103&lt;=0,"Valor maior que zero",IF(AND(A103&lt;&gt;"Aporte",A103&lt;&gt;"Retirada"),"Escolha um tipo",IF(COUNTIFS(Medios,D103)&lt;&gt;1,"Escolha um meio","OK"))))))))))</f>
        <v/>
      </c>
      <c r="H103" s="34" t="n">
        <f aca="false">IF(G103="OK",C103,0)</f>
        <v>0</v>
      </c>
    </row>
    <row r="104" customFormat="false" ht="25" hidden="false" customHeight="true" outlineLevel="0" collapsed="false">
      <c r="A104" s="31"/>
      <c r="B104" s="32"/>
      <c r="C104" s="33"/>
      <c r="D104" s="31"/>
      <c r="E104" s="31"/>
      <c r="F104" s="31"/>
      <c r="G104" s="36" t="str">
        <f aca="false">IF(COUNTA(A104:F104)=0,"",IF(E104="","Falta o código",IF(E104&lt;&gt;TRIM(E104),"Confira o código",IF(COUNTIFS(DuenoID,E104)&gt;1,"Código repetido",IF(NOT(ISNUMBER(B104)),"Confira a data",IF(OR(B104&lt;1,B104&gt;73415,INT(B104)&lt;&gt;B104),"Confira a data",IF(NOT(ISNUMBER(C104)),"Confira o valor",IF(C104&lt;=0,"Valor maior que zero",IF(AND(A104&lt;&gt;"Aporte",A104&lt;&gt;"Retirada"),"Escolha um tipo",IF(COUNTIFS(Medios,D104)&lt;&gt;1,"Escolha um meio","OK"))))))))))</f>
        <v/>
      </c>
      <c r="H104" s="34" t="n">
        <f aca="false">IF(G104="OK",C104,0)</f>
        <v>0</v>
      </c>
    </row>
    <row r="105" customFormat="false" ht="25" hidden="false" customHeight="true" outlineLevel="0" collapsed="false">
      <c r="A105" s="31"/>
      <c r="B105" s="32"/>
      <c r="C105" s="33"/>
      <c r="D105" s="31"/>
      <c r="E105" s="31"/>
      <c r="F105" s="31"/>
      <c r="G105" s="36" t="str">
        <f aca="false">IF(COUNTA(A105:F105)=0,"",IF(E105="","Falta o código",IF(E105&lt;&gt;TRIM(E105),"Confira o código",IF(COUNTIFS(DuenoID,E105)&gt;1,"Código repetido",IF(NOT(ISNUMBER(B105)),"Confira a data",IF(OR(B105&lt;1,B105&gt;73415,INT(B105)&lt;&gt;B105),"Confira a data",IF(NOT(ISNUMBER(C105)),"Confira o valor",IF(C105&lt;=0,"Valor maior que zero",IF(AND(A105&lt;&gt;"Aporte",A105&lt;&gt;"Retirada"),"Escolha um tipo",IF(COUNTIFS(Medios,D105)&lt;&gt;1,"Escolha um meio","OK"))))))))))</f>
        <v/>
      </c>
      <c r="H105" s="34" t="n">
        <f aca="false">IF(G105="OK",C105,0)</f>
        <v>0</v>
      </c>
    </row>
    <row r="106" customFormat="false" ht="25" hidden="false" customHeight="true" outlineLevel="0" collapsed="false">
      <c r="A106" s="31"/>
      <c r="B106" s="32"/>
      <c r="C106" s="33"/>
      <c r="D106" s="31"/>
      <c r="E106" s="31"/>
      <c r="F106" s="31"/>
      <c r="G106" s="36" t="str">
        <f aca="false">IF(COUNTA(A106:F106)=0,"",IF(E106="","Falta o código",IF(E106&lt;&gt;TRIM(E106),"Confira o código",IF(COUNTIFS(DuenoID,E106)&gt;1,"Código repetido",IF(NOT(ISNUMBER(B106)),"Confira a data",IF(OR(B106&lt;1,B106&gt;73415,INT(B106)&lt;&gt;B106),"Confira a data",IF(NOT(ISNUMBER(C106)),"Confira o valor",IF(C106&lt;=0,"Valor maior que zero",IF(AND(A106&lt;&gt;"Aporte",A106&lt;&gt;"Retirada"),"Escolha um tipo",IF(COUNTIFS(Medios,D106)&lt;&gt;1,"Escolha um meio","OK"))))))))))</f>
        <v/>
      </c>
      <c r="H106" s="34" t="n">
        <f aca="false">IF(G106="OK",C106,0)</f>
        <v>0</v>
      </c>
    </row>
    <row r="107" customFormat="false" ht="25" hidden="false" customHeight="true" outlineLevel="0" collapsed="false">
      <c r="A107" s="31"/>
      <c r="B107" s="32"/>
      <c r="C107" s="33"/>
      <c r="D107" s="31"/>
      <c r="E107" s="31"/>
      <c r="F107" s="31"/>
      <c r="G107" s="36" t="str">
        <f aca="false">IF(COUNTA(A107:F107)=0,"",IF(E107="","Falta o código",IF(E107&lt;&gt;TRIM(E107),"Confira o código",IF(COUNTIFS(DuenoID,E107)&gt;1,"Código repetido",IF(NOT(ISNUMBER(B107)),"Confira a data",IF(OR(B107&lt;1,B107&gt;73415,INT(B107)&lt;&gt;B107),"Confira a data",IF(NOT(ISNUMBER(C107)),"Confira o valor",IF(C107&lt;=0,"Valor maior que zero",IF(AND(A107&lt;&gt;"Aporte",A107&lt;&gt;"Retirada"),"Escolha um tipo",IF(COUNTIFS(Medios,D107)&lt;&gt;1,"Escolha um meio","OK"))))))))))</f>
        <v/>
      </c>
      <c r="H107" s="34" t="n">
        <f aca="false">IF(G107="OK",C107,0)</f>
        <v>0</v>
      </c>
    </row>
    <row r="108" customFormat="false" ht="25" hidden="false" customHeight="true" outlineLevel="0" collapsed="false">
      <c r="A108" s="31"/>
      <c r="B108" s="32"/>
      <c r="C108" s="33"/>
      <c r="D108" s="31"/>
      <c r="E108" s="31"/>
      <c r="F108" s="31"/>
      <c r="G108" s="36" t="str">
        <f aca="false">IF(COUNTA(A108:F108)=0,"",IF(E108="","Falta o código",IF(E108&lt;&gt;TRIM(E108),"Confira o código",IF(COUNTIFS(DuenoID,E108)&gt;1,"Código repetido",IF(NOT(ISNUMBER(B108)),"Confira a data",IF(OR(B108&lt;1,B108&gt;73415,INT(B108)&lt;&gt;B108),"Confira a data",IF(NOT(ISNUMBER(C108)),"Confira o valor",IF(C108&lt;=0,"Valor maior que zero",IF(AND(A108&lt;&gt;"Aporte",A108&lt;&gt;"Retirada"),"Escolha um tipo",IF(COUNTIFS(Medios,D108)&lt;&gt;1,"Escolha um meio","OK"))))))))))</f>
        <v/>
      </c>
      <c r="H108" s="34" t="n">
        <f aca="false">IF(G108="OK",C108,0)</f>
        <v>0</v>
      </c>
    </row>
    <row r="109" customFormat="false" ht="25" hidden="false" customHeight="true" outlineLevel="0" collapsed="false">
      <c r="A109" s="31"/>
      <c r="B109" s="32"/>
      <c r="C109" s="33"/>
      <c r="D109" s="31"/>
      <c r="E109" s="31"/>
      <c r="F109" s="31"/>
      <c r="G109" s="36" t="str">
        <f aca="false">IF(COUNTA(A109:F109)=0,"",IF(E109="","Falta o código",IF(E109&lt;&gt;TRIM(E109),"Confira o código",IF(COUNTIFS(DuenoID,E109)&gt;1,"Código repetido",IF(NOT(ISNUMBER(B109)),"Confira a data",IF(OR(B109&lt;1,B109&gt;73415,INT(B109)&lt;&gt;B109),"Confira a data",IF(NOT(ISNUMBER(C109)),"Confira o valor",IF(C109&lt;=0,"Valor maior que zero",IF(AND(A109&lt;&gt;"Aporte",A109&lt;&gt;"Retirada"),"Escolha um tipo",IF(COUNTIFS(Medios,D109)&lt;&gt;1,"Escolha um meio","OK"))))))))))</f>
        <v/>
      </c>
      <c r="H109" s="34" t="n">
        <f aca="false">IF(G109="OK",C109,0)</f>
        <v>0</v>
      </c>
    </row>
    <row r="110" customFormat="false" ht="25" hidden="false" customHeight="true" outlineLevel="0" collapsed="false">
      <c r="A110" s="31"/>
      <c r="B110" s="32"/>
      <c r="C110" s="33"/>
      <c r="D110" s="31"/>
      <c r="E110" s="31"/>
      <c r="F110" s="31"/>
      <c r="G110" s="36" t="str">
        <f aca="false">IF(COUNTA(A110:F110)=0,"",IF(E110="","Falta o código",IF(E110&lt;&gt;TRIM(E110),"Confira o código",IF(COUNTIFS(DuenoID,E110)&gt;1,"Código repetido",IF(NOT(ISNUMBER(B110)),"Confira a data",IF(OR(B110&lt;1,B110&gt;73415,INT(B110)&lt;&gt;B110),"Confira a data",IF(NOT(ISNUMBER(C110)),"Confira o valor",IF(C110&lt;=0,"Valor maior que zero",IF(AND(A110&lt;&gt;"Aporte",A110&lt;&gt;"Retirada"),"Escolha um tipo",IF(COUNTIFS(Medios,D110)&lt;&gt;1,"Escolha um meio","OK"))))))))))</f>
        <v/>
      </c>
      <c r="H110" s="34" t="n">
        <f aca="false">IF(G110="OK",C110,0)</f>
        <v>0</v>
      </c>
    </row>
    <row r="111" customFormat="false" ht="25" hidden="false" customHeight="true" outlineLevel="0" collapsed="false">
      <c r="A111" s="31"/>
      <c r="B111" s="32"/>
      <c r="C111" s="33"/>
      <c r="D111" s="31"/>
      <c r="E111" s="31"/>
      <c r="F111" s="31"/>
      <c r="G111" s="36" t="str">
        <f aca="false">IF(COUNTA(A111:F111)=0,"",IF(E111="","Falta o código",IF(E111&lt;&gt;TRIM(E111),"Confira o código",IF(COUNTIFS(DuenoID,E111)&gt;1,"Código repetido",IF(NOT(ISNUMBER(B111)),"Confira a data",IF(OR(B111&lt;1,B111&gt;73415,INT(B111)&lt;&gt;B111),"Confira a data",IF(NOT(ISNUMBER(C111)),"Confira o valor",IF(C111&lt;=0,"Valor maior que zero",IF(AND(A111&lt;&gt;"Aporte",A111&lt;&gt;"Retirada"),"Escolha um tipo",IF(COUNTIFS(Medios,D111)&lt;&gt;1,"Escolha um meio","OK"))))))))))</f>
        <v/>
      </c>
      <c r="H111" s="34" t="n">
        <f aca="false">IF(G111="OK",C111,0)</f>
        <v>0</v>
      </c>
    </row>
    <row r="112" customFormat="false" ht="25" hidden="false" customHeight="true" outlineLevel="0" collapsed="false">
      <c r="A112" s="31"/>
      <c r="B112" s="32"/>
      <c r="C112" s="33"/>
      <c r="D112" s="31"/>
      <c r="E112" s="31"/>
      <c r="F112" s="31"/>
      <c r="G112" s="36" t="str">
        <f aca="false">IF(COUNTA(A112:F112)=0,"",IF(E112="","Falta o código",IF(E112&lt;&gt;TRIM(E112),"Confira o código",IF(COUNTIFS(DuenoID,E112)&gt;1,"Código repetido",IF(NOT(ISNUMBER(B112)),"Confira a data",IF(OR(B112&lt;1,B112&gt;73415,INT(B112)&lt;&gt;B112),"Confira a data",IF(NOT(ISNUMBER(C112)),"Confira o valor",IF(C112&lt;=0,"Valor maior que zero",IF(AND(A112&lt;&gt;"Aporte",A112&lt;&gt;"Retirada"),"Escolha um tipo",IF(COUNTIFS(Medios,D112)&lt;&gt;1,"Escolha um meio","OK"))))))))))</f>
        <v/>
      </c>
      <c r="H112" s="34" t="n">
        <f aca="false">IF(G112="OK",C112,0)</f>
        <v>0</v>
      </c>
    </row>
    <row r="113" customFormat="false" ht="25" hidden="false" customHeight="true" outlineLevel="0" collapsed="false">
      <c r="A113" s="31"/>
      <c r="B113" s="32"/>
      <c r="C113" s="33"/>
      <c r="D113" s="31"/>
      <c r="E113" s="31"/>
      <c r="F113" s="31"/>
      <c r="G113" s="36" t="str">
        <f aca="false">IF(COUNTA(A113:F113)=0,"",IF(E113="","Falta o código",IF(E113&lt;&gt;TRIM(E113),"Confira o código",IF(COUNTIFS(DuenoID,E113)&gt;1,"Código repetido",IF(NOT(ISNUMBER(B113)),"Confira a data",IF(OR(B113&lt;1,B113&gt;73415,INT(B113)&lt;&gt;B113),"Confira a data",IF(NOT(ISNUMBER(C113)),"Confira o valor",IF(C113&lt;=0,"Valor maior que zero",IF(AND(A113&lt;&gt;"Aporte",A113&lt;&gt;"Retirada"),"Escolha um tipo",IF(COUNTIFS(Medios,D113)&lt;&gt;1,"Escolha um meio","OK"))))))))))</f>
        <v/>
      </c>
      <c r="H113" s="34" t="n">
        <f aca="false">IF(G113="OK",C113,0)</f>
        <v>0</v>
      </c>
    </row>
    <row r="114" customFormat="false" ht="25" hidden="false" customHeight="true" outlineLevel="0" collapsed="false">
      <c r="A114" s="31"/>
      <c r="B114" s="32"/>
      <c r="C114" s="33"/>
      <c r="D114" s="31"/>
      <c r="E114" s="31"/>
      <c r="F114" s="31"/>
      <c r="G114" s="36" t="str">
        <f aca="false">IF(COUNTA(A114:F114)=0,"",IF(E114="","Falta o código",IF(E114&lt;&gt;TRIM(E114),"Confira o código",IF(COUNTIFS(DuenoID,E114)&gt;1,"Código repetido",IF(NOT(ISNUMBER(B114)),"Confira a data",IF(OR(B114&lt;1,B114&gt;73415,INT(B114)&lt;&gt;B114),"Confira a data",IF(NOT(ISNUMBER(C114)),"Confira o valor",IF(C114&lt;=0,"Valor maior que zero",IF(AND(A114&lt;&gt;"Aporte",A114&lt;&gt;"Retirada"),"Escolha um tipo",IF(COUNTIFS(Medios,D114)&lt;&gt;1,"Escolha um meio","OK"))))))))))</f>
        <v/>
      </c>
      <c r="H114" s="34" t="n">
        <f aca="false">IF(G114="OK",C114,0)</f>
        <v>0</v>
      </c>
    </row>
    <row r="115" customFormat="false" ht="25" hidden="false" customHeight="true" outlineLevel="0" collapsed="false">
      <c r="A115" s="31"/>
      <c r="B115" s="32"/>
      <c r="C115" s="33"/>
      <c r="D115" s="31"/>
      <c r="E115" s="31"/>
      <c r="F115" s="31"/>
      <c r="G115" s="36" t="str">
        <f aca="false">IF(COUNTA(A115:F115)=0,"",IF(E115="","Falta o código",IF(E115&lt;&gt;TRIM(E115),"Confira o código",IF(COUNTIFS(DuenoID,E115)&gt;1,"Código repetido",IF(NOT(ISNUMBER(B115)),"Confira a data",IF(OR(B115&lt;1,B115&gt;73415,INT(B115)&lt;&gt;B115),"Confira a data",IF(NOT(ISNUMBER(C115)),"Confira o valor",IF(C115&lt;=0,"Valor maior que zero",IF(AND(A115&lt;&gt;"Aporte",A115&lt;&gt;"Retirada"),"Escolha um tipo",IF(COUNTIFS(Medios,D115)&lt;&gt;1,"Escolha um meio","OK"))))))))))</f>
        <v/>
      </c>
      <c r="H115" s="34" t="n">
        <f aca="false">IF(G115="OK",C115,0)</f>
        <v>0</v>
      </c>
    </row>
    <row r="116" customFormat="false" ht="25" hidden="false" customHeight="true" outlineLevel="0" collapsed="false">
      <c r="A116" s="31"/>
      <c r="B116" s="32"/>
      <c r="C116" s="33"/>
      <c r="D116" s="31"/>
      <c r="E116" s="31"/>
      <c r="F116" s="31"/>
      <c r="G116" s="36" t="str">
        <f aca="false">IF(COUNTA(A116:F116)=0,"",IF(E116="","Falta o código",IF(E116&lt;&gt;TRIM(E116),"Confira o código",IF(COUNTIFS(DuenoID,E116)&gt;1,"Código repetido",IF(NOT(ISNUMBER(B116)),"Confira a data",IF(OR(B116&lt;1,B116&gt;73415,INT(B116)&lt;&gt;B116),"Confira a data",IF(NOT(ISNUMBER(C116)),"Confira o valor",IF(C116&lt;=0,"Valor maior que zero",IF(AND(A116&lt;&gt;"Aporte",A116&lt;&gt;"Retirada"),"Escolha um tipo",IF(COUNTIFS(Medios,D116)&lt;&gt;1,"Escolha um meio","OK"))))))))))</f>
        <v/>
      </c>
      <c r="H116" s="34" t="n">
        <f aca="false">IF(G116="OK",C116,0)</f>
        <v>0</v>
      </c>
    </row>
    <row r="117" customFormat="false" ht="25" hidden="false" customHeight="true" outlineLevel="0" collapsed="false">
      <c r="A117" s="31"/>
      <c r="B117" s="32"/>
      <c r="C117" s="33"/>
      <c r="D117" s="31"/>
      <c r="E117" s="31"/>
      <c r="F117" s="31"/>
      <c r="G117" s="36" t="str">
        <f aca="false">IF(COUNTA(A117:F117)=0,"",IF(E117="","Falta o código",IF(E117&lt;&gt;TRIM(E117),"Confira o código",IF(COUNTIFS(DuenoID,E117)&gt;1,"Código repetido",IF(NOT(ISNUMBER(B117)),"Confira a data",IF(OR(B117&lt;1,B117&gt;73415,INT(B117)&lt;&gt;B117),"Confira a data",IF(NOT(ISNUMBER(C117)),"Confira o valor",IF(C117&lt;=0,"Valor maior que zero",IF(AND(A117&lt;&gt;"Aporte",A117&lt;&gt;"Retirada"),"Escolha um tipo",IF(COUNTIFS(Medios,D117)&lt;&gt;1,"Escolha um meio","OK"))))))))))</f>
        <v/>
      </c>
      <c r="H117" s="34" t="n">
        <f aca="false">IF(G117="OK",C117,0)</f>
        <v>0</v>
      </c>
    </row>
    <row r="118" customFormat="false" ht="25" hidden="false" customHeight="true" outlineLevel="0" collapsed="false">
      <c r="A118" s="31"/>
      <c r="B118" s="32"/>
      <c r="C118" s="33"/>
      <c r="D118" s="31"/>
      <c r="E118" s="31"/>
      <c r="F118" s="31"/>
      <c r="G118" s="36" t="str">
        <f aca="false">IF(COUNTA(A118:F118)=0,"",IF(E118="","Falta o código",IF(E118&lt;&gt;TRIM(E118),"Confira o código",IF(COUNTIFS(DuenoID,E118)&gt;1,"Código repetido",IF(NOT(ISNUMBER(B118)),"Confira a data",IF(OR(B118&lt;1,B118&gt;73415,INT(B118)&lt;&gt;B118),"Confira a data",IF(NOT(ISNUMBER(C118)),"Confira o valor",IF(C118&lt;=0,"Valor maior que zero",IF(AND(A118&lt;&gt;"Aporte",A118&lt;&gt;"Retirada"),"Escolha um tipo",IF(COUNTIFS(Medios,D118)&lt;&gt;1,"Escolha um meio","OK"))))))))))</f>
        <v/>
      </c>
      <c r="H118" s="34" t="n">
        <f aca="false">IF(G118="OK",C118,0)</f>
        <v>0</v>
      </c>
    </row>
    <row r="119" customFormat="false" ht="25" hidden="false" customHeight="true" outlineLevel="0" collapsed="false">
      <c r="A119" s="31"/>
      <c r="B119" s="32"/>
      <c r="C119" s="33"/>
      <c r="D119" s="31"/>
      <c r="E119" s="31"/>
      <c r="F119" s="31"/>
      <c r="G119" s="36" t="str">
        <f aca="false">IF(COUNTA(A119:F119)=0,"",IF(E119="","Falta o código",IF(E119&lt;&gt;TRIM(E119),"Confira o código",IF(COUNTIFS(DuenoID,E119)&gt;1,"Código repetido",IF(NOT(ISNUMBER(B119)),"Confira a data",IF(OR(B119&lt;1,B119&gt;73415,INT(B119)&lt;&gt;B119),"Confira a data",IF(NOT(ISNUMBER(C119)),"Confira o valor",IF(C119&lt;=0,"Valor maior que zero",IF(AND(A119&lt;&gt;"Aporte",A119&lt;&gt;"Retirada"),"Escolha um tipo",IF(COUNTIFS(Medios,D119)&lt;&gt;1,"Escolha um meio","OK"))))))))))</f>
        <v/>
      </c>
      <c r="H119" s="34" t="n">
        <f aca="false">IF(G119="OK",C119,0)</f>
        <v>0</v>
      </c>
    </row>
    <row r="120" customFormat="false" ht="25" hidden="false" customHeight="true" outlineLevel="0" collapsed="false">
      <c r="A120" s="31"/>
      <c r="B120" s="32"/>
      <c r="C120" s="33"/>
      <c r="D120" s="31"/>
      <c r="E120" s="31"/>
      <c r="F120" s="31"/>
      <c r="G120" s="36" t="str">
        <f aca="false">IF(COUNTA(A120:F120)=0,"",IF(E120="","Falta o código",IF(E120&lt;&gt;TRIM(E120),"Confira o código",IF(COUNTIFS(DuenoID,E120)&gt;1,"Código repetido",IF(NOT(ISNUMBER(B120)),"Confira a data",IF(OR(B120&lt;1,B120&gt;73415,INT(B120)&lt;&gt;B120),"Confira a data",IF(NOT(ISNUMBER(C120)),"Confira o valor",IF(C120&lt;=0,"Valor maior que zero",IF(AND(A120&lt;&gt;"Aporte",A120&lt;&gt;"Retirada"),"Escolha um tipo",IF(COUNTIFS(Medios,D120)&lt;&gt;1,"Escolha um meio","OK"))))))))))</f>
        <v/>
      </c>
      <c r="H120" s="34" t="n">
        <f aca="false">IF(G120="OK",C120,0)</f>
        <v>0</v>
      </c>
    </row>
    <row r="121" customFormat="false" ht="25" hidden="false" customHeight="true" outlineLevel="0" collapsed="false">
      <c r="A121" s="31"/>
      <c r="B121" s="32"/>
      <c r="C121" s="33"/>
      <c r="D121" s="31"/>
      <c r="E121" s="31"/>
      <c r="F121" s="31"/>
      <c r="G121" s="36" t="str">
        <f aca="false">IF(COUNTA(A121:F121)=0,"",IF(E121="","Falta o código",IF(E121&lt;&gt;TRIM(E121),"Confira o código",IF(COUNTIFS(DuenoID,E121)&gt;1,"Código repetido",IF(NOT(ISNUMBER(B121)),"Confira a data",IF(OR(B121&lt;1,B121&gt;73415,INT(B121)&lt;&gt;B121),"Confira a data",IF(NOT(ISNUMBER(C121)),"Confira o valor",IF(C121&lt;=0,"Valor maior que zero",IF(AND(A121&lt;&gt;"Aporte",A121&lt;&gt;"Retirada"),"Escolha um tipo",IF(COUNTIFS(Medios,D121)&lt;&gt;1,"Escolha um meio","OK"))))))))))</f>
        <v/>
      </c>
      <c r="H121" s="34" t="n">
        <f aca="false">IF(G121="OK",C121,0)</f>
        <v>0</v>
      </c>
    </row>
    <row r="122" customFormat="false" ht="25" hidden="false" customHeight="true" outlineLevel="0" collapsed="false">
      <c r="A122" s="31"/>
      <c r="B122" s="32"/>
      <c r="C122" s="33"/>
      <c r="D122" s="31"/>
      <c r="E122" s="31"/>
      <c r="F122" s="31"/>
      <c r="G122" s="36" t="str">
        <f aca="false">IF(COUNTA(A122:F122)=0,"",IF(E122="","Falta o código",IF(E122&lt;&gt;TRIM(E122),"Confira o código",IF(COUNTIFS(DuenoID,E122)&gt;1,"Código repetido",IF(NOT(ISNUMBER(B122)),"Confira a data",IF(OR(B122&lt;1,B122&gt;73415,INT(B122)&lt;&gt;B122),"Confira a data",IF(NOT(ISNUMBER(C122)),"Confira o valor",IF(C122&lt;=0,"Valor maior que zero",IF(AND(A122&lt;&gt;"Aporte",A122&lt;&gt;"Retirada"),"Escolha um tipo",IF(COUNTIFS(Medios,D122)&lt;&gt;1,"Escolha um meio","OK"))))))))))</f>
        <v/>
      </c>
      <c r="H122" s="34" t="n">
        <f aca="false">IF(G122="OK",C122,0)</f>
        <v>0</v>
      </c>
    </row>
    <row r="123" customFormat="false" ht="25" hidden="false" customHeight="true" outlineLevel="0" collapsed="false">
      <c r="A123" s="31"/>
      <c r="B123" s="32"/>
      <c r="C123" s="33"/>
      <c r="D123" s="31"/>
      <c r="E123" s="31"/>
      <c r="F123" s="31"/>
      <c r="G123" s="36" t="str">
        <f aca="false">IF(COUNTA(A123:F123)=0,"",IF(E123="","Falta o código",IF(E123&lt;&gt;TRIM(E123),"Confira o código",IF(COUNTIFS(DuenoID,E123)&gt;1,"Código repetido",IF(NOT(ISNUMBER(B123)),"Confira a data",IF(OR(B123&lt;1,B123&gt;73415,INT(B123)&lt;&gt;B123),"Confira a data",IF(NOT(ISNUMBER(C123)),"Confira o valor",IF(C123&lt;=0,"Valor maior que zero",IF(AND(A123&lt;&gt;"Aporte",A123&lt;&gt;"Retirada"),"Escolha um tipo",IF(COUNTIFS(Medios,D123)&lt;&gt;1,"Escolha um meio","OK"))))))))))</f>
        <v/>
      </c>
      <c r="H123" s="34" t="n">
        <f aca="false">IF(G123="OK",C123,0)</f>
        <v>0</v>
      </c>
    </row>
    <row r="124" customFormat="false" ht="25" hidden="false" customHeight="true" outlineLevel="0" collapsed="false">
      <c r="A124" s="31"/>
      <c r="B124" s="32"/>
      <c r="C124" s="33"/>
      <c r="D124" s="31"/>
      <c r="E124" s="31"/>
      <c r="F124" s="31"/>
      <c r="G124" s="36" t="str">
        <f aca="false">IF(COUNTA(A124:F124)=0,"",IF(E124="","Falta o código",IF(E124&lt;&gt;TRIM(E124),"Confira o código",IF(COUNTIFS(DuenoID,E124)&gt;1,"Código repetido",IF(NOT(ISNUMBER(B124)),"Confira a data",IF(OR(B124&lt;1,B124&gt;73415,INT(B124)&lt;&gt;B124),"Confira a data",IF(NOT(ISNUMBER(C124)),"Confira o valor",IF(C124&lt;=0,"Valor maior que zero",IF(AND(A124&lt;&gt;"Aporte",A124&lt;&gt;"Retirada"),"Escolha um tipo",IF(COUNTIFS(Medios,D124)&lt;&gt;1,"Escolha um meio","OK"))))))))))</f>
        <v/>
      </c>
      <c r="H124" s="34" t="n">
        <f aca="false">IF(G124="OK",C124,0)</f>
        <v>0</v>
      </c>
    </row>
    <row r="125" customFormat="false" ht="25" hidden="false" customHeight="true" outlineLevel="0" collapsed="false">
      <c r="A125" s="31"/>
      <c r="B125" s="32"/>
      <c r="C125" s="33"/>
      <c r="D125" s="31"/>
      <c r="E125" s="31"/>
      <c r="F125" s="31"/>
      <c r="G125" s="36" t="str">
        <f aca="false">IF(COUNTA(A125:F125)=0,"",IF(E125="","Falta o código",IF(E125&lt;&gt;TRIM(E125),"Confira o código",IF(COUNTIFS(DuenoID,E125)&gt;1,"Código repetido",IF(NOT(ISNUMBER(B125)),"Confira a data",IF(OR(B125&lt;1,B125&gt;73415,INT(B125)&lt;&gt;B125),"Confira a data",IF(NOT(ISNUMBER(C125)),"Confira o valor",IF(C125&lt;=0,"Valor maior que zero",IF(AND(A125&lt;&gt;"Aporte",A125&lt;&gt;"Retirada"),"Escolha um tipo",IF(COUNTIFS(Medios,D125)&lt;&gt;1,"Escolha um meio","OK"))))))))))</f>
        <v/>
      </c>
      <c r="H125" s="34" t="n">
        <f aca="false">IF(G125="OK",C125,0)</f>
        <v>0</v>
      </c>
    </row>
    <row r="126" customFormat="false" ht="25" hidden="false" customHeight="true" outlineLevel="0" collapsed="false">
      <c r="A126" s="31"/>
      <c r="B126" s="32"/>
      <c r="C126" s="33"/>
      <c r="D126" s="31"/>
      <c r="E126" s="31"/>
      <c r="F126" s="31"/>
      <c r="G126" s="36" t="str">
        <f aca="false">IF(COUNTA(A126:F126)=0,"",IF(E126="","Falta o código",IF(E126&lt;&gt;TRIM(E126),"Confira o código",IF(COUNTIFS(DuenoID,E126)&gt;1,"Código repetido",IF(NOT(ISNUMBER(B126)),"Confira a data",IF(OR(B126&lt;1,B126&gt;73415,INT(B126)&lt;&gt;B126),"Confira a data",IF(NOT(ISNUMBER(C126)),"Confira o valor",IF(C126&lt;=0,"Valor maior que zero",IF(AND(A126&lt;&gt;"Aporte",A126&lt;&gt;"Retirada"),"Escolha um tipo",IF(COUNTIFS(Medios,D126)&lt;&gt;1,"Escolha um meio","OK"))))))))))</f>
        <v/>
      </c>
      <c r="H126" s="34" t="n">
        <f aca="false">IF(G126="OK",C126,0)</f>
        <v>0</v>
      </c>
    </row>
    <row r="127" customFormat="false" ht="25" hidden="false" customHeight="true" outlineLevel="0" collapsed="false">
      <c r="A127" s="31"/>
      <c r="B127" s="32"/>
      <c r="C127" s="33"/>
      <c r="D127" s="31"/>
      <c r="E127" s="31"/>
      <c r="F127" s="31"/>
      <c r="G127" s="36" t="str">
        <f aca="false">IF(COUNTA(A127:F127)=0,"",IF(E127="","Falta o código",IF(E127&lt;&gt;TRIM(E127),"Confira o código",IF(COUNTIFS(DuenoID,E127)&gt;1,"Código repetido",IF(NOT(ISNUMBER(B127)),"Confira a data",IF(OR(B127&lt;1,B127&gt;73415,INT(B127)&lt;&gt;B127),"Confira a data",IF(NOT(ISNUMBER(C127)),"Confira o valor",IF(C127&lt;=0,"Valor maior que zero",IF(AND(A127&lt;&gt;"Aporte",A127&lt;&gt;"Retirada"),"Escolha um tipo",IF(COUNTIFS(Medios,D127)&lt;&gt;1,"Escolha um meio","OK"))))))))))</f>
        <v/>
      </c>
      <c r="H127" s="34" t="n">
        <f aca="false">IF(G127="OK",C127,0)</f>
        <v>0</v>
      </c>
    </row>
    <row r="128" customFormat="false" ht="25" hidden="false" customHeight="true" outlineLevel="0" collapsed="false">
      <c r="A128" s="31"/>
      <c r="B128" s="32"/>
      <c r="C128" s="33"/>
      <c r="D128" s="31"/>
      <c r="E128" s="31"/>
      <c r="F128" s="31"/>
      <c r="G128" s="36" t="str">
        <f aca="false">IF(COUNTA(A128:F128)=0,"",IF(E128="","Falta o código",IF(E128&lt;&gt;TRIM(E128),"Confira o código",IF(COUNTIFS(DuenoID,E128)&gt;1,"Código repetido",IF(NOT(ISNUMBER(B128)),"Confira a data",IF(OR(B128&lt;1,B128&gt;73415,INT(B128)&lt;&gt;B128),"Confira a data",IF(NOT(ISNUMBER(C128)),"Confira o valor",IF(C128&lt;=0,"Valor maior que zero",IF(AND(A128&lt;&gt;"Aporte",A128&lt;&gt;"Retirada"),"Escolha um tipo",IF(COUNTIFS(Medios,D128)&lt;&gt;1,"Escolha um meio","OK"))))))))))</f>
        <v/>
      </c>
      <c r="H128" s="34" t="n">
        <f aca="false">IF(G128="OK",C128,0)</f>
        <v>0</v>
      </c>
    </row>
    <row r="129" customFormat="false" ht="25" hidden="false" customHeight="true" outlineLevel="0" collapsed="false">
      <c r="A129" s="31"/>
      <c r="B129" s="32"/>
      <c r="C129" s="33"/>
      <c r="D129" s="31"/>
      <c r="E129" s="31"/>
      <c r="F129" s="31"/>
      <c r="G129" s="36" t="str">
        <f aca="false">IF(COUNTA(A129:F129)=0,"",IF(E129="","Falta o código",IF(E129&lt;&gt;TRIM(E129),"Confira o código",IF(COUNTIFS(DuenoID,E129)&gt;1,"Código repetido",IF(NOT(ISNUMBER(B129)),"Confira a data",IF(OR(B129&lt;1,B129&gt;73415,INT(B129)&lt;&gt;B129),"Confira a data",IF(NOT(ISNUMBER(C129)),"Confira o valor",IF(C129&lt;=0,"Valor maior que zero",IF(AND(A129&lt;&gt;"Aporte",A129&lt;&gt;"Retirada"),"Escolha um tipo",IF(COUNTIFS(Medios,D129)&lt;&gt;1,"Escolha um meio","OK"))))))))))</f>
        <v/>
      </c>
      <c r="H129" s="34" t="n">
        <f aca="false">IF(G129="OK",C129,0)</f>
        <v>0</v>
      </c>
    </row>
    <row r="130" customFormat="false" ht="25" hidden="false" customHeight="true" outlineLevel="0" collapsed="false">
      <c r="A130" s="31"/>
      <c r="B130" s="32"/>
      <c r="C130" s="33"/>
      <c r="D130" s="31"/>
      <c r="E130" s="31"/>
      <c r="F130" s="31"/>
      <c r="G130" s="36" t="str">
        <f aca="false">IF(COUNTA(A130:F130)=0,"",IF(E130="","Falta o código",IF(E130&lt;&gt;TRIM(E130),"Confira o código",IF(COUNTIFS(DuenoID,E130)&gt;1,"Código repetido",IF(NOT(ISNUMBER(B130)),"Confira a data",IF(OR(B130&lt;1,B130&gt;73415,INT(B130)&lt;&gt;B130),"Confira a data",IF(NOT(ISNUMBER(C130)),"Confira o valor",IF(C130&lt;=0,"Valor maior que zero",IF(AND(A130&lt;&gt;"Aporte",A130&lt;&gt;"Retirada"),"Escolha um tipo",IF(COUNTIFS(Medios,D130)&lt;&gt;1,"Escolha um meio","OK"))))))))))</f>
        <v/>
      </c>
      <c r="H130" s="34" t="n">
        <f aca="false">IF(G130="OK",C130,0)</f>
        <v>0</v>
      </c>
    </row>
    <row r="131" customFormat="false" ht="25" hidden="false" customHeight="true" outlineLevel="0" collapsed="false">
      <c r="A131" s="31"/>
      <c r="B131" s="32"/>
      <c r="C131" s="33"/>
      <c r="D131" s="31"/>
      <c r="E131" s="31"/>
      <c r="F131" s="31"/>
      <c r="G131" s="36" t="str">
        <f aca="false">IF(COUNTA(A131:F131)=0,"",IF(E131="","Falta o código",IF(E131&lt;&gt;TRIM(E131),"Confira o código",IF(COUNTIFS(DuenoID,E131)&gt;1,"Código repetido",IF(NOT(ISNUMBER(B131)),"Confira a data",IF(OR(B131&lt;1,B131&gt;73415,INT(B131)&lt;&gt;B131),"Confira a data",IF(NOT(ISNUMBER(C131)),"Confira o valor",IF(C131&lt;=0,"Valor maior que zero",IF(AND(A131&lt;&gt;"Aporte",A131&lt;&gt;"Retirada"),"Escolha um tipo",IF(COUNTIFS(Medios,D131)&lt;&gt;1,"Escolha um meio","OK"))))))))))</f>
        <v/>
      </c>
      <c r="H131" s="34" t="n">
        <f aca="false">IF(G131="OK",C131,0)</f>
        <v>0</v>
      </c>
    </row>
    <row r="132" customFormat="false" ht="25" hidden="false" customHeight="true" outlineLevel="0" collapsed="false">
      <c r="A132" s="31"/>
      <c r="B132" s="32"/>
      <c r="C132" s="33"/>
      <c r="D132" s="31"/>
      <c r="E132" s="31"/>
      <c r="F132" s="31"/>
      <c r="G132" s="36" t="str">
        <f aca="false">IF(COUNTA(A132:F132)=0,"",IF(E132="","Falta o código",IF(E132&lt;&gt;TRIM(E132),"Confira o código",IF(COUNTIFS(DuenoID,E132)&gt;1,"Código repetido",IF(NOT(ISNUMBER(B132)),"Confira a data",IF(OR(B132&lt;1,B132&gt;73415,INT(B132)&lt;&gt;B132),"Confira a data",IF(NOT(ISNUMBER(C132)),"Confira o valor",IF(C132&lt;=0,"Valor maior que zero",IF(AND(A132&lt;&gt;"Aporte",A132&lt;&gt;"Retirada"),"Escolha um tipo",IF(COUNTIFS(Medios,D132)&lt;&gt;1,"Escolha um meio","OK"))))))))))</f>
        <v/>
      </c>
      <c r="H132" s="34" t="n">
        <f aca="false">IF(G132="OK",C132,0)</f>
        <v>0</v>
      </c>
    </row>
    <row r="133" customFormat="false" ht="25" hidden="false" customHeight="true" outlineLevel="0" collapsed="false">
      <c r="A133" s="31"/>
      <c r="B133" s="32"/>
      <c r="C133" s="33"/>
      <c r="D133" s="31"/>
      <c r="E133" s="31"/>
      <c r="F133" s="31"/>
      <c r="G133" s="36" t="str">
        <f aca="false">IF(COUNTA(A133:F133)=0,"",IF(E133="","Falta o código",IF(E133&lt;&gt;TRIM(E133),"Confira o código",IF(COUNTIFS(DuenoID,E133)&gt;1,"Código repetido",IF(NOT(ISNUMBER(B133)),"Confira a data",IF(OR(B133&lt;1,B133&gt;73415,INT(B133)&lt;&gt;B133),"Confira a data",IF(NOT(ISNUMBER(C133)),"Confira o valor",IF(C133&lt;=0,"Valor maior que zero",IF(AND(A133&lt;&gt;"Aporte",A133&lt;&gt;"Retirada"),"Escolha um tipo",IF(COUNTIFS(Medios,D133)&lt;&gt;1,"Escolha um meio","OK"))))))))))</f>
        <v/>
      </c>
      <c r="H133" s="34" t="n">
        <f aca="false">IF(G133="OK",C133,0)</f>
        <v>0</v>
      </c>
    </row>
    <row r="134" customFormat="false" ht="25" hidden="false" customHeight="true" outlineLevel="0" collapsed="false">
      <c r="A134" s="31"/>
      <c r="B134" s="32"/>
      <c r="C134" s="33"/>
      <c r="D134" s="31"/>
      <c r="E134" s="31"/>
      <c r="F134" s="31"/>
      <c r="G134" s="36" t="str">
        <f aca="false">IF(COUNTA(A134:F134)=0,"",IF(E134="","Falta o código",IF(E134&lt;&gt;TRIM(E134),"Confira o código",IF(COUNTIFS(DuenoID,E134)&gt;1,"Código repetido",IF(NOT(ISNUMBER(B134)),"Confira a data",IF(OR(B134&lt;1,B134&gt;73415,INT(B134)&lt;&gt;B134),"Confira a data",IF(NOT(ISNUMBER(C134)),"Confira o valor",IF(C134&lt;=0,"Valor maior que zero",IF(AND(A134&lt;&gt;"Aporte",A134&lt;&gt;"Retirada"),"Escolha um tipo",IF(COUNTIFS(Medios,D134)&lt;&gt;1,"Escolha um meio","OK"))))))))))</f>
        <v/>
      </c>
      <c r="H134" s="34" t="n">
        <f aca="false">IF(G134="OK",C134,0)</f>
        <v>0</v>
      </c>
    </row>
    <row r="135" customFormat="false" ht="25" hidden="false" customHeight="true" outlineLevel="0" collapsed="false">
      <c r="A135" s="31"/>
      <c r="B135" s="32"/>
      <c r="C135" s="33"/>
      <c r="D135" s="31"/>
      <c r="E135" s="31"/>
      <c r="F135" s="31"/>
      <c r="G135" s="36" t="str">
        <f aca="false">IF(COUNTA(A135:F135)=0,"",IF(E135="","Falta o código",IF(E135&lt;&gt;TRIM(E135),"Confira o código",IF(COUNTIFS(DuenoID,E135)&gt;1,"Código repetido",IF(NOT(ISNUMBER(B135)),"Confira a data",IF(OR(B135&lt;1,B135&gt;73415,INT(B135)&lt;&gt;B135),"Confira a data",IF(NOT(ISNUMBER(C135)),"Confira o valor",IF(C135&lt;=0,"Valor maior que zero",IF(AND(A135&lt;&gt;"Aporte",A135&lt;&gt;"Retirada"),"Escolha um tipo",IF(COUNTIFS(Medios,D135)&lt;&gt;1,"Escolha um meio","OK"))))))))))</f>
        <v/>
      </c>
      <c r="H135" s="34" t="n">
        <f aca="false">IF(G135="OK",C135,0)</f>
        <v>0</v>
      </c>
    </row>
    <row r="136" customFormat="false" ht="25" hidden="false" customHeight="true" outlineLevel="0" collapsed="false">
      <c r="A136" s="31"/>
      <c r="B136" s="32"/>
      <c r="C136" s="33"/>
      <c r="D136" s="31"/>
      <c r="E136" s="31"/>
      <c r="F136" s="31"/>
      <c r="G136" s="36" t="str">
        <f aca="false">IF(COUNTA(A136:F136)=0,"",IF(E136="","Falta o código",IF(E136&lt;&gt;TRIM(E136),"Confira o código",IF(COUNTIFS(DuenoID,E136)&gt;1,"Código repetido",IF(NOT(ISNUMBER(B136)),"Confira a data",IF(OR(B136&lt;1,B136&gt;73415,INT(B136)&lt;&gt;B136),"Confira a data",IF(NOT(ISNUMBER(C136)),"Confira o valor",IF(C136&lt;=0,"Valor maior que zero",IF(AND(A136&lt;&gt;"Aporte",A136&lt;&gt;"Retirada"),"Escolha um tipo",IF(COUNTIFS(Medios,D136)&lt;&gt;1,"Escolha um meio","OK"))))))))))</f>
        <v/>
      </c>
      <c r="H136" s="34" t="n">
        <f aca="false">IF(G136="OK",C136,0)</f>
        <v>0</v>
      </c>
    </row>
    <row r="137" customFormat="false" ht="25" hidden="false" customHeight="true" outlineLevel="0" collapsed="false">
      <c r="A137" s="31"/>
      <c r="B137" s="32"/>
      <c r="C137" s="33"/>
      <c r="D137" s="31"/>
      <c r="E137" s="31"/>
      <c r="F137" s="31"/>
      <c r="G137" s="36" t="str">
        <f aca="false">IF(COUNTA(A137:F137)=0,"",IF(E137="","Falta o código",IF(E137&lt;&gt;TRIM(E137),"Confira o código",IF(COUNTIFS(DuenoID,E137)&gt;1,"Código repetido",IF(NOT(ISNUMBER(B137)),"Confira a data",IF(OR(B137&lt;1,B137&gt;73415,INT(B137)&lt;&gt;B137),"Confira a data",IF(NOT(ISNUMBER(C137)),"Confira o valor",IF(C137&lt;=0,"Valor maior que zero",IF(AND(A137&lt;&gt;"Aporte",A137&lt;&gt;"Retirada"),"Escolha um tipo",IF(COUNTIFS(Medios,D137)&lt;&gt;1,"Escolha um meio","OK"))))))))))</f>
        <v/>
      </c>
      <c r="H137" s="34" t="n">
        <f aca="false">IF(G137="OK",C137,0)</f>
        <v>0</v>
      </c>
    </row>
    <row r="138" customFormat="false" ht="25" hidden="false" customHeight="true" outlineLevel="0" collapsed="false">
      <c r="A138" s="31"/>
      <c r="B138" s="32"/>
      <c r="C138" s="33"/>
      <c r="D138" s="31"/>
      <c r="E138" s="31"/>
      <c r="F138" s="31"/>
      <c r="G138" s="36" t="str">
        <f aca="false">IF(COUNTA(A138:F138)=0,"",IF(E138="","Falta o código",IF(E138&lt;&gt;TRIM(E138),"Confira o código",IF(COUNTIFS(DuenoID,E138)&gt;1,"Código repetido",IF(NOT(ISNUMBER(B138)),"Confira a data",IF(OR(B138&lt;1,B138&gt;73415,INT(B138)&lt;&gt;B138),"Confira a data",IF(NOT(ISNUMBER(C138)),"Confira o valor",IF(C138&lt;=0,"Valor maior que zero",IF(AND(A138&lt;&gt;"Aporte",A138&lt;&gt;"Retirada"),"Escolha um tipo",IF(COUNTIFS(Medios,D138)&lt;&gt;1,"Escolha um meio","OK"))))))))))</f>
        <v/>
      </c>
      <c r="H138" s="34" t="n">
        <f aca="false">IF(G138="OK",C138,0)</f>
        <v>0</v>
      </c>
    </row>
    <row r="139" customFormat="false" ht="25" hidden="false" customHeight="true" outlineLevel="0" collapsed="false">
      <c r="A139" s="31"/>
      <c r="B139" s="32"/>
      <c r="C139" s="33"/>
      <c r="D139" s="31"/>
      <c r="E139" s="31"/>
      <c r="F139" s="31"/>
      <c r="G139" s="36" t="str">
        <f aca="false">IF(COUNTA(A139:F139)=0,"",IF(E139="","Falta o código",IF(E139&lt;&gt;TRIM(E139),"Confira o código",IF(COUNTIFS(DuenoID,E139)&gt;1,"Código repetido",IF(NOT(ISNUMBER(B139)),"Confira a data",IF(OR(B139&lt;1,B139&gt;73415,INT(B139)&lt;&gt;B139),"Confira a data",IF(NOT(ISNUMBER(C139)),"Confira o valor",IF(C139&lt;=0,"Valor maior que zero",IF(AND(A139&lt;&gt;"Aporte",A139&lt;&gt;"Retirada"),"Escolha um tipo",IF(COUNTIFS(Medios,D139)&lt;&gt;1,"Escolha um meio","OK"))))))))))</f>
        <v/>
      </c>
      <c r="H139" s="34" t="n">
        <f aca="false">IF(G139="OK",C139,0)</f>
        <v>0</v>
      </c>
    </row>
    <row r="140" customFormat="false" ht="25" hidden="false" customHeight="true" outlineLevel="0" collapsed="false">
      <c r="A140" s="31"/>
      <c r="B140" s="32"/>
      <c r="C140" s="33"/>
      <c r="D140" s="31"/>
      <c r="E140" s="31"/>
      <c r="F140" s="31"/>
      <c r="G140" s="36" t="str">
        <f aca="false">IF(COUNTA(A140:F140)=0,"",IF(E140="","Falta o código",IF(E140&lt;&gt;TRIM(E140),"Confira o código",IF(COUNTIFS(DuenoID,E140)&gt;1,"Código repetido",IF(NOT(ISNUMBER(B140)),"Confira a data",IF(OR(B140&lt;1,B140&gt;73415,INT(B140)&lt;&gt;B140),"Confira a data",IF(NOT(ISNUMBER(C140)),"Confira o valor",IF(C140&lt;=0,"Valor maior que zero",IF(AND(A140&lt;&gt;"Aporte",A140&lt;&gt;"Retirada"),"Escolha um tipo",IF(COUNTIFS(Medios,D140)&lt;&gt;1,"Escolha um meio","OK"))))))))))</f>
        <v/>
      </c>
      <c r="H140" s="34" t="n">
        <f aca="false">IF(G140="OK",C140,0)</f>
        <v>0</v>
      </c>
    </row>
    <row r="141" customFormat="false" ht="25" hidden="false" customHeight="true" outlineLevel="0" collapsed="false">
      <c r="A141" s="31"/>
      <c r="B141" s="32"/>
      <c r="C141" s="33"/>
      <c r="D141" s="31"/>
      <c r="E141" s="31"/>
      <c r="F141" s="31"/>
      <c r="G141" s="36" t="str">
        <f aca="false">IF(COUNTA(A141:F141)=0,"",IF(E141="","Falta o código",IF(E141&lt;&gt;TRIM(E141),"Confira o código",IF(COUNTIFS(DuenoID,E141)&gt;1,"Código repetido",IF(NOT(ISNUMBER(B141)),"Confira a data",IF(OR(B141&lt;1,B141&gt;73415,INT(B141)&lt;&gt;B141),"Confira a data",IF(NOT(ISNUMBER(C141)),"Confira o valor",IF(C141&lt;=0,"Valor maior que zero",IF(AND(A141&lt;&gt;"Aporte",A141&lt;&gt;"Retirada"),"Escolha um tipo",IF(COUNTIFS(Medios,D141)&lt;&gt;1,"Escolha um meio","OK"))))))))))</f>
        <v/>
      </c>
      <c r="H141" s="34" t="n">
        <f aca="false">IF(G141="OK",C141,0)</f>
        <v>0</v>
      </c>
    </row>
    <row r="142" customFormat="false" ht="25" hidden="false" customHeight="true" outlineLevel="0" collapsed="false">
      <c r="A142" s="31"/>
      <c r="B142" s="32"/>
      <c r="C142" s="33"/>
      <c r="D142" s="31"/>
      <c r="E142" s="31"/>
      <c r="F142" s="31"/>
      <c r="G142" s="36" t="str">
        <f aca="false">IF(COUNTA(A142:F142)=0,"",IF(E142="","Falta o código",IF(E142&lt;&gt;TRIM(E142),"Confira o código",IF(COUNTIFS(DuenoID,E142)&gt;1,"Código repetido",IF(NOT(ISNUMBER(B142)),"Confira a data",IF(OR(B142&lt;1,B142&gt;73415,INT(B142)&lt;&gt;B142),"Confira a data",IF(NOT(ISNUMBER(C142)),"Confira o valor",IF(C142&lt;=0,"Valor maior que zero",IF(AND(A142&lt;&gt;"Aporte",A142&lt;&gt;"Retirada"),"Escolha um tipo",IF(COUNTIFS(Medios,D142)&lt;&gt;1,"Escolha um meio","OK"))))))))))</f>
        <v/>
      </c>
      <c r="H142" s="34" t="n">
        <f aca="false">IF(G142="OK",C142,0)</f>
        <v>0</v>
      </c>
    </row>
    <row r="143" customFormat="false" ht="25" hidden="false" customHeight="true" outlineLevel="0" collapsed="false">
      <c r="A143" s="31"/>
      <c r="B143" s="32"/>
      <c r="C143" s="33"/>
      <c r="D143" s="31"/>
      <c r="E143" s="31"/>
      <c r="F143" s="31"/>
      <c r="G143" s="36" t="str">
        <f aca="false">IF(COUNTA(A143:F143)=0,"",IF(E143="","Falta o código",IF(E143&lt;&gt;TRIM(E143),"Confira o código",IF(COUNTIFS(DuenoID,E143)&gt;1,"Código repetido",IF(NOT(ISNUMBER(B143)),"Confira a data",IF(OR(B143&lt;1,B143&gt;73415,INT(B143)&lt;&gt;B143),"Confira a data",IF(NOT(ISNUMBER(C143)),"Confira o valor",IF(C143&lt;=0,"Valor maior que zero",IF(AND(A143&lt;&gt;"Aporte",A143&lt;&gt;"Retirada"),"Escolha um tipo",IF(COUNTIFS(Medios,D143)&lt;&gt;1,"Escolha um meio","OK"))))))))))</f>
        <v/>
      </c>
      <c r="H143" s="34" t="n">
        <f aca="false">IF(G143="OK",C143,0)</f>
        <v>0</v>
      </c>
    </row>
    <row r="144" customFormat="false" ht="25" hidden="false" customHeight="true" outlineLevel="0" collapsed="false">
      <c r="A144" s="31"/>
      <c r="B144" s="32"/>
      <c r="C144" s="33"/>
      <c r="D144" s="31"/>
      <c r="E144" s="31"/>
      <c r="F144" s="31"/>
      <c r="G144" s="36" t="str">
        <f aca="false">IF(COUNTA(A144:F144)=0,"",IF(E144="","Falta o código",IF(E144&lt;&gt;TRIM(E144),"Confira o código",IF(COUNTIFS(DuenoID,E144)&gt;1,"Código repetido",IF(NOT(ISNUMBER(B144)),"Confira a data",IF(OR(B144&lt;1,B144&gt;73415,INT(B144)&lt;&gt;B144),"Confira a data",IF(NOT(ISNUMBER(C144)),"Confira o valor",IF(C144&lt;=0,"Valor maior que zero",IF(AND(A144&lt;&gt;"Aporte",A144&lt;&gt;"Retirada"),"Escolha um tipo",IF(COUNTIFS(Medios,D144)&lt;&gt;1,"Escolha um meio","OK"))))))))))</f>
        <v/>
      </c>
      <c r="H144" s="34" t="n">
        <f aca="false">IF(G144="OK",C144,0)</f>
        <v>0</v>
      </c>
    </row>
    <row r="145" customFormat="false" ht="25" hidden="false" customHeight="true" outlineLevel="0" collapsed="false">
      <c r="A145" s="31"/>
      <c r="B145" s="32"/>
      <c r="C145" s="33"/>
      <c r="D145" s="31"/>
      <c r="E145" s="31"/>
      <c r="F145" s="31"/>
      <c r="G145" s="36" t="str">
        <f aca="false">IF(COUNTA(A145:F145)=0,"",IF(E145="","Falta o código",IF(E145&lt;&gt;TRIM(E145),"Confira o código",IF(COUNTIFS(DuenoID,E145)&gt;1,"Código repetido",IF(NOT(ISNUMBER(B145)),"Confira a data",IF(OR(B145&lt;1,B145&gt;73415,INT(B145)&lt;&gt;B145),"Confira a data",IF(NOT(ISNUMBER(C145)),"Confira o valor",IF(C145&lt;=0,"Valor maior que zero",IF(AND(A145&lt;&gt;"Aporte",A145&lt;&gt;"Retirada"),"Escolha um tipo",IF(COUNTIFS(Medios,D145)&lt;&gt;1,"Escolha um meio","OK"))))))))))</f>
        <v/>
      </c>
      <c r="H145" s="34" t="n">
        <f aca="false">IF(G145="OK",C145,0)</f>
        <v>0</v>
      </c>
    </row>
    <row r="146" customFormat="false" ht="25" hidden="false" customHeight="true" outlineLevel="0" collapsed="false">
      <c r="A146" s="31"/>
      <c r="B146" s="32"/>
      <c r="C146" s="33"/>
      <c r="D146" s="31"/>
      <c r="E146" s="31"/>
      <c r="F146" s="31"/>
      <c r="G146" s="36" t="str">
        <f aca="false">IF(COUNTA(A146:F146)=0,"",IF(E146="","Falta o código",IF(E146&lt;&gt;TRIM(E146),"Confira o código",IF(COUNTIFS(DuenoID,E146)&gt;1,"Código repetido",IF(NOT(ISNUMBER(B146)),"Confira a data",IF(OR(B146&lt;1,B146&gt;73415,INT(B146)&lt;&gt;B146),"Confira a data",IF(NOT(ISNUMBER(C146)),"Confira o valor",IF(C146&lt;=0,"Valor maior que zero",IF(AND(A146&lt;&gt;"Aporte",A146&lt;&gt;"Retirada"),"Escolha um tipo",IF(COUNTIFS(Medios,D146)&lt;&gt;1,"Escolha um meio","OK"))))))))))</f>
        <v/>
      </c>
      <c r="H146" s="34" t="n">
        <f aca="false">IF(G146="OK",C146,0)</f>
        <v>0</v>
      </c>
    </row>
    <row r="147" customFormat="false" ht="25" hidden="false" customHeight="true" outlineLevel="0" collapsed="false">
      <c r="A147" s="31"/>
      <c r="B147" s="32"/>
      <c r="C147" s="33"/>
      <c r="D147" s="31"/>
      <c r="E147" s="31"/>
      <c r="F147" s="31"/>
      <c r="G147" s="36" t="str">
        <f aca="false">IF(COUNTA(A147:F147)=0,"",IF(E147="","Falta o código",IF(E147&lt;&gt;TRIM(E147),"Confira o código",IF(COUNTIFS(DuenoID,E147)&gt;1,"Código repetido",IF(NOT(ISNUMBER(B147)),"Confira a data",IF(OR(B147&lt;1,B147&gt;73415,INT(B147)&lt;&gt;B147),"Confira a data",IF(NOT(ISNUMBER(C147)),"Confira o valor",IF(C147&lt;=0,"Valor maior que zero",IF(AND(A147&lt;&gt;"Aporte",A147&lt;&gt;"Retirada"),"Escolha um tipo",IF(COUNTIFS(Medios,D147)&lt;&gt;1,"Escolha um meio","OK"))))))))))</f>
        <v/>
      </c>
      <c r="H147" s="34" t="n">
        <f aca="false">IF(G147="OK",C147,0)</f>
        <v>0</v>
      </c>
    </row>
    <row r="148" customFormat="false" ht="25" hidden="false" customHeight="true" outlineLevel="0" collapsed="false">
      <c r="A148" s="31"/>
      <c r="B148" s="32"/>
      <c r="C148" s="33"/>
      <c r="D148" s="31"/>
      <c r="E148" s="31"/>
      <c r="F148" s="31"/>
      <c r="G148" s="36" t="str">
        <f aca="false">IF(COUNTA(A148:F148)=0,"",IF(E148="","Falta o código",IF(E148&lt;&gt;TRIM(E148),"Confira o código",IF(COUNTIFS(DuenoID,E148)&gt;1,"Código repetido",IF(NOT(ISNUMBER(B148)),"Confira a data",IF(OR(B148&lt;1,B148&gt;73415,INT(B148)&lt;&gt;B148),"Confira a data",IF(NOT(ISNUMBER(C148)),"Confira o valor",IF(C148&lt;=0,"Valor maior que zero",IF(AND(A148&lt;&gt;"Aporte",A148&lt;&gt;"Retirada"),"Escolha um tipo",IF(COUNTIFS(Medios,D148)&lt;&gt;1,"Escolha um meio","OK"))))))))))</f>
        <v/>
      </c>
      <c r="H148" s="34" t="n">
        <f aca="false">IF(G148="OK",C148,0)</f>
        <v>0</v>
      </c>
    </row>
    <row r="149" customFormat="false" ht="25" hidden="false" customHeight="true" outlineLevel="0" collapsed="false">
      <c r="A149" s="31"/>
      <c r="B149" s="32"/>
      <c r="C149" s="33"/>
      <c r="D149" s="31"/>
      <c r="E149" s="31"/>
      <c r="F149" s="31"/>
      <c r="G149" s="36" t="str">
        <f aca="false">IF(COUNTA(A149:F149)=0,"",IF(E149="","Falta o código",IF(E149&lt;&gt;TRIM(E149),"Confira o código",IF(COUNTIFS(DuenoID,E149)&gt;1,"Código repetido",IF(NOT(ISNUMBER(B149)),"Confira a data",IF(OR(B149&lt;1,B149&gt;73415,INT(B149)&lt;&gt;B149),"Confira a data",IF(NOT(ISNUMBER(C149)),"Confira o valor",IF(C149&lt;=0,"Valor maior que zero",IF(AND(A149&lt;&gt;"Aporte",A149&lt;&gt;"Retirada"),"Escolha um tipo",IF(COUNTIFS(Medios,D149)&lt;&gt;1,"Escolha um meio","OK"))))))))))</f>
        <v/>
      </c>
      <c r="H149" s="34" t="n">
        <f aca="false">IF(G149="OK",C149,0)</f>
        <v>0</v>
      </c>
    </row>
    <row r="150" customFormat="false" ht="25" hidden="false" customHeight="true" outlineLevel="0" collapsed="false">
      <c r="A150" s="31"/>
      <c r="B150" s="32"/>
      <c r="C150" s="33"/>
      <c r="D150" s="31"/>
      <c r="E150" s="31"/>
      <c r="F150" s="31"/>
      <c r="G150" s="36" t="str">
        <f aca="false">IF(COUNTA(A150:F150)=0,"",IF(E150="","Falta o código",IF(E150&lt;&gt;TRIM(E150),"Confira o código",IF(COUNTIFS(DuenoID,E150)&gt;1,"Código repetido",IF(NOT(ISNUMBER(B150)),"Confira a data",IF(OR(B150&lt;1,B150&gt;73415,INT(B150)&lt;&gt;B150),"Confira a data",IF(NOT(ISNUMBER(C150)),"Confira o valor",IF(C150&lt;=0,"Valor maior que zero",IF(AND(A150&lt;&gt;"Aporte",A150&lt;&gt;"Retirada"),"Escolha um tipo",IF(COUNTIFS(Medios,D150)&lt;&gt;1,"Escolha um meio","OK"))))))))))</f>
        <v/>
      </c>
      <c r="H150" s="34" t="n">
        <f aca="false">IF(G150="OK",C150,0)</f>
        <v>0</v>
      </c>
    </row>
    <row r="151" customFormat="false" ht="25" hidden="false" customHeight="true" outlineLevel="0" collapsed="false">
      <c r="A151" s="31"/>
      <c r="B151" s="32"/>
      <c r="C151" s="33"/>
      <c r="D151" s="31"/>
      <c r="E151" s="31"/>
      <c r="F151" s="31"/>
      <c r="G151" s="36" t="str">
        <f aca="false">IF(COUNTA(A151:F151)=0,"",IF(E151="","Falta o código",IF(E151&lt;&gt;TRIM(E151),"Confira o código",IF(COUNTIFS(DuenoID,E151)&gt;1,"Código repetido",IF(NOT(ISNUMBER(B151)),"Confira a data",IF(OR(B151&lt;1,B151&gt;73415,INT(B151)&lt;&gt;B151),"Confira a data",IF(NOT(ISNUMBER(C151)),"Confira o valor",IF(C151&lt;=0,"Valor maior que zero",IF(AND(A151&lt;&gt;"Aporte",A151&lt;&gt;"Retirada"),"Escolha um tipo",IF(COUNTIFS(Medios,D151)&lt;&gt;1,"Escolha um meio","OK"))))))))))</f>
        <v/>
      </c>
      <c r="H151" s="34" t="n">
        <f aca="false">IF(G151="OK",C151,0)</f>
        <v>0</v>
      </c>
    </row>
    <row r="152" customFormat="false" ht="25" hidden="false" customHeight="true" outlineLevel="0" collapsed="false">
      <c r="A152" s="31"/>
      <c r="B152" s="32"/>
      <c r="C152" s="33"/>
      <c r="D152" s="31"/>
      <c r="E152" s="31"/>
      <c r="F152" s="31"/>
      <c r="G152" s="36" t="str">
        <f aca="false">IF(COUNTA(A152:F152)=0,"",IF(E152="","Falta o código",IF(E152&lt;&gt;TRIM(E152),"Confira o código",IF(COUNTIFS(DuenoID,E152)&gt;1,"Código repetido",IF(NOT(ISNUMBER(B152)),"Confira a data",IF(OR(B152&lt;1,B152&gt;73415,INT(B152)&lt;&gt;B152),"Confira a data",IF(NOT(ISNUMBER(C152)),"Confira o valor",IF(C152&lt;=0,"Valor maior que zero",IF(AND(A152&lt;&gt;"Aporte",A152&lt;&gt;"Retirada"),"Escolha um tipo",IF(COUNTIFS(Medios,D152)&lt;&gt;1,"Escolha um meio","OK"))))))))))</f>
        <v/>
      </c>
      <c r="H152" s="34" t="n">
        <f aca="false">IF(G152="OK",C152,0)</f>
        <v>0</v>
      </c>
    </row>
    <row r="153" customFormat="false" ht="25" hidden="false" customHeight="true" outlineLevel="0" collapsed="false">
      <c r="A153" s="31"/>
      <c r="B153" s="32"/>
      <c r="C153" s="33"/>
      <c r="D153" s="31"/>
      <c r="E153" s="31"/>
      <c r="F153" s="31"/>
      <c r="G153" s="36" t="str">
        <f aca="false">IF(COUNTA(A153:F153)=0,"",IF(E153="","Falta o código",IF(E153&lt;&gt;TRIM(E153),"Confira o código",IF(COUNTIFS(DuenoID,E153)&gt;1,"Código repetido",IF(NOT(ISNUMBER(B153)),"Confira a data",IF(OR(B153&lt;1,B153&gt;73415,INT(B153)&lt;&gt;B153),"Confira a data",IF(NOT(ISNUMBER(C153)),"Confira o valor",IF(C153&lt;=0,"Valor maior que zero",IF(AND(A153&lt;&gt;"Aporte",A153&lt;&gt;"Retirada"),"Escolha um tipo",IF(COUNTIFS(Medios,D153)&lt;&gt;1,"Escolha um meio","OK"))))))))))</f>
        <v/>
      </c>
      <c r="H153" s="34" t="n">
        <f aca="false">IF(G153="OK",C153,0)</f>
        <v>0</v>
      </c>
    </row>
    <row r="154" customFormat="false" ht="25" hidden="false" customHeight="true" outlineLevel="0" collapsed="false">
      <c r="A154" s="31"/>
      <c r="B154" s="32"/>
      <c r="C154" s="33"/>
      <c r="D154" s="31"/>
      <c r="E154" s="31"/>
      <c r="F154" s="31"/>
      <c r="G154" s="36" t="str">
        <f aca="false">IF(COUNTA(A154:F154)=0,"",IF(E154="","Falta o código",IF(E154&lt;&gt;TRIM(E154),"Confira o código",IF(COUNTIFS(DuenoID,E154)&gt;1,"Código repetido",IF(NOT(ISNUMBER(B154)),"Confira a data",IF(OR(B154&lt;1,B154&gt;73415,INT(B154)&lt;&gt;B154),"Confira a data",IF(NOT(ISNUMBER(C154)),"Confira o valor",IF(C154&lt;=0,"Valor maior que zero",IF(AND(A154&lt;&gt;"Aporte",A154&lt;&gt;"Retirada"),"Escolha um tipo",IF(COUNTIFS(Medios,D154)&lt;&gt;1,"Escolha um meio","OK"))))))))))</f>
        <v/>
      </c>
      <c r="H154" s="34" t="n">
        <f aca="false">IF(G154="OK",C154,0)</f>
        <v>0</v>
      </c>
    </row>
    <row r="155" customFormat="false" ht="25" hidden="false" customHeight="true" outlineLevel="0" collapsed="false">
      <c r="A155" s="31"/>
      <c r="B155" s="32"/>
      <c r="C155" s="33"/>
      <c r="D155" s="31"/>
      <c r="E155" s="31"/>
      <c r="F155" s="31"/>
      <c r="G155" s="36" t="str">
        <f aca="false">IF(COUNTA(A155:F155)=0,"",IF(E155="","Falta o código",IF(E155&lt;&gt;TRIM(E155),"Confira o código",IF(COUNTIFS(DuenoID,E155)&gt;1,"Código repetido",IF(NOT(ISNUMBER(B155)),"Confira a data",IF(OR(B155&lt;1,B155&gt;73415,INT(B155)&lt;&gt;B155),"Confira a data",IF(NOT(ISNUMBER(C155)),"Confira o valor",IF(C155&lt;=0,"Valor maior que zero",IF(AND(A155&lt;&gt;"Aporte",A155&lt;&gt;"Retirada"),"Escolha um tipo",IF(COUNTIFS(Medios,D155)&lt;&gt;1,"Escolha um meio","OK"))))))))))</f>
        <v/>
      </c>
      <c r="H155" s="34" t="n">
        <f aca="false">IF(G155="OK",C155,0)</f>
        <v>0</v>
      </c>
    </row>
    <row r="156" customFormat="false" ht="25" hidden="false" customHeight="true" outlineLevel="0" collapsed="false">
      <c r="A156" s="31"/>
      <c r="B156" s="32"/>
      <c r="C156" s="33"/>
      <c r="D156" s="31"/>
      <c r="E156" s="31"/>
      <c r="F156" s="31"/>
      <c r="G156" s="36" t="str">
        <f aca="false">IF(COUNTA(A156:F156)=0,"",IF(E156="","Falta o código",IF(E156&lt;&gt;TRIM(E156),"Confira o código",IF(COUNTIFS(DuenoID,E156)&gt;1,"Código repetido",IF(NOT(ISNUMBER(B156)),"Confira a data",IF(OR(B156&lt;1,B156&gt;73415,INT(B156)&lt;&gt;B156),"Confira a data",IF(NOT(ISNUMBER(C156)),"Confira o valor",IF(C156&lt;=0,"Valor maior que zero",IF(AND(A156&lt;&gt;"Aporte",A156&lt;&gt;"Retirada"),"Escolha um tipo",IF(COUNTIFS(Medios,D156)&lt;&gt;1,"Escolha um meio","OK"))))))))))</f>
        <v/>
      </c>
      <c r="H156" s="34" t="n">
        <f aca="false">IF(G156="OK",C156,0)</f>
        <v>0</v>
      </c>
    </row>
    <row r="157" customFormat="false" ht="25" hidden="false" customHeight="true" outlineLevel="0" collapsed="false">
      <c r="A157" s="31"/>
      <c r="B157" s="32"/>
      <c r="C157" s="33"/>
      <c r="D157" s="31"/>
      <c r="E157" s="31"/>
      <c r="F157" s="31"/>
      <c r="G157" s="36" t="str">
        <f aca="false">IF(COUNTA(A157:F157)=0,"",IF(E157="","Falta o código",IF(E157&lt;&gt;TRIM(E157),"Confira o código",IF(COUNTIFS(DuenoID,E157)&gt;1,"Código repetido",IF(NOT(ISNUMBER(B157)),"Confira a data",IF(OR(B157&lt;1,B157&gt;73415,INT(B157)&lt;&gt;B157),"Confira a data",IF(NOT(ISNUMBER(C157)),"Confira o valor",IF(C157&lt;=0,"Valor maior que zero",IF(AND(A157&lt;&gt;"Aporte",A157&lt;&gt;"Retirada"),"Escolha um tipo",IF(COUNTIFS(Medios,D157)&lt;&gt;1,"Escolha um meio","OK"))))))))))</f>
        <v/>
      </c>
      <c r="H157" s="34" t="n">
        <f aca="false">IF(G157="OK",C157,0)</f>
        <v>0</v>
      </c>
    </row>
    <row r="158" customFormat="false" ht="25" hidden="false" customHeight="true" outlineLevel="0" collapsed="false">
      <c r="A158" s="31"/>
      <c r="B158" s="32"/>
      <c r="C158" s="33"/>
      <c r="D158" s="31"/>
      <c r="E158" s="31"/>
      <c r="F158" s="31"/>
      <c r="G158" s="36" t="str">
        <f aca="false">IF(COUNTA(A158:F158)=0,"",IF(E158="","Falta o código",IF(E158&lt;&gt;TRIM(E158),"Confira o código",IF(COUNTIFS(DuenoID,E158)&gt;1,"Código repetido",IF(NOT(ISNUMBER(B158)),"Confira a data",IF(OR(B158&lt;1,B158&gt;73415,INT(B158)&lt;&gt;B158),"Confira a data",IF(NOT(ISNUMBER(C158)),"Confira o valor",IF(C158&lt;=0,"Valor maior que zero",IF(AND(A158&lt;&gt;"Aporte",A158&lt;&gt;"Retirada"),"Escolha um tipo",IF(COUNTIFS(Medios,D158)&lt;&gt;1,"Escolha um meio","OK"))))))))))</f>
        <v/>
      </c>
      <c r="H158" s="34" t="n">
        <f aca="false">IF(G158="OK",C158,0)</f>
        <v>0</v>
      </c>
    </row>
    <row r="159" customFormat="false" ht="25" hidden="false" customHeight="true" outlineLevel="0" collapsed="false">
      <c r="A159" s="31"/>
      <c r="B159" s="32"/>
      <c r="C159" s="33"/>
      <c r="D159" s="31"/>
      <c r="E159" s="31"/>
      <c r="F159" s="31"/>
      <c r="G159" s="36" t="str">
        <f aca="false">IF(COUNTA(A159:F159)=0,"",IF(E159="","Falta o código",IF(E159&lt;&gt;TRIM(E159),"Confira o código",IF(COUNTIFS(DuenoID,E159)&gt;1,"Código repetido",IF(NOT(ISNUMBER(B159)),"Confira a data",IF(OR(B159&lt;1,B159&gt;73415,INT(B159)&lt;&gt;B159),"Confira a data",IF(NOT(ISNUMBER(C159)),"Confira o valor",IF(C159&lt;=0,"Valor maior que zero",IF(AND(A159&lt;&gt;"Aporte",A159&lt;&gt;"Retirada"),"Escolha um tipo",IF(COUNTIFS(Medios,D159)&lt;&gt;1,"Escolha um meio","OK"))))))))))</f>
        <v/>
      </c>
      <c r="H159" s="34" t="n">
        <f aca="false">IF(G159="OK",C159,0)</f>
        <v>0</v>
      </c>
    </row>
    <row r="160" customFormat="false" ht="25" hidden="false" customHeight="true" outlineLevel="0" collapsed="false">
      <c r="A160" s="31"/>
      <c r="B160" s="32"/>
      <c r="C160" s="33"/>
      <c r="D160" s="31"/>
      <c r="E160" s="31"/>
      <c r="F160" s="31"/>
      <c r="G160" s="36" t="str">
        <f aca="false">IF(COUNTA(A160:F160)=0,"",IF(E160="","Falta o código",IF(E160&lt;&gt;TRIM(E160),"Confira o código",IF(COUNTIFS(DuenoID,E160)&gt;1,"Código repetido",IF(NOT(ISNUMBER(B160)),"Confira a data",IF(OR(B160&lt;1,B160&gt;73415,INT(B160)&lt;&gt;B160),"Confira a data",IF(NOT(ISNUMBER(C160)),"Confira o valor",IF(C160&lt;=0,"Valor maior que zero",IF(AND(A160&lt;&gt;"Aporte",A160&lt;&gt;"Retirada"),"Escolha um tipo",IF(COUNTIFS(Medios,D160)&lt;&gt;1,"Escolha um meio","OK"))))))))))</f>
        <v/>
      </c>
      <c r="H160" s="34" t="n">
        <f aca="false">IF(G160="OK",C160,0)</f>
        <v>0</v>
      </c>
    </row>
    <row r="161" customFormat="false" ht="25" hidden="false" customHeight="true" outlineLevel="0" collapsed="false">
      <c r="A161" s="31"/>
      <c r="B161" s="32"/>
      <c r="C161" s="33"/>
      <c r="D161" s="31"/>
      <c r="E161" s="31"/>
      <c r="F161" s="31"/>
      <c r="G161" s="36" t="str">
        <f aca="false">IF(COUNTA(A161:F161)=0,"",IF(E161="","Falta o código",IF(E161&lt;&gt;TRIM(E161),"Confira o código",IF(COUNTIFS(DuenoID,E161)&gt;1,"Código repetido",IF(NOT(ISNUMBER(B161)),"Confira a data",IF(OR(B161&lt;1,B161&gt;73415,INT(B161)&lt;&gt;B161),"Confira a data",IF(NOT(ISNUMBER(C161)),"Confira o valor",IF(C161&lt;=0,"Valor maior que zero",IF(AND(A161&lt;&gt;"Aporte",A161&lt;&gt;"Retirada"),"Escolha um tipo",IF(COUNTIFS(Medios,D161)&lt;&gt;1,"Escolha um meio","OK"))))))))))</f>
        <v/>
      </c>
      <c r="H161" s="34" t="n">
        <f aca="false">IF(G161="OK",C161,0)</f>
        <v>0</v>
      </c>
    </row>
    <row r="162" customFormat="false" ht="25" hidden="false" customHeight="true" outlineLevel="0" collapsed="false">
      <c r="A162" s="31"/>
      <c r="B162" s="32"/>
      <c r="C162" s="33"/>
      <c r="D162" s="31"/>
      <c r="E162" s="31"/>
      <c r="F162" s="31"/>
      <c r="G162" s="36" t="str">
        <f aca="false">IF(COUNTA(A162:F162)=0,"",IF(E162="","Falta o código",IF(E162&lt;&gt;TRIM(E162),"Confira o código",IF(COUNTIFS(DuenoID,E162)&gt;1,"Código repetido",IF(NOT(ISNUMBER(B162)),"Confira a data",IF(OR(B162&lt;1,B162&gt;73415,INT(B162)&lt;&gt;B162),"Confira a data",IF(NOT(ISNUMBER(C162)),"Confira o valor",IF(C162&lt;=0,"Valor maior que zero",IF(AND(A162&lt;&gt;"Aporte",A162&lt;&gt;"Retirada"),"Escolha um tipo",IF(COUNTIFS(Medios,D162)&lt;&gt;1,"Escolha um meio","OK"))))))))))</f>
        <v/>
      </c>
      <c r="H162" s="34" t="n">
        <f aca="false">IF(G162="OK",C162,0)</f>
        <v>0</v>
      </c>
    </row>
    <row r="163" customFormat="false" ht="25" hidden="false" customHeight="true" outlineLevel="0" collapsed="false">
      <c r="A163" s="31"/>
      <c r="B163" s="32"/>
      <c r="C163" s="33"/>
      <c r="D163" s="31"/>
      <c r="E163" s="31"/>
      <c r="F163" s="31"/>
      <c r="G163" s="36" t="str">
        <f aca="false">IF(COUNTA(A163:F163)=0,"",IF(E163="","Falta o código",IF(E163&lt;&gt;TRIM(E163),"Confira o código",IF(COUNTIFS(DuenoID,E163)&gt;1,"Código repetido",IF(NOT(ISNUMBER(B163)),"Confira a data",IF(OR(B163&lt;1,B163&gt;73415,INT(B163)&lt;&gt;B163),"Confira a data",IF(NOT(ISNUMBER(C163)),"Confira o valor",IF(C163&lt;=0,"Valor maior que zero",IF(AND(A163&lt;&gt;"Aporte",A163&lt;&gt;"Retirada"),"Escolha um tipo",IF(COUNTIFS(Medios,D163)&lt;&gt;1,"Escolha um meio","OK"))))))))))</f>
        <v/>
      </c>
      <c r="H163" s="34" t="n">
        <f aca="false">IF(G163="OK",C163,0)</f>
        <v>0</v>
      </c>
    </row>
    <row r="164" customFormat="false" ht="25" hidden="false" customHeight="true" outlineLevel="0" collapsed="false">
      <c r="A164" s="31"/>
      <c r="B164" s="32"/>
      <c r="C164" s="33"/>
      <c r="D164" s="31"/>
      <c r="E164" s="31"/>
      <c r="F164" s="31"/>
      <c r="G164" s="36" t="str">
        <f aca="false">IF(COUNTA(A164:F164)=0,"",IF(E164="","Falta o código",IF(E164&lt;&gt;TRIM(E164),"Confira o código",IF(COUNTIFS(DuenoID,E164)&gt;1,"Código repetido",IF(NOT(ISNUMBER(B164)),"Confira a data",IF(OR(B164&lt;1,B164&gt;73415,INT(B164)&lt;&gt;B164),"Confira a data",IF(NOT(ISNUMBER(C164)),"Confira o valor",IF(C164&lt;=0,"Valor maior que zero",IF(AND(A164&lt;&gt;"Aporte",A164&lt;&gt;"Retirada"),"Escolha um tipo",IF(COUNTIFS(Medios,D164)&lt;&gt;1,"Escolha um meio","OK"))))))))))</f>
        <v/>
      </c>
      <c r="H164" s="34" t="n">
        <f aca="false">IF(G164="OK",C164,0)</f>
        <v>0</v>
      </c>
    </row>
    <row r="165" customFormat="false" ht="25" hidden="false" customHeight="true" outlineLevel="0" collapsed="false">
      <c r="A165" s="31"/>
      <c r="B165" s="32"/>
      <c r="C165" s="33"/>
      <c r="D165" s="31"/>
      <c r="E165" s="31"/>
      <c r="F165" s="31"/>
      <c r="G165" s="36" t="str">
        <f aca="false">IF(COUNTA(A165:F165)=0,"",IF(E165="","Falta o código",IF(E165&lt;&gt;TRIM(E165),"Confira o código",IF(COUNTIFS(DuenoID,E165)&gt;1,"Código repetido",IF(NOT(ISNUMBER(B165)),"Confira a data",IF(OR(B165&lt;1,B165&gt;73415,INT(B165)&lt;&gt;B165),"Confira a data",IF(NOT(ISNUMBER(C165)),"Confira o valor",IF(C165&lt;=0,"Valor maior que zero",IF(AND(A165&lt;&gt;"Aporte",A165&lt;&gt;"Retirada"),"Escolha um tipo",IF(COUNTIFS(Medios,D165)&lt;&gt;1,"Escolha um meio","OK"))))))))))</f>
        <v/>
      </c>
      <c r="H165" s="34" t="n">
        <f aca="false">IF(G165="OK",C165,0)</f>
        <v>0</v>
      </c>
    </row>
    <row r="166" customFormat="false" ht="25" hidden="false" customHeight="true" outlineLevel="0" collapsed="false">
      <c r="A166" s="31"/>
      <c r="B166" s="32"/>
      <c r="C166" s="33"/>
      <c r="D166" s="31"/>
      <c r="E166" s="31"/>
      <c r="F166" s="31"/>
      <c r="G166" s="36" t="str">
        <f aca="false">IF(COUNTA(A166:F166)=0,"",IF(E166="","Falta o código",IF(E166&lt;&gt;TRIM(E166),"Confira o código",IF(COUNTIFS(DuenoID,E166)&gt;1,"Código repetido",IF(NOT(ISNUMBER(B166)),"Confira a data",IF(OR(B166&lt;1,B166&gt;73415,INT(B166)&lt;&gt;B166),"Confira a data",IF(NOT(ISNUMBER(C166)),"Confira o valor",IF(C166&lt;=0,"Valor maior que zero",IF(AND(A166&lt;&gt;"Aporte",A166&lt;&gt;"Retirada"),"Escolha um tipo",IF(COUNTIFS(Medios,D166)&lt;&gt;1,"Escolha um meio","OK"))))))))))</f>
        <v/>
      </c>
      <c r="H166" s="34" t="n">
        <f aca="false">IF(G166="OK",C166,0)</f>
        <v>0</v>
      </c>
    </row>
    <row r="167" customFormat="false" ht="25" hidden="false" customHeight="true" outlineLevel="0" collapsed="false">
      <c r="A167" s="31"/>
      <c r="B167" s="32"/>
      <c r="C167" s="33"/>
      <c r="D167" s="31"/>
      <c r="E167" s="31"/>
      <c r="F167" s="31"/>
      <c r="G167" s="36" t="str">
        <f aca="false">IF(COUNTA(A167:F167)=0,"",IF(E167="","Falta o código",IF(E167&lt;&gt;TRIM(E167),"Confira o código",IF(COUNTIFS(DuenoID,E167)&gt;1,"Código repetido",IF(NOT(ISNUMBER(B167)),"Confira a data",IF(OR(B167&lt;1,B167&gt;73415,INT(B167)&lt;&gt;B167),"Confira a data",IF(NOT(ISNUMBER(C167)),"Confira o valor",IF(C167&lt;=0,"Valor maior que zero",IF(AND(A167&lt;&gt;"Aporte",A167&lt;&gt;"Retirada"),"Escolha um tipo",IF(COUNTIFS(Medios,D167)&lt;&gt;1,"Escolha um meio","OK"))))))))))</f>
        <v/>
      </c>
      <c r="H167" s="34" t="n">
        <f aca="false">IF(G167="OK",C167,0)</f>
        <v>0</v>
      </c>
    </row>
    <row r="168" customFormat="false" ht="25" hidden="false" customHeight="true" outlineLevel="0" collapsed="false">
      <c r="A168" s="31"/>
      <c r="B168" s="32"/>
      <c r="C168" s="33"/>
      <c r="D168" s="31"/>
      <c r="E168" s="31"/>
      <c r="F168" s="31"/>
      <c r="G168" s="36" t="str">
        <f aca="false">IF(COUNTA(A168:F168)=0,"",IF(E168="","Falta o código",IF(E168&lt;&gt;TRIM(E168),"Confira o código",IF(COUNTIFS(DuenoID,E168)&gt;1,"Código repetido",IF(NOT(ISNUMBER(B168)),"Confira a data",IF(OR(B168&lt;1,B168&gt;73415,INT(B168)&lt;&gt;B168),"Confira a data",IF(NOT(ISNUMBER(C168)),"Confira o valor",IF(C168&lt;=0,"Valor maior que zero",IF(AND(A168&lt;&gt;"Aporte",A168&lt;&gt;"Retirada"),"Escolha um tipo",IF(COUNTIFS(Medios,D168)&lt;&gt;1,"Escolha um meio","OK"))))))))))</f>
        <v/>
      </c>
      <c r="H168" s="34" t="n">
        <f aca="false">IF(G168="OK",C168,0)</f>
        <v>0</v>
      </c>
    </row>
    <row r="169" customFormat="false" ht="25" hidden="false" customHeight="true" outlineLevel="0" collapsed="false">
      <c r="A169" s="31"/>
      <c r="B169" s="32"/>
      <c r="C169" s="33"/>
      <c r="D169" s="31"/>
      <c r="E169" s="31"/>
      <c r="F169" s="31"/>
      <c r="G169" s="36" t="str">
        <f aca="false">IF(COUNTA(A169:F169)=0,"",IF(E169="","Falta o código",IF(E169&lt;&gt;TRIM(E169),"Confira o código",IF(COUNTIFS(DuenoID,E169)&gt;1,"Código repetido",IF(NOT(ISNUMBER(B169)),"Confira a data",IF(OR(B169&lt;1,B169&gt;73415,INT(B169)&lt;&gt;B169),"Confira a data",IF(NOT(ISNUMBER(C169)),"Confira o valor",IF(C169&lt;=0,"Valor maior que zero",IF(AND(A169&lt;&gt;"Aporte",A169&lt;&gt;"Retirada"),"Escolha um tipo",IF(COUNTIFS(Medios,D169)&lt;&gt;1,"Escolha um meio","OK"))))))))))</f>
        <v/>
      </c>
      <c r="H169" s="34" t="n">
        <f aca="false">IF(G169="OK",C169,0)</f>
        <v>0</v>
      </c>
    </row>
    <row r="170" customFormat="false" ht="25" hidden="false" customHeight="true" outlineLevel="0" collapsed="false">
      <c r="A170" s="31"/>
      <c r="B170" s="32"/>
      <c r="C170" s="33"/>
      <c r="D170" s="31"/>
      <c r="E170" s="31"/>
      <c r="F170" s="31"/>
      <c r="G170" s="36" t="str">
        <f aca="false">IF(COUNTA(A170:F170)=0,"",IF(E170="","Falta o código",IF(E170&lt;&gt;TRIM(E170),"Confira o código",IF(COUNTIFS(DuenoID,E170)&gt;1,"Código repetido",IF(NOT(ISNUMBER(B170)),"Confira a data",IF(OR(B170&lt;1,B170&gt;73415,INT(B170)&lt;&gt;B170),"Confira a data",IF(NOT(ISNUMBER(C170)),"Confira o valor",IF(C170&lt;=0,"Valor maior que zero",IF(AND(A170&lt;&gt;"Aporte",A170&lt;&gt;"Retirada"),"Escolha um tipo",IF(COUNTIFS(Medios,D170)&lt;&gt;1,"Escolha um meio","OK"))))))))))</f>
        <v/>
      </c>
      <c r="H170" s="34" t="n">
        <f aca="false">IF(G170="OK",C170,0)</f>
        <v>0</v>
      </c>
    </row>
    <row r="171" customFormat="false" ht="25" hidden="false" customHeight="true" outlineLevel="0" collapsed="false">
      <c r="A171" s="31"/>
      <c r="B171" s="32"/>
      <c r="C171" s="33"/>
      <c r="D171" s="31"/>
      <c r="E171" s="31"/>
      <c r="F171" s="31"/>
      <c r="G171" s="36" t="str">
        <f aca="false">IF(COUNTA(A171:F171)=0,"",IF(E171="","Falta o código",IF(E171&lt;&gt;TRIM(E171),"Confira o código",IF(COUNTIFS(DuenoID,E171)&gt;1,"Código repetido",IF(NOT(ISNUMBER(B171)),"Confira a data",IF(OR(B171&lt;1,B171&gt;73415,INT(B171)&lt;&gt;B171),"Confira a data",IF(NOT(ISNUMBER(C171)),"Confira o valor",IF(C171&lt;=0,"Valor maior que zero",IF(AND(A171&lt;&gt;"Aporte",A171&lt;&gt;"Retirada"),"Escolha um tipo",IF(COUNTIFS(Medios,D171)&lt;&gt;1,"Escolha um meio","OK"))))))))))</f>
        <v/>
      </c>
      <c r="H171" s="34" t="n">
        <f aca="false">IF(G171="OK",C171,0)</f>
        <v>0</v>
      </c>
    </row>
    <row r="172" customFormat="false" ht="25" hidden="false" customHeight="true" outlineLevel="0" collapsed="false">
      <c r="A172" s="31"/>
      <c r="B172" s="32"/>
      <c r="C172" s="33"/>
      <c r="D172" s="31"/>
      <c r="E172" s="31"/>
      <c r="F172" s="31"/>
      <c r="G172" s="36" t="str">
        <f aca="false">IF(COUNTA(A172:F172)=0,"",IF(E172="","Falta o código",IF(E172&lt;&gt;TRIM(E172),"Confira o código",IF(COUNTIFS(DuenoID,E172)&gt;1,"Código repetido",IF(NOT(ISNUMBER(B172)),"Confira a data",IF(OR(B172&lt;1,B172&gt;73415,INT(B172)&lt;&gt;B172),"Confira a data",IF(NOT(ISNUMBER(C172)),"Confira o valor",IF(C172&lt;=0,"Valor maior que zero",IF(AND(A172&lt;&gt;"Aporte",A172&lt;&gt;"Retirada"),"Escolha um tipo",IF(COUNTIFS(Medios,D172)&lt;&gt;1,"Escolha um meio","OK"))))))))))</f>
        <v/>
      </c>
      <c r="H172" s="34" t="n">
        <f aca="false">IF(G172="OK",C172,0)</f>
        <v>0</v>
      </c>
    </row>
    <row r="173" customFormat="false" ht="25" hidden="false" customHeight="true" outlineLevel="0" collapsed="false">
      <c r="A173" s="31"/>
      <c r="B173" s="32"/>
      <c r="C173" s="33"/>
      <c r="D173" s="31"/>
      <c r="E173" s="31"/>
      <c r="F173" s="31"/>
      <c r="G173" s="36" t="str">
        <f aca="false">IF(COUNTA(A173:F173)=0,"",IF(E173="","Falta o código",IF(E173&lt;&gt;TRIM(E173),"Confira o código",IF(COUNTIFS(DuenoID,E173)&gt;1,"Código repetido",IF(NOT(ISNUMBER(B173)),"Confira a data",IF(OR(B173&lt;1,B173&gt;73415,INT(B173)&lt;&gt;B173),"Confira a data",IF(NOT(ISNUMBER(C173)),"Confira o valor",IF(C173&lt;=0,"Valor maior que zero",IF(AND(A173&lt;&gt;"Aporte",A173&lt;&gt;"Retirada"),"Escolha um tipo",IF(COUNTIFS(Medios,D173)&lt;&gt;1,"Escolha um meio","OK"))))))))))</f>
        <v/>
      </c>
      <c r="H173" s="34" t="n">
        <f aca="false">IF(G173="OK",C173,0)</f>
        <v>0</v>
      </c>
    </row>
    <row r="174" customFormat="false" ht="25" hidden="false" customHeight="true" outlineLevel="0" collapsed="false">
      <c r="A174" s="31"/>
      <c r="B174" s="32"/>
      <c r="C174" s="33"/>
      <c r="D174" s="31"/>
      <c r="E174" s="31"/>
      <c r="F174" s="31"/>
      <c r="G174" s="36" t="str">
        <f aca="false">IF(COUNTA(A174:F174)=0,"",IF(E174="","Falta o código",IF(E174&lt;&gt;TRIM(E174),"Confira o código",IF(COUNTIFS(DuenoID,E174)&gt;1,"Código repetido",IF(NOT(ISNUMBER(B174)),"Confira a data",IF(OR(B174&lt;1,B174&gt;73415,INT(B174)&lt;&gt;B174),"Confira a data",IF(NOT(ISNUMBER(C174)),"Confira o valor",IF(C174&lt;=0,"Valor maior que zero",IF(AND(A174&lt;&gt;"Aporte",A174&lt;&gt;"Retirada"),"Escolha um tipo",IF(COUNTIFS(Medios,D174)&lt;&gt;1,"Escolha um meio","OK"))))))))))</f>
        <v/>
      </c>
      <c r="H174" s="34" t="n">
        <f aca="false">IF(G174="OK",C174,0)</f>
        <v>0</v>
      </c>
    </row>
    <row r="175" customFormat="false" ht="25" hidden="false" customHeight="true" outlineLevel="0" collapsed="false">
      <c r="A175" s="31"/>
      <c r="B175" s="32"/>
      <c r="C175" s="33"/>
      <c r="D175" s="31"/>
      <c r="E175" s="31"/>
      <c r="F175" s="31"/>
      <c r="G175" s="36" t="str">
        <f aca="false">IF(COUNTA(A175:F175)=0,"",IF(E175="","Falta o código",IF(E175&lt;&gt;TRIM(E175),"Confira o código",IF(COUNTIFS(DuenoID,E175)&gt;1,"Código repetido",IF(NOT(ISNUMBER(B175)),"Confira a data",IF(OR(B175&lt;1,B175&gt;73415,INT(B175)&lt;&gt;B175),"Confira a data",IF(NOT(ISNUMBER(C175)),"Confira o valor",IF(C175&lt;=0,"Valor maior que zero",IF(AND(A175&lt;&gt;"Aporte",A175&lt;&gt;"Retirada"),"Escolha um tipo",IF(COUNTIFS(Medios,D175)&lt;&gt;1,"Escolha um meio","OK"))))))))))</f>
        <v/>
      </c>
      <c r="H175" s="34" t="n">
        <f aca="false">IF(G175="OK",C175,0)</f>
        <v>0</v>
      </c>
    </row>
    <row r="176" customFormat="false" ht="25" hidden="false" customHeight="true" outlineLevel="0" collapsed="false">
      <c r="A176" s="31"/>
      <c r="B176" s="32"/>
      <c r="C176" s="33"/>
      <c r="D176" s="31"/>
      <c r="E176" s="31"/>
      <c r="F176" s="31"/>
      <c r="G176" s="36" t="str">
        <f aca="false">IF(COUNTA(A176:F176)=0,"",IF(E176="","Falta o código",IF(E176&lt;&gt;TRIM(E176),"Confira o código",IF(COUNTIFS(DuenoID,E176)&gt;1,"Código repetido",IF(NOT(ISNUMBER(B176)),"Confira a data",IF(OR(B176&lt;1,B176&gt;73415,INT(B176)&lt;&gt;B176),"Confira a data",IF(NOT(ISNUMBER(C176)),"Confira o valor",IF(C176&lt;=0,"Valor maior que zero",IF(AND(A176&lt;&gt;"Aporte",A176&lt;&gt;"Retirada"),"Escolha um tipo",IF(COUNTIFS(Medios,D176)&lt;&gt;1,"Escolha um meio","OK"))))))))))</f>
        <v/>
      </c>
      <c r="H176" s="34" t="n">
        <f aca="false">IF(G176="OK",C176,0)</f>
        <v>0</v>
      </c>
    </row>
    <row r="177" customFormat="false" ht="25" hidden="false" customHeight="true" outlineLevel="0" collapsed="false">
      <c r="A177" s="31"/>
      <c r="B177" s="32"/>
      <c r="C177" s="33"/>
      <c r="D177" s="31"/>
      <c r="E177" s="31"/>
      <c r="F177" s="31"/>
      <c r="G177" s="36" t="str">
        <f aca="false">IF(COUNTA(A177:F177)=0,"",IF(E177="","Falta o código",IF(E177&lt;&gt;TRIM(E177),"Confira o código",IF(COUNTIFS(DuenoID,E177)&gt;1,"Código repetido",IF(NOT(ISNUMBER(B177)),"Confira a data",IF(OR(B177&lt;1,B177&gt;73415,INT(B177)&lt;&gt;B177),"Confira a data",IF(NOT(ISNUMBER(C177)),"Confira o valor",IF(C177&lt;=0,"Valor maior que zero",IF(AND(A177&lt;&gt;"Aporte",A177&lt;&gt;"Retirada"),"Escolha um tipo",IF(COUNTIFS(Medios,D177)&lt;&gt;1,"Escolha um meio","OK"))))))))))</f>
        <v/>
      </c>
      <c r="H177" s="34" t="n">
        <f aca="false">IF(G177="OK",C177,0)</f>
        <v>0</v>
      </c>
    </row>
    <row r="178" customFormat="false" ht="25" hidden="false" customHeight="true" outlineLevel="0" collapsed="false">
      <c r="A178" s="31"/>
      <c r="B178" s="32"/>
      <c r="C178" s="33"/>
      <c r="D178" s="31"/>
      <c r="E178" s="31"/>
      <c r="F178" s="31"/>
      <c r="G178" s="36" t="str">
        <f aca="false">IF(COUNTA(A178:F178)=0,"",IF(E178="","Falta o código",IF(E178&lt;&gt;TRIM(E178),"Confira o código",IF(COUNTIFS(DuenoID,E178)&gt;1,"Código repetido",IF(NOT(ISNUMBER(B178)),"Confira a data",IF(OR(B178&lt;1,B178&gt;73415,INT(B178)&lt;&gt;B178),"Confira a data",IF(NOT(ISNUMBER(C178)),"Confira o valor",IF(C178&lt;=0,"Valor maior que zero",IF(AND(A178&lt;&gt;"Aporte",A178&lt;&gt;"Retirada"),"Escolha um tipo",IF(COUNTIFS(Medios,D178)&lt;&gt;1,"Escolha um meio","OK"))))))))))</f>
        <v/>
      </c>
      <c r="H178" s="34" t="n">
        <f aca="false">IF(G178="OK",C178,0)</f>
        <v>0</v>
      </c>
    </row>
    <row r="179" customFormat="false" ht="25" hidden="false" customHeight="true" outlineLevel="0" collapsed="false">
      <c r="A179" s="31"/>
      <c r="B179" s="32"/>
      <c r="C179" s="33"/>
      <c r="D179" s="31"/>
      <c r="E179" s="31"/>
      <c r="F179" s="31"/>
      <c r="G179" s="36" t="str">
        <f aca="false">IF(COUNTA(A179:F179)=0,"",IF(E179="","Falta o código",IF(E179&lt;&gt;TRIM(E179),"Confira o código",IF(COUNTIFS(DuenoID,E179)&gt;1,"Código repetido",IF(NOT(ISNUMBER(B179)),"Confira a data",IF(OR(B179&lt;1,B179&gt;73415,INT(B179)&lt;&gt;B179),"Confira a data",IF(NOT(ISNUMBER(C179)),"Confira o valor",IF(C179&lt;=0,"Valor maior que zero",IF(AND(A179&lt;&gt;"Aporte",A179&lt;&gt;"Retirada"),"Escolha um tipo",IF(COUNTIFS(Medios,D179)&lt;&gt;1,"Escolha um meio","OK"))))))))))</f>
        <v/>
      </c>
      <c r="H179" s="34" t="n">
        <f aca="false">IF(G179="OK",C179,0)</f>
        <v>0</v>
      </c>
    </row>
    <row r="180" customFormat="false" ht="25" hidden="false" customHeight="true" outlineLevel="0" collapsed="false">
      <c r="A180" s="31"/>
      <c r="B180" s="32"/>
      <c r="C180" s="33"/>
      <c r="D180" s="31"/>
      <c r="E180" s="31"/>
      <c r="F180" s="31"/>
      <c r="G180" s="36" t="str">
        <f aca="false">IF(COUNTA(A180:F180)=0,"",IF(E180="","Falta o código",IF(E180&lt;&gt;TRIM(E180),"Confira o código",IF(COUNTIFS(DuenoID,E180)&gt;1,"Código repetido",IF(NOT(ISNUMBER(B180)),"Confira a data",IF(OR(B180&lt;1,B180&gt;73415,INT(B180)&lt;&gt;B180),"Confira a data",IF(NOT(ISNUMBER(C180)),"Confira o valor",IF(C180&lt;=0,"Valor maior que zero",IF(AND(A180&lt;&gt;"Aporte",A180&lt;&gt;"Retirada"),"Escolha um tipo",IF(COUNTIFS(Medios,D180)&lt;&gt;1,"Escolha um meio","OK"))))))))))</f>
        <v/>
      </c>
      <c r="H180" s="34" t="n">
        <f aca="false">IF(G180="OK",C180,0)</f>
        <v>0</v>
      </c>
    </row>
    <row r="181" customFormat="false" ht="25" hidden="false" customHeight="true" outlineLevel="0" collapsed="false">
      <c r="A181" s="31"/>
      <c r="B181" s="32"/>
      <c r="C181" s="33"/>
      <c r="D181" s="31"/>
      <c r="E181" s="31"/>
      <c r="F181" s="31"/>
      <c r="G181" s="36" t="str">
        <f aca="false">IF(COUNTA(A181:F181)=0,"",IF(E181="","Falta o código",IF(E181&lt;&gt;TRIM(E181),"Confira o código",IF(COUNTIFS(DuenoID,E181)&gt;1,"Código repetido",IF(NOT(ISNUMBER(B181)),"Confira a data",IF(OR(B181&lt;1,B181&gt;73415,INT(B181)&lt;&gt;B181),"Confira a data",IF(NOT(ISNUMBER(C181)),"Confira o valor",IF(C181&lt;=0,"Valor maior que zero",IF(AND(A181&lt;&gt;"Aporte",A181&lt;&gt;"Retirada"),"Escolha um tipo",IF(COUNTIFS(Medios,D181)&lt;&gt;1,"Escolha um meio","OK"))))))))))</f>
        <v/>
      </c>
      <c r="H181" s="34" t="n">
        <f aca="false">IF(G181="OK",C181,0)</f>
        <v>0</v>
      </c>
    </row>
    <row r="182" customFormat="false" ht="25" hidden="false" customHeight="true" outlineLevel="0" collapsed="false">
      <c r="A182" s="31"/>
      <c r="B182" s="32"/>
      <c r="C182" s="33"/>
      <c r="D182" s="31"/>
      <c r="E182" s="31"/>
      <c r="F182" s="31"/>
      <c r="G182" s="36" t="str">
        <f aca="false">IF(COUNTA(A182:F182)=0,"",IF(E182="","Falta o código",IF(E182&lt;&gt;TRIM(E182),"Confira o código",IF(COUNTIFS(DuenoID,E182)&gt;1,"Código repetido",IF(NOT(ISNUMBER(B182)),"Confira a data",IF(OR(B182&lt;1,B182&gt;73415,INT(B182)&lt;&gt;B182),"Confira a data",IF(NOT(ISNUMBER(C182)),"Confira o valor",IF(C182&lt;=0,"Valor maior que zero",IF(AND(A182&lt;&gt;"Aporte",A182&lt;&gt;"Retirada"),"Escolha um tipo",IF(COUNTIFS(Medios,D182)&lt;&gt;1,"Escolha um meio","OK"))))))))))</f>
        <v/>
      </c>
      <c r="H182" s="34" t="n">
        <f aca="false">IF(G182="OK",C182,0)</f>
        <v>0</v>
      </c>
    </row>
    <row r="183" customFormat="false" ht="25" hidden="false" customHeight="true" outlineLevel="0" collapsed="false">
      <c r="A183" s="31"/>
      <c r="B183" s="32"/>
      <c r="C183" s="33"/>
      <c r="D183" s="31"/>
      <c r="E183" s="31"/>
      <c r="F183" s="31"/>
      <c r="G183" s="36" t="str">
        <f aca="false">IF(COUNTA(A183:F183)=0,"",IF(E183="","Falta o código",IF(E183&lt;&gt;TRIM(E183),"Confira o código",IF(COUNTIFS(DuenoID,E183)&gt;1,"Código repetido",IF(NOT(ISNUMBER(B183)),"Confira a data",IF(OR(B183&lt;1,B183&gt;73415,INT(B183)&lt;&gt;B183),"Confira a data",IF(NOT(ISNUMBER(C183)),"Confira o valor",IF(C183&lt;=0,"Valor maior que zero",IF(AND(A183&lt;&gt;"Aporte",A183&lt;&gt;"Retirada"),"Escolha um tipo",IF(COUNTIFS(Medios,D183)&lt;&gt;1,"Escolha um meio","OK"))))))))))</f>
        <v/>
      </c>
      <c r="H183" s="34" t="n">
        <f aca="false">IF(G183="OK",C183,0)</f>
        <v>0</v>
      </c>
    </row>
    <row r="184" customFormat="false" ht="25" hidden="false" customHeight="true" outlineLevel="0" collapsed="false">
      <c r="A184" s="31"/>
      <c r="B184" s="32"/>
      <c r="C184" s="33"/>
      <c r="D184" s="31"/>
      <c r="E184" s="31"/>
      <c r="F184" s="31"/>
      <c r="G184" s="36" t="str">
        <f aca="false">IF(COUNTA(A184:F184)=0,"",IF(E184="","Falta o código",IF(E184&lt;&gt;TRIM(E184),"Confira o código",IF(COUNTIFS(DuenoID,E184)&gt;1,"Código repetido",IF(NOT(ISNUMBER(B184)),"Confira a data",IF(OR(B184&lt;1,B184&gt;73415,INT(B184)&lt;&gt;B184),"Confira a data",IF(NOT(ISNUMBER(C184)),"Confira o valor",IF(C184&lt;=0,"Valor maior que zero",IF(AND(A184&lt;&gt;"Aporte",A184&lt;&gt;"Retirada"),"Escolha um tipo",IF(COUNTIFS(Medios,D184)&lt;&gt;1,"Escolha um meio","OK"))))))))))</f>
        <v/>
      </c>
      <c r="H184" s="34" t="n">
        <f aca="false">IF(G184="OK",C184,0)</f>
        <v>0</v>
      </c>
    </row>
    <row r="185" customFormat="false" ht="25" hidden="false" customHeight="true" outlineLevel="0" collapsed="false">
      <c r="A185" s="31"/>
      <c r="B185" s="32"/>
      <c r="C185" s="33"/>
      <c r="D185" s="31"/>
      <c r="E185" s="31"/>
      <c r="F185" s="31"/>
      <c r="G185" s="36" t="str">
        <f aca="false">IF(COUNTA(A185:F185)=0,"",IF(E185="","Falta o código",IF(E185&lt;&gt;TRIM(E185),"Confira o código",IF(COUNTIFS(DuenoID,E185)&gt;1,"Código repetido",IF(NOT(ISNUMBER(B185)),"Confira a data",IF(OR(B185&lt;1,B185&gt;73415,INT(B185)&lt;&gt;B185),"Confira a data",IF(NOT(ISNUMBER(C185)),"Confira o valor",IF(C185&lt;=0,"Valor maior que zero",IF(AND(A185&lt;&gt;"Aporte",A185&lt;&gt;"Retirada"),"Escolha um tipo",IF(COUNTIFS(Medios,D185)&lt;&gt;1,"Escolha um meio","OK"))))))))))</f>
        <v/>
      </c>
      <c r="H185" s="34" t="n">
        <f aca="false">IF(G185="OK",C185,0)</f>
        <v>0</v>
      </c>
    </row>
    <row r="186" customFormat="false" ht="25" hidden="false" customHeight="true" outlineLevel="0" collapsed="false">
      <c r="A186" s="31"/>
      <c r="B186" s="32"/>
      <c r="C186" s="33"/>
      <c r="D186" s="31"/>
      <c r="E186" s="31"/>
      <c r="F186" s="31"/>
      <c r="G186" s="36" t="str">
        <f aca="false">IF(COUNTA(A186:F186)=0,"",IF(E186="","Falta o código",IF(E186&lt;&gt;TRIM(E186),"Confira o código",IF(COUNTIFS(DuenoID,E186)&gt;1,"Código repetido",IF(NOT(ISNUMBER(B186)),"Confira a data",IF(OR(B186&lt;1,B186&gt;73415,INT(B186)&lt;&gt;B186),"Confira a data",IF(NOT(ISNUMBER(C186)),"Confira o valor",IF(C186&lt;=0,"Valor maior que zero",IF(AND(A186&lt;&gt;"Aporte",A186&lt;&gt;"Retirada"),"Escolha um tipo",IF(COUNTIFS(Medios,D186)&lt;&gt;1,"Escolha um meio","OK"))))))))))</f>
        <v/>
      </c>
      <c r="H186" s="34" t="n">
        <f aca="false">IF(G186="OK",C186,0)</f>
        <v>0</v>
      </c>
    </row>
    <row r="187" customFormat="false" ht="25" hidden="false" customHeight="true" outlineLevel="0" collapsed="false">
      <c r="A187" s="31"/>
      <c r="B187" s="32"/>
      <c r="C187" s="33"/>
      <c r="D187" s="31"/>
      <c r="E187" s="31"/>
      <c r="F187" s="31"/>
      <c r="G187" s="36" t="str">
        <f aca="false">IF(COUNTA(A187:F187)=0,"",IF(E187="","Falta o código",IF(E187&lt;&gt;TRIM(E187),"Confira o código",IF(COUNTIFS(DuenoID,E187)&gt;1,"Código repetido",IF(NOT(ISNUMBER(B187)),"Confira a data",IF(OR(B187&lt;1,B187&gt;73415,INT(B187)&lt;&gt;B187),"Confira a data",IF(NOT(ISNUMBER(C187)),"Confira o valor",IF(C187&lt;=0,"Valor maior que zero",IF(AND(A187&lt;&gt;"Aporte",A187&lt;&gt;"Retirada"),"Escolha um tipo",IF(COUNTIFS(Medios,D187)&lt;&gt;1,"Escolha um meio","OK"))))))))))</f>
        <v/>
      </c>
      <c r="H187" s="34" t="n">
        <f aca="false">IF(G187="OK",C187,0)</f>
        <v>0</v>
      </c>
    </row>
    <row r="188" customFormat="false" ht="25" hidden="false" customHeight="true" outlineLevel="0" collapsed="false">
      <c r="A188" s="31"/>
      <c r="B188" s="32"/>
      <c r="C188" s="33"/>
      <c r="D188" s="31"/>
      <c r="E188" s="31"/>
      <c r="F188" s="31"/>
      <c r="G188" s="36" t="str">
        <f aca="false">IF(COUNTA(A188:F188)=0,"",IF(E188="","Falta o código",IF(E188&lt;&gt;TRIM(E188),"Confira o código",IF(COUNTIFS(DuenoID,E188)&gt;1,"Código repetido",IF(NOT(ISNUMBER(B188)),"Confira a data",IF(OR(B188&lt;1,B188&gt;73415,INT(B188)&lt;&gt;B188),"Confira a data",IF(NOT(ISNUMBER(C188)),"Confira o valor",IF(C188&lt;=0,"Valor maior que zero",IF(AND(A188&lt;&gt;"Aporte",A188&lt;&gt;"Retirada"),"Escolha um tipo",IF(COUNTIFS(Medios,D188)&lt;&gt;1,"Escolha um meio","OK"))))))))))</f>
        <v/>
      </c>
      <c r="H188" s="34" t="n">
        <f aca="false">IF(G188="OK",C188,0)</f>
        <v>0</v>
      </c>
    </row>
    <row r="189" customFormat="false" ht="25" hidden="false" customHeight="true" outlineLevel="0" collapsed="false">
      <c r="A189" s="31"/>
      <c r="B189" s="32"/>
      <c r="C189" s="33"/>
      <c r="D189" s="31"/>
      <c r="E189" s="31"/>
      <c r="F189" s="31"/>
      <c r="G189" s="36" t="str">
        <f aca="false">IF(COUNTA(A189:F189)=0,"",IF(E189="","Falta o código",IF(E189&lt;&gt;TRIM(E189),"Confira o código",IF(COUNTIFS(DuenoID,E189)&gt;1,"Código repetido",IF(NOT(ISNUMBER(B189)),"Confira a data",IF(OR(B189&lt;1,B189&gt;73415,INT(B189)&lt;&gt;B189),"Confira a data",IF(NOT(ISNUMBER(C189)),"Confira o valor",IF(C189&lt;=0,"Valor maior que zero",IF(AND(A189&lt;&gt;"Aporte",A189&lt;&gt;"Retirada"),"Escolha um tipo",IF(COUNTIFS(Medios,D189)&lt;&gt;1,"Escolha um meio","OK"))))))))))</f>
        <v/>
      </c>
      <c r="H189" s="34" t="n">
        <f aca="false">IF(G189="OK",C189,0)</f>
        <v>0</v>
      </c>
    </row>
    <row r="190" customFormat="false" ht="25" hidden="false" customHeight="true" outlineLevel="0" collapsed="false">
      <c r="A190" s="31"/>
      <c r="B190" s="32"/>
      <c r="C190" s="33"/>
      <c r="D190" s="31"/>
      <c r="E190" s="31"/>
      <c r="F190" s="31"/>
      <c r="G190" s="36" t="str">
        <f aca="false">IF(COUNTA(A190:F190)=0,"",IF(E190="","Falta o código",IF(E190&lt;&gt;TRIM(E190),"Confira o código",IF(COUNTIFS(DuenoID,E190)&gt;1,"Código repetido",IF(NOT(ISNUMBER(B190)),"Confira a data",IF(OR(B190&lt;1,B190&gt;73415,INT(B190)&lt;&gt;B190),"Confira a data",IF(NOT(ISNUMBER(C190)),"Confira o valor",IF(C190&lt;=0,"Valor maior que zero",IF(AND(A190&lt;&gt;"Aporte",A190&lt;&gt;"Retirada"),"Escolha um tipo",IF(COUNTIFS(Medios,D190)&lt;&gt;1,"Escolha um meio","OK"))))))))))</f>
        <v/>
      </c>
      <c r="H190" s="34" t="n">
        <f aca="false">IF(G190="OK",C190,0)</f>
        <v>0</v>
      </c>
    </row>
    <row r="191" customFormat="false" ht="25" hidden="false" customHeight="true" outlineLevel="0" collapsed="false">
      <c r="A191" s="31"/>
      <c r="B191" s="32"/>
      <c r="C191" s="33"/>
      <c r="D191" s="31"/>
      <c r="E191" s="31"/>
      <c r="F191" s="31"/>
      <c r="G191" s="36" t="str">
        <f aca="false">IF(COUNTA(A191:F191)=0,"",IF(E191="","Falta o código",IF(E191&lt;&gt;TRIM(E191),"Confira o código",IF(COUNTIFS(DuenoID,E191)&gt;1,"Código repetido",IF(NOT(ISNUMBER(B191)),"Confira a data",IF(OR(B191&lt;1,B191&gt;73415,INT(B191)&lt;&gt;B191),"Confira a data",IF(NOT(ISNUMBER(C191)),"Confira o valor",IF(C191&lt;=0,"Valor maior que zero",IF(AND(A191&lt;&gt;"Aporte",A191&lt;&gt;"Retirada"),"Escolha um tipo",IF(COUNTIFS(Medios,D191)&lt;&gt;1,"Escolha um meio","OK"))))))))))</f>
        <v/>
      </c>
      <c r="H191" s="34" t="n">
        <f aca="false">IF(G191="OK",C191,0)</f>
        <v>0</v>
      </c>
    </row>
    <row r="192" customFormat="false" ht="25" hidden="false" customHeight="true" outlineLevel="0" collapsed="false">
      <c r="A192" s="31"/>
      <c r="B192" s="32"/>
      <c r="C192" s="33"/>
      <c r="D192" s="31"/>
      <c r="E192" s="31"/>
      <c r="F192" s="31"/>
      <c r="G192" s="36" t="str">
        <f aca="false">IF(COUNTA(A192:F192)=0,"",IF(E192="","Falta o código",IF(E192&lt;&gt;TRIM(E192),"Confira o código",IF(COUNTIFS(DuenoID,E192)&gt;1,"Código repetido",IF(NOT(ISNUMBER(B192)),"Confira a data",IF(OR(B192&lt;1,B192&gt;73415,INT(B192)&lt;&gt;B192),"Confira a data",IF(NOT(ISNUMBER(C192)),"Confira o valor",IF(C192&lt;=0,"Valor maior que zero",IF(AND(A192&lt;&gt;"Aporte",A192&lt;&gt;"Retirada"),"Escolha um tipo",IF(COUNTIFS(Medios,D192)&lt;&gt;1,"Escolha um meio","OK"))))))))))</f>
        <v/>
      </c>
      <c r="H192" s="34" t="n">
        <f aca="false">IF(G192="OK",C192,0)</f>
        <v>0</v>
      </c>
    </row>
    <row r="193" customFormat="false" ht="25" hidden="false" customHeight="true" outlineLevel="0" collapsed="false">
      <c r="A193" s="31"/>
      <c r="B193" s="32"/>
      <c r="C193" s="33"/>
      <c r="D193" s="31"/>
      <c r="E193" s="31"/>
      <c r="F193" s="31"/>
      <c r="G193" s="36" t="str">
        <f aca="false">IF(COUNTA(A193:F193)=0,"",IF(E193="","Falta o código",IF(E193&lt;&gt;TRIM(E193),"Confira o código",IF(COUNTIFS(DuenoID,E193)&gt;1,"Código repetido",IF(NOT(ISNUMBER(B193)),"Confira a data",IF(OR(B193&lt;1,B193&gt;73415,INT(B193)&lt;&gt;B193),"Confira a data",IF(NOT(ISNUMBER(C193)),"Confira o valor",IF(C193&lt;=0,"Valor maior que zero",IF(AND(A193&lt;&gt;"Aporte",A193&lt;&gt;"Retirada"),"Escolha um tipo",IF(COUNTIFS(Medios,D193)&lt;&gt;1,"Escolha um meio","OK"))))))))))</f>
        <v/>
      </c>
      <c r="H193" s="34" t="n">
        <f aca="false">IF(G193="OK",C193,0)</f>
        <v>0</v>
      </c>
    </row>
    <row r="194" customFormat="false" ht="25" hidden="false" customHeight="true" outlineLevel="0" collapsed="false">
      <c r="A194" s="31"/>
      <c r="B194" s="32"/>
      <c r="C194" s="33"/>
      <c r="D194" s="31"/>
      <c r="E194" s="31"/>
      <c r="F194" s="31"/>
      <c r="G194" s="36" t="str">
        <f aca="false">IF(COUNTA(A194:F194)=0,"",IF(E194="","Falta o código",IF(E194&lt;&gt;TRIM(E194),"Confira o código",IF(COUNTIFS(DuenoID,E194)&gt;1,"Código repetido",IF(NOT(ISNUMBER(B194)),"Confira a data",IF(OR(B194&lt;1,B194&gt;73415,INT(B194)&lt;&gt;B194),"Confira a data",IF(NOT(ISNUMBER(C194)),"Confira o valor",IF(C194&lt;=0,"Valor maior que zero",IF(AND(A194&lt;&gt;"Aporte",A194&lt;&gt;"Retirada"),"Escolha um tipo",IF(COUNTIFS(Medios,D194)&lt;&gt;1,"Escolha um meio","OK"))))))))))</f>
        <v/>
      </c>
      <c r="H194" s="34" t="n">
        <f aca="false">IF(G194="OK",C194,0)</f>
        <v>0</v>
      </c>
    </row>
    <row r="195" customFormat="false" ht="25" hidden="false" customHeight="true" outlineLevel="0" collapsed="false">
      <c r="A195" s="31"/>
      <c r="B195" s="32"/>
      <c r="C195" s="33"/>
      <c r="D195" s="31"/>
      <c r="E195" s="31"/>
      <c r="F195" s="31"/>
      <c r="G195" s="36" t="str">
        <f aca="false">IF(COUNTA(A195:F195)=0,"",IF(E195="","Falta o código",IF(E195&lt;&gt;TRIM(E195),"Confira o código",IF(COUNTIFS(DuenoID,E195)&gt;1,"Código repetido",IF(NOT(ISNUMBER(B195)),"Confira a data",IF(OR(B195&lt;1,B195&gt;73415,INT(B195)&lt;&gt;B195),"Confira a data",IF(NOT(ISNUMBER(C195)),"Confira o valor",IF(C195&lt;=0,"Valor maior que zero",IF(AND(A195&lt;&gt;"Aporte",A195&lt;&gt;"Retirada"),"Escolha um tipo",IF(COUNTIFS(Medios,D195)&lt;&gt;1,"Escolha um meio","OK"))))))))))</f>
        <v/>
      </c>
      <c r="H195" s="34" t="n">
        <f aca="false">IF(G195="OK",C195,0)</f>
        <v>0</v>
      </c>
    </row>
    <row r="196" customFormat="false" ht="25" hidden="false" customHeight="true" outlineLevel="0" collapsed="false">
      <c r="A196" s="31"/>
      <c r="B196" s="32"/>
      <c r="C196" s="33"/>
      <c r="D196" s="31"/>
      <c r="E196" s="31"/>
      <c r="F196" s="31"/>
      <c r="G196" s="36" t="str">
        <f aca="false">IF(COUNTA(A196:F196)=0,"",IF(E196="","Falta o código",IF(E196&lt;&gt;TRIM(E196),"Confira o código",IF(COUNTIFS(DuenoID,E196)&gt;1,"Código repetido",IF(NOT(ISNUMBER(B196)),"Confira a data",IF(OR(B196&lt;1,B196&gt;73415,INT(B196)&lt;&gt;B196),"Confira a data",IF(NOT(ISNUMBER(C196)),"Confira o valor",IF(C196&lt;=0,"Valor maior que zero",IF(AND(A196&lt;&gt;"Aporte",A196&lt;&gt;"Retirada"),"Escolha um tipo",IF(COUNTIFS(Medios,D196)&lt;&gt;1,"Escolha um meio","OK"))))))))))</f>
        <v/>
      </c>
      <c r="H196" s="34" t="n">
        <f aca="false">IF(G196="OK",C196,0)</f>
        <v>0</v>
      </c>
    </row>
    <row r="197" customFormat="false" ht="25" hidden="false" customHeight="true" outlineLevel="0" collapsed="false">
      <c r="A197" s="31"/>
      <c r="B197" s="32"/>
      <c r="C197" s="33"/>
      <c r="D197" s="31"/>
      <c r="E197" s="31"/>
      <c r="F197" s="31"/>
      <c r="G197" s="36" t="str">
        <f aca="false">IF(COUNTA(A197:F197)=0,"",IF(E197="","Falta o código",IF(E197&lt;&gt;TRIM(E197),"Confira o código",IF(COUNTIFS(DuenoID,E197)&gt;1,"Código repetido",IF(NOT(ISNUMBER(B197)),"Confira a data",IF(OR(B197&lt;1,B197&gt;73415,INT(B197)&lt;&gt;B197),"Confira a data",IF(NOT(ISNUMBER(C197)),"Confira o valor",IF(C197&lt;=0,"Valor maior que zero",IF(AND(A197&lt;&gt;"Aporte",A197&lt;&gt;"Retirada"),"Escolha um tipo",IF(COUNTIFS(Medios,D197)&lt;&gt;1,"Escolha um meio","OK"))))))))))</f>
        <v/>
      </c>
      <c r="H197" s="34" t="n">
        <f aca="false">IF(G197="OK",C197,0)</f>
        <v>0</v>
      </c>
    </row>
    <row r="198" customFormat="false" ht="25" hidden="false" customHeight="true" outlineLevel="0" collapsed="false">
      <c r="A198" s="31"/>
      <c r="B198" s="32"/>
      <c r="C198" s="33"/>
      <c r="D198" s="31"/>
      <c r="E198" s="31"/>
      <c r="F198" s="31"/>
      <c r="G198" s="36" t="str">
        <f aca="false">IF(COUNTA(A198:F198)=0,"",IF(E198="","Falta o código",IF(E198&lt;&gt;TRIM(E198),"Confira o código",IF(COUNTIFS(DuenoID,E198)&gt;1,"Código repetido",IF(NOT(ISNUMBER(B198)),"Confira a data",IF(OR(B198&lt;1,B198&gt;73415,INT(B198)&lt;&gt;B198),"Confira a data",IF(NOT(ISNUMBER(C198)),"Confira o valor",IF(C198&lt;=0,"Valor maior que zero",IF(AND(A198&lt;&gt;"Aporte",A198&lt;&gt;"Retirada"),"Escolha um tipo",IF(COUNTIFS(Medios,D198)&lt;&gt;1,"Escolha um meio","OK"))))))))))</f>
        <v/>
      </c>
      <c r="H198" s="34" t="n">
        <f aca="false">IF(G198="OK",C198,0)</f>
        <v>0</v>
      </c>
    </row>
    <row r="199" customFormat="false" ht="25" hidden="false" customHeight="true" outlineLevel="0" collapsed="false">
      <c r="A199" s="31"/>
      <c r="B199" s="32"/>
      <c r="C199" s="33"/>
      <c r="D199" s="31"/>
      <c r="E199" s="31"/>
      <c r="F199" s="31"/>
      <c r="G199" s="36" t="str">
        <f aca="false">IF(COUNTA(A199:F199)=0,"",IF(E199="","Falta o código",IF(E199&lt;&gt;TRIM(E199),"Confira o código",IF(COUNTIFS(DuenoID,E199)&gt;1,"Código repetido",IF(NOT(ISNUMBER(B199)),"Confira a data",IF(OR(B199&lt;1,B199&gt;73415,INT(B199)&lt;&gt;B199),"Confira a data",IF(NOT(ISNUMBER(C199)),"Confira o valor",IF(C199&lt;=0,"Valor maior que zero",IF(AND(A199&lt;&gt;"Aporte",A199&lt;&gt;"Retirada"),"Escolha um tipo",IF(COUNTIFS(Medios,D199)&lt;&gt;1,"Escolha um meio","OK"))))))))))</f>
        <v/>
      </c>
      <c r="H199" s="34" t="n">
        <f aca="false">IF(G199="OK",C199,0)</f>
        <v>0</v>
      </c>
    </row>
    <row r="200" customFormat="false" ht="25" hidden="false" customHeight="true" outlineLevel="0" collapsed="false">
      <c r="A200" s="31"/>
      <c r="B200" s="32"/>
      <c r="C200" s="33"/>
      <c r="D200" s="31"/>
      <c r="E200" s="31"/>
      <c r="F200" s="31"/>
      <c r="G200" s="36" t="str">
        <f aca="false">IF(COUNTA(A200:F200)=0,"",IF(E200="","Falta o código",IF(E200&lt;&gt;TRIM(E200),"Confira o código",IF(COUNTIFS(DuenoID,E200)&gt;1,"Código repetido",IF(NOT(ISNUMBER(B200)),"Confira a data",IF(OR(B200&lt;1,B200&gt;73415,INT(B200)&lt;&gt;B200),"Confira a data",IF(NOT(ISNUMBER(C200)),"Confira o valor",IF(C200&lt;=0,"Valor maior que zero",IF(AND(A200&lt;&gt;"Aporte",A200&lt;&gt;"Retirada"),"Escolha um tipo",IF(COUNTIFS(Medios,D200)&lt;&gt;1,"Escolha um meio","OK"))))))))))</f>
        <v/>
      </c>
      <c r="H200" s="34" t="n">
        <f aca="false">IF(G200="OK",C200,0)</f>
        <v>0</v>
      </c>
    </row>
    <row r="201" customFormat="false" ht="25" hidden="false" customHeight="true" outlineLevel="0" collapsed="false">
      <c r="A201" s="31"/>
      <c r="B201" s="32"/>
      <c r="C201" s="33"/>
      <c r="D201" s="31"/>
      <c r="E201" s="31"/>
      <c r="F201" s="31"/>
      <c r="G201" s="36" t="str">
        <f aca="false">IF(COUNTA(A201:F201)=0,"",IF(E201="","Falta o código",IF(E201&lt;&gt;TRIM(E201),"Confira o código",IF(COUNTIFS(DuenoID,E201)&gt;1,"Código repetido",IF(NOT(ISNUMBER(B201)),"Confira a data",IF(OR(B201&lt;1,B201&gt;73415,INT(B201)&lt;&gt;B201),"Confira a data",IF(NOT(ISNUMBER(C201)),"Confira o valor",IF(C201&lt;=0,"Valor maior que zero",IF(AND(A201&lt;&gt;"Aporte",A201&lt;&gt;"Retirada"),"Escolha um tipo",IF(COUNTIFS(Medios,D201)&lt;&gt;1,"Escolha um meio","OK"))))))))))</f>
        <v/>
      </c>
      <c r="H201" s="34" t="n">
        <f aca="false">IF(G201="OK",C201,0)</f>
        <v>0</v>
      </c>
    </row>
    <row r="202" customFormat="false" ht="25" hidden="false" customHeight="true" outlineLevel="0" collapsed="false">
      <c r="A202" s="31"/>
      <c r="B202" s="32"/>
      <c r="C202" s="33"/>
      <c r="D202" s="31"/>
      <c r="E202" s="31"/>
      <c r="F202" s="31"/>
      <c r="G202" s="36" t="str">
        <f aca="false">IF(COUNTA(A202:F202)=0,"",IF(E202="","Falta o código",IF(E202&lt;&gt;TRIM(E202),"Confira o código",IF(COUNTIFS(DuenoID,E202)&gt;1,"Código repetido",IF(NOT(ISNUMBER(B202)),"Confira a data",IF(OR(B202&lt;1,B202&gt;73415,INT(B202)&lt;&gt;B202),"Confira a data",IF(NOT(ISNUMBER(C202)),"Confira o valor",IF(C202&lt;=0,"Valor maior que zero",IF(AND(A202&lt;&gt;"Aporte",A202&lt;&gt;"Retirada"),"Escolha um tipo",IF(COUNTIFS(Medios,D202)&lt;&gt;1,"Escolha um meio","OK"))))))))))</f>
        <v/>
      </c>
      <c r="H202" s="34" t="n">
        <f aca="false">IF(G202="OK",C202,0)</f>
        <v>0</v>
      </c>
    </row>
    <row r="203" customFormat="false" ht="25" hidden="false" customHeight="true" outlineLevel="0" collapsed="false">
      <c r="A203" s="31"/>
      <c r="B203" s="32"/>
      <c r="C203" s="33"/>
      <c r="D203" s="31"/>
      <c r="E203" s="31"/>
      <c r="F203" s="31"/>
      <c r="G203" s="36" t="str">
        <f aca="false">IF(COUNTA(A203:F203)=0,"",IF(E203="","Falta o código",IF(E203&lt;&gt;TRIM(E203),"Confira o código",IF(COUNTIFS(DuenoID,E203)&gt;1,"Código repetido",IF(NOT(ISNUMBER(B203)),"Confira a data",IF(OR(B203&lt;1,B203&gt;73415,INT(B203)&lt;&gt;B203),"Confira a data",IF(NOT(ISNUMBER(C203)),"Confira o valor",IF(C203&lt;=0,"Valor maior que zero",IF(AND(A203&lt;&gt;"Aporte",A203&lt;&gt;"Retirada"),"Escolha um tipo",IF(COUNTIFS(Medios,D203)&lt;&gt;1,"Escolha um meio","OK"))))))))))</f>
        <v/>
      </c>
      <c r="H203" s="34" t="n">
        <f aca="false">IF(G203="OK",C203,0)</f>
        <v>0</v>
      </c>
    </row>
    <row r="204" customFormat="false" ht="25" hidden="false" customHeight="true" outlineLevel="0" collapsed="false">
      <c r="A204" s="31"/>
      <c r="B204" s="32"/>
      <c r="C204" s="33"/>
      <c r="D204" s="31"/>
      <c r="E204" s="31"/>
      <c r="F204" s="31"/>
      <c r="G204" s="36" t="str">
        <f aca="false">IF(COUNTA(A204:F204)=0,"",IF(E204="","Falta o código",IF(E204&lt;&gt;TRIM(E204),"Confira o código",IF(COUNTIFS(DuenoID,E204)&gt;1,"Código repetido",IF(NOT(ISNUMBER(B204)),"Confira a data",IF(OR(B204&lt;1,B204&gt;73415,INT(B204)&lt;&gt;B204),"Confira a data",IF(NOT(ISNUMBER(C204)),"Confira o valor",IF(C204&lt;=0,"Valor maior que zero",IF(AND(A204&lt;&gt;"Aporte",A204&lt;&gt;"Retirada"),"Escolha um tipo",IF(COUNTIFS(Medios,D204)&lt;&gt;1,"Escolha um meio","OK"))))))))))</f>
        <v/>
      </c>
      <c r="H204" s="34" t="n">
        <f aca="false">IF(G204="OK",C204,0)</f>
        <v>0</v>
      </c>
    </row>
    <row r="205" customFormat="false" ht="25" hidden="false" customHeight="true" outlineLevel="0" collapsed="false">
      <c r="A205" s="31"/>
      <c r="B205" s="32"/>
      <c r="C205" s="33"/>
      <c r="D205" s="31"/>
      <c r="E205" s="31"/>
      <c r="F205" s="31"/>
      <c r="G205" s="36" t="str">
        <f aca="false">IF(COUNTA(A205:F205)=0,"",IF(E205="","Falta o código",IF(E205&lt;&gt;TRIM(E205),"Confira o código",IF(COUNTIFS(DuenoID,E205)&gt;1,"Código repetido",IF(NOT(ISNUMBER(B205)),"Confira a data",IF(OR(B205&lt;1,B205&gt;73415,INT(B205)&lt;&gt;B205),"Confira a data",IF(NOT(ISNUMBER(C205)),"Confira o valor",IF(C205&lt;=0,"Valor maior que zero",IF(AND(A205&lt;&gt;"Aporte",A205&lt;&gt;"Retirada"),"Escolha um tipo",IF(COUNTIFS(Medios,D205)&lt;&gt;1,"Escolha um meio","OK"))))))))))</f>
        <v/>
      </c>
      <c r="H205" s="34" t="n">
        <f aca="false">IF(G205="OK",C205,0)</f>
        <v>0</v>
      </c>
    </row>
    <row r="206" customFormat="false" ht="25" hidden="false" customHeight="true" outlineLevel="0" collapsed="false">
      <c r="A206" s="31"/>
      <c r="B206" s="32"/>
      <c r="C206" s="33"/>
      <c r="D206" s="31"/>
      <c r="E206" s="31"/>
      <c r="F206" s="31"/>
      <c r="G206" s="36" t="str">
        <f aca="false">IF(COUNTA(A206:F206)=0,"",IF(E206="","Falta o código",IF(E206&lt;&gt;TRIM(E206),"Confira o código",IF(COUNTIFS(DuenoID,E206)&gt;1,"Código repetido",IF(NOT(ISNUMBER(B206)),"Confira a data",IF(OR(B206&lt;1,B206&gt;73415,INT(B206)&lt;&gt;B206),"Confira a data",IF(NOT(ISNUMBER(C206)),"Confira o valor",IF(C206&lt;=0,"Valor maior que zero",IF(AND(A206&lt;&gt;"Aporte",A206&lt;&gt;"Retirada"),"Escolha um tipo",IF(COUNTIFS(Medios,D206)&lt;&gt;1,"Escolha um meio","OK"))))))))))</f>
        <v/>
      </c>
      <c r="H206" s="34" t="n">
        <f aca="false">IF(G206="OK",C206,0)</f>
        <v>0</v>
      </c>
    </row>
    <row r="207" customFormat="false" ht="25" hidden="false" customHeight="true" outlineLevel="0" collapsed="false">
      <c r="A207" s="31"/>
      <c r="B207" s="32"/>
      <c r="C207" s="33"/>
      <c r="D207" s="31"/>
      <c r="E207" s="31"/>
      <c r="F207" s="31"/>
      <c r="G207" s="36" t="str">
        <f aca="false">IF(COUNTA(A207:F207)=0,"",IF(E207="","Falta o código",IF(E207&lt;&gt;TRIM(E207),"Confira o código",IF(COUNTIFS(DuenoID,E207)&gt;1,"Código repetido",IF(NOT(ISNUMBER(B207)),"Confira a data",IF(OR(B207&lt;1,B207&gt;73415,INT(B207)&lt;&gt;B207),"Confira a data",IF(NOT(ISNUMBER(C207)),"Confira o valor",IF(C207&lt;=0,"Valor maior que zero",IF(AND(A207&lt;&gt;"Aporte",A207&lt;&gt;"Retirada"),"Escolha um tipo",IF(COUNTIFS(Medios,D207)&lt;&gt;1,"Escolha um meio","OK"))))))))))</f>
        <v/>
      </c>
      <c r="H207" s="34" t="n">
        <f aca="false">IF(G207="OK",C207,0)</f>
        <v>0</v>
      </c>
    </row>
    <row r="208" customFormat="false" ht="25" hidden="false" customHeight="true" outlineLevel="0" collapsed="false">
      <c r="A208" s="31"/>
      <c r="B208" s="32"/>
      <c r="C208" s="33"/>
      <c r="D208" s="31"/>
      <c r="E208" s="31"/>
      <c r="F208" s="31"/>
      <c r="G208" s="36" t="str">
        <f aca="false">IF(COUNTA(A208:F208)=0,"",IF(E208="","Falta o código",IF(E208&lt;&gt;TRIM(E208),"Confira o código",IF(COUNTIFS(DuenoID,E208)&gt;1,"Código repetido",IF(NOT(ISNUMBER(B208)),"Confira a data",IF(OR(B208&lt;1,B208&gt;73415,INT(B208)&lt;&gt;B208),"Confira a data",IF(NOT(ISNUMBER(C208)),"Confira o valor",IF(C208&lt;=0,"Valor maior que zero",IF(AND(A208&lt;&gt;"Aporte",A208&lt;&gt;"Retirada"),"Escolha um tipo",IF(COUNTIFS(Medios,D208)&lt;&gt;1,"Escolha um meio","OK"))))))))))</f>
        <v/>
      </c>
      <c r="H208" s="34" t="n">
        <f aca="false">IF(G208="OK",C208,0)</f>
        <v>0</v>
      </c>
    </row>
    <row r="209" customFormat="false" ht="25" hidden="false" customHeight="true" outlineLevel="0" collapsed="false">
      <c r="A209" s="31"/>
      <c r="B209" s="32"/>
      <c r="C209" s="33"/>
      <c r="D209" s="31"/>
      <c r="E209" s="31"/>
      <c r="F209" s="31"/>
      <c r="G209" s="36" t="str">
        <f aca="false">IF(COUNTA(A209:F209)=0,"",IF(E209="","Falta o código",IF(E209&lt;&gt;TRIM(E209),"Confira o código",IF(COUNTIFS(DuenoID,E209)&gt;1,"Código repetido",IF(NOT(ISNUMBER(B209)),"Confira a data",IF(OR(B209&lt;1,B209&gt;73415,INT(B209)&lt;&gt;B209),"Confira a data",IF(NOT(ISNUMBER(C209)),"Confira o valor",IF(C209&lt;=0,"Valor maior que zero",IF(AND(A209&lt;&gt;"Aporte",A209&lt;&gt;"Retirada"),"Escolha um tipo",IF(COUNTIFS(Medios,D209)&lt;&gt;1,"Escolha um meio","OK"))))))))))</f>
        <v/>
      </c>
      <c r="H209" s="34" t="n">
        <f aca="false">IF(G209="OK",C209,0)</f>
        <v>0</v>
      </c>
    </row>
    <row r="210" customFormat="false" ht="25" hidden="false" customHeight="true" outlineLevel="0" collapsed="false">
      <c r="A210" s="31"/>
      <c r="B210" s="32"/>
      <c r="C210" s="33"/>
      <c r="D210" s="31"/>
      <c r="E210" s="31"/>
      <c r="F210" s="31"/>
      <c r="G210" s="36" t="str">
        <f aca="false">IF(COUNTA(A210:F210)=0,"",IF(E210="","Falta o código",IF(E210&lt;&gt;TRIM(E210),"Confira o código",IF(COUNTIFS(DuenoID,E210)&gt;1,"Código repetido",IF(NOT(ISNUMBER(B210)),"Confira a data",IF(OR(B210&lt;1,B210&gt;73415,INT(B210)&lt;&gt;B210),"Confira a data",IF(NOT(ISNUMBER(C210)),"Confira o valor",IF(C210&lt;=0,"Valor maior que zero",IF(AND(A210&lt;&gt;"Aporte",A210&lt;&gt;"Retirada"),"Escolha um tipo",IF(COUNTIFS(Medios,D210)&lt;&gt;1,"Escolha um meio","OK"))))))))))</f>
        <v/>
      </c>
      <c r="H210" s="34" t="n">
        <f aca="false">IF(G210="OK",C210,0)</f>
        <v>0</v>
      </c>
    </row>
    <row r="211" customFormat="false" ht="25" hidden="false" customHeight="true" outlineLevel="0" collapsed="false">
      <c r="A211" s="31"/>
      <c r="B211" s="32"/>
      <c r="C211" s="33"/>
      <c r="D211" s="31"/>
      <c r="E211" s="31"/>
      <c r="F211" s="31"/>
      <c r="G211" s="36" t="str">
        <f aca="false">IF(COUNTA(A211:F211)=0,"",IF(E211="","Falta o código",IF(E211&lt;&gt;TRIM(E211),"Confira o código",IF(COUNTIFS(DuenoID,E211)&gt;1,"Código repetido",IF(NOT(ISNUMBER(B211)),"Confira a data",IF(OR(B211&lt;1,B211&gt;73415,INT(B211)&lt;&gt;B211),"Confira a data",IF(NOT(ISNUMBER(C211)),"Confira o valor",IF(C211&lt;=0,"Valor maior que zero",IF(AND(A211&lt;&gt;"Aporte",A211&lt;&gt;"Retirada"),"Escolha um tipo",IF(COUNTIFS(Medios,D211)&lt;&gt;1,"Escolha um meio","OK"))))))))))</f>
        <v/>
      </c>
      <c r="H211" s="34" t="n">
        <f aca="false">IF(G211="OK",C211,0)</f>
        <v>0</v>
      </c>
    </row>
    <row r="212" customFormat="false" ht="25" hidden="false" customHeight="true" outlineLevel="0" collapsed="false">
      <c r="A212" s="31"/>
      <c r="B212" s="32"/>
      <c r="C212" s="33"/>
      <c r="D212" s="31"/>
      <c r="E212" s="31"/>
      <c r="F212" s="31"/>
      <c r="G212" s="36" t="str">
        <f aca="false">IF(COUNTA(A212:F212)=0,"",IF(E212="","Falta o código",IF(E212&lt;&gt;TRIM(E212),"Confira o código",IF(COUNTIFS(DuenoID,E212)&gt;1,"Código repetido",IF(NOT(ISNUMBER(B212)),"Confira a data",IF(OR(B212&lt;1,B212&gt;73415,INT(B212)&lt;&gt;B212),"Confira a data",IF(NOT(ISNUMBER(C212)),"Confira o valor",IF(C212&lt;=0,"Valor maior que zero",IF(AND(A212&lt;&gt;"Aporte",A212&lt;&gt;"Retirada"),"Escolha um tipo",IF(COUNTIFS(Medios,D212)&lt;&gt;1,"Escolha um meio","OK"))))))))))</f>
        <v/>
      </c>
      <c r="H212" s="34" t="n">
        <f aca="false">IF(G212="OK",C212,0)</f>
        <v>0</v>
      </c>
    </row>
    <row r="213" customFormat="false" ht="25" hidden="false" customHeight="true" outlineLevel="0" collapsed="false">
      <c r="A213" s="31"/>
      <c r="B213" s="32"/>
      <c r="C213" s="33"/>
      <c r="D213" s="31"/>
      <c r="E213" s="31"/>
      <c r="F213" s="31"/>
      <c r="G213" s="36" t="str">
        <f aca="false">IF(COUNTA(A213:F213)=0,"",IF(E213="","Falta o código",IF(E213&lt;&gt;TRIM(E213),"Confira o código",IF(COUNTIFS(DuenoID,E213)&gt;1,"Código repetido",IF(NOT(ISNUMBER(B213)),"Confira a data",IF(OR(B213&lt;1,B213&gt;73415,INT(B213)&lt;&gt;B213),"Confira a data",IF(NOT(ISNUMBER(C213)),"Confira o valor",IF(C213&lt;=0,"Valor maior que zero",IF(AND(A213&lt;&gt;"Aporte",A213&lt;&gt;"Retirada"),"Escolha um tipo",IF(COUNTIFS(Medios,D213)&lt;&gt;1,"Escolha um meio","OK"))))))))))</f>
        <v/>
      </c>
      <c r="H213" s="34" t="n">
        <f aca="false">IF(G213="OK",C213,0)</f>
        <v>0</v>
      </c>
    </row>
    <row r="214" customFormat="false" ht="25" hidden="false" customHeight="true" outlineLevel="0" collapsed="false">
      <c r="A214" s="31"/>
      <c r="B214" s="32"/>
      <c r="C214" s="33"/>
      <c r="D214" s="31"/>
      <c r="E214" s="31"/>
      <c r="F214" s="31"/>
      <c r="G214" s="36" t="str">
        <f aca="false">IF(COUNTA(A214:F214)=0,"",IF(E214="","Falta o código",IF(E214&lt;&gt;TRIM(E214),"Confira o código",IF(COUNTIFS(DuenoID,E214)&gt;1,"Código repetido",IF(NOT(ISNUMBER(B214)),"Confira a data",IF(OR(B214&lt;1,B214&gt;73415,INT(B214)&lt;&gt;B214),"Confira a data",IF(NOT(ISNUMBER(C214)),"Confira o valor",IF(C214&lt;=0,"Valor maior que zero",IF(AND(A214&lt;&gt;"Aporte",A214&lt;&gt;"Retirada"),"Escolha um tipo",IF(COUNTIFS(Medios,D214)&lt;&gt;1,"Escolha um meio","OK"))))))))))</f>
        <v/>
      </c>
      <c r="H214" s="34" t="n">
        <f aca="false">IF(G214="OK",C214,0)</f>
        <v>0</v>
      </c>
    </row>
    <row r="215" customFormat="false" ht="25" hidden="false" customHeight="true" outlineLevel="0" collapsed="false">
      <c r="A215" s="31"/>
      <c r="B215" s="32"/>
      <c r="C215" s="33"/>
      <c r="D215" s="31"/>
      <c r="E215" s="31"/>
      <c r="F215" s="31"/>
      <c r="G215" s="36" t="str">
        <f aca="false">IF(COUNTA(A215:F215)=0,"",IF(E215="","Falta o código",IF(E215&lt;&gt;TRIM(E215),"Confira o código",IF(COUNTIFS(DuenoID,E215)&gt;1,"Código repetido",IF(NOT(ISNUMBER(B215)),"Confira a data",IF(OR(B215&lt;1,B215&gt;73415,INT(B215)&lt;&gt;B215),"Confira a data",IF(NOT(ISNUMBER(C215)),"Confira o valor",IF(C215&lt;=0,"Valor maior que zero",IF(AND(A215&lt;&gt;"Aporte",A215&lt;&gt;"Retirada"),"Escolha um tipo",IF(COUNTIFS(Medios,D215)&lt;&gt;1,"Escolha um meio","OK"))))))))))</f>
        <v/>
      </c>
      <c r="H215" s="34" t="n">
        <f aca="false">IF(G215="OK",C215,0)</f>
        <v>0</v>
      </c>
    </row>
    <row r="216" customFormat="false" ht="25" hidden="false" customHeight="true" outlineLevel="0" collapsed="false">
      <c r="A216" s="31"/>
      <c r="B216" s="32"/>
      <c r="C216" s="33"/>
      <c r="D216" s="31"/>
      <c r="E216" s="31"/>
      <c r="F216" s="31"/>
      <c r="G216" s="36" t="str">
        <f aca="false">IF(COUNTA(A216:F216)=0,"",IF(E216="","Falta o código",IF(E216&lt;&gt;TRIM(E216),"Confira o código",IF(COUNTIFS(DuenoID,E216)&gt;1,"Código repetido",IF(NOT(ISNUMBER(B216)),"Confira a data",IF(OR(B216&lt;1,B216&gt;73415,INT(B216)&lt;&gt;B216),"Confira a data",IF(NOT(ISNUMBER(C216)),"Confira o valor",IF(C216&lt;=0,"Valor maior que zero",IF(AND(A216&lt;&gt;"Aporte",A216&lt;&gt;"Retirada"),"Escolha um tipo",IF(COUNTIFS(Medios,D216)&lt;&gt;1,"Escolha um meio","OK"))))))))))</f>
        <v/>
      </c>
      <c r="H216" s="34" t="n">
        <f aca="false">IF(G216="OK",C216,0)</f>
        <v>0</v>
      </c>
    </row>
    <row r="217" customFormat="false" ht="25" hidden="false" customHeight="true" outlineLevel="0" collapsed="false">
      <c r="A217" s="31"/>
      <c r="B217" s="32"/>
      <c r="C217" s="33"/>
      <c r="D217" s="31"/>
      <c r="E217" s="31"/>
      <c r="F217" s="31"/>
      <c r="G217" s="36" t="str">
        <f aca="false">IF(COUNTA(A217:F217)=0,"",IF(E217="","Falta o código",IF(E217&lt;&gt;TRIM(E217),"Confira o código",IF(COUNTIFS(DuenoID,E217)&gt;1,"Código repetido",IF(NOT(ISNUMBER(B217)),"Confira a data",IF(OR(B217&lt;1,B217&gt;73415,INT(B217)&lt;&gt;B217),"Confira a data",IF(NOT(ISNUMBER(C217)),"Confira o valor",IF(C217&lt;=0,"Valor maior que zero",IF(AND(A217&lt;&gt;"Aporte",A217&lt;&gt;"Retirada"),"Escolha um tipo",IF(COUNTIFS(Medios,D217)&lt;&gt;1,"Escolha um meio","OK"))))))))))</f>
        <v/>
      </c>
      <c r="H217" s="34" t="n">
        <f aca="false">IF(G217="OK",C217,0)</f>
        <v>0</v>
      </c>
    </row>
    <row r="218" customFormat="false" ht="25" hidden="false" customHeight="true" outlineLevel="0" collapsed="false">
      <c r="A218" s="31"/>
      <c r="B218" s="32"/>
      <c r="C218" s="33"/>
      <c r="D218" s="31"/>
      <c r="E218" s="31"/>
      <c r="F218" s="31"/>
      <c r="G218" s="36" t="str">
        <f aca="false">IF(COUNTA(A218:F218)=0,"",IF(E218="","Falta o código",IF(E218&lt;&gt;TRIM(E218),"Confira o código",IF(COUNTIFS(DuenoID,E218)&gt;1,"Código repetido",IF(NOT(ISNUMBER(B218)),"Confira a data",IF(OR(B218&lt;1,B218&gt;73415,INT(B218)&lt;&gt;B218),"Confira a data",IF(NOT(ISNUMBER(C218)),"Confira o valor",IF(C218&lt;=0,"Valor maior que zero",IF(AND(A218&lt;&gt;"Aporte",A218&lt;&gt;"Retirada"),"Escolha um tipo",IF(COUNTIFS(Medios,D218)&lt;&gt;1,"Escolha um meio","OK"))))))))))</f>
        <v/>
      </c>
      <c r="H218" s="34" t="n">
        <f aca="false">IF(G218="OK",C218,0)</f>
        <v>0</v>
      </c>
    </row>
    <row r="219" customFormat="false" ht="25" hidden="false" customHeight="true" outlineLevel="0" collapsed="false">
      <c r="A219" s="31"/>
      <c r="B219" s="32"/>
      <c r="C219" s="33"/>
      <c r="D219" s="31"/>
      <c r="E219" s="31"/>
      <c r="F219" s="31"/>
      <c r="G219" s="36" t="str">
        <f aca="false">IF(COUNTA(A219:F219)=0,"",IF(E219="","Falta o código",IF(E219&lt;&gt;TRIM(E219),"Confira o código",IF(COUNTIFS(DuenoID,E219)&gt;1,"Código repetido",IF(NOT(ISNUMBER(B219)),"Confira a data",IF(OR(B219&lt;1,B219&gt;73415,INT(B219)&lt;&gt;B219),"Confira a data",IF(NOT(ISNUMBER(C219)),"Confira o valor",IF(C219&lt;=0,"Valor maior que zero",IF(AND(A219&lt;&gt;"Aporte",A219&lt;&gt;"Retirada"),"Escolha um tipo",IF(COUNTIFS(Medios,D219)&lt;&gt;1,"Escolha um meio","OK"))))))))))</f>
        <v/>
      </c>
      <c r="H219" s="34" t="n">
        <f aca="false">IF(G219="OK",C219,0)</f>
        <v>0</v>
      </c>
    </row>
    <row r="220" customFormat="false" ht="25" hidden="false" customHeight="true" outlineLevel="0" collapsed="false">
      <c r="A220" s="31"/>
      <c r="B220" s="32"/>
      <c r="C220" s="33"/>
      <c r="D220" s="31"/>
      <c r="E220" s="31"/>
      <c r="F220" s="31"/>
      <c r="G220" s="36" t="str">
        <f aca="false">IF(COUNTA(A220:F220)=0,"",IF(E220="","Falta o código",IF(E220&lt;&gt;TRIM(E220),"Confira o código",IF(COUNTIFS(DuenoID,E220)&gt;1,"Código repetido",IF(NOT(ISNUMBER(B220)),"Confira a data",IF(OR(B220&lt;1,B220&gt;73415,INT(B220)&lt;&gt;B220),"Confira a data",IF(NOT(ISNUMBER(C220)),"Confira o valor",IF(C220&lt;=0,"Valor maior que zero",IF(AND(A220&lt;&gt;"Aporte",A220&lt;&gt;"Retirada"),"Escolha um tipo",IF(COUNTIFS(Medios,D220)&lt;&gt;1,"Escolha um meio","OK"))))))))))</f>
        <v/>
      </c>
      <c r="H220" s="34" t="n">
        <f aca="false">IF(G220="OK",C220,0)</f>
        <v>0</v>
      </c>
    </row>
    <row r="221" customFormat="false" ht="25" hidden="false" customHeight="true" outlineLevel="0" collapsed="false">
      <c r="A221" s="31"/>
      <c r="B221" s="32"/>
      <c r="C221" s="33"/>
      <c r="D221" s="31"/>
      <c r="E221" s="31"/>
      <c r="F221" s="31"/>
      <c r="G221" s="36" t="str">
        <f aca="false">IF(COUNTA(A221:F221)=0,"",IF(E221="","Falta o código",IF(E221&lt;&gt;TRIM(E221),"Confira o código",IF(COUNTIFS(DuenoID,E221)&gt;1,"Código repetido",IF(NOT(ISNUMBER(B221)),"Confira a data",IF(OR(B221&lt;1,B221&gt;73415,INT(B221)&lt;&gt;B221),"Confira a data",IF(NOT(ISNUMBER(C221)),"Confira o valor",IF(C221&lt;=0,"Valor maior que zero",IF(AND(A221&lt;&gt;"Aporte",A221&lt;&gt;"Retirada"),"Escolha um tipo",IF(COUNTIFS(Medios,D221)&lt;&gt;1,"Escolha um meio","OK"))))))))))</f>
        <v/>
      </c>
      <c r="H221" s="34" t="n">
        <f aca="false">IF(G221="OK",C221,0)</f>
        <v>0</v>
      </c>
    </row>
    <row r="222" customFormat="false" ht="25" hidden="false" customHeight="true" outlineLevel="0" collapsed="false">
      <c r="A222" s="31"/>
      <c r="B222" s="32"/>
      <c r="C222" s="33"/>
      <c r="D222" s="31"/>
      <c r="E222" s="31"/>
      <c r="F222" s="31"/>
      <c r="G222" s="36" t="str">
        <f aca="false">IF(COUNTA(A222:F222)=0,"",IF(E222="","Falta o código",IF(E222&lt;&gt;TRIM(E222),"Confira o código",IF(COUNTIFS(DuenoID,E222)&gt;1,"Código repetido",IF(NOT(ISNUMBER(B222)),"Confira a data",IF(OR(B222&lt;1,B222&gt;73415,INT(B222)&lt;&gt;B222),"Confira a data",IF(NOT(ISNUMBER(C222)),"Confira o valor",IF(C222&lt;=0,"Valor maior que zero",IF(AND(A222&lt;&gt;"Aporte",A222&lt;&gt;"Retirada"),"Escolha um tipo",IF(COUNTIFS(Medios,D222)&lt;&gt;1,"Escolha um meio","OK"))))))))))</f>
        <v/>
      </c>
      <c r="H222" s="34" t="n">
        <f aca="false">IF(G222="OK",C222,0)</f>
        <v>0</v>
      </c>
    </row>
    <row r="223" customFormat="false" ht="25" hidden="false" customHeight="true" outlineLevel="0" collapsed="false">
      <c r="A223" s="31"/>
      <c r="B223" s="32"/>
      <c r="C223" s="33"/>
      <c r="D223" s="31"/>
      <c r="E223" s="31"/>
      <c r="F223" s="31"/>
      <c r="G223" s="36" t="str">
        <f aca="false">IF(COUNTA(A223:F223)=0,"",IF(E223="","Falta o código",IF(E223&lt;&gt;TRIM(E223),"Confira o código",IF(COUNTIFS(DuenoID,E223)&gt;1,"Código repetido",IF(NOT(ISNUMBER(B223)),"Confira a data",IF(OR(B223&lt;1,B223&gt;73415,INT(B223)&lt;&gt;B223),"Confira a data",IF(NOT(ISNUMBER(C223)),"Confira o valor",IF(C223&lt;=0,"Valor maior que zero",IF(AND(A223&lt;&gt;"Aporte",A223&lt;&gt;"Retirada"),"Escolha um tipo",IF(COUNTIFS(Medios,D223)&lt;&gt;1,"Escolha um meio","OK"))))))))))</f>
        <v/>
      </c>
      <c r="H223" s="34" t="n">
        <f aca="false">IF(G223="OK",C223,0)</f>
        <v>0</v>
      </c>
    </row>
    <row r="224" customFormat="false" ht="25" hidden="false" customHeight="true" outlineLevel="0" collapsed="false">
      <c r="A224" s="31"/>
      <c r="B224" s="32"/>
      <c r="C224" s="33"/>
      <c r="D224" s="31"/>
      <c r="E224" s="31"/>
      <c r="F224" s="31"/>
      <c r="G224" s="36" t="str">
        <f aca="false">IF(COUNTA(A224:F224)=0,"",IF(E224="","Falta o código",IF(E224&lt;&gt;TRIM(E224),"Confira o código",IF(COUNTIFS(DuenoID,E224)&gt;1,"Código repetido",IF(NOT(ISNUMBER(B224)),"Confira a data",IF(OR(B224&lt;1,B224&gt;73415,INT(B224)&lt;&gt;B224),"Confira a data",IF(NOT(ISNUMBER(C224)),"Confira o valor",IF(C224&lt;=0,"Valor maior que zero",IF(AND(A224&lt;&gt;"Aporte",A224&lt;&gt;"Retirada"),"Escolha um tipo",IF(COUNTIFS(Medios,D224)&lt;&gt;1,"Escolha um meio","OK"))))))))))</f>
        <v/>
      </c>
      <c r="H224" s="34" t="n">
        <f aca="false">IF(G224="OK",C224,0)</f>
        <v>0</v>
      </c>
    </row>
    <row r="225" customFormat="false" ht="25" hidden="false" customHeight="true" outlineLevel="0" collapsed="false">
      <c r="A225" s="31"/>
      <c r="B225" s="32"/>
      <c r="C225" s="33"/>
      <c r="D225" s="31"/>
      <c r="E225" s="31"/>
      <c r="F225" s="31"/>
      <c r="G225" s="36" t="str">
        <f aca="false">IF(COUNTA(A225:F225)=0,"",IF(E225="","Falta o código",IF(E225&lt;&gt;TRIM(E225),"Confira o código",IF(COUNTIFS(DuenoID,E225)&gt;1,"Código repetido",IF(NOT(ISNUMBER(B225)),"Confira a data",IF(OR(B225&lt;1,B225&gt;73415,INT(B225)&lt;&gt;B225),"Confira a data",IF(NOT(ISNUMBER(C225)),"Confira o valor",IF(C225&lt;=0,"Valor maior que zero",IF(AND(A225&lt;&gt;"Aporte",A225&lt;&gt;"Retirada"),"Escolha um tipo",IF(COUNTIFS(Medios,D225)&lt;&gt;1,"Escolha um meio","OK"))))))))))</f>
        <v/>
      </c>
      <c r="H225" s="34" t="n">
        <f aca="false">IF(G225="OK",C225,0)</f>
        <v>0</v>
      </c>
    </row>
    <row r="226" customFormat="false" ht="25" hidden="false" customHeight="true" outlineLevel="0" collapsed="false">
      <c r="A226" s="31"/>
      <c r="B226" s="32"/>
      <c r="C226" s="33"/>
      <c r="D226" s="31"/>
      <c r="E226" s="31"/>
      <c r="F226" s="31"/>
      <c r="G226" s="36" t="str">
        <f aca="false">IF(COUNTA(A226:F226)=0,"",IF(E226="","Falta o código",IF(E226&lt;&gt;TRIM(E226),"Confira o código",IF(COUNTIFS(DuenoID,E226)&gt;1,"Código repetido",IF(NOT(ISNUMBER(B226)),"Confira a data",IF(OR(B226&lt;1,B226&gt;73415,INT(B226)&lt;&gt;B226),"Confira a data",IF(NOT(ISNUMBER(C226)),"Confira o valor",IF(C226&lt;=0,"Valor maior que zero",IF(AND(A226&lt;&gt;"Aporte",A226&lt;&gt;"Retirada"),"Escolha um tipo",IF(COUNTIFS(Medios,D226)&lt;&gt;1,"Escolha um meio","OK"))))))))))</f>
        <v/>
      </c>
      <c r="H226" s="34" t="n">
        <f aca="false">IF(G226="OK",C226,0)</f>
        <v>0</v>
      </c>
    </row>
    <row r="227" customFormat="false" ht="25" hidden="false" customHeight="true" outlineLevel="0" collapsed="false">
      <c r="A227" s="31"/>
      <c r="B227" s="32"/>
      <c r="C227" s="33"/>
      <c r="D227" s="31"/>
      <c r="E227" s="31"/>
      <c r="F227" s="31"/>
      <c r="G227" s="36" t="str">
        <f aca="false">IF(COUNTA(A227:F227)=0,"",IF(E227="","Falta o código",IF(E227&lt;&gt;TRIM(E227),"Confira o código",IF(COUNTIFS(DuenoID,E227)&gt;1,"Código repetido",IF(NOT(ISNUMBER(B227)),"Confira a data",IF(OR(B227&lt;1,B227&gt;73415,INT(B227)&lt;&gt;B227),"Confira a data",IF(NOT(ISNUMBER(C227)),"Confira o valor",IF(C227&lt;=0,"Valor maior que zero",IF(AND(A227&lt;&gt;"Aporte",A227&lt;&gt;"Retirada"),"Escolha um tipo",IF(COUNTIFS(Medios,D227)&lt;&gt;1,"Escolha um meio","OK"))))))))))</f>
        <v/>
      </c>
      <c r="H227" s="34" t="n">
        <f aca="false">IF(G227="OK",C227,0)</f>
        <v>0</v>
      </c>
    </row>
    <row r="228" customFormat="false" ht="25" hidden="false" customHeight="true" outlineLevel="0" collapsed="false">
      <c r="A228" s="31"/>
      <c r="B228" s="32"/>
      <c r="C228" s="33"/>
      <c r="D228" s="31"/>
      <c r="E228" s="31"/>
      <c r="F228" s="31"/>
      <c r="G228" s="36" t="str">
        <f aca="false">IF(COUNTA(A228:F228)=0,"",IF(E228="","Falta o código",IF(E228&lt;&gt;TRIM(E228),"Confira o código",IF(COUNTIFS(DuenoID,E228)&gt;1,"Código repetido",IF(NOT(ISNUMBER(B228)),"Confira a data",IF(OR(B228&lt;1,B228&gt;73415,INT(B228)&lt;&gt;B228),"Confira a data",IF(NOT(ISNUMBER(C228)),"Confira o valor",IF(C228&lt;=0,"Valor maior que zero",IF(AND(A228&lt;&gt;"Aporte",A228&lt;&gt;"Retirada"),"Escolha um tipo",IF(COUNTIFS(Medios,D228)&lt;&gt;1,"Escolha um meio","OK"))))))))))</f>
        <v/>
      </c>
      <c r="H228" s="34" t="n">
        <f aca="false">IF(G228="OK",C228,0)</f>
        <v>0</v>
      </c>
    </row>
    <row r="229" customFormat="false" ht="25" hidden="false" customHeight="true" outlineLevel="0" collapsed="false">
      <c r="A229" s="31"/>
      <c r="B229" s="32"/>
      <c r="C229" s="33"/>
      <c r="D229" s="31"/>
      <c r="E229" s="31"/>
      <c r="F229" s="31"/>
      <c r="G229" s="36" t="str">
        <f aca="false">IF(COUNTA(A229:F229)=0,"",IF(E229="","Falta o código",IF(E229&lt;&gt;TRIM(E229),"Confira o código",IF(COUNTIFS(DuenoID,E229)&gt;1,"Código repetido",IF(NOT(ISNUMBER(B229)),"Confira a data",IF(OR(B229&lt;1,B229&gt;73415,INT(B229)&lt;&gt;B229),"Confira a data",IF(NOT(ISNUMBER(C229)),"Confira o valor",IF(C229&lt;=0,"Valor maior que zero",IF(AND(A229&lt;&gt;"Aporte",A229&lt;&gt;"Retirada"),"Escolha um tipo",IF(COUNTIFS(Medios,D229)&lt;&gt;1,"Escolha um meio","OK"))))))))))</f>
        <v/>
      </c>
      <c r="H229" s="34" t="n">
        <f aca="false">IF(G229="OK",C229,0)</f>
        <v>0</v>
      </c>
    </row>
    <row r="230" customFormat="false" ht="25" hidden="false" customHeight="true" outlineLevel="0" collapsed="false">
      <c r="A230" s="31"/>
      <c r="B230" s="32"/>
      <c r="C230" s="33"/>
      <c r="D230" s="31"/>
      <c r="E230" s="31"/>
      <c r="F230" s="31"/>
      <c r="G230" s="36" t="str">
        <f aca="false">IF(COUNTA(A230:F230)=0,"",IF(E230="","Falta o código",IF(E230&lt;&gt;TRIM(E230),"Confira o código",IF(COUNTIFS(DuenoID,E230)&gt;1,"Código repetido",IF(NOT(ISNUMBER(B230)),"Confira a data",IF(OR(B230&lt;1,B230&gt;73415,INT(B230)&lt;&gt;B230),"Confira a data",IF(NOT(ISNUMBER(C230)),"Confira o valor",IF(C230&lt;=0,"Valor maior que zero",IF(AND(A230&lt;&gt;"Aporte",A230&lt;&gt;"Retirada"),"Escolha um tipo",IF(COUNTIFS(Medios,D230)&lt;&gt;1,"Escolha um meio","OK"))))))))))</f>
        <v/>
      </c>
      <c r="H230" s="34" t="n">
        <f aca="false">IF(G230="OK",C230,0)</f>
        <v>0</v>
      </c>
    </row>
    <row r="231" customFormat="false" ht="25" hidden="false" customHeight="true" outlineLevel="0" collapsed="false">
      <c r="A231" s="31"/>
      <c r="B231" s="32"/>
      <c r="C231" s="33"/>
      <c r="D231" s="31"/>
      <c r="E231" s="31"/>
      <c r="F231" s="31"/>
      <c r="G231" s="36" t="str">
        <f aca="false">IF(COUNTA(A231:F231)=0,"",IF(E231="","Falta o código",IF(E231&lt;&gt;TRIM(E231),"Confira o código",IF(COUNTIFS(DuenoID,E231)&gt;1,"Código repetido",IF(NOT(ISNUMBER(B231)),"Confira a data",IF(OR(B231&lt;1,B231&gt;73415,INT(B231)&lt;&gt;B231),"Confira a data",IF(NOT(ISNUMBER(C231)),"Confira o valor",IF(C231&lt;=0,"Valor maior que zero",IF(AND(A231&lt;&gt;"Aporte",A231&lt;&gt;"Retirada"),"Escolha um tipo",IF(COUNTIFS(Medios,D231)&lt;&gt;1,"Escolha um meio","OK"))))))))))</f>
        <v/>
      </c>
      <c r="H231" s="34" t="n">
        <f aca="false">IF(G231="OK",C231,0)</f>
        <v>0</v>
      </c>
    </row>
    <row r="232" customFormat="false" ht="25" hidden="false" customHeight="true" outlineLevel="0" collapsed="false">
      <c r="A232" s="31"/>
      <c r="B232" s="32"/>
      <c r="C232" s="33"/>
      <c r="D232" s="31"/>
      <c r="E232" s="31"/>
      <c r="F232" s="31"/>
      <c r="G232" s="36" t="str">
        <f aca="false">IF(COUNTA(A232:F232)=0,"",IF(E232="","Falta o código",IF(E232&lt;&gt;TRIM(E232),"Confira o código",IF(COUNTIFS(DuenoID,E232)&gt;1,"Código repetido",IF(NOT(ISNUMBER(B232)),"Confira a data",IF(OR(B232&lt;1,B232&gt;73415,INT(B232)&lt;&gt;B232),"Confira a data",IF(NOT(ISNUMBER(C232)),"Confira o valor",IF(C232&lt;=0,"Valor maior que zero",IF(AND(A232&lt;&gt;"Aporte",A232&lt;&gt;"Retirada"),"Escolha um tipo",IF(COUNTIFS(Medios,D232)&lt;&gt;1,"Escolha um meio","OK"))))))))))</f>
        <v/>
      </c>
      <c r="H232" s="34" t="n">
        <f aca="false">IF(G232="OK",C232,0)</f>
        <v>0</v>
      </c>
    </row>
    <row r="233" customFormat="false" ht="25" hidden="false" customHeight="true" outlineLevel="0" collapsed="false">
      <c r="A233" s="31"/>
      <c r="B233" s="32"/>
      <c r="C233" s="33"/>
      <c r="D233" s="31"/>
      <c r="E233" s="31"/>
      <c r="F233" s="31"/>
      <c r="G233" s="36" t="str">
        <f aca="false">IF(COUNTA(A233:F233)=0,"",IF(E233="","Falta o código",IF(E233&lt;&gt;TRIM(E233),"Confira o código",IF(COUNTIFS(DuenoID,E233)&gt;1,"Código repetido",IF(NOT(ISNUMBER(B233)),"Confira a data",IF(OR(B233&lt;1,B233&gt;73415,INT(B233)&lt;&gt;B233),"Confira a data",IF(NOT(ISNUMBER(C233)),"Confira o valor",IF(C233&lt;=0,"Valor maior que zero",IF(AND(A233&lt;&gt;"Aporte",A233&lt;&gt;"Retirada"),"Escolha um tipo",IF(COUNTIFS(Medios,D233)&lt;&gt;1,"Escolha um meio","OK"))))))))))</f>
        <v/>
      </c>
      <c r="H233" s="34" t="n">
        <f aca="false">IF(G233="OK",C233,0)</f>
        <v>0</v>
      </c>
    </row>
    <row r="234" customFormat="false" ht="25" hidden="false" customHeight="true" outlineLevel="0" collapsed="false">
      <c r="A234" s="31"/>
      <c r="B234" s="32"/>
      <c r="C234" s="33"/>
      <c r="D234" s="31"/>
      <c r="E234" s="31"/>
      <c r="F234" s="31"/>
      <c r="G234" s="36" t="str">
        <f aca="false">IF(COUNTA(A234:F234)=0,"",IF(E234="","Falta o código",IF(E234&lt;&gt;TRIM(E234),"Confira o código",IF(COUNTIFS(DuenoID,E234)&gt;1,"Código repetido",IF(NOT(ISNUMBER(B234)),"Confira a data",IF(OR(B234&lt;1,B234&gt;73415,INT(B234)&lt;&gt;B234),"Confira a data",IF(NOT(ISNUMBER(C234)),"Confira o valor",IF(C234&lt;=0,"Valor maior que zero",IF(AND(A234&lt;&gt;"Aporte",A234&lt;&gt;"Retirada"),"Escolha um tipo",IF(COUNTIFS(Medios,D234)&lt;&gt;1,"Escolha um meio","OK"))))))))))</f>
        <v/>
      </c>
      <c r="H234" s="34" t="n">
        <f aca="false">IF(G234="OK",C234,0)</f>
        <v>0</v>
      </c>
    </row>
    <row r="235" customFormat="false" ht="25" hidden="false" customHeight="true" outlineLevel="0" collapsed="false">
      <c r="A235" s="31"/>
      <c r="B235" s="32"/>
      <c r="C235" s="33"/>
      <c r="D235" s="31"/>
      <c r="E235" s="31"/>
      <c r="F235" s="31"/>
      <c r="G235" s="36" t="str">
        <f aca="false">IF(COUNTA(A235:F235)=0,"",IF(E235="","Falta o código",IF(E235&lt;&gt;TRIM(E235),"Confira o código",IF(COUNTIFS(DuenoID,E235)&gt;1,"Código repetido",IF(NOT(ISNUMBER(B235)),"Confira a data",IF(OR(B235&lt;1,B235&gt;73415,INT(B235)&lt;&gt;B235),"Confira a data",IF(NOT(ISNUMBER(C235)),"Confira o valor",IF(C235&lt;=0,"Valor maior que zero",IF(AND(A235&lt;&gt;"Aporte",A235&lt;&gt;"Retirada"),"Escolha um tipo",IF(COUNTIFS(Medios,D235)&lt;&gt;1,"Escolha um meio","OK"))))))))))</f>
        <v/>
      </c>
      <c r="H235" s="34" t="n">
        <f aca="false">IF(G235="OK",C235,0)</f>
        <v>0</v>
      </c>
    </row>
    <row r="236" customFormat="false" ht="25" hidden="false" customHeight="true" outlineLevel="0" collapsed="false">
      <c r="A236" s="31"/>
      <c r="B236" s="32"/>
      <c r="C236" s="33"/>
      <c r="D236" s="31"/>
      <c r="E236" s="31"/>
      <c r="F236" s="31"/>
      <c r="G236" s="36" t="str">
        <f aca="false">IF(COUNTA(A236:F236)=0,"",IF(E236="","Falta o código",IF(E236&lt;&gt;TRIM(E236),"Confira o código",IF(COUNTIFS(DuenoID,E236)&gt;1,"Código repetido",IF(NOT(ISNUMBER(B236)),"Confira a data",IF(OR(B236&lt;1,B236&gt;73415,INT(B236)&lt;&gt;B236),"Confira a data",IF(NOT(ISNUMBER(C236)),"Confira o valor",IF(C236&lt;=0,"Valor maior que zero",IF(AND(A236&lt;&gt;"Aporte",A236&lt;&gt;"Retirada"),"Escolha um tipo",IF(COUNTIFS(Medios,D236)&lt;&gt;1,"Escolha um meio","OK"))))))))))</f>
        <v/>
      </c>
      <c r="H236" s="34" t="n">
        <f aca="false">IF(G236="OK",C236,0)</f>
        <v>0</v>
      </c>
    </row>
    <row r="237" customFormat="false" ht="25" hidden="false" customHeight="true" outlineLevel="0" collapsed="false">
      <c r="A237" s="31"/>
      <c r="B237" s="32"/>
      <c r="C237" s="33"/>
      <c r="D237" s="31"/>
      <c r="E237" s="31"/>
      <c r="F237" s="31"/>
      <c r="G237" s="36" t="str">
        <f aca="false">IF(COUNTA(A237:F237)=0,"",IF(E237="","Falta o código",IF(E237&lt;&gt;TRIM(E237),"Confira o código",IF(COUNTIFS(DuenoID,E237)&gt;1,"Código repetido",IF(NOT(ISNUMBER(B237)),"Confira a data",IF(OR(B237&lt;1,B237&gt;73415,INT(B237)&lt;&gt;B237),"Confira a data",IF(NOT(ISNUMBER(C237)),"Confira o valor",IF(C237&lt;=0,"Valor maior que zero",IF(AND(A237&lt;&gt;"Aporte",A237&lt;&gt;"Retirada"),"Escolha um tipo",IF(COUNTIFS(Medios,D237)&lt;&gt;1,"Escolha um meio","OK"))))))))))</f>
        <v/>
      </c>
      <c r="H237" s="34" t="n">
        <f aca="false">IF(G237="OK",C237,0)</f>
        <v>0</v>
      </c>
    </row>
    <row r="238" customFormat="false" ht="25" hidden="false" customHeight="true" outlineLevel="0" collapsed="false">
      <c r="A238" s="31"/>
      <c r="B238" s="32"/>
      <c r="C238" s="33"/>
      <c r="D238" s="31"/>
      <c r="E238" s="31"/>
      <c r="F238" s="31"/>
      <c r="G238" s="36" t="str">
        <f aca="false">IF(COUNTA(A238:F238)=0,"",IF(E238="","Falta o código",IF(E238&lt;&gt;TRIM(E238),"Confira o código",IF(COUNTIFS(DuenoID,E238)&gt;1,"Código repetido",IF(NOT(ISNUMBER(B238)),"Confira a data",IF(OR(B238&lt;1,B238&gt;73415,INT(B238)&lt;&gt;B238),"Confira a data",IF(NOT(ISNUMBER(C238)),"Confira o valor",IF(C238&lt;=0,"Valor maior que zero",IF(AND(A238&lt;&gt;"Aporte",A238&lt;&gt;"Retirada"),"Escolha um tipo",IF(COUNTIFS(Medios,D238)&lt;&gt;1,"Escolha um meio","OK"))))))))))</f>
        <v/>
      </c>
      <c r="H238" s="34" t="n">
        <f aca="false">IF(G238="OK",C238,0)</f>
        <v>0</v>
      </c>
    </row>
    <row r="239" customFormat="false" ht="25" hidden="false" customHeight="true" outlineLevel="0" collapsed="false">
      <c r="A239" s="31"/>
      <c r="B239" s="32"/>
      <c r="C239" s="33"/>
      <c r="D239" s="31"/>
      <c r="E239" s="31"/>
      <c r="F239" s="31"/>
      <c r="G239" s="36" t="str">
        <f aca="false">IF(COUNTA(A239:F239)=0,"",IF(E239="","Falta o código",IF(E239&lt;&gt;TRIM(E239),"Confira o código",IF(COUNTIFS(DuenoID,E239)&gt;1,"Código repetido",IF(NOT(ISNUMBER(B239)),"Confira a data",IF(OR(B239&lt;1,B239&gt;73415,INT(B239)&lt;&gt;B239),"Confira a data",IF(NOT(ISNUMBER(C239)),"Confira o valor",IF(C239&lt;=0,"Valor maior que zero",IF(AND(A239&lt;&gt;"Aporte",A239&lt;&gt;"Retirada"),"Escolha um tipo",IF(COUNTIFS(Medios,D239)&lt;&gt;1,"Escolha um meio","OK"))))))))))</f>
        <v/>
      </c>
      <c r="H239" s="34" t="n">
        <f aca="false">IF(G239="OK",C239,0)</f>
        <v>0</v>
      </c>
    </row>
    <row r="240" customFormat="false" ht="25" hidden="false" customHeight="true" outlineLevel="0" collapsed="false">
      <c r="A240" s="31"/>
      <c r="B240" s="32"/>
      <c r="C240" s="33"/>
      <c r="D240" s="31"/>
      <c r="E240" s="31"/>
      <c r="F240" s="31"/>
      <c r="G240" s="36" t="str">
        <f aca="false">IF(COUNTA(A240:F240)=0,"",IF(E240="","Falta o código",IF(E240&lt;&gt;TRIM(E240),"Confira o código",IF(COUNTIFS(DuenoID,E240)&gt;1,"Código repetido",IF(NOT(ISNUMBER(B240)),"Confira a data",IF(OR(B240&lt;1,B240&gt;73415,INT(B240)&lt;&gt;B240),"Confira a data",IF(NOT(ISNUMBER(C240)),"Confira o valor",IF(C240&lt;=0,"Valor maior que zero",IF(AND(A240&lt;&gt;"Aporte",A240&lt;&gt;"Retirada"),"Escolha um tipo",IF(COUNTIFS(Medios,D240)&lt;&gt;1,"Escolha um meio","OK"))))))))))</f>
        <v/>
      </c>
      <c r="H240" s="34" t="n">
        <f aca="false">IF(G240="OK",C240,0)</f>
        <v>0</v>
      </c>
    </row>
    <row r="241" customFormat="false" ht="25" hidden="false" customHeight="true" outlineLevel="0" collapsed="false">
      <c r="A241" s="31"/>
      <c r="B241" s="32"/>
      <c r="C241" s="33"/>
      <c r="D241" s="31"/>
      <c r="E241" s="31"/>
      <c r="F241" s="31"/>
      <c r="G241" s="36" t="str">
        <f aca="false">IF(COUNTA(A241:F241)=0,"",IF(E241="","Falta o código",IF(E241&lt;&gt;TRIM(E241),"Confira o código",IF(COUNTIFS(DuenoID,E241)&gt;1,"Código repetido",IF(NOT(ISNUMBER(B241)),"Confira a data",IF(OR(B241&lt;1,B241&gt;73415,INT(B241)&lt;&gt;B241),"Confira a data",IF(NOT(ISNUMBER(C241)),"Confira o valor",IF(C241&lt;=0,"Valor maior que zero",IF(AND(A241&lt;&gt;"Aporte",A241&lt;&gt;"Retirada"),"Escolha um tipo",IF(COUNTIFS(Medios,D241)&lt;&gt;1,"Escolha um meio","OK"))))))))))</f>
        <v/>
      </c>
      <c r="H241" s="34" t="n">
        <f aca="false">IF(G241="OK",C241,0)</f>
        <v>0</v>
      </c>
    </row>
    <row r="242" customFormat="false" ht="25" hidden="false" customHeight="true" outlineLevel="0" collapsed="false">
      <c r="A242" s="31"/>
      <c r="B242" s="32"/>
      <c r="C242" s="33"/>
      <c r="D242" s="31"/>
      <c r="E242" s="31"/>
      <c r="F242" s="31"/>
      <c r="G242" s="36" t="str">
        <f aca="false">IF(COUNTA(A242:F242)=0,"",IF(E242="","Falta o código",IF(E242&lt;&gt;TRIM(E242),"Confira o código",IF(COUNTIFS(DuenoID,E242)&gt;1,"Código repetido",IF(NOT(ISNUMBER(B242)),"Confira a data",IF(OR(B242&lt;1,B242&gt;73415,INT(B242)&lt;&gt;B242),"Confira a data",IF(NOT(ISNUMBER(C242)),"Confira o valor",IF(C242&lt;=0,"Valor maior que zero",IF(AND(A242&lt;&gt;"Aporte",A242&lt;&gt;"Retirada"),"Escolha um tipo",IF(COUNTIFS(Medios,D242)&lt;&gt;1,"Escolha um meio","OK"))))))))))</f>
        <v/>
      </c>
      <c r="H242" s="34" t="n">
        <f aca="false">IF(G242="OK",C242,0)</f>
        <v>0</v>
      </c>
    </row>
    <row r="243" customFormat="false" ht="25" hidden="false" customHeight="true" outlineLevel="0" collapsed="false">
      <c r="A243" s="31"/>
      <c r="B243" s="32"/>
      <c r="C243" s="33"/>
      <c r="D243" s="31"/>
      <c r="E243" s="31"/>
      <c r="F243" s="31"/>
      <c r="G243" s="36" t="str">
        <f aca="false">IF(COUNTA(A243:F243)=0,"",IF(E243="","Falta o código",IF(E243&lt;&gt;TRIM(E243),"Confira o código",IF(COUNTIFS(DuenoID,E243)&gt;1,"Código repetido",IF(NOT(ISNUMBER(B243)),"Confira a data",IF(OR(B243&lt;1,B243&gt;73415,INT(B243)&lt;&gt;B243),"Confira a data",IF(NOT(ISNUMBER(C243)),"Confira o valor",IF(C243&lt;=0,"Valor maior que zero",IF(AND(A243&lt;&gt;"Aporte",A243&lt;&gt;"Retirada"),"Escolha um tipo",IF(COUNTIFS(Medios,D243)&lt;&gt;1,"Escolha um meio","OK"))))))))))</f>
        <v/>
      </c>
      <c r="H243" s="34" t="n">
        <f aca="false">IF(G243="OK",C243,0)</f>
        <v>0</v>
      </c>
    </row>
    <row r="244" customFormat="false" ht="25" hidden="false" customHeight="true" outlineLevel="0" collapsed="false">
      <c r="A244" s="31"/>
      <c r="B244" s="32"/>
      <c r="C244" s="33"/>
      <c r="D244" s="31"/>
      <c r="E244" s="31"/>
      <c r="F244" s="31"/>
      <c r="G244" s="36" t="str">
        <f aca="false">IF(COUNTA(A244:F244)=0,"",IF(E244="","Falta o código",IF(E244&lt;&gt;TRIM(E244),"Confira o código",IF(COUNTIFS(DuenoID,E244)&gt;1,"Código repetido",IF(NOT(ISNUMBER(B244)),"Confira a data",IF(OR(B244&lt;1,B244&gt;73415,INT(B244)&lt;&gt;B244),"Confira a data",IF(NOT(ISNUMBER(C244)),"Confira o valor",IF(C244&lt;=0,"Valor maior que zero",IF(AND(A244&lt;&gt;"Aporte",A244&lt;&gt;"Retirada"),"Escolha um tipo",IF(COUNTIFS(Medios,D244)&lt;&gt;1,"Escolha um meio","OK"))))))))))</f>
        <v/>
      </c>
      <c r="H244" s="34" t="n">
        <f aca="false">IF(G244="OK",C244,0)</f>
        <v>0</v>
      </c>
    </row>
    <row r="245" customFormat="false" ht="25" hidden="false" customHeight="true" outlineLevel="0" collapsed="false">
      <c r="A245" s="31"/>
      <c r="B245" s="32"/>
      <c r="C245" s="33"/>
      <c r="D245" s="31"/>
      <c r="E245" s="31"/>
      <c r="F245" s="31"/>
      <c r="G245" s="36" t="str">
        <f aca="false">IF(COUNTA(A245:F245)=0,"",IF(E245="","Falta o código",IF(E245&lt;&gt;TRIM(E245),"Confira o código",IF(COUNTIFS(DuenoID,E245)&gt;1,"Código repetido",IF(NOT(ISNUMBER(B245)),"Confira a data",IF(OR(B245&lt;1,B245&gt;73415,INT(B245)&lt;&gt;B245),"Confira a data",IF(NOT(ISNUMBER(C245)),"Confira o valor",IF(C245&lt;=0,"Valor maior que zero",IF(AND(A245&lt;&gt;"Aporte",A245&lt;&gt;"Retirada"),"Escolha um tipo",IF(COUNTIFS(Medios,D245)&lt;&gt;1,"Escolha um meio","OK"))))))))))</f>
        <v/>
      </c>
      <c r="H245" s="34" t="n">
        <f aca="false">IF(G245="OK",C245,0)</f>
        <v>0</v>
      </c>
    </row>
    <row r="246" customFormat="false" ht="25" hidden="false" customHeight="true" outlineLevel="0" collapsed="false">
      <c r="A246" s="31"/>
      <c r="B246" s="32"/>
      <c r="C246" s="33"/>
      <c r="D246" s="31"/>
      <c r="E246" s="31"/>
      <c r="F246" s="31"/>
      <c r="G246" s="36" t="str">
        <f aca="false">IF(COUNTA(A246:F246)=0,"",IF(E246="","Falta o código",IF(E246&lt;&gt;TRIM(E246),"Confira o código",IF(COUNTIFS(DuenoID,E246)&gt;1,"Código repetido",IF(NOT(ISNUMBER(B246)),"Confira a data",IF(OR(B246&lt;1,B246&gt;73415,INT(B246)&lt;&gt;B246),"Confira a data",IF(NOT(ISNUMBER(C246)),"Confira o valor",IF(C246&lt;=0,"Valor maior que zero",IF(AND(A246&lt;&gt;"Aporte",A246&lt;&gt;"Retirada"),"Escolha um tipo",IF(COUNTIFS(Medios,D246)&lt;&gt;1,"Escolha um meio","OK"))))))))))</f>
        <v/>
      </c>
      <c r="H246" s="34" t="n">
        <f aca="false">IF(G246="OK",C246,0)</f>
        <v>0</v>
      </c>
    </row>
    <row r="247" customFormat="false" ht="25" hidden="false" customHeight="true" outlineLevel="0" collapsed="false">
      <c r="A247" s="31"/>
      <c r="B247" s="32"/>
      <c r="C247" s="33"/>
      <c r="D247" s="31"/>
      <c r="E247" s="31"/>
      <c r="F247" s="31"/>
      <c r="G247" s="36" t="str">
        <f aca="false">IF(COUNTA(A247:F247)=0,"",IF(E247="","Falta o código",IF(E247&lt;&gt;TRIM(E247),"Confira o código",IF(COUNTIFS(DuenoID,E247)&gt;1,"Código repetido",IF(NOT(ISNUMBER(B247)),"Confira a data",IF(OR(B247&lt;1,B247&gt;73415,INT(B247)&lt;&gt;B247),"Confira a data",IF(NOT(ISNUMBER(C247)),"Confira o valor",IF(C247&lt;=0,"Valor maior que zero",IF(AND(A247&lt;&gt;"Aporte",A247&lt;&gt;"Retirada"),"Escolha um tipo",IF(COUNTIFS(Medios,D247)&lt;&gt;1,"Escolha um meio","OK"))))))))))</f>
        <v/>
      </c>
      <c r="H247" s="34" t="n">
        <f aca="false">IF(G247="OK",C247,0)</f>
        <v>0</v>
      </c>
    </row>
    <row r="248" customFormat="false" ht="25" hidden="false" customHeight="true" outlineLevel="0" collapsed="false">
      <c r="A248" s="31"/>
      <c r="B248" s="32"/>
      <c r="C248" s="33"/>
      <c r="D248" s="31"/>
      <c r="E248" s="31"/>
      <c r="F248" s="31"/>
      <c r="G248" s="36" t="str">
        <f aca="false">IF(COUNTA(A248:F248)=0,"",IF(E248="","Falta o código",IF(E248&lt;&gt;TRIM(E248),"Confira o código",IF(COUNTIFS(DuenoID,E248)&gt;1,"Código repetido",IF(NOT(ISNUMBER(B248)),"Confira a data",IF(OR(B248&lt;1,B248&gt;73415,INT(B248)&lt;&gt;B248),"Confira a data",IF(NOT(ISNUMBER(C248)),"Confira o valor",IF(C248&lt;=0,"Valor maior que zero",IF(AND(A248&lt;&gt;"Aporte",A248&lt;&gt;"Retirada"),"Escolha um tipo",IF(COUNTIFS(Medios,D248)&lt;&gt;1,"Escolha um meio","OK"))))))))))</f>
        <v/>
      </c>
      <c r="H248" s="34" t="n">
        <f aca="false">IF(G248="OK",C248,0)</f>
        <v>0</v>
      </c>
    </row>
    <row r="249" customFormat="false" ht="25" hidden="false" customHeight="true" outlineLevel="0" collapsed="false">
      <c r="A249" s="31"/>
      <c r="B249" s="32"/>
      <c r="C249" s="33"/>
      <c r="D249" s="31"/>
      <c r="E249" s="31"/>
      <c r="F249" s="31"/>
      <c r="G249" s="36" t="str">
        <f aca="false">IF(COUNTA(A249:F249)=0,"",IF(E249="","Falta o código",IF(E249&lt;&gt;TRIM(E249),"Confira o código",IF(COUNTIFS(DuenoID,E249)&gt;1,"Código repetido",IF(NOT(ISNUMBER(B249)),"Confira a data",IF(OR(B249&lt;1,B249&gt;73415,INT(B249)&lt;&gt;B249),"Confira a data",IF(NOT(ISNUMBER(C249)),"Confira o valor",IF(C249&lt;=0,"Valor maior que zero",IF(AND(A249&lt;&gt;"Aporte",A249&lt;&gt;"Retirada"),"Escolha um tipo",IF(COUNTIFS(Medios,D249)&lt;&gt;1,"Escolha um meio","OK"))))))))))</f>
        <v/>
      </c>
      <c r="H249" s="34" t="n">
        <f aca="false">IF(G249="OK",C249,0)</f>
        <v>0</v>
      </c>
    </row>
    <row r="250" customFormat="false" ht="25" hidden="false" customHeight="true" outlineLevel="0" collapsed="false">
      <c r="A250" s="31"/>
      <c r="B250" s="32"/>
      <c r="C250" s="33"/>
      <c r="D250" s="31"/>
      <c r="E250" s="31"/>
      <c r="F250" s="31"/>
      <c r="G250" s="36" t="str">
        <f aca="false">IF(COUNTA(A250:F250)=0,"",IF(E250="","Falta o código",IF(E250&lt;&gt;TRIM(E250),"Confira o código",IF(COUNTIFS(DuenoID,E250)&gt;1,"Código repetido",IF(NOT(ISNUMBER(B250)),"Confira a data",IF(OR(B250&lt;1,B250&gt;73415,INT(B250)&lt;&gt;B250),"Confira a data",IF(NOT(ISNUMBER(C250)),"Confira o valor",IF(C250&lt;=0,"Valor maior que zero",IF(AND(A250&lt;&gt;"Aporte",A250&lt;&gt;"Retirada"),"Escolha um tipo",IF(COUNTIFS(Medios,D250)&lt;&gt;1,"Escolha um meio","OK"))))))))))</f>
        <v/>
      </c>
      <c r="H250" s="34" t="n">
        <f aca="false">IF(G250="OK",C250,0)</f>
        <v>0</v>
      </c>
    </row>
    <row r="251" customFormat="false" ht="25" hidden="false" customHeight="true" outlineLevel="0" collapsed="false">
      <c r="A251" s="31"/>
      <c r="B251" s="32"/>
      <c r="C251" s="33"/>
      <c r="D251" s="31"/>
      <c r="E251" s="31"/>
      <c r="F251" s="31"/>
      <c r="G251" s="36" t="str">
        <f aca="false">IF(COUNTA(A251:F251)=0,"",IF(E251="","Falta o código",IF(E251&lt;&gt;TRIM(E251),"Confira o código",IF(COUNTIFS(DuenoID,E251)&gt;1,"Código repetido",IF(NOT(ISNUMBER(B251)),"Confira a data",IF(OR(B251&lt;1,B251&gt;73415,INT(B251)&lt;&gt;B251),"Confira a data",IF(NOT(ISNUMBER(C251)),"Confira o valor",IF(C251&lt;=0,"Valor maior que zero",IF(AND(A251&lt;&gt;"Aporte",A251&lt;&gt;"Retirada"),"Escolha um tipo",IF(COUNTIFS(Medios,D251)&lt;&gt;1,"Escolha um meio","OK"))))))))))</f>
        <v/>
      </c>
      <c r="H251" s="34" t="n">
        <f aca="false">IF(G251="OK",C251,0)</f>
        <v>0</v>
      </c>
    </row>
    <row r="252" customFormat="false" ht="25" hidden="false" customHeight="true" outlineLevel="0" collapsed="false">
      <c r="A252" s="31"/>
      <c r="B252" s="32"/>
      <c r="C252" s="33"/>
      <c r="D252" s="31"/>
      <c r="E252" s="31"/>
      <c r="F252" s="31"/>
      <c r="G252" s="36" t="str">
        <f aca="false">IF(COUNTA(A252:F252)=0,"",IF(E252="","Falta o código",IF(E252&lt;&gt;TRIM(E252),"Confira o código",IF(COUNTIFS(DuenoID,E252)&gt;1,"Código repetido",IF(NOT(ISNUMBER(B252)),"Confira a data",IF(OR(B252&lt;1,B252&gt;73415,INT(B252)&lt;&gt;B252),"Confira a data",IF(NOT(ISNUMBER(C252)),"Confira o valor",IF(C252&lt;=0,"Valor maior que zero",IF(AND(A252&lt;&gt;"Aporte",A252&lt;&gt;"Retirada"),"Escolha um tipo",IF(COUNTIFS(Medios,D252)&lt;&gt;1,"Escolha um meio","OK"))))))))))</f>
        <v/>
      </c>
      <c r="H252" s="34" t="n">
        <f aca="false">IF(G252="OK",C252,0)</f>
        <v>0</v>
      </c>
    </row>
    <row r="253" customFormat="false" ht="25" hidden="false" customHeight="true" outlineLevel="0" collapsed="false">
      <c r="A253" s="31"/>
      <c r="B253" s="32"/>
      <c r="C253" s="33"/>
      <c r="D253" s="31"/>
      <c r="E253" s="31"/>
      <c r="F253" s="31"/>
      <c r="G253" s="36" t="str">
        <f aca="false">IF(COUNTA(A253:F253)=0,"",IF(E253="","Falta o código",IF(E253&lt;&gt;TRIM(E253),"Confira o código",IF(COUNTIFS(DuenoID,E253)&gt;1,"Código repetido",IF(NOT(ISNUMBER(B253)),"Confira a data",IF(OR(B253&lt;1,B253&gt;73415,INT(B253)&lt;&gt;B253),"Confira a data",IF(NOT(ISNUMBER(C253)),"Confira o valor",IF(C253&lt;=0,"Valor maior que zero",IF(AND(A253&lt;&gt;"Aporte",A253&lt;&gt;"Retirada"),"Escolha um tipo",IF(COUNTIFS(Medios,D253)&lt;&gt;1,"Escolha um meio","OK"))))))))))</f>
        <v/>
      </c>
      <c r="H253" s="34" t="n">
        <f aca="false">IF(G253="OK",C253,0)</f>
        <v>0</v>
      </c>
    </row>
    <row r="254" customFormat="false" ht="25" hidden="false" customHeight="true" outlineLevel="0" collapsed="false">
      <c r="A254" s="31"/>
      <c r="B254" s="32"/>
      <c r="C254" s="33"/>
      <c r="D254" s="31"/>
      <c r="E254" s="31"/>
      <c r="F254" s="31"/>
      <c r="G254" s="36" t="str">
        <f aca="false">IF(COUNTA(A254:F254)=0,"",IF(E254="","Falta o código",IF(E254&lt;&gt;TRIM(E254),"Confira o código",IF(COUNTIFS(DuenoID,E254)&gt;1,"Código repetido",IF(NOT(ISNUMBER(B254)),"Confira a data",IF(OR(B254&lt;1,B254&gt;73415,INT(B254)&lt;&gt;B254),"Confira a data",IF(NOT(ISNUMBER(C254)),"Confira o valor",IF(C254&lt;=0,"Valor maior que zero",IF(AND(A254&lt;&gt;"Aporte",A254&lt;&gt;"Retirada"),"Escolha um tipo",IF(COUNTIFS(Medios,D254)&lt;&gt;1,"Escolha um meio","OK"))))))))))</f>
        <v/>
      </c>
      <c r="H254" s="34" t="n">
        <f aca="false">IF(G254="OK",C254,0)</f>
        <v>0</v>
      </c>
    </row>
    <row r="255" customFormat="false" ht="25" hidden="false" customHeight="true" outlineLevel="0" collapsed="false">
      <c r="A255" s="31"/>
      <c r="B255" s="32"/>
      <c r="C255" s="33"/>
      <c r="D255" s="31"/>
      <c r="E255" s="31"/>
      <c r="F255" s="31"/>
      <c r="G255" s="36" t="str">
        <f aca="false">IF(COUNTA(A255:F255)=0,"",IF(E255="","Falta o código",IF(E255&lt;&gt;TRIM(E255),"Confira o código",IF(COUNTIFS(DuenoID,E255)&gt;1,"Código repetido",IF(NOT(ISNUMBER(B255)),"Confira a data",IF(OR(B255&lt;1,B255&gt;73415,INT(B255)&lt;&gt;B255),"Confira a data",IF(NOT(ISNUMBER(C255)),"Confira o valor",IF(C255&lt;=0,"Valor maior que zero",IF(AND(A255&lt;&gt;"Aporte",A255&lt;&gt;"Retirada"),"Escolha um tipo",IF(COUNTIFS(Medios,D255)&lt;&gt;1,"Escolha um meio","OK"))))))))))</f>
        <v/>
      </c>
      <c r="H255" s="34" t="n">
        <f aca="false">IF(G255="OK",C255,0)</f>
        <v>0</v>
      </c>
    </row>
    <row r="256" customFormat="false" ht="25" hidden="false" customHeight="true" outlineLevel="0" collapsed="false">
      <c r="A256" s="31"/>
      <c r="B256" s="32"/>
      <c r="C256" s="33"/>
      <c r="D256" s="31"/>
      <c r="E256" s="31"/>
      <c r="F256" s="31"/>
      <c r="G256" s="36" t="str">
        <f aca="false">IF(COUNTA(A256:F256)=0,"",IF(E256="","Falta o código",IF(E256&lt;&gt;TRIM(E256),"Confira o código",IF(COUNTIFS(DuenoID,E256)&gt;1,"Código repetido",IF(NOT(ISNUMBER(B256)),"Confira a data",IF(OR(B256&lt;1,B256&gt;73415,INT(B256)&lt;&gt;B256),"Confira a data",IF(NOT(ISNUMBER(C256)),"Confira o valor",IF(C256&lt;=0,"Valor maior que zero",IF(AND(A256&lt;&gt;"Aporte",A256&lt;&gt;"Retirada"),"Escolha um tipo",IF(COUNTIFS(Medios,D256)&lt;&gt;1,"Escolha um meio","OK"))))))))))</f>
        <v/>
      </c>
      <c r="H256" s="34" t="n">
        <f aca="false">IF(G256="OK",C256,0)</f>
        <v>0</v>
      </c>
    </row>
    <row r="257" customFormat="false" ht="25" hidden="false" customHeight="true" outlineLevel="0" collapsed="false">
      <c r="A257" s="31"/>
      <c r="B257" s="32"/>
      <c r="C257" s="33"/>
      <c r="D257" s="31"/>
      <c r="E257" s="31"/>
      <c r="F257" s="31"/>
      <c r="G257" s="36" t="str">
        <f aca="false">IF(COUNTA(A257:F257)=0,"",IF(E257="","Falta o código",IF(E257&lt;&gt;TRIM(E257),"Confira o código",IF(COUNTIFS(DuenoID,E257)&gt;1,"Código repetido",IF(NOT(ISNUMBER(B257)),"Confira a data",IF(OR(B257&lt;1,B257&gt;73415,INT(B257)&lt;&gt;B257),"Confira a data",IF(NOT(ISNUMBER(C257)),"Confira o valor",IF(C257&lt;=0,"Valor maior que zero",IF(AND(A257&lt;&gt;"Aporte",A257&lt;&gt;"Retirada"),"Escolha um tipo",IF(COUNTIFS(Medios,D257)&lt;&gt;1,"Escolha um meio","OK"))))))))))</f>
        <v/>
      </c>
      <c r="H257" s="34" t="n">
        <f aca="false">IF(G257="OK",C257,0)</f>
        <v>0</v>
      </c>
    </row>
    <row r="258" customFormat="false" ht="25" hidden="false" customHeight="true" outlineLevel="0" collapsed="false">
      <c r="A258" s="31"/>
      <c r="B258" s="32"/>
      <c r="C258" s="33"/>
      <c r="D258" s="31"/>
      <c r="E258" s="31"/>
      <c r="F258" s="31"/>
      <c r="G258" s="36" t="str">
        <f aca="false">IF(COUNTA(A258:F258)=0,"",IF(E258="","Falta o código",IF(E258&lt;&gt;TRIM(E258),"Confira o código",IF(COUNTIFS(DuenoID,E258)&gt;1,"Código repetido",IF(NOT(ISNUMBER(B258)),"Confira a data",IF(OR(B258&lt;1,B258&gt;73415,INT(B258)&lt;&gt;B258),"Confira a data",IF(NOT(ISNUMBER(C258)),"Confira o valor",IF(C258&lt;=0,"Valor maior que zero",IF(AND(A258&lt;&gt;"Aporte",A258&lt;&gt;"Retirada"),"Escolha um tipo",IF(COUNTIFS(Medios,D258)&lt;&gt;1,"Escolha um meio","OK"))))))))))</f>
        <v/>
      </c>
      <c r="H258" s="34" t="n">
        <f aca="false">IF(G258="OK",C258,0)</f>
        <v>0</v>
      </c>
    </row>
    <row r="259" customFormat="false" ht="25" hidden="false" customHeight="true" outlineLevel="0" collapsed="false">
      <c r="A259" s="31"/>
      <c r="B259" s="32"/>
      <c r="C259" s="33"/>
      <c r="D259" s="31"/>
      <c r="E259" s="31"/>
      <c r="F259" s="31"/>
      <c r="G259" s="36" t="str">
        <f aca="false">IF(COUNTA(A259:F259)=0,"",IF(E259="","Falta o código",IF(E259&lt;&gt;TRIM(E259),"Confira o código",IF(COUNTIFS(DuenoID,E259)&gt;1,"Código repetido",IF(NOT(ISNUMBER(B259)),"Confira a data",IF(OR(B259&lt;1,B259&gt;73415,INT(B259)&lt;&gt;B259),"Confira a data",IF(NOT(ISNUMBER(C259)),"Confira o valor",IF(C259&lt;=0,"Valor maior que zero",IF(AND(A259&lt;&gt;"Aporte",A259&lt;&gt;"Retirada"),"Escolha um tipo",IF(COUNTIFS(Medios,D259)&lt;&gt;1,"Escolha um meio","OK"))))))))))</f>
        <v/>
      </c>
      <c r="H259" s="34" t="n">
        <f aca="false">IF(G259="OK",C259,0)</f>
        <v>0</v>
      </c>
    </row>
    <row r="260" customFormat="false" ht="25" hidden="false" customHeight="true" outlineLevel="0" collapsed="false">
      <c r="A260" s="31"/>
      <c r="B260" s="32"/>
      <c r="C260" s="33"/>
      <c r="D260" s="31"/>
      <c r="E260" s="31"/>
      <c r="F260" s="31"/>
      <c r="G260" s="36" t="str">
        <f aca="false">IF(COUNTA(A260:F260)=0,"",IF(E260="","Falta o código",IF(E260&lt;&gt;TRIM(E260),"Confira o código",IF(COUNTIFS(DuenoID,E260)&gt;1,"Código repetido",IF(NOT(ISNUMBER(B260)),"Confira a data",IF(OR(B260&lt;1,B260&gt;73415,INT(B260)&lt;&gt;B260),"Confira a data",IF(NOT(ISNUMBER(C260)),"Confira o valor",IF(C260&lt;=0,"Valor maior que zero",IF(AND(A260&lt;&gt;"Aporte",A260&lt;&gt;"Retirada"),"Escolha um tipo",IF(COUNTIFS(Medios,D260)&lt;&gt;1,"Escolha um meio","OK"))))))))))</f>
        <v/>
      </c>
      <c r="H260" s="34" t="n">
        <f aca="false">IF(G260="OK",C260,0)</f>
        <v>0</v>
      </c>
    </row>
    <row r="261" customFormat="false" ht="25" hidden="false" customHeight="true" outlineLevel="0" collapsed="false">
      <c r="A261" s="31"/>
      <c r="B261" s="32"/>
      <c r="C261" s="33"/>
      <c r="D261" s="31"/>
      <c r="E261" s="31"/>
      <c r="F261" s="31"/>
      <c r="G261" s="36" t="str">
        <f aca="false">IF(COUNTA(A261:F261)=0,"",IF(E261="","Falta o código",IF(E261&lt;&gt;TRIM(E261),"Confira o código",IF(COUNTIFS(DuenoID,E261)&gt;1,"Código repetido",IF(NOT(ISNUMBER(B261)),"Confira a data",IF(OR(B261&lt;1,B261&gt;73415,INT(B261)&lt;&gt;B261),"Confira a data",IF(NOT(ISNUMBER(C261)),"Confira o valor",IF(C261&lt;=0,"Valor maior que zero",IF(AND(A261&lt;&gt;"Aporte",A261&lt;&gt;"Retirada"),"Escolha um tipo",IF(COUNTIFS(Medios,D261)&lt;&gt;1,"Escolha um meio","OK"))))))))))</f>
        <v/>
      </c>
      <c r="H261" s="34" t="n">
        <f aca="false">IF(G261="OK",C261,0)</f>
        <v>0</v>
      </c>
    </row>
    <row r="262" customFormat="false" ht="25" hidden="false" customHeight="true" outlineLevel="0" collapsed="false">
      <c r="A262" s="31"/>
      <c r="B262" s="32"/>
      <c r="C262" s="33"/>
      <c r="D262" s="31"/>
      <c r="E262" s="31"/>
      <c r="F262" s="31"/>
      <c r="G262" s="36" t="str">
        <f aca="false">IF(COUNTA(A262:F262)=0,"",IF(E262="","Falta o código",IF(E262&lt;&gt;TRIM(E262),"Confira o código",IF(COUNTIFS(DuenoID,E262)&gt;1,"Código repetido",IF(NOT(ISNUMBER(B262)),"Confira a data",IF(OR(B262&lt;1,B262&gt;73415,INT(B262)&lt;&gt;B262),"Confira a data",IF(NOT(ISNUMBER(C262)),"Confira o valor",IF(C262&lt;=0,"Valor maior que zero",IF(AND(A262&lt;&gt;"Aporte",A262&lt;&gt;"Retirada"),"Escolha um tipo",IF(COUNTIFS(Medios,D262)&lt;&gt;1,"Escolha um meio","OK"))))))))))</f>
        <v/>
      </c>
      <c r="H262" s="34" t="n">
        <f aca="false">IF(G262="OK",C262,0)</f>
        <v>0</v>
      </c>
    </row>
    <row r="263" customFormat="false" ht="25" hidden="false" customHeight="true" outlineLevel="0" collapsed="false">
      <c r="A263" s="31"/>
      <c r="B263" s="32"/>
      <c r="C263" s="33"/>
      <c r="D263" s="31"/>
      <c r="E263" s="31"/>
      <c r="F263" s="31"/>
      <c r="G263" s="36" t="str">
        <f aca="false">IF(COUNTA(A263:F263)=0,"",IF(E263="","Falta o código",IF(E263&lt;&gt;TRIM(E263),"Confira o código",IF(COUNTIFS(DuenoID,E263)&gt;1,"Código repetido",IF(NOT(ISNUMBER(B263)),"Confira a data",IF(OR(B263&lt;1,B263&gt;73415,INT(B263)&lt;&gt;B263),"Confira a data",IF(NOT(ISNUMBER(C263)),"Confira o valor",IF(C263&lt;=0,"Valor maior que zero",IF(AND(A263&lt;&gt;"Aporte",A263&lt;&gt;"Retirada"),"Escolha um tipo",IF(COUNTIFS(Medios,D263)&lt;&gt;1,"Escolha um meio","OK"))))))))))</f>
        <v/>
      </c>
      <c r="H263" s="34" t="n">
        <f aca="false">IF(G263="OK",C263,0)</f>
        <v>0</v>
      </c>
    </row>
    <row r="264" customFormat="false" ht="25" hidden="false" customHeight="true" outlineLevel="0" collapsed="false">
      <c r="A264" s="31"/>
      <c r="B264" s="32"/>
      <c r="C264" s="33"/>
      <c r="D264" s="31"/>
      <c r="E264" s="31"/>
      <c r="F264" s="31"/>
      <c r="G264" s="36" t="str">
        <f aca="false">IF(COUNTA(A264:F264)=0,"",IF(E264="","Falta o código",IF(E264&lt;&gt;TRIM(E264),"Confira o código",IF(COUNTIFS(DuenoID,E264)&gt;1,"Código repetido",IF(NOT(ISNUMBER(B264)),"Confira a data",IF(OR(B264&lt;1,B264&gt;73415,INT(B264)&lt;&gt;B264),"Confira a data",IF(NOT(ISNUMBER(C264)),"Confira o valor",IF(C264&lt;=0,"Valor maior que zero",IF(AND(A264&lt;&gt;"Aporte",A264&lt;&gt;"Retirada"),"Escolha um tipo",IF(COUNTIFS(Medios,D264)&lt;&gt;1,"Escolha um meio","OK"))))))))))</f>
        <v/>
      </c>
      <c r="H264" s="34" t="n">
        <f aca="false">IF(G264="OK",C264,0)</f>
        <v>0</v>
      </c>
    </row>
    <row r="265" customFormat="false" ht="25" hidden="false" customHeight="true" outlineLevel="0" collapsed="false">
      <c r="A265" s="31"/>
      <c r="B265" s="32"/>
      <c r="C265" s="33"/>
      <c r="D265" s="31"/>
      <c r="E265" s="31"/>
      <c r="F265" s="31"/>
      <c r="G265" s="36" t="str">
        <f aca="false">IF(COUNTA(A265:F265)=0,"",IF(E265="","Falta o código",IF(E265&lt;&gt;TRIM(E265),"Confira o código",IF(COUNTIFS(DuenoID,E265)&gt;1,"Código repetido",IF(NOT(ISNUMBER(B265)),"Confira a data",IF(OR(B265&lt;1,B265&gt;73415,INT(B265)&lt;&gt;B265),"Confira a data",IF(NOT(ISNUMBER(C265)),"Confira o valor",IF(C265&lt;=0,"Valor maior que zero",IF(AND(A265&lt;&gt;"Aporte",A265&lt;&gt;"Retirada"),"Escolha um tipo",IF(COUNTIFS(Medios,D265)&lt;&gt;1,"Escolha um meio","OK"))))))))))</f>
        <v/>
      </c>
      <c r="H265" s="34" t="n">
        <f aca="false">IF(G265="OK",C265,0)</f>
        <v>0</v>
      </c>
    </row>
    <row r="266" customFormat="false" ht="25" hidden="false" customHeight="true" outlineLevel="0" collapsed="false">
      <c r="A266" s="31"/>
      <c r="B266" s="32"/>
      <c r="C266" s="33"/>
      <c r="D266" s="31"/>
      <c r="E266" s="31"/>
      <c r="F266" s="31"/>
      <c r="G266" s="36" t="str">
        <f aca="false">IF(COUNTA(A266:F266)=0,"",IF(E266="","Falta o código",IF(E266&lt;&gt;TRIM(E266),"Confira o código",IF(COUNTIFS(DuenoID,E266)&gt;1,"Código repetido",IF(NOT(ISNUMBER(B266)),"Confira a data",IF(OR(B266&lt;1,B266&gt;73415,INT(B266)&lt;&gt;B266),"Confira a data",IF(NOT(ISNUMBER(C266)),"Confira o valor",IF(C266&lt;=0,"Valor maior que zero",IF(AND(A266&lt;&gt;"Aporte",A266&lt;&gt;"Retirada"),"Escolha um tipo",IF(COUNTIFS(Medios,D266)&lt;&gt;1,"Escolha um meio","OK"))))))))))</f>
        <v/>
      </c>
      <c r="H266" s="34" t="n">
        <f aca="false">IF(G266="OK",C266,0)</f>
        <v>0</v>
      </c>
    </row>
    <row r="267" customFormat="false" ht="25" hidden="false" customHeight="true" outlineLevel="0" collapsed="false">
      <c r="A267" s="31"/>
      <c r="B267" s="32"/>
      <c r="C267" s="33"/>
      <c r="D267" s="31"/>
      <c r="E267" s="31"/>
      <c r="F267" s="31"/>
      <c r="G267" s="36" t="str">
        <f aca="false">IF(COUNTA(A267:F267)=0,"",IF(E267="","Falta o código",IF(E267&lt;&gt;TRIM(E267),"Confira o código",IF(COUNTIFS(DuenoID,E267)&gt;1,"Código repetido",IF(NOT(ISNUMBER(B267)),"Confira a data",IF(OR(B267&lt;1,B267&gt;73415,INT(B267)&lt;&gt;B267),"Confira a data",IF(NOT(ISNUMBER(C267)),"Confira o valor",IF(C267&lt;=0,"Valor maior que zero",IF(AND(A267&lt;&gt;"Aporte",A267&lt;&gt;"Retirada"),"Escolha um tipo",IF(COUNTIFS(Medios,D267)&lt;&gt;1,"Escolha um meio","OK"))))))))))</f>
        <v/>
      </c>
      <c r="H267" s="34" t="n">
        <f aca="false">IF(G267="OK",C267,0)</f>
        <v>0</v>
      </c>
    </row>
    <row r="268" customFormat="false" ht="25" hidden="false" customHeight="true" outlineLevel="0" collapsed="false">
      <c r="A268" s="31"/>
      <c r="B268" s="32"/>
      <c r="C268" s="33"/>
      <c r="D268" s="31"/>
      <c r="E268" s="31"/>
      <c r="F268" s="31"/>
      <c r="G268" s="36" t="str">
        <f aca="false">IF(COUNTA(A268:F268)=0,"",IF(E268="","Falta o código",IF(E268&lt;&gt;TRIM(E268),"Confira o código",IF(COUNTIFS(DuenoID,E268)&gt;1,"Código repetido",IF(NOT(ISNUMBER(B268)),"Confira a data",IF(OR(B268&lt;1,B268&gt;73415,INT(B268)&lt;&gt;B268),"Confira a data",IF(NOT(ISNUMBER(C268)),"Confira o valor",IF(C268&lt;=0,"Valor maior que zero",IF(AND(A268&lt;&gt;"Aporte",A268&lt;&gt;"Retirada"),"Escolha um tipo",IF(COUNTIFS(Medios,D268)&lt;&gt;1,"Escolha um meio","OK"))))))))))</f>
        <v/>
      </c>
      <c r="H268" s="34" t="n">
        <f aca="false">IF(G268="OK",C268,0)</f>
        <v>0</v>
      </c>
    </row>
    <row r="269" customFormat="false" ht="25" hidden="false" customHeight="true" outlineLevel="0" collapsed="false">
      <c r="A269" s="31"/>
      <c r="B269" s="32"/>
      <c r="C269" s="33"/>
      <c r="D269" s="31"/>
      <c r="E269" s="31"/>
      <c r="F269" s="31"/>
      <c r="G269" s="36" t="str">
        <f aca="false">IF(COUNTA(A269:F269)=0,"",IF(E269="","Falta o código",IF(E269&lt;&gt;TRIM(E269),"Confira o código",IF(COUNTIFS(DuenoID,E269)&gt;1,"Código repetido",IF(NOT(ISNUMBER(B269)),"Confira a data",IF(OR(B269&lt;1,B269&gt;73415,INT(B269)&lt;&gt;B269),"Confira a data",IF(NOT(ISNUMBER(C269)),"Confira o valor",IF(C269&lt;=0,"Valor maior que zero",IF(AND(A269&lt;&gt;"Aporte",A269&lt;&gt;"Retirada"),"Escolha um tipo",IF(COUNTIFS(Medios,D269)&lt;&gt;1,"Escolha um meio","OK"))))))))))</f>
        <v/>
      </c>
      <c r="H269" s="34" t="n">
        <f aca="false">IF(G269="OK",C269,0)</f>
        <v>0</v>
      </c>
    </row>
    <row r="270" customFormat="false" ht="25" hidden="false" customHeight="true" outlineLevel="0" collapsed="false">
      <c r="A270" s="31"/>
      <c r="B270" s="32"/>
      <c r="C270" s="33"/>
      <c r="D270" s="31"/>
      <c r="E270" s="31"/>
      <c r="F270" s="31"/>
      <c r="G270" s="36" t="str">
        <f aca="false">IF(COUNTA(A270:F270)=0,"",IF(E270="","Falta o código",IF(E270&lt;&gt;TRIM(E270),"Confira o código",IF(COUNTIFS(DuenoID,E270)&gt;1,"Código repetido",IF(NOT(ISNUMBER(B270)),"Confira a data",IF(OR(B270&lt;1,B270&gt;73415,INT(B270)&lt;&gt;B270),"Confira a data",IF(NOT(ISNUMBER(C270)),"Confira o valor",IF(C270&lt;=0,"Valor maior que zero",IF(AND(A270&lt;&gt;"Aporte",A270&lt;&gt;"Retirada"),"Escolha um tipo",IF(COUNTIFS(Medios,D270)&lt;&gt;1,"Escolha um meio","OK"))))))))))</f>
        <v/>
      </c>
      <c r="H270" s="34" t="n">
        <f aca="false">IF(G270="OK",C270,0)</f>
        <v>0</v>
      </c>
    </row>
    <row r="271" customFormat="false" ht="25" hidden="false" customHeight="true" outlineLevel="0" collapsed="false">
      <c r="A271" s="31"/>
      <c r="B271" s="32"/>
      <c r="C271" s="33"/>
      <c r="D271" s="31"/>
      <c r="E271" s="31"/>
      <c r="F271" s="31"/>
      <c r="G271" s="36" t="str">
        <f aca="false">IF(COUNTA(A271:F271)=0,"",IF(E271="","Falta o código",IF(E271&lt;&gt;TRIM(E271),"Confira o código",IF(COUNTIFS(DuenoID,E271)&gt;1,"Código repetido",IF(NOT(ISNUMBER(B271)),"Confira a data",IF(OR(B271&lt;1,B271&gt;73415,INT(B271)&lt;&gt;B271),"Confira a data",IF(NOT(ISNUMBER(C271)),"Confira o valor",IF(C271&lt;=0,"Valor maior que zero",IF(AND(A271&lt;&gt;"Aporte",A271&lt;&gt;"Retirada"),"Escolha um tipo",IF(COUNTIFS(Medios,D271)&lt;&gt;1,"Escolha um meio","OK"))))))))))</f>
        <v/>
      </c>
      <c r="H271" s="34" t="n">
        <f aca="false">IF(G271="OK",C271,0)</f>
        <v>0</v>
      </c>
    </row>
    <row r="272" customFormat="false" ht="25" hidden="false" customHeight="true" outlineLevel="0" collapsed="false">
      <c r="A272" s="31"/>
      <c r="B272" s="32"/>
      <c r="C272" s="33"/>
      <c r="D272" s="31"/>
      <c r="E272" s="31"/>
      <c r="F272" s="31"/>
      <c r="G272" s="36" t="str">
        <f aca="false">IF(COUNTA(A272:F272)=0,"",IF(E272="","Falta o código",IF(E272&lt;&gt;TRIM(E272),"Confira o código",IF(COUNTIFS(DuenoID,E272)&gt;1,"Código repetido",IF(NOT(ISNUMBER(B272)),"Confira a data",IF(OR(B272&lt;1,B272&gt;73415,INT(B272)&lt;&gt;B272),"Confira a data",IF(NOT(ISNUMBER(C272)),"Confira o valor",IF(C272&lt;=0,"Valor maior que zero",IF(AND(A272&lt;&gt;"Aporte",A272&lt;&gt;"Retirada"),"Escolha um tipo",IF(COUNTIFS(Medios,D272)&lt;&gt;1,"Escolha um meio","OK"))))))))))</f>
        <v/>
      </c>
      <c r="H272" s="34" t="n">
        <f aca="false">IF(G272="OK",C272,0)</f>
        <v>0</v>
      </c>
    </row>
    <row r="273" customFormat="false" ht="25" hidden="false" customHeight="true" outlineLevel="0" collapsed="false">
      <c r="A273" s="31"/>
      <c r="B273" s="32"/>
      <c r="C273" s="33"/>
      <c r="D273" s="31"/>
      <c r="E273" s="31"/>
      <c r="F273" s="31"/>
      <c r="G273" s="36" t="str">
        <f aca="false">IF(COUNTA(A273:F273)=0,"",IF(E273="","Falta o código",IF(E273&lt;&gt;TRIM(E273),"Confira o código",IF(COUNTIFS(DuenoID,E273)&gt;1,"Código repetido",IF(NOT(ISNUMBER(B273)),"Confira a data",IF(OR(B273&lt;1,B273&gt;73415,INT(B273)&lt;&gt;B273),"Confira a data",IF(NOT(ISNUMBER(C273)),"Confira o valor",IF(C273&lt;=0,"Valor maior que zero",IF(AND(A273&lt;&gt;"Aporte",A273&lt;&gt;"Retirada"),"Escolha um tipo",IF(COUNTIFS(Medios,D273)&lt;&gt;1,"Escolha um meio","OK"))))))))))</f>
        <v/>
      </c>
      <c r="H273" s="34" t="n">
        <f aca="false">IF(G273="OK",C273,0)</f>
        <v>0</v>
      </c>
    </row>
    <row r="274" customFormat="false" ht="25" hidden="false" customHeight="true" outlineLevel="0" collapsed="false">
      <c r="A274" s="31"/>
      <c r="B274" s="32"/>
      <c r="C274" s="33"/>
      <c r="D274" s="31"/>
      <c r="E274" s="31"/>
      <c r="F274" s="31"/>
      <c r="G274" s="36" t="str">
        <f aca="false">IF(COUNTA(A274:F274)=0,"",IF(E274="","Falta o código",IF(E274&lt;&gt;TRIM(E274),"Confira o código",IF(COUNTIFS(DuenoID,E274)&gt;1,"Código repetido",IF(NOT(ISNUMBER(B274)),"Confira a data",IF(OR(B274&lt;1,B274&gt;73415,INT(B274)&lt;&gt;B274),"Confira a data",IF(NOT(ISNUMBER(C274)),"Confira o valor",IF(C274&lt;=0,"Valor maior que zero",IF(AND(A274&lt;&gt;"Aporte",A274&lt;&gt;"Retirada"),"Escolha um tipo",IF(COUNTIFS(Medios,D274)&lt;&gt;1,"Escolha um meio","OK"))))))))))</f>
        <v/>
      </c>
      <c r="H274" s="34" t="n">
        <f aca="false">IF(G274="OK",C274,0)</f>
        <v>0</v>
      </c>
    </row>
    <row r="275" customFormat="false" ht="25" hidden="false" customHeight="true" outlineLevel="0" collapsed="false">
      <c r="A275" s="31"/>
      <c r="B275" s="32"/>
      <c r="C275" s="33"/>
      <c r="D275" s="31"/>
      <c r="E275" s="31"/>
      <c r="F275" s="31"/>
      <c r="G275" s="36" t="str">
        <f aca="false">IF(COUNTA(A275:F275)=0,"",IF(E275="","Falta o código",IF(E275&lt;&gt;TRIM(E275),"Confira o código",IF(COUNTIFS(DuenoID,E275)&gt;1,"Código repetido",IF(NOT(ISNUMBER(B275)),"Confira a data",IF(OR(B275&lt;1,B275&gt;73415,INT(B275)&lt;&gt;B275),"Confira a data",IF(NOT(ISNUMBER(C275)),"Confira o valor",IF(C275&lt;=0,"Valor maior que zero",IF(AND(A275&lt;&gt;"Aporte",A275&lt;&gt;"Retirada"),"Escolha um tipo",IF(COUNTIFS(Medios,D275)&lt;&gt;1,"Escolha um meio","OK"))))))))))</f>
        <v/>
      </c>
      <c r="H275" s="34" t="n">
        <f aca="false">IF(G275="OK",C275,0)</f>
        <v>0</v>
      </c>
    </row>
    <row r="276" customFormat="false" ht="25" hidden="false" customHeight="true" outlineLevel="0" collapsed="false">
      <c r="A276" s="31"/>
      <c r="B276" s="32"/>
      <c r="C276" s="33"/>
      <c r="D276" s="31"/>
      <c r="E276" s="31"/>
      <c r="F276" s="31"/>
      <c r="G276" s="36" t="str">
        <f aca="false">IF(COUNTA(A276:F276)=0,"",IF(E276="","Falta o código",IF(E276&lt;&gt;TRIM(E276),"Confira o código",IF(COUNTIFS(DuenoID,E276)&gt;1,"Código repetido",IF(NOT(ISNUMBER(B276)),"Confira a data",IF(OR(B276&lt;1,B276&gt;73415,INT(B276)&lt;&gt;B276),"Confira a data",IF(NOT(ISNUMBER(C276)),"Confira o valor",IF(C276&lt;=0,"Valor maior que zero",IF(AND(A276&lt;&gt;"Aporte",A276&lt;&gt;"Retirada"),"Escolha um tipo",IF(COUNTIFS(Medios,D276)&lt;&gt;1,"Escolha um meio","OK"))))))))))</f>
        <v/>
      </c>
      <c r="H276" s="34" t="n">
        <f aca="false">IF(G276="OK",C276,0)</f>
        <v>0</v>
      </c>
    </row>
    <row r="277" customFormat="false" ht="25" hidden="false" customHeight="true" outlineLevel="0" collapsed="false">
      <c r="A277" s="31"/>
      <c r="B277" s="32"/>
      <c r="C277" s="33"/>
      <c r="D277" s="31"/>
      <c r="E277" s="31"/>
      <c r="F277" s="31"/>
      <c r="G277" s="36" t="str">
        <f aca="false">IF(COUNTA(A277:F277)=0,"",IF(E277="","Falta o código",IF(E277&lt;&gt;TRIM(E277),"Confira o código",IF(COUNTIFS(DuenoID,E277)&gt;1,"Código repetido",IF(NOT(ISNUMBER(B277)),"Confira a data",IF(OR(B277&lt;1,B277&gt;73415,INT(B277)&lt;&gt;B277),"Confira a data",IF(NOT(ISNUMBER(C277)),"Confira o valor",IF(C277&lt;=0,"Valor maior que zero",IF(AND(A277&lt;&gt;"Aporte",A277&lt;&gt;"Retirada"),"Escolha um tipo",IF(COUNTIFS(Medios,D277)&lt;&gt;1,"Escolha um meio","OK"))))))))))</f>
        <v/>
      </c>
      <c r="H277" s="34" t="n">
        <f aca="false">IF(G277="OK",C277,0)</f>
        <v>0</v>
      </c>
    </row>
    <row r="278" customFormat="false" ht="25" hidden="false" customHeight="true" outlineLevel="0" collapsed="false">
      <c r="A278" s="31"/>
      <c r="B278" s="32"/>
      <c r="C278" s="33"/>
      <c r="D278" s="31"/>
      <c r="E278" s="31"/>
      <c r="F278" s="31"/>
      <c r="G278" s="36" t="str">
        <f aca="false">IF(COUNTA(A278:F278)=0,"",IF(E278="","Falta o código",IF(E278&lt;&gt;TRIM(E278),"Confira o código",IF(COUNTIFS(DuenoID,E278)&gt;1,"Código repetido",IF(NOT(ISNUMBER(B278)),"Confira a data",IF(OR(B278&lt;1,B278&gt;73415,INT(B278)&lt;&gt;B278),"Confira a data",IF(NOT(ISNUMBER(C278)),"Confira o valor",IF(C278&lt;=0,"Valor maior que zero",IF(AND(A278&lt;&gt;"Aporte",A278&lt;&gt;"Retirada"),"Escolha um tipo",IF(COUNTIFS(Medios,D278)&lt;&gt;1,"Escolha um meio","OK"))))))))))</f>
        <v/>
      </c>
      <c r="H278" s="34" t="n">
        <f aca="false">IF(G278="OK",C278,0)</f>
        <v>0</v>
      </c>
    </row>
    <row r="279" customFormat="false" ht="25" hidden="false" customHeight="true" outlineLevel="0" collapsed="false">
      <c r="A279" s="31"/>
      <c r="B279" s="32"/>
      <c r="C279" s="33"/>
      <c r="D279" s="31"/>
      <c r="E279" s="31"/>
      <c r="F279" s="31"/>
      <c r="G279" s="36" t="str">
        <f aca="false">IF(COUNTA(A279:F279)=0,"",IF(E279="","Falta o código",IF(E279&lt;&gt;TRIM(E279),"Confira o código",IF(COUNTIFS(DuenoID,E279)&gt;1,"Código repetido",IF(NOT(ISNUMBER(B279)),"Confira a data",IF(OR(B279&lt;1,B279&gt;73415,INT(B279)&lt;&gt;B279),"Confira a data",IF(NOT(ISNUMBER(C279)),"Confira o valor",IF(C279&lt;=0,"Valor maior que zero",IF(AND(A279&lt;&gt;"Aporte",A279&lt;&gt;"Retirada"),"Escolha um tipo",IF(COUNTIFS(Medios,D279)&lt;&gt;1,"Escolha um meio","OK"))))))))))</f>
        <v/>
      </c>
      <c r="H279" s="34" t="n">
        <f aca="false">IF(G279="OK",C279,0)</f>
        <v>0</v>
      </c>
    </row>
    <row r="280" customFormat="false" ht="25" hidden="false" customHeight="true" outlineLevel="0" collapsed="false">
      <c r="A280" s="31"/>
      <c r="B280" s="32"/>
      <c r="C280" s="33"/>
      <c r="D280" s="31"/>
      <c r="E280" s="31"/>
      <c r="F280" s="31"/>
      <c r="G280" s="36" t="str">
        <f aca="false">IF(COUNTA(A280:F280)=0,"",IF(E280="","Falta o código",IF(E280&lt;&gt;TRIM(E280),"Confira o código",IF(COUNTIFS(DuenoID,E280)&gt;1,"Código repetido",IF(NOT(ISNUMBER(B280)),"Confira a data",IF(OR(B280&lt;1,B280&gt;73415,INT(B280)&lt;&gt;B280),"Confira a data",IF(NOT(ISNUMBER(C280)),"Confira o valor",IF(C280&lt;=0,"Valor maior que zero",IF(AND(A280&lt;&gt;"Aporte",A280&lt;&gt;"Retirada"),"Escolha um tipo",IF(COUNTIFS(Medios,D280)&lt;&gt;1,"Escolha um meio","OK"))))))))))</f>
        <v/>
      </c>
      <c r="H280" s="34" t="n">
        <f aca="false">IF(G280="OK",C280,0)</f>
        <v>0</v>
      </c>
    </row>
    <row r="281" customFormat="false" ht="25" hidden="false" customHeight="true" outlineLevel="0" collapsed="false">
      <c r="A281" s="31"/>
      <c r="B281" s="32"/>
      <c r="C281" s="33"/>
      <c r="D281" s="31"/>
      <c r="E281" s="31"/>
      <c r="F281" s="31"/>
      <c r="G281" s="36" t="str">
        <f aca="false">IF(COUNTA(A281:F281)=0,"",IF(E281="","Falta o código",IF(E281&lt;&gt;TRIM(E281),"Confira o código",IF(COUNTIFS(DuenoID,E281)&gt;1,"Código repetido",IF(NOT(ISNUMBER(B281)),"Confira a data",IF(OR(B281&lt;1,B281&gt;73415,INT(B281)&lt;&gt;B281),"Confira a data",IF(NOT(ISNUMBER(C281)),"Confira o valor",IF(C281&lt;=0,"Valor maior que zero",IF(AND(A281&lt;&gt;"Aporte",A281&lt;&gt;"Retirada"),"Escolha um tipo",IF(COUNTIFS(Medios,D281)&lt;&gt;1,"Escolha um meio","OK"))))))))))</f>
        <v/>
      </c>
      <c r="H281" s="34" t="n">
        <f aca="false">IF(G281="OK",C281,0)</f>
        <v>0</v>
      </c>
    </row>
    <row r="282" customFormat="false" ht="25" hidden="false" customHeight="true" outlineLevel="0" collapsed="false">
      <c r="A282" s="31"/>
      <c r="B282" s="32"/>
      <c r="C282" s="33"/>
      <c r="D282" s="31"/>
      <c r="E282" s="31"/>
      <c r="F282" s="31"/>
      <c r="G282" s="36" t="str">
        <f aca="false">IF(COUNTA(A282:F282)=0,"",IF(E282="","Falta o código",IF(E282&lt;&gt;TRIM(E282),"Confira o código",IF(COUNTIFS(DuenoID,E282)&gt;1,"Código repetido",IF(NOT(ISNUMBER(B282)),"Confira a data",IF(OR(B282&lt;1,B282&gt;73415,INT(B282)&lt;&gt;B282),"Confira a data",IF(NOT(ISNUMBER(C282)),"Confira o valor",IF(C282&lt;=0,"Valor maior que zero",IF(AND(A282&lt;&gt;"Aporte",A282&lt;&gt;"Retirada"),"Escolha um tipo",IF(COUNTIFS(Medios,D282)&lt;&gt;1,"Escolha um meio","OK"))))))))))</f>
        <v/>
      </c>
      <c r="H282" s="34" t="n">
        <f aca="false">IF(G282="OK",C282,0)</f>
        <v>0</v>
      </c>
    </row>
    <row r="283" customFormat="false" ht="25" hidden="false" customHeight="true" outlineLevel="0" collapsed="false">
      <c r="A283" s="31"/>
      <c r="B283" s="32"/>
      <c r="C283" s="33"/>
      <c r="D283" s="31"/>
      <c r="E283" s="31"/>
      <c r="F283" s="31"/>
      <c r="G283" s="36" t="str">
        <f aca="false">IF(COUNTA(A283:F283)=0,"",IF(E283="","Falta o código",IF(E283&lt;&gt;TRIM(E283),"Confira o código",IF(COUNTIFS(DuenoID,E283)&gt;1,"Código repetido",IF(NOT(ISNUMBER(B283)),"Confira a data",IF(OR(B283&lt;1,B283&gt;73415,INT(B283)&lt;&gt;B283),"Confira a data",IF(NOT(ISNUMBER(C283)),"Confira o valor",IF(C283&lt;=0,"Valor maior que zero",IF(AND(A283&lt;&gt;"Aporte",A283&lt;&gt;"Retirada"),"Escolha um tipo",IF(COUNTIFS(Medios,D283)&lt;&gt;1,"Escolha um meio","OK"))))))))))</f>
        <v/>
      </c>
      <c r="H283" s="34" t="n">
        <f aca="false">IF(G283="OK",C283,0)</f>
        <v>0</v>
      </c>
    </row>
    <row r="284" customFormat="false" ht="25" hidden="false" customHeight="true" outlineLevel="0" collapsed="false">
      <c r="A284" s="31"/>
      <c r="B284" s="32"/>
      <c r="C284" s="33"/>
      <c r="D284" s="31"/>
      <c r="E284" s="31"/>
      <c r="F284" s="31"/>
      <c r="G284" s="36" t="str">
        <f aca="false">IF(COUNTA(A284:F284)=0,"",IF(E284="","Falta o código",IF(E284&lt;&gt;TRIM(E284),"Confira o código",IF(COUNTIFS(DuenoID,E284)&gt;1,"Código repetido",IF(NOT(ISNUMBER(B284)),"Confira a data",IF(OR(B284&lt;1,B284&gt;73415,INT(B284)&lt;&gt;B284),"Confira a data",IF(NOT(ISNUMBER(C284)),"Confira o valor",IF(C284&lt;=0,"Valor maior que zero",IF(AND(A284&lt;&gt;"Aporte",A284&lt;&gt;"Retirada"),"Escolha um tipo",IF(COUNTIFS(Medios,D284)&lt;&gt;1,"Escolha um meio","OK"))))))))))</f>
        <v/>
      </c>
      <c r="H284" s="34" t="n">
        <f aca="false">IF(G284="OK",C284,0)</f>
        <v>0</v>
      </c>
    </row>
    <row r="285" customFormat="false" ht="25" hidden="false" customHeight="true" outlineLevel="0" collapsed="false">
      <c r="A285" s="31"/>
      <c r="B285" s="32"/>
      <c r="C285" s="33"/>
      <c r="D285" s="31"/>
      <c r="E285" s="31"/>
      <c r="F285" s="31"/>
      <c r="G285" s="36" t="str">
        <f aca="false">IF(COUNTA(A285:F285)=0,"",IF(E285="","Falta o código",IF(E285&lt;&gt;TRIM(E285),"Confira o código",IF(COUNTIFS(DuenoID,E285)&gt;1,"Código repetido",IF(NOT(ISNUMBER(B285)),"Confira a data",IF(OR(B285&lt;1,B285&gt;73415,INT(B285)&lt;&gt;B285),"Confira a data",IF(NOT(ISNUMBER(C285)),"Confira o valor",IF(C285&lt;=0,"Valor maior que zero",IF(AND(A285&lt;&gt;"Aporte",A285&lt;&gt;"Retirada"),"Escolha um tipo",IF(COUNTIFS(Medios,D285)&lt;&gt;1,"Escolha um meio","OK"))))))))))</f>
        <v/>
      </c>
      <c r="H285" s="34" t="n">
        <f aca="false">IF(G285="OK",C285,0)</f>
        <v>0</v>
      </c>
    </row>
    <row r="286" customFormat="false" ht="25" hidden="false" customHeight="true" outlineLevel="0" collapsed="false">
      <c r="A286" s="31"/>
      <c r="B286" s="32"/>
      <c r="C286" s="33"/>
      <c r="D286" s="31"/>
      <c r="E286" s="31"/>
      <c r="F286" s="31"/>
      <c r="G286" s="36" t="str">
        <f aca="false">IF(COUNTA(A286:F286)=0,"",IF(E286="","Falta o código",IF(E286&lt;&gt;TRIM(E286),"Confira o código",IF(COUNTIFS(DuenoID,E286)&gt;1,"Código repetido",IF(NOT(ISNUMBER(B286)),"Confira a data",IF(OR(B286&lt;1,B286&gt;73415,INT(B286)&lt;&gt;B286),"Confira a data",IF(NOT(ISNUMBER(C286)),"Confira o valor",IF(C286&lt;=0,"Valor maior que zero",IF(AND(A286&lt;&gt;"Aporte",A286&lt;&gt;"Retirada"),"Escolha um tipo",IF(COUNTIFS(Medios,D286)&lt;&gt;1,"Escolha um meio","OK"))))))))))</f>
        <v/>
      </c>
      <c r="H286" s="34" t="n">
        <f aca="false">IF(G286="OK",C286,0)</f>
        <v>0</v>
      </c>
    </row>
    <row r="287" customFormat="false" ht="25" hidden="false" customHeight="true" outlineLevel="0" collapsed="false">
      <c r="A287" s="31"/>
      <c r="B287" s="32"/>
      <c r="C287" s="33"/>
      <c r="D287" s="31"/>
      <c r="E287" s="31"/>
      <c r="F287" s="31"/>
      <c r="G287" s="36" t="str">
        <f aca="false">IF(COUNTA(A287:F287)=0,"",IF(E287="","Falta o código",IF(E287&lt;&gt;TRIM(E287),"Confira o código",IF(COUNTIFS(DuenoID,E287)&gt;1,"Código repetido",IF(NOT(ISNUMBER(B287)),"Confira a data",IF(OR(B287&lt;1,B287&gt;73415,INT(B287)&lt;&gt;B287),"Confira a data",IF(NOT(ISNUMBER(C287)),"Confira o valor",IF(C287&lt;=0,"Valor maior que zero",IF(AND(A287&lt;&gt;"Aporte",A287&lt;&gt;"Retirada"),"Escolha um tipo",IF(COUNTIFS(Medios,D287)&lt;&gt;1,"Escolha um meio","OK"))))))))))</f>
        <v/>
      </c>
      <c r="H287" s="34" t="n">
        <f aca="false">IF(G287="OK",C287,0)</f>
        <v>0</v>
      </c>
    </row>
    <row r="288" customFormat="false" ht="25" hidden="false" customHeight="true" outlineLevel="0" collapsed="false">
      <c r="A288" s="31"/>
      <c r="B288" s="32"/>
      <c r="C288" s="33"/>
      <c r="D288" s="31"/>
      <c r="E288" s="31"/>
      <c r="F288" s="31"/>
      <c r="G288" s="36" t="str">
        <f aca="false">IF(COUNTA(A288:F288)=0,"",IF(E288="","Falta o código",IF(E288&lt;&gt;TRIM(E288),"Confira o código",IF(COUNTIFS(DuenoID,E288)&gt;1,"Código repetido",IF(NOT(ISNUMBER(B288)),"Confira a data",IF(OR(B288&lt;1,B288&gt;73415,INT(B288)&lt;&gt;B288),"Confira a data",IF(NOT(ISNUMBER(C288)),"Confira o valor",IF(C288&lt;=0,"Valor maior que zero",IF(AND(A288&lt;&gt;"Aporte",A288&lt;&gt;"Retirada"),"Escolha um tipo",IF(COUNTIFS(Medios,D288)&lt;&gt;1,"Escolha um meio","OK"))))))))))</f>
        <v/>
      </c>
      <c r="H288" s="34" t="n">
        <f aca="false">IF(G288="OK",C288,0)</f>
        <v>0</v>
      </c>
    </row>
    <row r="289" customFormat="false" ht="25" hidden="false" customHeight="true" outlineLevel="0" collapsed="false">
      <c r="A289" s="31"/>
      <c r="B289" s="32"/>
      <c r="C289" s="33"/>
      <c r="D289" s="31"/>
      <c r="E289" s="31"/>
      <c r="F289" s="31"/>
      <c r="G289" s="36" t="str">
        <f aca="false">IF(COUNTA(A289:F289)=0,"",IF(E289="","Falta o código",IF(E289&lt;&gt;TRIM(E289),"Confira o código",IF(COUNTIFS(DuenoID,E289)&gt;1,"Código repetido",IF(NOT(ISNUMBER(B289)),"Confira a data",IF(OR(B289&lt;1,B289&gt;73415,INT(B289)&lt;&gt;B289),"Confira a data",IF(NOT(ISNUMBER(C289)),"Confira o valor",IF(C289&lt;=0,"Valor maior que zero",IF(AND(A289&lt;&gt;"Aporte",A289&lt;&gt;"Retirada"),"Escolha um tipo",IF(COUNTIFS(Medios,D289)&lt;&gt;1,"Escolha um meio","OK"))))))))))</f>
        <v/>
      </c>
      <c r="H289" s="34" t="n">
        <f aca="false">IF(G289="OK",C289,0)</f>
        <v>0</v>
      </c>
    </row>
    <row r="290" customFormat="false" ht="25" hidden="false" customHeight="true" outlineLevel="0" collapsed="false">
      <c r="A290" s="31"/>
      <c r="B290" s="32"/>
      <c r="C290" s="33"/>
      <c r="D290" s="31"/>
      <c r="E290" s="31"/>
      <c r="F290" s="31"/>
      <c r="G290" s="36" t="str">
        <f aca="false">IF(COUNTA(A290:F290)=0,"",IF(E290="","Falta o código",IF(E290&lt;&gt;TRIM(E290),"Confira o código",IF(COUNTIFS(DuenoID,E290)&gt;1,"Código repetido",IF(NOT(ISNUMBER(B290)),"Confira a data",IF(OR(B290&lt;1,B290&gt;73415,INT(B290)&lt;&gt;B290),"Confira a data",IF(NOT(ISNUMBER(C290)),"Confira o valor",IF(C290&lt;=0,"Valor maior que zero",IF(AND(A290&lt;&gt;"Aporte",A290&lt;&gt;"Retirada"),"Escolha um tipo",IF(COUNTIFS(Medios,D290)&lt;&gt;1,"Escolha um meio","OK"))))))))))</f>
        <v/>
      </c>
      <c r="H290" s="34" t="n">
        <f aca="false">IF(G290="OK",C290,0)</f>
        <v>0</v>
      </c>
    </row>
    <row r="291" customFormat="false" ht="25" hidden="false" customHeight="true" outlineLevel="0" collapsed="false">
      <c r="A291" s="31"/>
      <c r="B291" s="32"/>
      <c r="C291" s="33"/>
      <c r="D291" s="31"/>
      <c r="E291" s="31"/>
      <c r="F291" s="31"/>
      <c r="G291" s="36" t="str">
        <f aca="false">IF(COUNTA(A291:F291)=0,"",IF(E291="","Falta o código",IF(E291&lt;&gt;TRIM(E291),"Confira o código",IF(COUNTIFS(DuenoID,E291)&gt;1,"Código repetido",IF(NOT(ISNUMBER(B291)),"Confira a data",IF(OR(B291&lt;1,B291&gt;73415,INT(B291)&lt;&gt;B291),"Confira a data",IF(NOT(ISNUMBER(C291)),"Confira o valor",IF(C291&lt;=0,"Valor maior que zero",IF(AND(A291&lt;&gt;"Aporte",A291&lt;&gt;"Retirada"),"Escolha um tipo",IF(COUNTIFS(Medios,D291)&lt;&gt;1,"Escolha um meio","OK"))))))))))</f>
        <v/>
      </c>
      <c r="H291" s="34" t="n">
        <f aca="false">IF(G291="OK",C291,0)</f>
        <v>0</v>
      </c>
    </row>
    <row r="292" customFormat="false" ht="25" hidden="false" customHeight="true" outlineLevel="0" collapsed="false">
      <c r="A292" s="31"/>
      <c r="B292" s="32"/>
      <c r="C292" s="33"/>
      <c r="D292" s="31"/>
      <c r="E292" s="31"/>
      <c r="F292" s="31"/>
      <c r="G292" s="36" t="str">
        <f aca="false">IF(COUNTA(A292:F292)=0,"",IF(E292="","Falta o código",IF(E292&lt;&gt;TRIM(E292),"Confira o código",IF(COUNTIFS(DuenoID,E292)&gt;1,"Código repetido",IF(NOT(ISNUMBER(B292)),"Confira a data",IF(OR(B292&lt;1,B292&gt;73415,INT(B292)&lt;&gt;B292),"Confira a data",IF(NOT(ISNUMBER(C292)),"Confira o valor",IF(C292&lt;=0,"Valor maior que zero",IF(AND(A292&lt;&gt;"Aporte",A292&lt;&gt;"Retirada"),"Escolha um tipo",IF(COUNTIFS(Medios,D292)&lt;&gt;1,"Escolha um meio","OK"))))))))))</f>
        <v/>
      </c>
      <c r="H292" s="34" t="n">
        <f aca="false">IF(G292="OK",C292,0)</f>
        <v>0</v>
      </c>
    </row>
    <row r="293" customFormat="false" ht="25" hidden="false" customHeight="true" outlineLevel="0" collapsed="false">
      <c r="A293" s="31"/>
      <c r="B293" s="32"/>
      <c r="C293" s="33"/>
      <c r="D293" s="31"/>
      <c r="E293" s="31"/>
      <c r="F293" s="31"/>
      <c r="G293" s="36" t="str">
        <f aca="false">IF(COUNTA(A293:F293)=0,"",IF(E293="","Falta o código",IF(E293&lt;&gt;TRIM(E293),"Confira o código",IF(COUNTIFS(DuenoID,E293)&gt;1,"Código repetido",IF(NOT(ISNUMBER(B293)),"Confira a data",IF(OR(B293&lt;1,B293&gt;73415,INT(B293)&lt;&gt;B293),"Confira a data",IF(NOT(ISNUMBER(C293)),"Confira o valor",IF(C293&lt;=0,"Valor maior que zero",IF(AND(A293&lt;&gt;"Aporte",A293&lt;&gt;"Retirada"),"Escolha um tipo",IF(COUNTIFS(Medios,D293)&lt;&gt;1,"Escolha um meio","OK"))))))))))</f>
        <v/>
      </c>
      <c r="H293" s="34" t="n">
        <f aca="false">IF(G293="OK",C293,0)</f>
        <v>0</v>
      </c>
    </row>
    <row r="294" customFormat="false" ht="25" hidden="false" customHeight="true" outlineLevel="0" collapsed="false">
      <c r="A294" s="31"/>
      <c r="B294" s="32"/>
      <c r="C294" s="33"/>
      <c r="D294" s="31"/>
      <c r="E294" s="31"/>
      <c r="F294" s="31"/>
      <c r="G294" s="36" t="str">
        <f aca="false">IF(COUNTA(A294:F294)=0,"",IF(E294="","Falta o código",IF(E294&lt;&gt;TRIM(E294),"Confira o código",IF(COUNTIFS(DuenoID,E294)&gt;1,"Código repetido",IF(NOT(ISNUMBER(B294)),"Confira a data",IF(OR(B294&lt;1,B294&gt;73415,INT(B294)&lt;&gt;B294),"Confira a data",IF(NOT(ISNUMBER(C294)),"Confira o valor",IF(C294&lt;=0,"Valor maior que zero",IF(AND(A294&lt;&gt;"Aporte",A294&lt;&gt;"Retirada"),"Escolha um tipo",IF(COUNTIFS(Medios,D294)&lt;&gt;1,"Escolha um meio","OK"))))))))))</f>
        <v/>
      </c>
      <c r="H294" s="34" t="n">
        <f aca="false">IF(G294="OK",C294,0)</f>
        <v>0</v>
      </c>
    </row>
    <row r="295" customFormat="false" ht="25" hidden="false" customHeight="true" outlineLevel="0" collapsed="false">
      <c r="A295" s="31"/>
      <c r="B295" s="32"/>
      <c r="C295" s="33"/>
      <c r="D295" s="31"/>
      <c r="E295" s="31"/>
      <c r="F295" s="31"/>
      <c r="G295" s="36" t="str">
        <f aca="false">IF(COUNTA(A295:F295)=0,"",IF(E295="","Falta o código",IF(E295&lt;&gt;TRIM(E295),"Confira o código",IF(COUNTIFS(DuenoID,E295)&gt;1,"Código repetido",IF(NOT(ISNUMBER(B295)),"Confira a data",IF(OR(B295&lt;1,B295&gt;73415,INT(B295)&lt;&gt;B295),"Confira a data",IF(NOT(ISNUMBER(C295)),"Confira o valor",IF(C295&lt;=0,"Valor maior que zero",IF(AND(A295&lt;&gt;"Aporte",A295&lt;&gt;"Retirada"),"Escolha um tipo",IF(COUNTIFS(Medios,D295)&lt;&gt;1,"Escolha um meio","OK"))))))))))</f>
        <v/>
      </c>
      <c r="H295" s="34" t="n">
        <f aca="false">IF(G295="OK",C295,0)</f>
        <v>0</v>
      </c>
    </row>
    <row r="296" customFormat="false" ht="25" hidden="false" customHeight="true" outlineLevel="0" collapsed="false">
      <c r="A296" s="31"/>
      <c r="B296" s="32"/>
      <c r="C296" s="33"/>
      <c r="D296" s="31"/>
      <c r="E296" s="31"/>
      <c r="F296" s="31"/>
      <c r="G296" s="36" t="str">
        <f aca="false">IF(COUNTA(A296:F296)=0,"",IF(E296="","Falta o código",IF(E296&lt;&gt;TRIM(E296),"Confira o código",IF(COUNTIFS(DuenoID,E296)&gt;1,"Código repetido",IF(NOT(ISNUMBER(B296)),"Confira a data",IF(OR(B296&lt;1,B296&gt;73415,INT(B296)&lt;&gt;B296),"Confira a data",IF(NOT(ISNUMBER(C296)),"Confira o valor",IF(C296&lt;=0,"Valor maior que zero",IF(AND(A296&lt;&gt;"Aporte",A296&lt;&gt;"Retirada"),"Escolha um tipo",IF(COUNTIFS(Medios,D296)&lt;&gt;1,"Escolha um meio","OK"))))))))))</f>
        <v/>
      </c>
      <c r="H296" s="34" t="n">
        <f aca="false">IF(G296="OK",C296,0)</f>
        <v>0</v>
      </c>
    </row>
    <row r="297" customFormat="false" ht="25" hidden="false" customHeight="true" outlineLevel="0" collapsed="false">
      <c r="A297" s="31"/>
      <c r="B297" s="32"/>
      <c r="C297" s="33"/>
      <c r="D297" s="31"/>
      <c r="E297" s="31"/>
      <c r="F297" s="31"/>
      <c r="G297" s="36" t="str">
        <f aca="false">IF(COUNTA(A297:F297)=0,"",IF(E297="","Falta o código",IF(E297&lt;&gt;TRIM(E297),"Confira o código",IF(COUNTIFS(DuenoID,E297)&gt;1,"Código repetido",IF(NOT(ISNUMBER(B297)),"Confira a data",IF(OR(B297&lt;1,B297&gt;73415,INT(B297)&lt;&gt;B297),"Confira a data",IF(NOT(ISNUMBER(C297)),"Confira o valor",IF(C297&lt;=0,"Valor maior que zero",IF(AND(A297&lt;&gt;"Aporte",A297&lt;&gt;"Retirada"),"Escolha um tipo",IF(COUNTIFS(Medios,D297)&lt;&gt;1,"Escolha um meio","OK"))))))))))</f>
        <v/>
      </c>
      <c r="H297" s="34" t="n">
        <f aca="false">IF(G297="OK",C297,0)</f>
        <v>0</v>
      </c>
    </row>
    <row r="298" customFormat="false" ht="25" hidden="false" customHeight="true" outlineLevel="0" collapsed="false">
      <c r="A298" s="31"/>
      <c r="B298" s="32"/>
      <c r="C298" s="33"/>
      <c r="D298" s="31"/>
      <c r="E298" s="31"/>
      <c r="F298" s="31"/>
      <c r="G298" s="36" t="str">
        <f aca="false">IF(COUNTA(A298:F298)=0,"",IF(E298="","Falta o código",IF(E298&lt;&gt;TRIM(E298),"Confira o código",IF(COUNTIFS(DuenoID,E298)&gt;1,"Código repetido",IF(NOT(ISNUMBER(B298)),"Confira a data",IF(OR(B298&lt;1,B298&gt;73415,INT(B298)&lt;&gt;B298),"Confira a data",IF(NOT(ISNUMBER(C298)),"Confira o valor",IF(C298&lt;=0,"Valor maior que zero",IF(AND(A298&lt;&gt;"Aporte",A298&lt;&gt;"Retirada"),"Escolha um tipo",IF(COUNTIFS(Medios,D298)&lt;&gt;1,"Escolha um meio","OK"))))))))))</f>
        <v/>
      </c>
      <c r="H298" s="34" t="n">
        <f aca="false">IF(G298="OK",C298,0)</f>
        <v>0</v>
      </c>
    </row>
    <row r="299" customFormat="false" ht="25" hidden="false" customHeight="true" outlineLevel="0" collapsed="false">
      <c r="A299" s="31"/>
      <c r="B299" s="32"/>
      <c r="C299" s="33"/>
      <c r="D299" s="31"/>
      <c r="E299" s="31"/>
      <c r="F299" s="31"/>
      <c r="G299" s="36" t="str">
        <f aca="false">IF(COUNTA(A299:F299)=0,"",IF(E299="","Falta o código",IF(E299&lt;&gt;TRIM(E299),"Confira o código",IF(COUNTIFS(DuenoID,E299)&gt;1,"Código repetido",IF(NOT(ISNUMBER(B299)),"Confira a data",IF(OR(B299&lt;1,B299&gt;73415,INT(B299)&lt;&gt;B299),"Confira a data",IF(NOT(ISNUMBER(C299)),"Confira o valor",IF(C299&lt;=0,"Valor maior que zero",IF(AND(A299&lt;&gt;"Aporte",A299&lt;&gt;"Retirada"),"Escolha um tipo",IF(COUNTIFS(Medios,D299)&lt;&gt;1,"Escolha um meio","OK"))))))))))</f>
        <v/>
      </c>
      <c r="H299" s="34" t="n">
        <f aca="false">IF(G299="OK",C299,0)</f>
        <v>0</v>
      </c>
    </row>
    <row r="300" customFormat="false" ht="25" hidden="false" customHeight="true" outlineLevel="0" collapsed="false">
      <c r="A300" s="31"/>
      <c r="B300" s="32"/>
      <c r="C300" s="33"/>
      <c r="D300" s="31"/>
      <c r="E300" s="31"/>
      <c r="F300" s="31"/>
      <c r="G300" s="36" t="str">
        <f aca="false">IF(COUNTA(A300:F300)=0,"",IF(E300="","Falta o código",IF(E300&lt;&gt;TRIM(E300),"Confira o código",IF(COUNTIFS(DuenoID,E300)&gt;1,"Código repetido",IF(NOT(ISNUMBER(B300)),"Confira a data",IF(OR(B300&lt;1,B300&gt;73415,INT(B300)&lt;&gt;B300),"Confira a data",IF(NOT(ISNUMBER(C300)),"Confira o valor",IF(C300&lt;=0,"Valor maior que zero",IF(AND(A300&lt;&gt;"Aporte",A300&lt;&gt;"Retirada"),"Escolha um tipo",IF(COUNTIFS(Medios,D300)&lt;&gt;1,"Escolha um meio","OK"))))))))))</f>
        <v/>
      </c>
      <c r="H300" s="34" t="n">
        <f aca="false">IF(G300="OK",C300,0)</f>
        <v>0</v>
      </c>
    </row>
    <row r="301" customFormat="false" ht="25" hidden="false" customHeight="true" outlineLevel="0" collapsed="false">
      <c r="A301" s="31"/>
      <c r="B301" s="32"/>
      <c r="C301" s="33"/>
      <c r="D301" s="31"/>
      <c r="E301" s="31"/>
      <c r="F301" s="31"/>
      <c r="G301" s="36" t="str">
        <f aca="false">IF(COUNTA(A301:F301)=0,"",IF(E301="","Falta o código",IF(E301&lt;&gt;TRIM(E301),"Confira o código",IF(COUNTIFS(DuenoID,E301)&gt;1,"Código repetido",IF(NOT(ISNUMBER(B301)),"Confira a data",IF(OR(B301&lt;1,B301&gt;73415,INT(B301)&lt;&gt;B301),"Confira a data",IF(NOT(ISNUMBER(C301)),"Confira o valor",IF(C301&lt;=0,"Valor maior que zero",IF(AND(A301&lt;&gt;"Aporte",A301&lt;&gt;"Retirada"),"Escolha um tipo",IF(COUNTIFS(Medios,D301)&lt;&gt;1,"Escolha um meio","OK"))))))))))</f>
        <v/>
      </c>
      <c r="H301" s="34" t="n">
        <f aca="false">IF(G301="OK",C301,0)</f>
        <v>0</v>
      </c>
    </row>
    <row r="302" customFormat="false" ht="25" hidden="false" customHeight="true" outlineLevel="0" collapsed="false">
      <c r="A302" s="31"/>
      <c r="B302" s="32"/>
      <c r="C302" s="33"/>
      <c r="D302" s="31"/>
      <c r="E302" s="31"/>
      <c r="F302" s="31"/>
      <c r="G302" s="36" t="str">
        <f aca="false">IF(COUNTA(A302:F302)=0,"",IF(E302="","Falta o código",IF(E302&lt;&gt;TRIM(E302),"Confira o código",IF(COUNTIFS(DuenoID,E302)&gt;1,"Código repetido",IF(NOT(ISNUMBER(B302)),"Confira a data",IF(OR(B302&lt;1,B302&gt;73415,INT(B302)&lt;&gt;B302),"Confira a data",IF(NOT(ISNUMBER(C302)),"Confira o valor",IF(C302&lt;=0,"Valor maior que zero",IF(AND(A302&lt;&gt;"Aporte",A302&lt;&gt;"Retirada"),"Escolha um tipo",IF(COUNTIFS(Medios,D302)&lt;&gt;1,"Escolha um meio","OK"))))))))))</f>
        <v/>
      </c>
      <c r="H302" s="34" t="n">
        <f aca="false">IF(G302="OK",C302,0)</f>
        <v>0</v>
      </c>
    </row>
    <row r="303" customFormat="false" ht="25" hidden="false" customHeight="true" outlineLevel="0" collapsed="false">
      <c r="A303" s="31"/>
      <c r="B303" s="32"/>
      <c r="C303" s="33"/>
      <c r="D303" s="31"/>
      <c r="E303" s="31"/>
      <c r="F303" s="31"/>
      <c r="G303" s="36" t="str">
        <f aca="false">IF(COUNTA(A303:F303)=0,"",IF(E303="","Falta o código",IF(E303&lt;&gt;TRIM(E303),"Confira o código",IF(COUNTIFS(DuenoID,E303)&gt;1,"Código repetido",IF(NOT(ISNUMBER(B303)),"Confira a data",IF(OR(B303&lt;1,B303&gt;73415,INT(B303)&lt;&gt;B303),"Confira a data",IF(NOT(ISNUMBER(C303)),"Confira o valor",IF(C303&lt;=0,"Valor maior que zero",IF(AND(A303&lt;&gt;"Aporte",A303&lt;&gt;"Retirada"),"Escolha um tipo",IF(COUNTIFS(Medios,D303)&lt;&gt;1,"Escolha um meio","OK"))))))))))</f>
        <v/>
      </c>
      <c r="H303" s="34" t="n">
        <f aca="false">IF(G303="OK",C303,0)</f>
        <v>0</v>
      </c>
    </row>
    <row r="304" customFormat="false" ht="25" hidden="false" customHeight="true" outlineLevel="0" collapsed="false">
      <c r="A304" s="31"/>
      <c r="B304" s="32"/>
      <c r="C304" s="33"/>
      <c r="D304" s="31"/>
      <c r="E304" s="31"/>
      <c r="F304" s="31"/>
      <c r="G304" s="36" t="str">
        <f aca="false">IF(COUNTA(A304:F304)=0,"",IF(E304="","Falta o código",IF(E304&lt;&gt;TRIM(E304),"Confira o código",IF(COUNTIFS(DuenoID,E304)&gt;1,"Código repetido",IF(NOT(ISNUMBER(B304)),"Confira a data",IF(OR(B304&lt;1,B304&gt;73415,INT(B304)&lt;&gt;B304),"Confira a data",IF(NOT(ISNUMBER(C304)),"Confira o valor",IF(C304&lt;=0,"Valor maior que zero",IF(AND(A304&lt;&gt;"Aporte",A304&lt;&gt;"Retirada"),"Escolha um tipo",IF(COUNTIFS(Medios,D304)&lt;&gt;1,"Escolha um meio","OK"))))))))))</f>
        <v/>
      </c>
      <c r="H304" s="34" t="n">
        <f aca="false">IF(G304="OK",C304,0)</f>
        <v>0</v>
      </c>
    </row>
    <row r="305" customFormat="false" ht="25" hidden="false" customHeight="true" outlineLevel="0" collapsed="false">
      <c r="A305" s="31"/>
      <c r="B305" s="32"/>
      <c r="C305" s="33"/>
      <c r="D305" s="31"/>
      <c r="E305" s="31"/>
      <c r="F305" s="31"/>
      <c r="G305" s="36" t="str">
        <f aca="false">IF(COUNTA(A305:F305)=0,"",IF(E305="","Falta o código",IF(E305&lt;&gt;TRIM(E305),"Confira o código",IF(COUNTIFS(DuenoID,E305)&gt;1,"Código repetido",IF(NOT(ISNUMBER(B305)),"Confira a data",IF(OR(B305&lt;1,B305&gt;73415,INT(B305)&lt;&gt;B305),"Confira a data",IF(NOT(ISNUMBER(C305)),"Confira o valor",IF(C305&lt;=0,"Valor maior que zero",IF(AND(A305&lt;&gt;"Aporte",A305&lt;&gt;"Retirada"),"Escolha um tipo",IF(COUNTIFS(Medios,D305)&lt;&gt;1,"Escolha um meio","OK"))))))))))</f>
        <v/>
      </c>
      <c r="H305" s="34" t="n">
        <f aca="false">IF(G305="OK",C305,0)</f>
        <v>0</v>
      </c>
    </row>
    <row r="306" customFormat="false" ht="25" hidden="false" customHeight="true" outlineLevel="0" collapsed="false">
      <c r="A306" s="31"/>
      <c r="B306" s="32"/>
      <c r="C306" s="33"/>
      <c r="D306" s="31"/>
      <c r="E306" s="31"/>
      <c r="F306" s="31"/>
      <c r="G306" s="36" t="str">
        <f aca="false">IF(COUNTA(A306:F306)=0,"",IF(E306="","Falta o código",IF(E306&lt;&gt;TRIM(E306),"Confira o código",IF(COUNTIFS(DuenoID,E306)&gt;1,"Código repetido",IF(NOT(ISNUMBER(B306)),"Confira a data",IF(OR(B306&lt;1,B306&gt;73415,INT(B306)&lt;&gt;B306),"Confira a data",IF(NOT(ISNUMBER(C306)),"Confira o valor",IF(C306&lt;=0,"Valor maior que zero",IF(AND(A306&lt;&gt;"Aporte",A306&lt;&gt;"Retirada"),"Escolha um tipo",IF(COUNTIFS(Medios,D306)&lt;&gt;1,"Escolha um meio","OK"))))))))))</f>
        <v/>
      </c>
      <c r="H306" s="34" t="n">
        <f aca="false">IF(G306="OK",C306,0)</f>
        <v>0</v>
      </c>
    </row>
    <row r="307" customFormat="false" ht="25" hidden="false" customHeight="true" outlineLevel="0" collapsed="false">
      <c r="A307" s="31"/>
      <c r="B307" s="32"/>
      <c r="C307" s="33"/>
      <c r="D307" s="31"/>
      <c r="E307" s="31"/>
      <c r="F307" s="31"/>
      <c r="G307" s="36" t="str">
        <f aca="false">IF(COUNTA(A307:F307)=0,"",IF(E307="","Falta o código",IF(E307&lt;&gt;TRIM(E307),"Confira o código",IF(COUNTIFS(DuenoID,E307)&gt;1,"Código repetido",IF(NOT(ISNUMBER(B307)),"Confira a data",IF(OR(B307&lt;1,B307&gt;73415,INT(B307)&lt;&gt;B307),"Confira a data",IF(NOT(ISNUMBER(C307)),"Confira o valor",IF(C307&lt;=0,"Valor maior que zero",IF(AND(A307&lt;&gt;"Aporte",A307&lt;&gt;"Retirada"),"Escolha um tipo",IF(COUNTIFS(Medios,D307)&lt;&gt;1,"Escolha um meio","OK"))))))))))</f>
        <v/>
      </c>
      <c r="H307" s="34" t="n">
        <f aca="false">IF(G307="OK",C307,0)</f>
        <v>0</v>
      </c>
    </row>
    <row r="308" customFormat="false" ht="25" hidden="false" customHeight="true" outlineLevel="0" collapsed="false">
      <c r="A308" s="31"/>
      <c r="B308" s="32"/>
      <c r="C308" s="33"/>
      <c r="D308" s="31"/>
      <c r="E308" s="31"/>
      <c r="F308" s="31"/>
      <c r="G308" s="36" t="str">
        <f aca="false">IF(COUNTA(A308:F308)=0,"",IF(E308="","Falta o código",IF(E308&lt;&gt;TRIM(E308),"Confira o código",IF(COUNTIFS(DuenoID,E308)&gt;1,"Código repetido",IF(NOT(ISNUMBER(B308)),"Confira a data",IF(OR(B308&lt;1,B308&gt;73415,INT(B308)&lt;&gt;B308),"Confira a data",IF(NOT(ISNUMBER(C308)),"Confira o valor",IF(C308&lt;=0,"Valor maior que zero",IF(AND(A308&lt;&gt;"Aporte",A308&lt;&gt;"Retirada"),"Escolha um tipo",IF(COUNTIFS(Medios,D308)&lt;&gt;1,"Escolha um meio","OK"))))))))))</f>
        <v/>
      </c>
      <c r="H308" s="34" t="n">
        <f aca="false">IF(G308="OK",C308,0)</f>
        <v>0</v>
      </c>
    </row>
    <row r="309" customFormat="false" ht="25" hidden="false" customHeight="true" outlineLevel="0" collapsed="false">
      <c r="A309" s="31"/>
      <c r="B309" s="32"/>
      <c r="C309" s="33"/>
      <c r="D309" s="31"/>
      <c r="E309" s="31"/>
      <c r="F309" s="31"/>
      <c r="G309" s="36" t="str">
        <f aca="false">IF(COUNTA(A309:F309)=0,"",IF(E309="","Falta o código",IF(E309&lt;&gt;TRIM(E309),"Confira o código",IF(COUNTIFS(DuenoID,E309)&gt;1,"Código repetido",IF(NOT(ISNUMBER(B309)),"Confira a data",IF(OR(B309&lt;1,B309&gt;73415,INT(B309)&lt;&gt;B309),"Confira a data",IF(NOT(ISNUMBER(C309)),"Confira o valor",IF(C309&lt;=0,"Valor maior que zero",IF(AND(A309&lt;&gt;"Aporte",A309&lt;&gt;"Retirada"),"Escolha um tipo",IF(COUNTIFS(Medios,D309)&lt;&gt;1,"Escolha um meio","OK"))))))))))</f>
        <v/>
      </c>
      <c r="H309" s="34" t="n">
        <f aca="false">IF(G309="OK",C309,0)</f>
        <v>0</v>
      </c>
    </row>
    <row r="310" customFormat="false" ht="25" hidden="false" customHeight="true" outlineLevel="0" collapsed="false">
      <c r="A310" s="31"/>
      <c r="B310" s="32"/>
      <c r="C310" s="33"/>
      <c r="D310" s="31"/>
      <c r="E310" s="31"/>
      <c r="F310" s="31"/>
      <c r="G310" s="36" t="str">
        <f aca="false">IF(COUNTA(A310:F310)=0,"",IF(E310="","Falta o código",IF(E310&lt;&gt;TRIM(E310),"Confira o código",IF(COUNTIFS(DuenoID,E310)&gt;1,"Código repetido",IF(NOT(ISNUMBER(B310)),"Confira a data",IF(OR(B310&lt;1,B310&gt;73415,INT(B310)&lt;&gt;B310),"Confira a data",IF(NOT(ISNUMBER(C310)),"Confira o valor",IF(C310&lt;=0,"Valor maior que zero",IF(AND(A310&lt;&gt;"Aporte",A310&lt;&gt;"Retirada"),"Escolha um tipo",IF(COUNTIFS(Medios,D310)&lt;&gt;1,"Escolha um meio","OK"))))))))))</f>
        <v/>
      </c>
      <c r="H310" s="34" t="n">
        <f aca="false">IF(G310="OK",C310,0)</f>
        <v>0</v>
      </c>
    </row>
    <row r="311" customFormat="false" ht="25" hidden="false" customHeight="true" outlineLevel="0" collapsed="false">
      <c r="A311" s="31"/>
      <c r="B311" s="32"/>
      <c r="C311" s="33"/>
      <c r="D311" s="31"/>
      <c r="E311" s="31"/>
      <c r="F311" s="31"/>
      <c r="G311" s="36" t="str">
        <f aca="false">IF(COUNTA(A311:F311)=0,"",IF(E311="","Falta o código",IF(E311&lt;&gt;TRIM(E311),"Confira o código",IF(COUNTIFS(DuenoID,E311)&gt;1,"Código repetido",IF(NOT(ISNUMBER(B311)),"Confira a data",IF(OR(B311&lt;1,B311&gt;73415,INT(B311)&lt;&gt;B311),"Confira a data",IF(NOT(ISNUMBER(C311)),"Confira o valor",IF(C311&lt;=0,"Valor maior que zero",IF(AND(A311&lt;&gt;"Aporte",A311&lt;&gt;"Retirada"),"Escolha um tipo",IF(COUNTIFS(Medios,D311)&lt;&gt;1,"Escolha um meio","OK"))))))))))</f>
        <v/>
      </c>
      <c r="H311" s="34" t="n">
        <f aca="false">IF(G311="OK",C311,0)</f>
        <v>0</v>
      </c>
    </row>
    <row r="312" customFormat="false" ht="25" hidden="false" customHeight="true" outlineLevel="0" collapsed="false">
      <c r="A312" s="31"/>
      <c r="B312" s="32"/>
      <c r="C312" s="33"/>
      <c r="D312" s="31"/>
      <c r="E312" s="31"/>
      <c r="F312" s="31"/>
      <c r="G312" s="36" t="str">
        <f aca="false">IF(COUNTA(A312:F312)=0,"",IF(E312="","Falta o código",IF(E312&lt;&gt;TRIM(E312),"Confira o código",IF(COUNTIFS(DuenoID,E312)&gt;1,"Código repetido",IF(NOT(ISNUMBER(B312)),"Confira a data",IF(OR(B312&lt;1,B312&gt;73415,INT(B312)&lt;&gt;B312),"Confira a data",IF(NOT(ISNUMBER(C312)),"Confira o valor",IF(C312&lt;=0,"Valor maior que zero",IF(AND(A312&lt;&gt;"Aporte",A312&lt;&gt;"Retirada"),"Escolha um tipo",IF(COUNTIFS(Medios,D312)&lt;&gt;1,"Escolha um meio","OK"))))))))))</f>
        <v/>
      </c>
      <c r="H312" s="34" t="n">
        <f aca="false">IF(G312="OK",C312,0)</f>
        <v>0</v>
      </c>
    </row>
    <row r="313" customFormat="false" ht="25" hidden="false" customHeight="true" outlineLevel="0" collapsed="false">
      <c r="A313" s="31"/>
      <c r="B313" s="32"/>
      <c r="C313" s="33"/>
      <c r="D313" s="31"/>
      <c r="E313" s="31"/>
      <c r="F313" s="31"/>
      <c r="G313" s="36" t="str">
        <f aca="false">IF(COUNTA(A313:F313)=0,"",IF(E313="","Falta o código",IF(E313&lt;&gt;TRIM(E313),"Confira o código",IF(COUNTIFS(DuenoID,E313)&gt;1,"Código repetido",IF(NOT(ISNUMBER(B313)),"Confira a data",IF(OR(B313&lt;1,B313&gt;73415,INT(B313)&lt;&gt;B313),"Confira a data",IF(NOT(ISNUMBER(C313)),"Confira o valor",IF(C313&lt;=0,"Valor maior que zero",IF(AND(A313&lt;&gt;"Aporte",A313&lt;&gt;"Retirada"),"Escolha um tipo",IF(COUNTIFS(Medios,D313)&lt;&gt;1,"Escolha um meio","OK"))))))))))</f>
        <v/>
      </c>
      <c r="H313" s="34" t="n">
        <f aca="false">IF(G313="OK",C313,0)</f>
        <v>0</v>
      </c>
    </row>
    <row r="314" customFormat="false" ht="25" hidden="false" customHeight="true" outlineLevel="0" collapsed="false">
      <c r="A314" s="31"/>
      <c r="B314" s="32"/>
      <c r="C314" s="33"/>
      <c r="D314" s="31"/>
      <c r="E314" s="31"/>
      <c r="F314" s="31"/>
      <c r="G314" s="36" t="str">
        <f aca="false">IF(COUNTA(A314:F314)=0,"",IF(E314="","Falta o código",IF(E314&lt;&gt;TRIM(E314),"Confira o código",IF(COUNTIFS(DuenoID,E314)&gt;1,"Código repetido",IF(NOT(ISNUMBER(B314)),"Confira a data",IF(OR(B314&lt;1,B314&gt;73415,INT(B314)&lt;&gt;B314),"Confira a data",IF(NOT(ISNUMBER(C314)),"Confira o valor",IF(C314&lt;=0,"Valor maior que zero",IF(AND(A314&lt;&gt;"Aporte",A314&lt;&gt;"Retirada"),"Escolha um tipo",IF(COUNTIFS(Medios,D314)&lt;&gt;1,"Escolha um meio","OK"))))))))))</f>
        <v/>
      </c>
      <c r="H314" s="34" t="n">
        <f aca="false">IF(G314="OK",C314,0)</f>
        <v>0</v>
      </c>
    </row>
    <row r="315" customFormat="false" ht="25" hidden="false" customHeight="true" outlineLevel="0" collapsed="false">
      <c r="A315" s="31"/>
      <c r="B315" s="32"/>
      <c r="C315" s="33"/>
      <c r="D315" s="31"/>
      <c r="E315" s="31"/>
      <c r="F315" s="31"/>
      <c r="G315" s="36" t="str">
        <f aca="false">IF(COUNTA(A315:F315)=0,"",IF(E315="","Falta o código",IF(E315&lt;&gt;TRIM(E315),"Confira o código",IF(COUNTIFS(DuenoID,E315)&gt;1,"Código repetido",IF(NOT(ISNUMBER(B315)),"Confira a data",IF(OR(B315&lt;1,B315&gt;73415,INT(B315)&lt;&gt;B315),"Confira a data",IF(NOT(ISNUMBER(C315)),"Confira o valor",IF(C315&lt;=0,"Valor maior que zero",IF(AND(A315&lt;&gt;"Aporte",A315&lt;&gt;"Retirada"),"Escolha um tipo",IF(COUNTIFS(Medios,D315)&lt;&gt;1,"Escolha um meio","OK"))))))))))</f>
        <v/>
      </c>
      <c r="H315" s="34" t="n">
        <f aca="false">IF(G315="OK",C315,0)</f>
        <v>0</v>
      </c>
    </row>
    <row r="316" customFormat="false" ht="25" hidden="false" customHeight="true" outlineLevel="0" collapsed="false">
      <c r="A316" s="31"/>
      <c r="B316" s="32"/>
      <c r="C316" s="33"/>
      <c r="D316" s="31"/>
      <c r="E316" s="31"/>
      <c r="F316" s="31"/>
      <c r="G316" s="36" t="str">
        <f aca="false">IF(COUNTA(A316:F316)=0,"",IF(E316="","Falta o código",IF(E316&lt;&gt;TRIM(E316),"Confira o código",IF(COUNTIFS(DuenoID,E316)&gt;1,"Código repetido",IF(NOT(ISNUMBER(B316)),"Confira a data",IF(OR(B316&lt;1,B316&gt;73415,INT(B316)&lt;&gt;B316),"Confira a data",IF(NOT(ISNUMBER(C316)),"Confira o valor",IF(C316&lt;=0,"Valor maior que zero",IF(AND(A316&lt;&gt;"Aporte",A316&lt;&gt;"Retirada"),"Escolha um tipo",IF(COUNTIFS(Medios,D316)&lt;&gt;1,"Escolha um meio","OK"))))))))))</f>
        <v/>
      </c>
      <c r="H316" s="34" t="n">
        <f aca="false">IF(G316="OK",C316,0)</f>
        <v>0</v>
      </c>
    </row>
    <row r="317" customFormat="false" ht="25" hidden="false" customHeight="true" outlineLevel="0" collapsed="false">
      <c r="A317" s="31"/>
      <c r="B317" s="32"/>
      <c r="C317" s="33"/>
      <c r="D317" s="31"/>
      <c r="E317" s="31"/>
      <c r="F317" s="31"/>
      <c r="G317" s="36" t="str">
        <f aca="false">IF(COUNTA(A317:F317)=0,"",IF(E317="","Falta o código",IF(E317&lt;&gt;TRIM(E317),"Confira o código",IF(COUNTIFS(DuenoID,E317)&gt;1,"Código repetido",IF(NOT(ISNUMBER(B317)),"Confira a data",IF(OR(B317&lt;1,B317&gt;73415,INT(B317)&lt;&gt;B317),"Confira a data",IF(NOT(ISNUMBER(C317)),"Confira o valor",IF(C317&lt;=0,"Valor maior que zero",IF(AND(A317&lt;&gt;"Aporte",A317&lt;&gt;"Retirada"),"Escolha um tipo",IF(COUNTIFS(Medios,D317)&lt;&gt;1,"Escolha um meio","OK"))))))))))</f>
        <v/>
      </c>
      <c r="H317" s="34" t="n">
        <f aca="false">IF(G317="OK",C317,0)</f>
        <v>0</v>
      </c>
    </row>
    <row r="318" customFormat="false" ht="25" hidden="false" customHeight="true" outlineLevel="0" collapsed="false">
      <c r="A318" s="31"/>
      <c r="B318" s="32"/>
      <c r="C318" s="33"/>
      <c r="D318" s="31"/>
      <c r="E318" s="31"/>
      <c r="F318" s="31"/>
      <c r="G318" s="36" t="str">
        <f aca="false">IF(COUNTA(A318:F318)=0,"",IF(E318="","Falta o código",IF(E318&lt;&gt;TRIM(E318),"Confira o código",IF(COUNTIFS(DuenoID,E318)&gt;1,"Código repetido",IF(NOT(ISNUMBER(B318)),"Confira a data",IF(OR(B318&lt;1,B318&gt;73415,INT(B318)&lt;&gt;B318),"Confira a data",IF(NOT(ISNUMBER(C318)),"Confira o valor",IF(C318&lt;=0,"Valor maior que zero",IF(AND(A318&lt;&gt;"Aporte",A318&lt;&gt;"Retirada"),"Escolha um tipo",IF(COUNTIFS(Medios,D318)&lt;&gt;1,"Escolha um meio","OK"))))))))))</f>
        <v/>
      </c>
      <c r="H318" s="34" t="n">
        <f aca="false">IF(G318="OK",C318,0)</f>
        <v>0</v>
      </c>
    </row>
    <row r="319" customFormat="false" ht="25" hidden="false" customHeight="true" outlineLevel="0" collapsed="false">
      <c r="A319" s="31"/>
      <c r="B319" s="32"/>
      <c r="C319" s="33"/>
      <c r="D319" s="31"/>
      <c r="E319" s="31"/>
      <c r="F319" s="31"/>
      <c r="G319" s="36" t="str">
        <f aca="false">IF(COUNTA(A319:F319)=0,"",IF(E319="","Falta o código",IF(E319&lt;&gt;TRIM(E319),"Confira o código",IF(COUNTIFS(DuenoID,E319)&gt;1,"Código repetido",IF(NOT(ISNUMBER(B319)),"Confira a data",IF(OR(B319&lt;1,B319&gt;73415,INT(B319)&lt;&gt;B319),"Confira a data",IF(NOT(ISNUMBER(C319)),"Confira o valor",IF(C319&lt;=0,"Valor maior que zero",IF(AND(A319&lt;&gt;"Aporte",A319&lt;&gt;"Retirada"),"Escolha um tipo",IF(COUNTIFS(Medios,D319)&lt;&gt;1,"Escolha um meio","OK"))))))))))</f>
        <v/>
      </c>
      <c r="H319" s="34" t="n">
        <f aca="false">IF(G319="OK",C319,0)</f>
        <v>0</v>
      </c>
    </row>
    <row r="320" customFormat="false" ht="25" hidden="false" customHeight="true" outlineLevel="0" collapsed="false">
      <c r="A320" s="31"/>
      <c r="B320" s="32"/>
      <c r="C320" s="33"/>
      <c r="D320" s="31"/>
      <c r="E320" s="31"/>
      <c r="F320" s="31"/>
      <c r="G320" s="36" t="str">
        <f aca="false">IF(COUNTA(A320:F320)=0,"",IF(E320="","Falta o código",IF(E320&lt;&gt;TRIM(E320),"Confira o código",IF(COUNTIFS(DuenoID,E320)&gt;1,"Código repetido",IF(NOT(ISNUMBER(B320)),"Confira a data",IF(OR(B320&lt;1,B320&gt;73415,INT(B320)&lt;&gt;B320),"Confira a data",IF(NOT(ISNUMBER(C320)),"Confira o valor",IF(C320&lt;=0,"Valor maior que zero",IF(AND(A320&lt;&gt;"Aporte",A320&lt;&gt;"Retirada"),"Escolha um tipo",IF(COUNTIFS(Medios,D320)&lt;&gt;1,"Escolha um meio","OK"))))))))))</f>
        <v/>
      </c>
      <c r="H320" s="34" t="n">
        <f aca="false">IF(G320="OK",C320,0)</f>
        <v>0</v>
      </c>
    </row>
    <row r="321" customFormat="false" ht="25" hidden="false" customHeight="true" outlineLevel="0" collapsed="false">
      <c r="A321" s="31"/>
      <c r="B321" s="32"/>
      <c r="C321" s="33"/>
      <c r="D321" s="31"/>
      <c r="E321" s="31"/>
      <c r="F321" s="31"/>
      <c r="G321" s="36" t="str">
        <f aca="false">IF(COUNTA(A321:F321)=0,"",IF(E321="","Falta o código",IF(E321&lt;&gt;TRIM(E321),"Confira o código",IF(COUNTIFS(DuenoID,E321)&gt;1,"Código repetido",IF(NOT(ISNUMBER(B321)),"Confira a data",IF(OR(B321&lt;1,B321&gt;73415,INT(B321)&lt;&gt;B321),"Confira a data",IF(NOT(ISNUMBER(C321)),"Confira o valor",IF(C321&lt;=0,"Valor maior que zero",IF(AND(A321&lt;&gt;"Aporte",A321&lt;&gt;"Retirada"),"Escolha um tipo",IF(COUNTIFS(Medios,D321)&lt;&gt;1,"Escolha um meio","OK"))))))))))</f>
        <v/>
      </c>
      <c r="H321" s="34" t="n">
        <f aca="false">IF(G321="OK",C321,0)</f>
        <v>0</v>
      </c>
    </row>
    <row r="322" customFormat="false" ht="25" hidden="false" customHeight="true" outlineLevel="0" collapsed="false">
      <c r="A322" s="31"/>
      <c r="B322" s="32"/>
      <c r="C322" s="33"/>
      <c r="D322" s="31"/>
      <c r="E322" s="31"/>
      <c r="F322" s="31"/>
      <c r="G322" s="36" t="str">
        <f aca="false">IF(COUNTA(A322:F322)=0,"",IF(E322="","Falta o código",IF(E322&lt;&gt;TRIM(E322),"Confira o código",IF(COUNTIFS(DuenoID,E322)&gt;1,"Código repetido",IF(NOT(ISNUMBER(B322)),"Confira a data",IF(OR(B322&lt;1,B322&gt;73415,INT(B322)&lt;&gt;B322),"Confira a data",IF(NOT(ISNUMBER(C322)),"Confira o valor",IF(C322&lt;=0,"Valor maior que zero",IF(AND(A322&lt;&gt;"Aporte",A322&lt;&gt;"Retirada"),"Escolha um tipo",IF(COUNTIFS(Medios,D322)&lt;&gt;1,"Escolha um meio","OK"))))))))))</f>
        <v/>
      </c>
      <c r="H322" s="34" t="n">
        <f aca="false">IF(G322="OK",C322,0)</f>
        <v>0</v>
      </c>
    </row>
    <row r="323" customFormat="false" ht="25" hidden="false" customHeight="true" outlineLevel="0" collapsed="false">
      <c r="A323" s="31"/>
      <c r="B323" s="32"/>
      <c r="C323" s="33"/>
      <c r="D323" s="31"/>
      <c r="E323" s="31"/>
      <c r="F323" s="31"/>
      <c r="G323" s="36" t="str">
        <f aca="false">IF(COUNTA(A323:F323)=0,"",IF(E323="","Falta o código",IF(E323&lt;&gt;TRIM(E323),"Confira o código",IF(COUNTIFS(DuenoID,E323)&gt;1,"Código repetido",IF(NOT(ISNUMBER(B323)),"Confira a data",IF(OR(B323&lt;1,B323&gt;73415,INT(B323)&lt;&gt;B323),"Confira a data",IF(NOT(ISNUMBER(C323)),"Confira o valor",IF(C323&lt;=0,"Valor maior que zero",IF(AND(A323&lt;&gt;"Aporte",A323&lt;&gt;"Retirada"),"Escolha um tipo",IF(COUNTIFS(Medios,D323)&lt;&gt;1,"Escolha um meio","OK"))))))))))</f>
        <v/>
      </c>
      <c r="H323" s="34" t="n">
        <f aca="false">IF(G323="OK",C323,0)</f>
        <v>0</v>
      </c>
    </row>
    <row r="324" customFormat="false" ht="25" hidden="false" customHeight="true" outlineLevel="0" collapsed="false">
      <c r="A324" s="31"/>
      <c r="B324" s="32"/>
      <c r="C324" s="33"/>
      <c r="D324" s="31"/>
      <c r="E324" s="31"/>
      <c r="F324" s="31"/>
      <c r="G324" s="36" t="str">
        <f aca="false">IF(COUNTA(A324:F324)=0,"",IF(E324="","Falta o código",IF(E324&lt;&gt;TRIM(E324),"Confira o código",IF(COUNTIFS(DuenoID,E324)&gt;1,"Código repetido",IF(NOT(ISNUMBER(B324)),"Confira a data",IF(OR(B324&lt;1,B324&gt;73415,INT(B324)&lt;&gt;B324),"Confira a data",IF(NOT(ISNUMBER(C324)),"Confira o valor",IF(C324&lt;=0,"Valor maior que zero",IF(AND(A324&lt;&gt;"Aporte",A324&lt;&gt;"Retirada"),"Escolha um tipo",IF(COUNTIFS(Medios,D324)&lt;&gt;1,"Escolha um meio","OK"))))))))))</f>
        <v/>
      </c>
      <c r="H324" s="34" t="n">
        <f aca="false">IF(G324="OK",C324,0)</f>
        <v>0</v>
      </c>
    </row>
    <row r="325" customFormat="false" ht="25" hidden="false" customHeight="true" outlineLevel="0" collapsed="false">
      <c r="A325" s="31"/>
      <c r="B325" s="32"/>
      <c r="C325" s="33"/>
      <c r="D325" s="31"/>
      <c r="E325" s="31"/>
      <c r="F325" s="31"/>
      <c r="G325" s="36" t="str">
        <f aca="false">IF(COUNTA(A325:F325)=0,"",IF(E325="","Falta o código",IF(E325&lt;&gt;TRIM(E325),"Confira o código",IF(COUNTIFS(DuenoID,E325)&gt;1,"Código repetido",IF(NOT(ISNUMBER(B325)),"Confira a data",IF(OR(B325&lt;1,B325&gt;73415,INT(B325)&lt;&gt;B325),"Confira a data",IF(NOT(ISNUMBER(C325)),"Confira o valor",IF(C325&lt;=0,"Valor maior que zero",IF(AND(A325&lt;&gt;"Aporte",A325&lt;&gt;"Retirada"),"Escolha um tipo",IF(COUNTIFS(Medios,D325)&lt;&gt;1,"Escolha um meio","OK"))))))))))</f>
        <v/>
      </c>
      <c r="H325" s="34" t="n">
        <f aca="false">IF(G325="OK",C325,0)</f>
        <v>0</v>
      </c>
    </row>
    <row r="326" customFormat="false" ht="25" hidden="false" customHeight="true" outlineLevel="0" collapsed="false">
      <c r="A326" s="31"/>
      <c r="B326" s="32"/>
      <c r="C326" s="33"/>
      <c r="D326" s="31"/>
      <c r="E326" s="31"/>
      <c r="F326" s="31"/>
      <c r="G326" s="36" t="str">
        <f aca="false">IF(COUNTA(A326:F326)=0,"",IF(E326="","Falta o código",IF(E326&lt;&gt;TRIM(E326),"Confira o código",IF(COUNTIFS(DuenoID,E326)&gt;1,"Código repetido",IF(NOT(ISNUMBER(B326)),"Confira a data",IF(OR(B326&lt;1,B326&gt;73415,INT(B326)&lt;&gt;B326),"Confira a data",IF(NOT(ISNUMBER(C326)),"Confira o valor",IF(C326&lt;=0,"Valor maior que zero",IF(AND(A326&lt;&gt;"Aporte",A326&lt;&gt;"Retirada"),"Escolha um tipo",IF(COUNTIFS(Medios,D326)&lt;&gt;1,"Escolha um meio","OK"))))))))))</f>
        <v/>
      </c>
      <c r="H326" s="34" t="n">
        <f aca="false">IF(G326="OK",C326,0)</f>
        <v>0</v>
      </c>
    </row>
    <row r="327" customFormat="false" ht="25" hidden="false" customHeight="true" outlineLevel="0" collapsed="false">
      <c r="A327" s="31"/>
      <c r="B327" s="32"/>
      <c r="C327" s="33"/>
      <c r="D327" s="31"/>
      <c r="E327" s="31"/>
      <c r="F327" s="31"/>
      <c r="G327" s="36" t="str">
        <f aca="false">IF(COUNTA(A327:F327)=0,"",IF(E327="","Falta o código",IF(E327&lt;&gt;TRIM(E327),"Confira o código",IF(COUNTIFS(DuenoID,E327)&gt;1,"Código repetido",IF(NOT(ISNUMBER(B327)),"Confira a data",IF(OR(B327&lt;1,B327&gt;73415,INT(B327)&lt;&gt;B327),"Confira a data",IF(NOT(ISNUMBER(C327)),"Confira o valor",IF(C327&lt;=0,"Valor maior que zero",IF(AND(A327&lt;&gt;"Aporte",A327&lt;&gt;"Retirada"),"Escolha um tipo",IF(COUNTIFS(Medios,D327)&lt;&gt;1,"Escolha um meio","OK"))))))))))</f>
        <v/>
      </c>
      <c r="H327" s="34" t="n">
        <f aca="false">IF(G327="OK",C327,0)</f>
        <v>0</v>
      </c>
    </row>
    <row r="328" customFormat="false" ht="25" hidden="false" customHeight="true" outlineLevel="0" collapsed="false">
      <c r="A328" s="31"/>
      <c r="B328" s="32"/>
      <c r="C328" s="33"/>
      <c r="D328" s="31"/>
      <c r="E328" s="31"/>
      <c r="F328" s="31"/>
      <c r="G328" s="36" t="str">
        <f aca="false">IF(COUNTA(A328:F328)=0,"",IF(E328="","Falta o código",IF(E328&lt;&gt;TRIM(E328),"Confira o código",IF(COUNTIFS(DuenoID,E328)&gt;1,"Código repetido",IF(NOT(ISNUMBER(B328)),"Confira a data",IF(OR(B328&lt;1,B328&gt;73415,INT(B328)&lt;&gt;B328),"Confira a data",IF(NOT(ISNUMBER(C328)),"Confira o valor",IF(C328&lt;=0,"Valor maior que zero",IF(AND(A328&lt;&gt;"Aporte",A328&lt;&gt;"Retirada"),"Escolha um tipo",IF(COUNTIFS(Medios,D328)&lt;&gt;1,"Escolha um meio","OK"))))))))))</f>
        <v/>
      </c>
      <c r="H328" s="34" t="n">
        <f aca="false">IF(G328="OK",C328,0)</f>
        <v>0</v>
      </c>
    </row>
    <row r="329" customFormat="false" ht="25" hidden="false" customHeight="true" outlineLevel="0" collapsed="false">
      <c r="A329" s="31"/>
      <c r="B329" s="32"/>
      <c r="C329" s="33"/>
      <c r="D329" s="31"/>
      <c r="E329" s="31"/>
      <c r="F329" s="31"/>
      <c r="G329" s="36" t="str">
        <f aca="false">IF(COUNTA(A329:F329)=0,"",IF(E329="","Falta o código",IF(E329&lt;&gt;TRIM(E329),"Confira o código",IF(COUNTIFS(DuenoID,E329)&gt;1,"Código repetido",IF(NOT(ISNUMBER(B329)),"Confira a data",IF(OR(B329&lt;1,B329&gt;73415,INT(B329)&lt;&gt;B329),"Confira a data",IF(NOT(ISNUMBER(C329)),"Confira o valor",IF(C329&lt;=0,"Valor maior que zero",IF(AND(A329&lt;&gt;"Aporte",A329&lt;&gt;"Retirada"),"Escolha um tipo",IF(COUNTIFS(Medios,D329)&lt;&gt;1,"Escolha um meio","OK"))))))))))</f>
        <v/>
      </c>
      <c r="H329" s="34" t="n">
        <f aca="false">IF(G329="OK",C329,0)</f>
        <v>0</v>
      </c>
    </row>
    <row r="330" customFormat="false" ht="25" hidden="false" customHeight="true" outlineLevel="0" collapsed="false">
      <c r="A330" s="31"/>
      <c r="B330" s="32"/>
      <c r="C330" s="33"/>
      <c r="D330" s="31"/>
      <c r="E330" s="31"/>
      <c r="F330" s="31"/>
      <c r="G330" s="36" t="str">
        <f aca="false">IF(COUNTA(A330:F330)=0,"",IF(E330="","Falta o código",IF(E330&lt;&gt;TRIM(E330),"Confira o código",IF(COUNTIFS(DuenoID,E330)&gt;1,"Código repetido",IF(NOT(ISNUMBER(B330)),"Confira a data",IF(OR(B330&lt;1,B330&gt;73415,INT(B330)&lt;&gt;B330),"Confira a data",IF(NOT(ISNUMBER(C330)),"Confira o valor",IF(C330&lt;=0,"Valor maior que zero",IF(AND(A330&lt;&gt;"Aporte",A330&lt;&gt;"Retirada"),"Escolha um tipo",IF(COUNTIFS(Medios,D330)&lt;&gt;1,"Escolha um meio","OK"))))))))))</f>
        <v/>
      </c>
      <c r="H330" s="34" t="n">
        <f aca="false">IF(G330="OK",C330,0)</f>
        <v>0</v>
      </c>
    </row>
    <row r="331" customFormat="false" ht="25" hidden="false" customHeight="true" outlineLevel="0" collapsed="false">
      <c r="A331" s="31"/>
      <c r="B331" s="32"/>
      <c r="C331" s="33"/>
      <c r="D331" s="31"/>
      <c r="E331" s="31"/>
      <c r="F331" s="31"/>
      <c r="G331" s="36" t="str">
        <f aca="false">IF(COUNTA(A331:F331)=0,"",IF(E331="","Falta o código",IF(E331&lt;&gt;TRIM(E331),"Confira o código",IF(COUNTIFS(DuenoID,E331)&gt;1,"Código repetido",IF(NOT(ISNUMBER(B331)),"Confira a data",IF(OR(B331&lt;1,B331&gt;73415,INT(B331)&lt;&gt;B331),"Confira a data",IF(NOT(ISNUMBER(C331)),"Confira o valor",IF(C331&lt;=0,"Valor maior que zero",IF(AND(A331&lt;&gt;"Aporte",A331&lt;&gt;"Retirada"),"Escolha um tipo",IF(COUNTIFS(Medios,D331)&lt;&gt;1,"Escolha um meio","OK"))))))))))</f>
        <v/>
      </c>
      <c r="H331" s="34" t="n">
        <f aca="false">IF(G331="OK",C331,0)</f>
        <v>0</v>
      </c>
    </row>
    <row r="332" customFormat="false" ht="25" hidden="false" customHeight="true" outlineLevel="0" collapsed="false">
      <c r="A332" s="31"/>
      <c r="B332" s="32"/>
      <c r="C332" s="33"/>
      <c r="D332" s="31"/>
      <c r="E332" s="31"/>
      <c r="F332" s="31"/>
      <c r="G332" s="36" t="str">
        <f aca="false">IF(COUNTA(A332:F332)=0,"",IF(E332="","Falta o código",IF(E332&lt;&gt;TRIM(E332),"Confira o código",IF(COUNTIFS(DuenoID,E332)&gt;1,"Código repetido",IF(NOT(ISNUMBER(B332)),"Confira a data",IF(OR(B332&lt;1,B332&gt;73415,INT(B332)&lt;&gt;B332),"Confira a data",IF(NOT(ISNUMBER(C332)),"Confira o valor",IF(C332&lt;=0,"Valor maior que zero",IF(AND(A332&lt;&gt;"Aporte",A332&lt;&gt;"Retirada"),"Escolha um tipo",IF(COUNTIFS(Medios,D332)&lt;&gt;1,"Escolha um meio","OK"))))))))))</f>
        <v/>
      </c>
      <c r="H332" s="34" t="n">
        <f aca="false">IF(G332="OK",C332,0)</f>
        <v>0</v>
      </c>
    </row>
    <row r="333" customFormat="false" ht="25" hidden="false" customHeight="true" outlineLevel="0" collapsed="false">
      <c r="A333" s="31"/>
      <c r="B333" s="32"/>
      <c r="C333" s="33"/>
      <c r="D333" s="31"/>
      <c r="E333" s="31"/>
      <c r="F333" s="31"/>
      <c r="G333" s="36" t="str">
        <f aca="false">IF(COUNTA(A333:F333)=0,"",IF(E333="","Falta o código",IF(E333&lt;&gt;TRIM(E333),"Confira o código",IF(COUNTIFS(DuenoID,E333)&gt;1,"Código repetido",IF(NOT(ISNUMBER(B333)),"Confira a data",IF(OR(B333&lt;1,B333&gt;73415,INT(B333)&lt;&gt;B333),"Confira a data",IF(NOT(ISNUMBER(C333)),"Confira o valor",IF(C333&lt;=0,"Valor maior que zero",IF(AND(A333&lt;&gt;"Aporte",A333&lt;&gt;"Retirada"),"Escolha um tipo",IF(COUNTIFS(Medios,D333)&lt;&gt;1,"Escolha um meio","OK"))))))))))</f>
        <v/>
      </c>
      <c r="H333" s="34" t="n">
        <f aca="false">IF(G333="OK",C333,0)</f>
        <v>0</v>
      </c>
    </row>
    <row r="334" customFormat="false" ht="25" hidden="false" customHeight="true" outlineLevel="0" collapsed="false">
      <c r="A334" s="31"/>
      <c r="B334" s="32"/>
      <c r="C334" s="33"/>
      <c r="D334" s="31"/>
      <c r="E334" s="31"/>
      <c r="F334" s="31"/>
      <c r="G334" s="36" t="str">
        <f aca="false">IF(COUNTA(A334:F334)=0,"",IF(E334="","Falta o código",IF(E334&lt;&gt;TRIM(E334),"Confira o código",IF(COUNTIFS(DuenoID,E334)&gt;1,"Código repetido",IF(NOT(ISNUMBER(B334)),"Confira a data",IF(OR(B334&lt;1,B334&gt;73415,INT(B334)&lt;&gt;B334),"Confira a data",IF(NOT(ISNUMBER(C334)),"Confira o valor",IF(C334&lt;=0,"Valor maior que zero",IF(AND(A334&lt;&gt;"Aporte",A334&lt;&gt;"Retirada"),"Escolha um tipo",IF(COUNTIFS(Medios,D334)&lt;&gt;1,"Escolha um meio","OK"))))))))))</f>
        <v/>
      </c>
      <c r="H334" s="34" t="n">
        <f aca="false">IF(G334="OK",C334,0)</f>
        <v>0</v>
      </c>
    </row>
    <row r="335" customFormat="false" ht="25" hidden="false" customHeight="true" outlineLevel="0" collapsed="false">
      <c r="A335" s="31"/>
      <c r="B335" s="32"/>
      <c r="C335" s="33"/>
      <c r="D335" s="31"/>
      <c r="E335" s="31"/>
      <c r="F335" s="31"/>
      <c r="G335" s="36" t="str">
        <f aca="false">IF(COUNTA(A335:F335)=0,"",IF(E335="","Falta o código",IF(E335&lt;&gt;TRIM(E335),"Confira o código",IF(COUNTIFS(DuenoID,E335)&gt;1,"Código repetido",IF(NOT(ISNUMBER(B335)),"Confira a data",IF(OR(B335&lt;1,B335&gt;73415,INT(B335)&lt;&gt;B335),"Confira a data",IF(NOT(ISNUMBER(C335)),"Confira o valor",IF(C335&lt;=0,"Valor maior que zero",IF(AND(A335&lt;&gt;"Aporte",A335&lt;&gt;"Retirada"),"Escolha um tipo",IF(COUNTIFS(Medios,D335)&lt;&gt;1,"Escolha um meio","OK"))))))))))</f>
        <v/>
      </c>
      <c r="H335" s="34" t="n">
        <f aca="false">IF(G335="OK",C335,0)</f>
        <v>0</v>
      </c>
    </row>
    <row r="336" customFormat="false" ht="25" hidden="false" customHeight="true" outlineLevel="0" collapsed="false">
      <c r="A336" s="31"/>
      <c r="B336" s="32"/>
      <c r="C336" s="33"/>
      <c r="D336" s="31"/>
      <c r="E336" s="31"/>
      <c r="F336" s="31"/>
      <c r="G336" s="36" t="str">
        <f aca="false">IF(COUNTA(A336:F336)=0,"",IF(E336="","Falta o código",IF(E336&lt;&gt;TRIM(E336),"Confira o código",IF(COUNTIFS(DuenoID,E336)&gt;1,"Código repetido",IF(NOT(ISNUMBER(B336)),"Confira a data",IF(OR(B336&lt;1,B336&gt;73415,INT(B336)&lt;&gt;B336),"Confira a data",IF(NOT(ISNUMBER(C336)),"Confira o valor",IF(C336&lt;=0,"Valor maior que zero",IF(AND(A336&lt;&gt;"Aporte",A336&lt;&gt;"Retirada"),"Escolha um tipo",IF(COUNTIFS(Medios,D336)&lt;&gt;1,"Escolha um meio","OK"))))))))))</f>
        <v/>
      </c>
      <c r="H336" s="34" t="n">
        <f aca="false">IF(G336="OK",C336,0)</f>
        <v>0</v>
      </c>
    </row>
    <row r="337" customFormat="false" ht="25" hidden="false" customHeight="true" outlineLevel="0" collapsed="false">
      <c r="A337" s="31"/>
      <c r="B337" s="32"/>
      <c r="C337" s="33"/>
      <c r="D337" s="31"/>
      <c r="E337" s="31"/>
      <c r="F337" s="31"/>
      <c r="G337" s="36" t="str">
        <f aca="false">IF(COUNTA(A337:F337)=0,"",IF(E337="","Falta o código",IF(E337&lt;&gt;TRIM(E337),"Confira o código",IF(COUNTIFS(DuenoID,E337)&gt;1,"Código repetido",IF(NOT(ISNUMBER(B337)),"Confira a data",IF(OR(B337&lt;1,B337&gt;73415,INT(B337)&lt;&gt;B337),"Confira a data",IF(NOT(ISNUMBER(C337)),"Confira o valor",IF(C337&lt;=0,"Valor maior que zero",IF(AND(A337&lt;&gt;"Aporte",A337&lt;&gt;"Retirada"),"Escolha um tipo",IF(COUNTIFS(Medios,D337)&lt;&gt;1,"Escolha um meio","OK"))))))))))</f>
        <v/>
      </c>
      <c r="H337" s="34" t="n">
        <f aca="false">IF(G337="OK",C337,0)</f>
        <v>0</v>
      </c>
    </row>
    <row r="338" customFormat="false" ht="25" hidden="false" customHeight="true" outlineLevel="0" collapsed="false">
      <c r="A338" s="31"/>
      <c r="B338" s="32"/>
      <c r="C338" s="33"/>
      <c r="D338" s="31"/>
      <c r="E338" s="31"/>
      <c r="F338" s="31"/>
      <c r="G338" s="36" t="str">
        <f aca="false">IF(COUNTA(A338:F338)=0,"",IF(E338="","Falta o código",IF(E338&lt;&gt;TRIM(E338),"Confira o código",IF(COUNTIFS(DuenoID,E338)&gt;1,"Código repetido",IF(NOT(ISNUMBER(B338)),"Confira a data",IF(OR(B338&lt;1,B338&gt;73415,INT(B338)&lt;&gt;B338),"Confira a data",IF(NOT(ISNUMBER(C338)),"Confira o valor",IF(C338&lt;=0,"Valor maior que zero",IF(AND(A338&lt;&gt;"Aporte",A338&lt;&gt;"Retirada"),"Escolha um tipo",IF(COUNTIFS(Medios,D338)&lt;&gt;1,"Escolha um meio","OK"))))))))))</f>
        <v/>
      </c>
      <c r="H338" s="34" t="n">
        <f aca="false">IF(G338="OK",C338,0)</f>
        <v>0</v>
      </c>
    </row>
    <row r="339" customFormat="false" ht="25" hidden="false" customHeight="true" outlineLevel="0" collapsed="false">
      <c r="A339" s="31"/>
      <c r="B339" s="32"/>
      <c r="C339" s="33"/>
      <c r="D339" s="31"/>
      <c r="E339" s="31"/>
      <c r="F339" s="31"/>
      <c r="G339" s="36" t="str">
        <f aca="false">IF(COUNTA(A339:F339)=0,"",IF(E339="","Falta o código",IF(E339&lt;&gt;TRIM(E339),"Confira o código",IF(COUNTIFS(DuenoID,E339)&gt;1,"Código repetido",IF(NOT(ISNUMBER(B339)),"Confira a data",IF(OR(B339&lt;1,B339&gt;73415,INT(B339)&lt;&gt;B339),"Confira a data",IF(NOT(ISNUMBER(C339)),"Confira o valor",IF(C339&lt;=0,"Valor maior que zero",IF(AND(A339&lt;&gt;"Aporte",A339&lt;&gt;"Retirada"),"Escolha um tipo",IF(COUNTIFS(Medios,D339)&lt;&gt;1,"Escolha um meio","OK"))))))))))</f>
        <v/>
      </c>
      <c r="H339" s="34" t="n">
        <f aca="false">IF(G339="OK",C339,0)</f>
        <v>0</v>
      </c>
    </row>
    <row r="340" customFormat="false" ht="25" hidden="false" customHeight="true" outlineLevel="0" collapsed="false">
      <c r="A340" s="31"/>
      <c r="B340" s="32"/>
      <c r="C340" s="33"/>
      <c r="D340" s="31"/>
      <c r="E340" s="31"/>
      <c r="F340" s="31"/>
      <c r="G340" s="36" t="str">
        <f aca="false">IF(COUNTA(A340:F340)=0,"",IF(E340="","Falta o código",IF(E340&lt;&gt;TRIM(E340),"Confira o código",IF(COUNTIFS(DuenoID,E340)&gt;1,"Código repetido",IF(NOT(ISNUMBER(B340)),"Confira a data",IF(OR(B340&lt;1,B340&gt;73415,INT(B340)&lt;&gt;B340),"Confira a data",IF(NOT(ISNUMBER(C340)),"Confira o valor",IF(C340&lt;=0,"Valor maior que zero",IF(AND(A340&lt;&gt;"Aporte",A340&lt;&gt;"Retirada"),"Escolha um tipo",IF(COUNTIFS(Medios,D340)&lt;&gt;1,"Escolha um meio","OK"))))))))))</f>
        <v/>
      </c>
      <c r="H340" s="34" t="n">
        <f aca="false">IF(G340="OK",C340,0)</f>
        <v>0</v>
      </c>
    </row>
    <row r="341" customFormat="false" ht="25" hidden="false" customHeight="true" outlineLevel="0" collapsed="false">
      <c r="A341" s="31"/>
      <c r="B341" s="32"/>
      <c r="C341" s="33"/>
      <c r="D341" s="31"/>
      <c r="E341" s="31"/>
      <c r="F341" s="31"/>
      <c r="G341" s="36" t="str">
        <f aca="false">IF(COUNTA(A341:F341)=0,"",IF(E341="","Falta o código",IF(E341&lt;&gt;TRIM(E341),"Confira o código",IF(COUNTIFS(DuenoID,E341)&gt;1,"Código repetido",IF(NOT(ISNUMBER(B341)),"Confira a data",IF(OR(B341&lt;1,B341&gt;73415,INT(B341)&lt;&gt;B341),"Confira a data",IF(NOT(ISNUMBER(C341)),"Confira o valor",IF(C341&lt;=0,"Valor maior que zero",IF(AND(A341&lt;&gt;"Aporte",A341&lt;&gt;"Retirada"),"Escolha um tipo",IF(COUNTIFS(Medios,D341)&lt;&gt;1,"Escolha um meio","OK"))))))))))</f>
        <v/>
      </c>
      <c r="H341" s="34" t="n">
        <f aca="false">IF(G341="OK",C341,0)</f>
        <v>0</v>
      </c>
    </row>
    <row r="342" customFormat="false" ht="25" hidden="false" customHeight="true" outlineLevel="0" collapsed="false">
      <c r="A342" s="31"/>
      <c r="B342" s="32"/>
      <c r="C342" s="33"/>
      <c r="D342" s="31"/>
      <c r="E342" s="31"/>
      <c r="F342" s="31"/>
      <c r="G342" s="36" t="str">
        <f aca="false">IF(COUNTA(A342:F342)=0,"",IF(E342="","Falta o código",IF(E342&lt;&gt;TRIM(E342),"Confira o código",IF(COUNTIFS(DuenoID,E342)&gt;1,"Código repetido",IF(NOT(ISNUMBER(B342)),"Confira a data",IF(OR(B342&lt;1,B342&gt;73415,INT(B342)&lt;&gt;B342),"Confira a data",IF(NOT(ISNUMBER(C342)),"Confira o valor",IF(C342&lt;=0,"Valor maior que zero",IF(AND(A342&lt;&gt;"Aporte",A342&lt;&gt;"Retirada"),"Escolha um tipo",IF(COUNTIFS(Medios,D342)&lt;&gt;1,"Escolha um meio","OK"))))))))))</f>
        <v/>
      </c>
      <c r="H342" s="34" t="n">
        <f aca="false">IF(G342="OK",C342,0)</f>
        <v>0</v>
      </c>
    </row>
    <row r="343" customFormat="false" ht="25" hidden="false" customHeight="true" outlineLevel="0" collapsed="false">
      <c r="A343" s="31"/>
      <c r="B343" s="32"/>
      <c r="C343" s="33"/>
      <c r="D343" s="31"/>
      <c r="E343" s="31"/>
      <c r="F343" s="31"/>
      <c r="G343" s="36" t="str">
        <f aca="false">IF(COUNTA(A343:F343)=0,"",IF(E343="","Falta o código",IF(E343&lt;&gt;TRIM(E343),"Confira o código",IF(COUNTIFS(DuenoID,E343)&gt;1,"Código repetido",IF(NOT(ISNUMBER(B343)),"Confira a data",IF(OR(B343&lt;1,B343&gt;73415,INT(B343)&lt;&gt;B343),"Confira a data",IF(NOT(ISNUMBER(C343)),"Confira o valor",IF(C343&lt;=0,"Valor maior que zero",IF(AND(A343&lt;&gt;"Aporte",A343&lt;&gt;"Retirada"),"Escolha um tipo",IF(COUNTIFS(Medios,D343)&lt;&gt;1,"Escolha um meio","OK"))))))))))</f>
        <v/>
      </c>
      <c r="H343" s="34" t="n">
        <f aca="false">IF(G343="OK",C343,0)</f>
        <v>0</v>
      </c>
    </row>
    <row r="344" customFormat="false" ht="25" hidden="false" customHeight="true" outlineLevel="0" collapsed="false">
      <c r="A344" s="31"/>
      <c r="B344" s="32"/>
      <c r="C344" s="33"/>
      <c r="D344" s="31"/>
      <c r="E344" s="31"/>
      <c r="F344" s="31"/>
      <c r="G344" s="36" t="str">
        <f aca="false">IF(COUNTA(A344:F344)=0,"",IF(E344="","Falta o código",IF(E344&lt;&gt;TRIM(E344),"Confira o código",IF(COUNTIFS(DuenoID,E344)&gt;1,"Código repetido",IF(NOT(ISNUMBER(B344)),"Confira a data",IF(OR(B344&lt;1,B344&gt;73415,INT(B344)&lt;&gt;B344),"Confira a data",IF(NOT(ISNUMBER(C344)),"Confira o valor",IF(C344&lt;=0,"Valor maior que zero",IF(AND(A344&lt;&gt;"Aporte",A344&lt;&gt;"Retirada"),"Escolha um tipo",IF(COUNTIFS(Medios,D344)&lt;&gt;1,"Escolha um meio","OK"))))))))))</f>
        <v/>
      </c>
      <c r="H344" s="34" t="n">
        <f aca="false">IF(G344="OK",C344,0)</f>
        <v>0</v>
      </c>
    </row>
    <row r="345" customFormat="false" ht="25" hidden="false" customHeight="true" outlineLevel="0" collapsed="false">
      <c r="A345" s="31"/>
      <c r="B345" s="32"/>
      <c r="C345" s="33"/>
      <c r="D345" s="31"/>
      <c r="E345" s="31"/>
      <c r="F345" s="31"/>
      <c r="G345" s="36" t="str">
        <f aca="false">IF(COUNTA(A345:F345)=0,"",IF(E345="","Falta o código",IF(E345&lt;&gt;TRIM(E345),"Confira o código",IF(COUNTIFS(DuenoID,E345)&gt;1,"Código repetido",IF(NOT(ISNUMBER(B345)),"Confira a data",IF(OR(B345&lt;1,B345&gt;73415,INT(B345)&lt;&gt;B345),"Confira a data",IF(NOT(ISNUMBER(C345)),"Confira o valor",IF(C345&lt;=0,"Valor maior que zero",IF(AND(A345&lt;&gt;"Aporte",A345&lt;&gt;"Retirada"),"Escolha um tipo",IF(COUNTIFS(Medios,D345)&lt;&gt;1,"Escolha um meio","OK"))))))))))</f>
        <v/>
      </c>
      <c r="H345" s="34" t="n">
        <f aca="false">IF(G345="OK",C345,0)</f>
        <v>0</v>
      </c>
    </row>
    <row r="346" customFormat="false" ht="25" hidden="false" customHeight="true" outlineLevel="0" collapsed="false">
      <c r="A346" s="31"/>
      <c r="B346" s="32"/>
      <c r="C346" s="33"/>
      <c r="D346" s="31"/>
      <c r="E346" s="31"/>
      <c r="F346" s="31"/>
      <c r="G346" s="36" t="str">
        <f aca="false">IF(COUNTA(A346:F346)=0,"",IF(E346="","Falta o código",IF(E346&lt;&gt;TRIM(E346),"Confira o código",IF(COUNTIFS(DuenoID,E346)&gt;1,"Código repetido",IF(NOT(ISNUMBER(B346)),"Confira a data",IF(OR(B346&lt;1,B346&gt;73415,INT(B346)&lt;&gt;B346),"Confira a data",IF(NOT(ISNUMBER(C346)),"Confira o valor",IF(C346&lt;=0,"Valor maior que zero",IF(AND(A346&lt;&gt;"Aporte",A346&lt;&gt;"Retirada"),"Escolha um tipo",IF(COUNTIFS(Medios,D346)&lt;&gt;1,"Escolha um meio","OK"))))))))))</f>
        <v/>
      </c>
      <c r="H346" s="34" t="n">
        <f aca="false">IF(G346="OK",C346,0)</f>
        <v>0</v>
      </c>
    </row>
    <row r="347" customFormat="false" ht="25" hidden="false" customHeight="true" outlineLevel="0" collapsed="false">
      <c r="A347" s="31"/>
      <c r="B347" s="32"/>
      <c r="C347" s="33"/>
      <c r="D347" s="31"/>
      <c r="E347" s="31"/>
      <c r="F347" s="31"/>
      <c r="G347" s="36" t="str">
        <f aca="false">IF(COUNTA(A347:F347)=0,"",IF(E347="","Falta o código",IF(E347&lt;&gt;TRIM(E347),"Confira o código",IF(COUNTIFS(DuenoID,E347)&gt;1,"Código repetido",IF(NOT(ISNUMBER(B347)),"Confira a data",IF(OR(B347&lt;1,B347&gt;73415,INT(B347)&lt;&gt;B347),"Confira a data",IF(NOT(ISNUMBER(C347)),"Confira o valor",IF(C347&lt;=0,"Valor maior que zero",IF(AND(A347&lt;&gt;"Aporte",A347&lt;&gt;"Retirada"),"Escolha um tipo",IF(COUNTIFS(Medios,D347)&lt;&gt;1,"Escolha um meio","OK"))))))))))</f>
        <v/>
      </c>
      <c r="H347" s="34" t="n">
        <f aca="false">IF(G347="OK",C347,0)</f>
        <v>0</v>
      </c>
    </row>
    <row r="348" customFormat="false" ht="25" hidden="false" customHeight="true" outlineLevel="0" collapsed="false">
      <c r="A348" s="31"/>
      <c r="B348" s="32"/>
      <c r="C348" s="33"/>
      <c r="D348" s="31"/>
      <c r="E348" s="31"/>
      <c r="F348" s="31"/>
      <c r="G348" s="36" t="str">
        <f aca="false">IF(COUNTA(A348:F348)=0,"",IF(E348="","Falta o código",IF(E348&lt;&gt;TRIM(E348),"Confira o código",IF(COUNTIFS(DuenoID,E348)&gt;1,"Código repetido",IF(NOT(ISNUMBER(B348)),"Confira a data",IF(OR(B348&lt;1,B348&gt;73415,INT(B348)&lt;&gt;B348),"Confira a data",IF(NOT(ISNUMBER(C348)),"Confira o valor",IF(C348&lt;=0,"Valor maior que zero",IF(AND(A348&lt;&gt;"Aporte",A348&lt;&gt;"Retirada"),"Escolha um tipo",IF(COUNTIFS(Medios,D348)&lt;&gt;1,"Escolha um meio","OK"))))))))))</f>
        <v/>
      </c>
      <c r="H348" s="34" t="n">
        <f aca="false">IF(G348="OK",C348,0)</f>
        <v>0</v>
      </c>
    </row>
    <row r="349" customFormat="false" ht="25" hidden="false" customHeight="true" outlineLevel="0" collapsed="false">
      <c r="A349" s="31"/>
      <c r="B349" s="32"/>
      <c r="C349" s="33"/>
      <c r="D349" s="31"/>
      <c r="E349" s="31"/>
      <c r="F349" s="31"/>
      <c r="G349" s="36" t="str">
        <f aca="false">IF(COUNTA(A349:F349)=0,"",IF(E349="","Falta o código",IF(E349&lt;&gt;TRIM(E349),"Confira o código",IF(COUNTIFS(DuenoID,E349)&gt;1,"Código repetido",IF(NOT(ISNUMBER(B349)),"Confira a data",IF(OR(B349&lt;1,B349&gt;73415,INT(B349)&lt;&gt;B349),"Confira a data",IF(NOT(ISNUMBER(C349)),"Confira o valor",IF(C349&lt;=0,"Valor maior que zero",IF(AND(A349&lt;&gt;"Aporte",A349&lt;&gt;"Retirada"),"Escolha um tipo",IF(COUNTIFS(Medios,D349)&lt;&gt;1,"Escolha um meio","OK"))))))))))</f>
        <v/>
      </c>
      <c r="H349" s="34" t="n">
        <f aca="false">IF(G349="OK",C349,0)</f>
        <v>0</v>
      </c>
    </row>
    <row r="350" customFormat="false" ht="25" hidden="false" customHeight="true" outlineLevel="0" collapsed="false">
      <c r="A350" s="31"/>
      <c r="B350" s="32"/>
      <c r="C350" s="33"/>
      <c r="D350" s="31"/>
      <c r="E350" s="31"/>
      <c r="F350" s="31"/>
      <c r="G350" s="36" t="str">
        <f aca="false">IF(COUNTA(A350:F350)=0,"",IF(E350="","Falta o código",IF(E350&lt;&gt;TRIM(E350),"Confira o código",IF(COUNTIFS(DuenoID,E350)&gt;1,"Código repetido",IF(NOT(ISNUMBER(B350)),"Confira a data",IF(OR(B350&lt;1,B350&gt;73415,INT(B350)&lt;&gt;B350),"Confira a data",IF(NOT(ISNUMBER(C350)),"Confira o valor",IF(C350&lt;=0,"Valor maior que zero",IF(AND(A350&lt;&gt;"Aporte",A350&lt;&gt;"Retirada"),"Escolha um tipo",IF(COUNTIFS(Medios,D350)&lt;&gt;1,"Escolha um meio","OK"))))))))))</f>
        <v/>
      </c>
      <c r="H350" s="34" t="n">
        <f aca="false">IF(G350="OK",C350,0)</f>
        <v>0</v>
      </c>
    </row>
    <row r="351" customFormat="false" ht="25" hidden="false" customHeight="true" outlineLevel="0" collapsed="false">
      <c r="A351" s="31"/>
      <c r="B351" s="32"/>
      <c r="C351" s="33"/>
      <c r="D351" s="31"/>
      <c r="E351" s="31"/>
      <c r="F351" s="31"/>
      <c r="G351" s="36" t="str">
        <f aca="false">IF(COUNTA(A351:F351)=0,"",IF(E351="","Falta o código",IF(E351&lt;&gt;TRIM(E351),"Confira o código",IF(COUNTIFS(DuenoID,E351)&gt;1,"Código repetido",IF(NOT(ISNUMBER(B351)),"Confira a data",IF(OR(B351&lt;1,B351&gt;73415,INT(B351)&lt;&gt;B351),"Confira a data",IF(NOT(ISNUMBER(C351)),"Confira o valor",IF(C351&lt;=0,"Valor maior que zero",IF(AND(A351&lt;&gt;"Aporte",A351&lt;&gt;"Retirada"),"Escolha um tipo",IF(COUNTIFS(Medios,D351)&lt;&gt;1,"Escolha um meio","OK"))))))))))</f>
        <v/>
      </c>
      <c r="H351" s="34" t="n">
        <f aca="false">IF(G351="OK",C351,0)</f>
        <v>0</v>
      </c>
    </row>
    <row r="352" customFormat="false" ht="25" hidden="false" customHeight="true" outlineLevel="0" collapsed="false">
      <c r="A352" s="31"/>
      <c r="B352" s="32"/>
      <c r="C352" s="33"/>
      <c r="D352" s="31"/>
      <c r="E352" s="31"/>
      <c r="F352" s="31"/>
      <c r="G352" s="36" t="str">
        <f aca="false">IF(COUNTA(A352:F352)=0,"",IF(E352="","Falta o código",IF(E352&lt;&gt;TRIM(E352),"Confira o código",IF(COUNTIFS(DuenoID,E352)&gt;1,"Código repetido",IF(NOT(ISNUMBER(B352)),"Confira a data",IF(OR(B352&lt;1,B352&gt;73415,INT(B352)&lt;&gt;B352),"Confira a data",IF(NOT(ISNUMBER(C352)),"Confira o valor",IF(C352&lt;=0,"Valor maior que zero",IF(AND(A352&lt;&gt;"Aporte",A352&lt;&gt;"Retirada"),"Escolha um tipo",IF(COUNTIFS(Medios,D352)&lt;&gt;1,"Escolha um meio","OK"))))))))))</f>
        <v/>
      </c>
      <c r="H352" s="34" t="n">
        <f aca="false">IF(G352="OK",C352,0)</f>
        <v>0</v>
      </c>
    </row>
    <row r="353" customFormat="false" ht="25" hidden="false" customHeight="true" outlineLevel="0" collapsed="false">
      <c r="A353" s="31"/>
      <c r="B353" s="32"/>
      <c r="C353" s="33"/>
      <c r="D353" s="31"/>
      <c r="E353" s="31"/>
      <c r="F353" s="31"/>
      <c r="G353" s="36" t="str">
        <f aca="false">IF(COUNTA(A353:F353)=0,"",IF(E353="","Falta o código",IF(E353&lt;&gt;TRIM(E353),"Confira o código",IF(COUNTIFS(DuenoID,E353)&gt;1,"Código repetido",IF(NOT(ISNUMBER(B353)),"Confira a data",IF(OR(B353&lt;1,B353&gt;73415,INT(B353)&lt;&gt;B353),"Confira a data",IF(NOT(ISNUMBER(C353)),"Confira o valor",IF(C353&lt;=0,"Valor maior que zero",IF(AND(A353&lt;&gt;"Aporte",A353&lt;&gt;"Retirada"),"Escolha um tipo",IF(COUNTIFS(Medios,D353)&lt;&gt;1,"Escolha um meio","OK"))))))))))</f>
        <v/>
      </c>
      <c r="H353" s="34" t="n">
        <f aca="false">IF(G353="OK",C353,0)</f>
        <v>0</v>
      </c>
    </row>
    <row r="354" customFormat="false" ht="25" hidden="false" customHeight="true" outlineLevel="0" collapsed="false">
      <c r="A354" s="31"/>
      <c r="B354" s="32"/>
      <c r="C354" s="33"/>
      <c r="D354" s="31"/>
      <c r="E354" s="31"/>
      <c r="F354" s="31"/>
      <c r="G354" s="36" t="str">
        <f aca="false">IF(COUNTA(A354:F354)=0,"",IF(E354="","Falta o código",IF(E354&lt;&gt;TRIM(E354),"Confira o código",IF(COUNTIFS(DuenoID,E354)&gt;1,"Código repetido",IF(NOT(ISNUMBER(B354)),"Confira a data",IF(OR(B354&lt;1,B354&gt;73415,INT(B354)&lt;&gt;B354),"Confira a data",IF(NOT(ISNUMBER(C354)),"Confira o valor",IF(C354&lt;=0,"Valor maior que zero",IF(AND(A354&lt;&gt;"Aporte",A354&lt;&gt;"Retirada"),"Escolha um tipo",IF(COUNTIFS(Medios,D354)&lt;&gt;1,"Escolha um meio","OK"))))))))))</f>
        <v/>
      </c>
      <c r="H354" s="34" t="n">
        <f aca="false">IF(G354="OK",C354,0)</f>
        <v>0</v>
      </c>
    </row>
    <row r="355" customFormat="false" ht="25" hidden="false" customHeight="true" outlineLevel="0" collapsed="false">
      <c r="A355" s="31"/>
      <c r="B355" s="32"/>
      <c r="C355" s="33"/>
      <c r="D355" s="31"/>
      <c r="E355" s="31"/>
      <c r="F355" s="31"/>
      <c r="G355" s="36" t="str">
        <f aca="false">IF(COUNTA(A355:F355)=0,"",IF(E355="","Falta o código",IF(E355&lt;&gt;TRIM(E355),"Confira o código",IF(COUNTIFS(DuenoID,E355)&gt;1,"Código repetido",IF(NOT(ISNUMBER(B355)),"Confira a data",IF(OR(B355&lt;1,B355&gt;73415,INT(B355)&lt;&gt;B355),"Confira a data",IF(NOT(ISNUMBER(C355)),"Confira o valor",IF(C355&lt;=0,"Valor maior que zero",IF(AND(A355&lt;&gt;"Aporte",A355&lt;&gt;"Retirada"),"Escolha um tipo",IF(COUNTIFS(Medios,D355)&lt;&gt;1,"Escolha um meio","OK"))))))))))</f>
        <v/>
      </c>
      <c r="H355" s="34" t="n">
        <f aca="false">IF(G355="OK",C355,0)</f>
        <v>0</v>
      </c>
    </row>
    <row r="356" customFormat="false" ht="25" hidden="false" customHeight="true" outlineLevel="0" collapsed="false">
      <c r="A356" s="31"/>
      <c r="B356" s="32"/>
      <c r="C356" s="33"/>
      <c r="D356" s="31"/>
      <c r="E356" s="31"/>
      <c r="F356" s="31"/>
      <c r="G356" s="36" t="str">
        <f aca="false">IF(COUNTA(A356:F356)=0,"",IF(E356="","Falta o código",IF(E356&lt;&gt;TRIM(E356),"Confira o código",IF(COUNTIFS(DuenoID,E356)&gt;1,"Código repetido",IF(NOT(ISNUMBER(B356)),"Confira a data",IF(OR(B356&lt;1,B356&gt;73415,INT(B356)&lt;&gt;B356),"Confira a data",IF(NOT(ISNUMBER(C356)),"Confira o valor",IF(C356&lt;=0,"Valor maior que zero",IF(AND(A356&lt;&gt;"Aporte",A356&lt;&gt;"Retirada"),"Escolha um tipo",IF(COUNTIFS(Medios,D356)&lt;&gt;1,"Escolha um meio","OK"))))))))))</f>
        <v/>
      </c>
      <c r="H356" s="34" t="n">
        <f aca="false">IF(G356="OK",C356,0)</f>
        <v>0</v>
      </c>
    </row>
    <row r="357" customFormat="false" ht="25" hidden="false" customHeight="true" outlineLevel="0" collapsed="false">
      <c r="A357" s="31"/>
      <c r="B357" s="32"/>
      <c r="C357" s="33"/>
      <c r="D357" s="31"/>
      <c r="E357" s="31"/>
      <c r="F357" s="31"/>
      <c r="G357" s="36" t="str">
        <f aca="false">IF(COUNTA(A357:F357)=0,"",IF(E357="","Falta o código",IF(E357&lt;&gt;TRIM(E357),"Confira o código",IF(COUNTIFS(DuenoID,E357)&gt;1,"Código repetido",IF(NOT(ISNUMBER(B357)),"Confira a data",IF(OR(B357&lt;1,B357&gt;73415,INT(B357)&lt;&gt;B357),"Confira a data",IF(NOT(ISNUMBER(C357)),"Confira o valor",IF(C357&lt;=0,"Valor maior que zero",IF(AND(A357&lt;&gt;"Aporte",A357&lt;&gt;"Retirada"),"Escolha um tipo",IF(COUNTIFS(Medios,D357)&lt;&gt;1,"Escolha um meio","OK"))))))))))</f>
        <v/>
      </c>
      <c r="H357" s="34" t="n">
        <f aca="false">IF(G357="OK",C357,0)</f>
        <v>0</v>
      </c>
    </row>
    <row r="358" customFormat="false" ht="25" hidden="false" customHeight="true" outlineLevel="0" collapsed="false">
      <c r="A358" s="31"/>
      <c r="B358" s="32"/>
      <c r="C358" s="33"/>
      <c r="D358" s="31"/>
      <c r="E358" s="31"/>
      <c r="F358" s="31"/>
      <c r="G358" s="36" t="str">
        <f aca="false">IF(COUNTA(A358:F358)=0,"",IF(E358="","Falta o código",IF(E358&lt;&gt;TRIM(E358),"Confira o código",IF(COUNTIFS(DuenoID,E358)&gt;1,"Código repetido",IF(NOT(ISNUMBER(B358)),"Confira a data",IF(OR(B358&lt;1,B358&gt;73415,INT(B358)&lt;&gt;B358),"Confira a data",IF(NOT(ISNUMBER(C358)),"Confira o valor",IF(C358&lt;=0,"Valor maior que zero",IF(AND(A358&lt;&gt;"Aporte",A358&lt;&gt;"Retirada"),"Escolha um tipo",IF(COUNTIFS(Medios,D358)&lt;&gt;1,"Escolha um meio","OK"))))))))))</f>
        <v/>
      </c>
      <c r="H358" s="34" t="n">
        <f aca="false">IF(G358="OK",C358,0)</f>
        <v>0</v>
      </c>
    </row>
    <row r="359" customFormat="false" ht="25" hidden="false" customHeight="true" outlineLevel="0" collapsed="false">
      <c r="A359" s="31"/>
      <c r="B359" s="32"/>
      <c r="C359" s="33"/>
      <c r="D359" s="31"/>
      <c r="E359" s="31"/>
      <c r="F359" s="31"/>
      <c r="G359" s="36" t="str">
        <f aca="false">IF(COUNTA(A359:F359)=0,"",IF(E359="","Falta o código",IF(E359&lt;&gt;TRIM(E359),"Confira o código",IF(COUNTIFS(DuenoID,E359)&gt;1,"Código repetido",IF(NOT(ISNUMBER(B359)),"Confira a data",IF(OR(B359&lt;1,B359&gt;73415,INT(B359)&lt;&gt;B359),"Confira a data",IF(NOT(ISNUMBER(C359)),"Confira o valor",IF(C359&lt;=0,"Valor maior que zero",IF(AND(A359&lt;&gt;"Aporte",A359&lt;&gt;"Retirada"),"Escolha um tipo",IF(COUNTIFS(Medios,D359)&lt;&gt;1,"Escolha um meio","OK"))))))))))</f>
        <v/>
      </c>
      <c r="H359" s="34" t="n">
        <f aca="false">IF(G359="OK",C359,0)</f>
        <v>0</v>
      </c>
    </row>
    <row r="360" customFormat="false" ht="25" hidden="false" customHeight="true" outlineLevel="0" collapsed="false">
      <c r="A360" s="31"/>
      <c r="B360" s="32"/>
      <c r="C360" s="33"/>
      <c r="D360" s="31"/>
      <c r="E360" s="31"/>
      <c r="F360" s="31"/>
      <c r="G360" s="36" t="str">
        <f aca="false">IF(COUNTA(A360:F360)=0,"",IF(E360="","Falta o código",IF(E360&lt;&gt;TRIM(E360),"Confira o código",IF(COUNTIFS(DuenoID,E360)&gt;1,"Código repetido",IF(NOT(ISNUMBER(B360)),"Confira a data",IF(OR(B360&lt;1,B360&gt;73415,INT(B360)&lt;&gt;B360),"Confira a data",IF(NOT(ISNUMBER(C360)),"Confira o valor",IF(C360&lt;=0,"Valor maior que zero",IF(AND(A360&lt;&gt;"Aporte",A360&lt;&gt;"Retirada"),"Escolha um tipo",IF(COUNTIFS(Medios,D360)&lt;&gt;1,"Escolha um meio","OK"))))))))))</f>
        <v/>
      </c>
      <c r="H360" s="34" t="n">
        <f aca="false">IF(G360="OK",C360,0)</f>
        <v>0</v>
      </c>
    </row>
    <row r="361" customFormat="false" ht="25" hidden="false" customHeight="true" outlineLevel="0" collapsed="false">
      <c r="A361" s="31"/>
      <c r="B361" s="32"/>
      <c r="C361" s="33"/>
      <c r="D361" s="31"/>
      <c r="E361" s="31"/>
      <c r="F361" s="31"/>
      <c r="G361" s="36" t="str">
        <f aca="false">IF(COUNTA(A361:F361)=0,"",IF(E361="","Falta o código",IF(E361&lt;&gt;TRIM(E361),"Confira o código",IF(COUNTIFS(DuenoID,E361)&gt;1,"Código repetido",IF(NOT(ISNUMBER(B361)),"Confira a data",IF(OR(B361&lt;1,B361&gt;73415,INT(B361)&lt;&gt;B361),"Confira a data",IF(NOT(ISNUMBER(C361)),"Confira o valor",IF(C361&lt;=0,"Valor maior que zero",IF(AND(A361&lt;&gt;"Aporte",A361&lt;&gt;"Retirada"),"Escolha um tipo",IF(COUNTIFS(Medios,D361)&lt;&gt;1,"Escolha um meio","OK"))))))))))</f>
        <v/>
      </c>
      <c r="H361" s="34" t="n">
        <f aca="false">IF(G361="OK",C361,0)</f>
        <v>0</v>
      </c>
    </row>
    <row r="362" customFormat="false" ht="25" hidden="false" customHeight="true" outlineLevel="0" collapsed="false">
      <c r="A362" s="31"/>
      <c r="B362" s="32"/>
      <c r="C362" s="33"/>
      <c r="D362" s="31"/>
      <c r="E362" s="31"/>
      <c r="F362" s="31"/>
      <c r="G362" s="36" t="str">
        <f aca="false">IF(COUNTA(A362:F362)=0,"",IF(E362="","Falta o código",IF(E362&lt;&gt;TRIM(E362),"Confira o código",IF(COUNTIFS(DuenoID,E362)&gt;1,"Código repetido",IF(NOT(ISNUMBER(B362)),"Confira a data",IF(OR(B362&lt;1,B362&gt;73415,INT(B362)&lt;&gt;B362),"Confira a data",IF(NOT(ISNUMBER(C362)),"Confira o valor",IF(C362&lt;=0,"Valor maior que zero",IF(AND(A362&lt;&gt;"Aporte",A362&lt;&gt;"Retirada"),"Escolha um tipo",IF(COUNTIFS(Medios,D362)&lt;&gt;1,"Escolha um meio","OK"))))))))))</f>
        <v/>
      </c>
      <c r="H362" s="34" t="n">
        <f aca="false">IF(G362="OK",C362,0)</f>
        <v>0</v>
      </c>
    </row>
    <row r="363" customFormat="false" ht="25" hidden="false" customHeight="true" outlineLevel="0" collapsed="false">
      <c r="A363" s="31"/>
      <c r="B363" s="32"/>
      <c r="C363" s="33"/>
      <c r="D363" s="31"/>
      <c r="E363" s="31"/>
      <c r="F363" s="31"/>
      <c r="G363" s="36" t="str">
        <f aca="false">IF(COUNTA(A363:F363)=0,"",IF(E363="","Falta o código",IF(E363&lt;&gt;TRIM(E363),"Confira o código",IF(COUNTIFS(DuenoID,E363)&gt;1,"Código repetido",IF(NOT(ISNUMBER(B363)),"Confira a data",IF(OR(B363&lt;1,B363&gt;73415,INT(B363)&lt;&gt;B363),"Confira a data",IF(NOT(ISNUMBER(C363)),"Confira o valor",IF(C363&lt;=0,"Valor maior que zero",IF(AND(A363&lt;&gt;"Aporte",A363&lt;&gt;"Retirada"),"Escolha um tipo",IF(COUNTIFS(Medios,D363)&lt;&gt;1,"Escolha um meio","OK"))))))))))</f>
        <v/>
      </c>
      <c r="H363" s="34" t="n">
        <f aca="false">IF(G363="OK",C363,0)</f>
        <v>0</v>
      </c>
    </row>
    <row r="364" customFormat="false" ht="25" hidden="false" customHeight="true" outlineLevel="0" collapsed="false">
      <c r="A364" s="31"/>
      <c r="B364" s="32"/>
      <c r="C364" s="33"/>
      <c r="D364" s="31"/>
      <c r="E364" s="31"/>
      <c r="F364" s="31"/>
      <c r="G364" s="36" t="str">
        <f aca="false">IF(COUNTA(A364:F364)=0,"",IF(E364="","Falta o código",IF(E364&lt;&gt;TRIM(E364),"Confira o código",IF(COUNTIFS(DuenoID,E364)&gt;1,"Código repetido",IF(NOT(ISNUMBER(B364)),"Confira a data",IF(OR(B364&lt;1,B364&gt;73415,INT(B364)&lt;&gt;B364),"Confira a data",IF(NOT(ISNUMBER(C364)),"Confira o valor",IF(C364&lt;=0,"Valor maior que zero",IF(AND(A364&lt;&gt;"Aporte",A364&lt;&gt;"Retirada"),"Escolha um tipo",IF(COUNTIFS(Medios,D364)&lt;&gt;1,"Escolha um meio","OK"))))))))))</f>
        <v/>
      </c>
      <c r="H364" s="34" t="n">
        <f aca="false">IF(G364="OK",C364,0)</f>
        <v>0</v>
      </c>
    </row>
    <row r="365" customFormat="false" ht="25" hidden="false" customHeight="true" outlineLevel="0" collapsed="false">
      <c r="A365" s="31"/>
      <c r="B365" s="32"/>
      <c r="C365" s="33"/>
      <c r="D365" s="31"/>
      <c r="E365" s="31"/>
      <c r="F365" s="31"/>
      <c r="G365" s="36" t="str">
        <f aca="false">IF(COUNTA(A365:F365)=0,"",IF(E365="","Falta o código",IF(E365&lt;&gt;TRIM(E365),"Confira o código",IF(COUNTIFS(DuenoID,E365)&gt;1,"Código repetido",IF(NOT(ISNUMBER(B365)),"Confira a data",IF(OR(B365&lt;1,B365&gt;73415,INT(B365)&lt;&gt;B365),"Confira a data",IF(NOT(ISNUMBER(C365)),"Confira o valor",IF(C365&lt;=0,"Valor maior que zero",IF(AND(A365&lt;&gt;"Aporte",A365&lt;&gt;"Retirada"),"Escolha um tipo",IF(COUNTIFS(Medios,D365)&lt;&gt;1,"Escolha um meio","OK"))))))))))</f>
        <v/>
      </c>
      <c r="H365" s="34" t="n">
        <f aca="false">IF(G365="OK",C365,0)</f>
        <v>0</v>
      </c>
    </row>
    <row r="366" customFormat="false" ht="25" hidden="false" customHeight="true" outlineLevel="0" collapsed="false">
      <c r="A366" s="31"/>
      <c r="B366" s="32"/>
      <c r="C366" s="33"/>
      <c r="D366" s="31"/>
      <c r="E366" s="31"/>
      <c r="F366" s="31"/>
      <c r="G366" s="36" t="str">
        <f aca="false">IF(COUNTA(A366:F366)=0,"",IF(E366="","Falta o código",IF(E366&lt;&gt;TRIM(E366),"Confira o código",IF(COUNTIFS(DuenoID,E366)&gt;1,"Código repetido",IF(NOT(ISNUMBER(B366)),"Confira a data",IF(OR(B366&lt;1,B366&gt;73415,INT(B366)&lt;&gt;B366),"Confira a data",IF(NOT(ISNUMBER(C366)),"Confira o valor",IF(C366&lt;=0,"Valor maior que zero",IF(AND(A366&lt;&gt;"Aporte",A366&lt;&gt;"Retirada"),"Escolha um tipo",IF(COUNTIFS(Medios,D366)&lt;&gt;1,"Escolha um meio","OK"))))))))))</f>
        <v/>
      </c>
      <c r="H366" s="34" t="n">
        <f aca="false">IF(G366="OK",C366,0)</f>
        <v>0</v>
      </c>
    </row>
    <row r="367" customFormat="false" ht="25" hidden="false" customHeight="true" outlineLevel="0" collapsed="false">
      <c r="A367" s="31"/>
      <c r="B367" s="32"/>
      <c r="C367" s="33"/>
      <c r="D367" s="31"/>
      <c r="E367" s="31"/>
      <c r="F367" s="31"/>
      <c r="G367" s="36" t="str">
        <f aca="false">IF(COUNTA(A367:F367)=0,"",IF(E367="","Falta o código",IF(E367&lt;&gt;TRIM(E367),"Confira o código",IF(COUNTIFS(DuenoID,E367)&gt;1,"Código repetido",IF(NOT(ISNUMBER(B367)),"Confira a data",IF(OR(B367&lt;1,B367&gt;73415,INT(B367)&lt;&gt;B367),"Confira a data",IF(NOT(ISNUMBER(C367)),"Confira o valor",IF(C367&lt;=0,"Valor maior que zero",IF(AND(A367&lt;&gt;"Aporte",A367&lt;&gt;"Retirada"),"Escolha um tipo",IF(COUNTIFS(Medios,D367)&lt;&gt;1,"Escolha um meio","OK"))))))))))</f>
        <v/>
      </c>
      <c r="H367" s="34" t="n">
        <f aca="false">IF(G367="OK",C367,0)</f>
        <v>0</v>
      </c>
    </row>
    <row r="368" customFormat="false" ht="25" hidden="false" customHeight="true" outlineLevel="0" collapsed="false">
      <c r="A368" s="31"/>
      <c r="B368" s="32"/>
      <c r="C368" s="33"/>
      <c r="D368" s="31"/>
      <c r="E368" s="31"/>
      <c r="F368" s="31"/>
      <c r="G368" s="36" t="str">
        <f aca="false">IF(COUNTA(A368:F368)=0,"",IF(E368="","Falta o código",IF(E368&lt;&gt;TRIM(E368),"Confira o código",IF(COUNTIFS(DuenoID,E368)&gt;1,"Código repetido",IF(NOT(ISNUMBER(B368)),"Confira a data",IF(OR(B368&lt;1,B368&gt;73415,INT(B368)&lt;&gt;B368),"Confira a data",IF(NOT(ISNUMBER(C368)),"Confira o valor",IF(C368&lt;=0,"Valor maior que zero",IF(AND(A368&lt;&gt;"Aporte",A368&lt;&gt;"Retirada"),"Escolha um tipo",IF(COUNTIFS(Medios,D368)&lt;&gt;1,"Escolha um meio","OK"))))))))))</f>
        <v/>
      </c>
      <c r="H368" s="34" t="n">
        <f aca="false">IF(G368="OK",C368,0)</f>
        <v>0</v>
      </c>
    </row>
    <row r="369" customFormat="false" ht="25" hidden="false" customHeight="true" outlineLevel="0" collapsed="false">
      <c r="A369" s="31"/>
      <c r="B369" s="32"/>
      <c r="C369" s="33"/>
      <c r="D369" s="31"/>
      <c r="E369" s="31"/>
      <c r="F369" s="31"/>
      <c r="G369" s="36" t="str">
        <f aca="false">IF(COUNTA(A369:F369)=0,"",IF(E369="","Falta o código",IF(E369&lt;&gt;TRIM(E369),"Confira o código",IF(COUNTIFS(DuenoID,E369)&gt;1,"Código repetido",IF(NOT(ISNUMBER(B369)),"Confira a data",IF(OR(B369&lt;1,B369&gt;73415,INT(B369)&lt;&gt;B369),"Confira a data",IF(NOT(ISNUMBER(C369)),"Confira o valor",IF(C369&lt;=0,"Valor maior que zero",IF(AND(A369&lt;&gt;"Aporte",A369&lt;&gt;"Retirada"),"Escolha um tipo",IF(COUNTIFS(Medios,D369)&lt;&gt;1,"Escolha um meio","OK"))))))))))</f>
        <v/>
      </c>
      <c r="H369" s="34" t="n">
        <f aca="false">IF(G369="OK",C369,0)</f>
        <v>0</v>
      </c>
    </row>
    <row r="370" customFormat="false" ht="25" hidden="false" customHeight="true" outlineLevel="0" collapsed="false">
      <c r="A370" s="31"/>
      <c r="B370" s="32"/>
      <c r="C370" s="33"/>
      <c r="D370" s="31"/>
      <c r="E370" s="31"/>
      <c r="F370" s="31"/>
      <c r="G370" s="36" t="str">
        <f aca="false">IF(COUNTA(A370:F370)=0,"",IF(E370="","Falta o código",IF(E370&lt;&gt;TRIM(E370),"Confira o código",IF(COUNTIFS(DuenoID,E370)&gt;1,"Código repetido",IF(NOT(ISNUMBER(B370)),"Confira a data",IF(OR(B370&lt;1,B370&gt;73415,INT(B370)&lt;&gt;B370),"Confira a data",IF(NOT(ISNUMBER(C370)),"Confira o valor",IF(C370&lt;=0,"Valor maior que zero",IF(AND(A370&lt;&gt;"Aporte",A370&lt;&gt;"Retirada"),"Escolha um tipo",IF(COUNTIFS(Medios,D370)&lt;&gt;1,"Escolha um meio","OK"))))))))))</f>
        <v/>
      </c>
      <c r="H370" s="34" t="n">
        <f aca="false">IF(G370="OK",C370,0)</f>
        <v>0</v>
      </c>
    </row>
    <row r="371" customFormat="false" ht="25" hidden="false" customHeight="true" outlineLevel="0" collapsed="false">
      <c r="A371" s="31"/>
      <c r="B371" s="32"/>
      <c r="C371" s="33"/>
      <c r="D371" s="31"/>
      <c r="E371" s="31"/>
      <c r="F371" s="31"/>
      <c r="G371" s="36" t="str">
        <f aca="false">IF(COUNTA(A371:F371)=0,"",IF(E371="","Falta o código",IF(E371&lt;&gt;TRIM(E371),"Confira o código",IF(COUNTIFS(DuenoID,E371)&gt;1,"Código repetido",IF(NOT(ISNUMBER(B371)),"Confira a data",IF(OR(B371&lt;1,B371&gt;73415,INT(B371)&lt;&gt;B371),"Confira a data",IF(NOT(ISNUMBER(C371)),"Confira o valor",IF(C371&lt;=0,"Valor maior que zero",IF(AND(A371&lt;&gt;"Aporte",A371&lt;&gt;"Retirada"),"Escolha um tipo",IF(COUNTIFS(Medios,D371)&lt;&gt;1,"Escolha um meio","OK"))))))))))</f>
        <v/>
      </c>
      <c r="H371" s="34" t="n">
        <f aca="false">IF(G371="OK",C371,0)</f>
        <v>0</v>
      </c>
    </row>
    <row r="372" customFormat="false" ht="25" hidden="false" customHeight="true" outlineLevel="0" collapsed="false">
      <c r="A372" s="31"/>
      <c r="B372" s="32"/>
      <c r="C372" s="33"/>
      <c r="D372" s="31"/>
      <c r="E372" s="31"/>
      <c r="F372" s="31"/>
      <c r="G372" s="36" t="str">
        <f aca="false">IF(COUNTA(A372:F372)=0,"",IF(E372="","Falta o código",IF(E372&lt;&gt;TRIM(E372),"Confira o código",IF(COUNTIFS(DuenoID,E372)&gt;1,"Código repetido",IF(NOT(ISNUMBER(B372)),"Confira a data",IF(OR(B372&lt;1,B372&gt;73415,INT(B372)&lt;&gt;B372),"Confira a data",IF(NOT(ISNUMBER(C372)),"Confira o valor",IF(C372&lt;=0,"Valor maior que zero",IF(AND(A372&lt;&gt;"Aporte",A372&lt;&gt;"Retirada"),"Escolha um tipo",IF(COUNTIFS(Medios,D372)&lt;&gt;1,"Escolha um meio","OK"))))))))))</f>
        <v/>
      </c>
      <c r="H372" s="34" t="n">
        <f aca="false">IF(G372="OK",C372,0)</f>
        <v>0</v>
      </c>
    </row>
    <row r="373" customFormat="false" ht="25" hidden="false" customHeight="true" outlineLevel="0" collapsed="false">
      <c r="A373" s="31"/>
      <c r="B373" s="32"/>
      <c r="C373" s="33"/>
      <c r="D373" s="31"/>
      <c r="E373" s="31"/>
      <c r="F373" s="31"/>
      <c r="G373" s="36" t="str">
        <f aca="false">IF(COUNTA(A373:F373)=0,"",IF(E373="","Falta o código",IF(E373&lt;&gt;TRIM(E373),"Confira o código",IF(COUNTIFS(DuenoID,E373)&gt;1,"Código repetido",IF(NOT(ISNUMBER(B373)),"Confira a data",IF(OR(B373&lt;1,B373&gt;73415,INT(B373)&lt;&gt;B373),"Confira a data",IF(NOT(ISNUMBER(C373)),"Confira o valor",IF(C373&lt;=0,"Valor maior que zero",IF(AND(A373&lt;&gt;"Aporte",A373&lt;&gt;"Retirada"),"Escolha um tipo",IF(COUNTIFS(Medios,D373)&lt;&gt;1,"Escolha um meio","OK"))))))))))</f>
        <v/>
      </c>
      <c r="H373" s="34" t="n">
        <f aca="false">IF(G373="OK",C373,0)</f>
        <v>0</v>
      </c>
    </row>
    <row r="374" customFormat="false" ht="25" hidden="false" customHeight="true" outlineLevel="0" collapsed="false">
      <c r="A374" s="31"/>
      <c r="B374" s="32"/>
      <c r="C374" s="33"/>
      <c r="D374" s="31"/>
      <c r="E374" s="31"/>
      <c r="F374" s="31"/>
      <c r="G374" s="36" t="str">
        <f aca="false">IF(COUNTA(A374:F374)=0,"",IF(E374="","Falta o código",IF(E374&lt;&gt;TRIM(E374),"Confira o código",IF(COUNTIFS(DuenoID,E374)&gt;1,"Código repetido",IF(NOT(ISNUMBER(B374)),"Confira a data",IF(OR(B374&lt;1,B374&gt;73415,INT(B374)&lt;&gt;B374),"Confira a data",IF(NOT(ISNUMBER(C374)),"Confira o valor",IF(C374&lt;=0,"Valor maior que zero",IF(AND(A374&lt;&gt;"Aporte",A374&lt;&gt;"Retirada"),"Escolha um tipo",IF(COUNTIFS(Medios,D374)&lt;&gt;1,"Escolha um meio","OK"))))))))))</f>
        <v/>
      </c>
      <c r="H374" s="34" t="n">
        <f aca="false">IF(G374="OK",C374,0)</f>
        <v>0</v>
      </c>
    </row>
    <row r="375" customFormat="false" ht="25" hidden="false" customHeight="true" outlineLevel="0" collapsed="false">
      <c r="A375" s="31"/>
      <c r="B375" s="32"/>
      <c r="C375" s="33"/>
      <c r="D375" s="31"/>
      <c r="E375" s="31"/>
      <c r="F375" s="31"/>
      <c r="G375" s="36" t="str">
        <f aca="false">IF(COUNTA(A375:F375)=0,"",IF(E375="","Falta o código",IF(E375&lt;&gt;TRIM(E375),"Confira o código",IF(COUNTIFS(DuenoID,E375)&gt;1,"Código repetido",IF(NOT(ISNUMBER(B375)),"Confira a data",IF(OR(B375&lt;1,B375&gt;73415,INT(B375)&lt;&gt;B375),"Confira a data",IF(NOT(ISNUMBER(C375)),"Confira o valor",IF(C375&lt;=0,"Valor maior que zero",IF(AND(A375&lt;&gt;"Aporte",A375&lt;&gt;"Retirada"),"Escolha um tipo",IF(COUNTIFS(Medios,D375)&lt;&gt;1,"Escolha um meio","OK"))))))))))</f>
        <v/>
      </c>
      <c r="H375" s="34" t="n">
        <f aca="false">IF(G375="OK",C375,0)</f>
        <v>0</v>
      </c>
    </row>
    <row r="376" customFormat="false" ht="25" hidden="false" customHeight="true" outlineLevel="0" collapsed="false">
      <c r="A376" s="31"/>
      <c r="B376" s="32"/>
      <c r="C376" s="33"/>
      <c r="D376" s="31"/>
      <c r="E376" s="31"/>
      <c r="F376" s="31"/>
      <c r="G376" s="36" t="str">
        <f aca="false">IF(COUNTA(A376:F376)=0,"",IF(E376="","Falta o código",IF(E376&lt;&gt;TRIM(E376),"Confira o código",IF(COUNTIFS(DuenoID,E376)&gt;1,"Código repetido",IF(NOT(ISNUMBER(B376)),"Confira a data",IF(OR(B376&lt;1,B376&gt;73415,INT(B376)&lt;&gt;B376),"Confira a data",IF(NOT(ISNUMBER(C376)),"Confira o valor",IF(C376&lt;=0,"Valor maior que zero",IF(AND(A376&lt;&gt;"Aporte",A376&lt;&gt;"Retirada"),"Escolha um tipo",IF(COUNTIFS(Medios,D376)&lt;&gt;1,"Escolha um meio","OK"))))))))))</f>
        <v/>
      </c>
      <c r="H376" s="34" t="n">
        <f aca="false">IF(G376="OK",C376,0)</f>
        <v>0</v>
      </c>
    </row>
    <row r="377" customFormat="false" ht="25" hidden="false" customHeight="true" outlineLevel="0" collapsed="false">
      <c r="A377" s="31"/>
      <c r="B377" s="32"/>
      <c r="C377" s="33"/>
      <c r="D377" s="31"/>
      <c r="E377" s="31"/>
      <c r="F377" s="31"/>
      <c r="G377" s="36" t="str">
        <f aca="false">IF(COUNTA(A377:F377)=0,"",IF(E377="","Falta o código",IF(E377&lt;&gt;TRIM(E377),"Confira o código",IF(COUNTIFS(DuenoID,E377)&gt;1,"Código repetido",IF(NOT(ISNUMBER(B377)),"Confira a data",IF(OR(B377&lt;1,B377&gt;73415,INT(B377)&lt;&gt;B377),"Confira a data",IF(NOT(ISNUMBER(C377)),"Confira o valor",IF(C377&lt;=0,"Valor maior que zero",IF(AND(A377&lt;&gt;"Aporte",A377&lt;&gt;"Retirada"),"Escolha um tipo",IF(COUNTIFS(Medios,D377)&lt;&gt;1,"Escolha um meio","OK"))))))))))</f>
        <v/>
      </c>
      <c r="H377" s="34" t="n">
        <f aca="false">IF(G377="OK",C377,0)</f>
        <v>0</v>
      </c>
    </row>
    <row r="378" customFormat="false" ht="25" hidden="false" customHeight="true" outlineLevel="0" collapsed="false">
      <c r="A378" s="31"/>
      <c r="B378" s="32"/>
      <c r="C378" s="33"/>
      <c r="D378" s="31"/>
      <c r="E378" s="31"/>
      <c r="F378" s="31"/>
      <c r="G378" s="36" t="str">
        <f aca="false">IF(COUNTA(A378:F378)=0,"",IF(E378="","Falta o código",IF(E378&lt;&gt;TRIM(E378),"Confira o código",IF(COUNTIFS(DuenoID,E378)&gt;1,"Código repetido",IF(NOT(ISNUMBER(B378)),"Confira a data",IF(OR(B378&lt;1,B378&gt;73415,INT(B378)&lt;&gt;B378),"Confira a data",IF(NOT(ISNUMBER(C378)),"Confira o valor",IF(C378&lt;=0,"Valor maior que zero",IF(AND(A378&lt;&gt;"Aporte",A378&lt;&gt;"Retirada"),"Escolha um tipo",IF(COUNTIFS(Medios,D378)&lt;&gt;1,"Escolha um meio","OK"))))))))))</f>
        <v/>
      </c>
      <c r="H378" s="34" t="n">
        <f aca="false">IF(G378="OK",C378,0)</f>
        <v>0</v>
      </c>
    </row>
    <row r="379" customFormat="false" ht="25" hidden="false" customHeight="true" outlineLevel="0" collapsed="false">
      <c r="A379" s="31"/>
      <c r="B379" s="32"/>
      <c r="C379" s="33"/>
      <c r="D379" s="31"/>
      <c r="E379" s="31"/>
      <c r="F379" s="31"/>
      <c r="G379" s="36" t="str">
        <f aca="false">IF(COUNTA(A379:F379)=0,"",IF(E379="","Falta o código",IF(E379&lt;&gt;TRIM(E379),"Confira o código",IF(COUNTIFS(DuenoID,E379)&gt;1,"Código repetido",IF(NOT(ISNUMBER(B379)),"Confira a data",IF(OR(B379&lt;1,B379&gt;73415,INT(B379)&lt;&gt;B379),"Confira a data",IF(NOT(ISNUMBER(C379)),"Confira o valor",IF(C379&lt;=0,"Valor maior que zero",IF(AND(A379&lt;&gt;"Aporte",A379&lt;&gt;"Retirada"),"Escolha um tipo",IF(COUNTIFS(Medios,D379)&lt;&gt;1,"Escolha um meio","OK"))))))))))</f>
        <v/>
      </c>
      <c r="H379" s="34" t="n">
        <f aca="false">IF(G379="OK",C379,0)</f>
        <v>0</v>
      </c>
    </row>
    <row r="380" customFormat="false" ht="25" hidden="false" customHeight="true" outlineLevel="0" collapsed="false">
      <c r="A380" s="31"/>
      <c r="B380" s="32"/>
      <c r="C380" s="33"/>
      <c r="D380" s="31"/>
      <c r="E380" s="31"/>
      <c r="F380" s="31"/>
      <c r="G380" s="36" t="str">
        <f aca="false">IF(COUNTA(A380:F380)=0,"",IF(E380="","Falta o código",IF(E380&lt;&gt;TRIM(E380),"Confira o código",IF(COUNTIFS(DuenoID,E380)&gt;1,"Código repetido",IF(NOT(ISNUMBER(B380)),"Confira a data",IF(OR(B380&lt;1,B380&gt;73415,INT(B380)&lt;&gt;B380),"Confira a data",IF(NOT(ISNUMBER(C380)),"Confira o valor",IF(C380&lt;=0,"Valor maior que zero",IF(AND(A380&lt;&gt;"Aporte",A380&lt;&gt;"Retirada"),"Escolha um tipo",IF(COUNTIFS(Medios,D380)&lt;&gt;1,"Escolha um meio","OK"))))))))))</f>
        <v/>
      </c>
      <c r="H380" s="34" t="n">
        <f aca="false">IF(G380="OK",C380,0)</f>
        <v>0</v>
      </c>
    </row>
    <row r="381" customFormat="false" ht="25" hidden="false" customHeight="true" outlineLevel="0" collapsed="false">
      <c r="A381" s="31"/>
      <c r="B381" s="32"/>
      <c r="C381" s="33"/>
      <c r="D381" s="31"/>
      <c r="E381" s="31"/>
      <c r="F381" s="31"/>
      <c r="G381" s="36" t="str">
        <f aca="false">IF(COUNTA(A381:F381)=0,"",IF(E381="","Falta o código",IF(E381&lt;&gt;TRIM(E381),"Confira o código",IF(COUNTIFS(DuenoID,E381)&gt;1,"Código repetido",IF(NOT(ISNUMBER(B381)),"Confira a data",IF(OR(B381&lt;1,B381&gt;73415,INT(B381)&lt;&gt;B381),"Confira a data",IF(NOT(ISNUMBER(C381)),"Confira o valor",IF(C381&lt;=0,"Valor maior que zero",IF(AND(A381&lt;&gt;"Aporte",A381&lt;&gt;"Retirada"),"Escolha um tipo",IF(COUNTIFS(Medios,D381)&lt;&gt;1,"Escolha um meio","OK"))))))))))</f>
        <v/>
      </c>
      <c r="H381" s="34" t="n">
        <f aca="false">IF(G381="OK",C381,0)</f>
        <v>0</v>
      </c>
    </row>
    <row r="382" customFormat="false" ht="25" hidden="false" customHeight="true" outlineLevel="0" collapsed="false">
      <c r="A382" s="31"/>
      <c r="B382" s="32"/>
      <c r="C382" s="33"/>
      <c r="D382" s="31"/>
      <c r="E382" s="31"/>
      <c r="F382" s="31"/>
      <c r="G382" s="36" t="str">
        <f aca="false">IF(COUNTA(A382:F382)=0,"",IF(E382="","Falta o código",IF(E382&lt;&gt;TRIM(E382),"Confira o código",IF(COUNTIFS(DuenoID,E382)&gt;1,"Código repetido",IF(NOT(ISNUMBER(B382)),"Confira a data",IF(OR(B382&lt;1,B382&gt;73415,INT(B382)&lt;&gt;B382),"Confira a data",IF(NOT(ISNUMBER(C382)),"Confira o valor",IF(C382&lt;=0,"Valor maior que zero",IF(AND(A382&lt;&gt;"Aporte",A382&lt;&gt;"Retirada"),"Escolha um tipo",IF(COUNTIFS(Medios,D382)&lt;&gt;1,"Escolha um meio","OK"))))))))))</f>
        <v/>
      </c>
      <c r="H382" s="34" t="n">
        <f aca="false">IF(G382="OK",C382,0)</f>
        <v>0</v>
      </c>
    </row>
    <row r="383" customFormat="false" ht="25" hidden="false" customHeight="true" outlineLevel="0" collapsed="false">
      <c r="A383" s="31"/>
      <c r="B383" s="32"/>
      <c r="C383" s="33"/>
      <c r="D383" s="31"/>
      <c r="E383" s="31"/>
      <c r="F383" s="31"/>
      <c r="G383" s="36" t="str">
        <f aca="false">IF(COUNTA(A383:F383)=0,"",IF(E383="","Falta o código",IF(E383&lt;&gt;TRIM(E383),"Confira o código",IF(COUNTIFS(DuenoID,E383)&gt;1,"Código repetido",IF(NOT(ISNUMBER(B383)),"Confira a data",IF(OR(B383&lt;1,B383&gt;73415,INT(B383)&lt;&gt;B383),"Confira a data",IF(NOT(ISNUMBER(C383)),"Confira o valor",IF(C383&lt;=0,"Valor maior que zero",IF(AND(A383&lt;&gt;"Aporte",A383&lt;&gt;"Retirada"),"Escolha um tipo",IF(COUNTIFS(Medios,D383)&lt;&gt;1,"Escolha um meio","OK"))))))))))</f>
        <v/>
      </c>
      <c r="H383" s="34" t="n">
        <f aca="false">IF(G383="OK",C383,0)</f>
        <v>0</v>
      </c>
    </row>
    <row r="384" customFormat="false" ht="25" hidden="false" customHeight="true" outlineLevel="0" collapsed="false">
      <c r="A384" s="31"/>
      <c r="B384" s="32"/>
      <c r="C384" s="33"/>
      <c r="D384" s="31"/>
      <c r="E384" s="31"/>
      <c r="F384" s="31"/>
      <c r="G384" s="36" t="str">
        <f aca="false">IF(COUNTA(A384:F384)=0,"",IF(E384="","Falta o código",IF(E384&lt;&gt;TRIM(E384),"Confira o código",IF(COUNTIFS(DuenoID,E384)&gt;1,"Código repetido",IF(NOT(ISNUMBER(B384)),"Confira a data",IF(OR(B384&lt;1,B384&gt;73415,INT(B384)&lt;&gt;B384),"Confira a data",IF(NOT(ISNUMBER(C384)),"Confira o valor",IF(C384&lt;=0,"Valor maior que zero",IF(AND(A384&lt;&gt;"Aporte",A384&lt;&gt;"Retirada"),"Escolha um tipo",IF(COUNTIFS(Medios,D384)&lt;&gt;1,"Escolha um meio","OK"))))))))))</f>
        <v/>
      </c>
      <c r="H384" s="34" t="n">
        <f aca="false">IF(G384="OK",C384,0)</f>
        <v>0</v>
      </c>
    </row>
    <row r="385" customFormat="false" ht="25" hidden="false" customHeight="true" outlineLevel="0" collapsed="false">
      <c r="A385" s="31"/>
      <c r="B385" s="32"/>
      <c r="C385" s="33"/>
      <c r="D385" s="31"/>
      <c r="E385" s="31"/>
      <c r="F385" s="31"/>
      <c r="G385" s="36" t="str">
        <f aca="false">IF(COUNTA(A385:F385)=0,"",IF(E385="","Falta o código",IF(E385&lt;&gt;TRIM(E385),"Confira o código",IF(COUNTIFS(DuenoID,E385)&gt;1,"Código repetido",IF(NOT(ISNUMBER(B385)),"Confira a data",IF(OR(B385&lt;1,B385&gt;73415,INT(B385)&lt;&gt;B385),"Confira a data",IF(NOT(ISNUMBER(C385)),"Confira o valor",IF(C385&lt;=0,"Valor maior que zero",IF(AND(A385&lt;&gt;"Aporte",A385&lt;&gt;"Retirada"),"Escolha um tipo",IF(COUNTIFS(Medios,D385)&lt;&gt;1,"Escolha um meio","OK"))))))))))</f>
        <v/>
      </c>
      <c r="H385" s="34" t="n">
        <f aca="false">IF(G385="OK",C385,0)</f>
        <v>0</v>
      </c>
    </row>
    <row r="386" customFormat="false" ht="25" hidden="false" customHeight="true" outlineLevel="0" collapsed="false">
      <c r="A386" s="31"/>
      <c r="B386" s="32"/>
      <c r="C386" s="33"/>
      <c r="D386" s="31"/>
      <c r="E386" s="31"/>
      <c r="F386" s="31"/>
      <c r="G386" s="36" t="str">
        <f aca="false">IF(COUNTA(A386:F386)=0,"",IF(E386="","Falta o código",IF(E386&lt;&gt;TRIM(E386),"Confira o código",IF(COUNTIFS(DuenoID,E386)&gt;1,"Código repetido",IF(NOT(ISNUMBER(B386)),"Confira a data",IF(OR(B386&lt;1,B386&gt;73415,INT(B386)&lt;&gt;B386),"Confira a data",IF(NOT(ISNUMBER(C386)),"Confira o valor",IF(C386&lt;=0,"Valor maior que zero",IF(AND(A386&lt;&gt;"Aporte",A386&lt;&gt;"Retirada"),"Escolha um tipo",IF(COUNTIFS(Medios,D386)&lt;&gt;1,"Escolha um meio","OK"))))))))))</f>
        <v/>
      </c>
      <c r="H386" s="34" t="n">
        <f aca="false">IF(G386="OK",C386,0)</f>
        <v>0</v>
      </c>
    </row>
    <row r="387" customFormat="false" ht="25" hidden="false" customHeight="true" outlineLevel="0" collapsed="false">
      <c r="A387" s="31"/>
      <c r="B387" s="32"/>
      <c r="C387" s="33"/>
      <c r="D387" s="31"/>
      <c r="E387" s="31"/>
      <c r="F387" s="31"/>
      <c r="G387" s="36" t="str">
        <f aca="false">IF(COUNTA(A387:F387)=0,"",IF(E387="","Falta o código",IF(E387&lt;&gt;TRIM(E387),"Confira o código",IF(COUNTIFS(DuenoID,E387)&gt;1,"Código repetido",IF(NOT(ISNUMBER(B387)),"Confira a data",IF(OR(B387&lt;1,B387&gt;73415,INT(B387)&lt;&gt;B387),"Confira a data",IF(NOT(ISNUMBER(C387)),"Confira o valor",IF(C387&lt;=0,"Valor maior que zero",IF(AND(A387&lt;&gt;"Aporte",A387&lt;&gt;"Retirada"),"Escolha um tipo",IF(COUNTIFS(Medios,D387)&lt;&gt;1,"Escolha um meio","OK"))))))))))</f>
        <v/>
      </c>
      <c r="H387" s="34" t="n">
        <f aca="false">IF(G387="OK",C387,0)</f>
        <v>0</v>
      </c>
    </row>
    <row r="388" customFormat="false" ht="25" hidden="false" customHeight="true" outlineLevel="0" collapsed="false">
      <c r="A388" s="31"/>
      <c r="B388" s="32"/>
      <c r="C388" s="33"/>
      <c r="D388" s="31"/>
      <c r="E388" s="31"/>
      <c r="F388" s="31"/>
      <c r="G388" s="36" t="str">
        <f aca="false">IF(COUNTA(A388:F388)=0,"",IF(E388="","Falta o código",IF(E388&lt;&gt;TRIM(E388),"Confira o código",IF(COUNTIFS(DuenoID,E388)&gt;1,"Código repetido",IF(NOT(ISNUMBER(B388)),"Confira a data",IF(OR(B388&lt;1,B388&gt;73415,INT(B388)&lt;&gt;B388),"Confira a data",IF(NOT(ISNUMBER(C388)),"Confira o valor",IF(C388&lt;=0,"Valor maior que zero",IF(AND(A388&lt;&gt;"Aporte",A388&lt;&gt;"Retirada"),"Escolha um tipo",IF(COUNTIFS(Medios,D388)&lt;&gt;1,"Escolha um meio","OK"))))))))))</f>
        <v/>
      </c>
      <c r="H388" s="34" t="n">
        <f aca="false">IF(G388="OK",C388,0)</f>
        <v>0</v>
      </c>
    </row>
    <row r="389" customFormat="false" ht="25" hidden="false" customHeight="true" outlineLevel="0" collapsed="false">
      <c r="A389" s="31"/>
      <c r="B389" s="32"/>
      <c r="C389" s="33"/>
      <c r="D389" s="31"/>
      <c r="E389" s="31"/>
      <c r="F389" s="31"/>
      <c r="G389" s="36" t="str">
        <f aca="false">IF(COUNTA(A389:F389)=0,"",IF(E389="","Falta o código",IF(E389&lt;&gt;TRIM(E389),"Confira o código",IF(COUNTIFS(DuenoID,E389)&gt;1,"Código repetido",IF(NOT(ISNUMBER(B389)),"Confira a data",IF(OR(B389&lt;1,B389&gt;73415,INT(B389)&lt;&gt;B389),"Confira a data",IF(NOT(ISNUMBER(C389)),"Confira o valor",IF(C389&lt;=0,"Valor maior que zero",IF(AND(A389&lt;&gt;"Aporte",A389&lt;&gt;"Retirada"),"Escolha um tipo",IF(COUNTIFS(Medios,D389)&lt;&gt;1,"Escolha um meio","OK"))))))))))</f>
        <v/>
      </c>
      <c r="H389" s="34" t="n">
        <f aca="false">IF(G389="OK",C389,0)</f>
        <v>0</v>
      </c>
    </row>
    <row r="390" customFormat="false" ht="25" hidden="false" customHeight="true" outlineLevel="0" collapsed="false">
      <c r="A390" s="31"/>
      <c r="B390" s="32"/>
      <c r="C390" s="33"/>
      <c r="D390" s="31"/>
      <c r="E390" s="31"/>
      <c r="F390" s="31"/>
      <c r="G390" s="36" t="str">
        <f aca="false">IF(COUNTA(A390:F390)=0,"",IF(E390="","Falta o código",IF(E390&lt;&gt;TRIM(E390),"Confira o código",IF(COUNTIFS(DuenoID,E390)&gt;1,"Código repetido",IF(NOT(ISNUMBER(B390)),"Confira a data",IF(OR(B390&lt;1,B390&gt;73415,INT(B390)&lt;&gt;B390),"Confira a data",IF(NOT(ISNUMBER(C390)),"Confira o valor",IF(C390&lt;=0,"Valor maior que zero",IF(AND(A390&lt;&gt;"Aporte",A390&lt;&gt;"Retirada"),"Escolha um tipo",IF(COUNTIFS(Medios,D390)&lt;&gt;1,"Escolha um meio","OK"))))))))))</f>
        <v/>
      </c>
      <c r="H390" s="34" t="n">
        <f aca="false">IF(G390="OK",C390,0)</f>
        <v>0</v>
      </c>
    </row>
    <row r="391" customFormat="false" ht="25" hidden="false" customHeight="true" outlineLevel="0" collapsed="false">
      <c r="A391" s="31"/>
      <c r="B391" s="32"/>
      <c r="C391" s="33"/>
      <c r="D391" s="31"/>
      <c r="E391" s="31"/>
      <c r="F391" s="31"/>
      <c r="G391" s="36" t="str">
        <f aca="false">IF(COUNTA(A391:F391)=0,"",IF(E391="","Falta o código",IF(E391&lt;&gt;TRIM(E391),"Confira o código",IF(COUNTIFS(DuenoID,E391)&gt;1,"Código repetido",IF(NOT(ISNUMBER(B391)),"Confira a data",IF(OR(B391&lt;1,B391&gt;73415,INT(B391)&lt;&gt;B391),"Confira a data",IF(NOT(ISNUMBER(C391)),"Confira o valor",IF(C391&lt;=0,"Valor maior que zero",IF(AND(A391&lt;&gt;"Aporte",A391&lt;&gt;"Retirada"),"Escolha um tipo",IF(COUNTIFS(Medios,D391)&lt;&gt;1,"Escolha um meio","OK"))))))))))</f>
        <v/>
      </c>
      <c r="H391" s="34" t="n">
        <f aca="false">IF(G391="OK",C391,0)</f>
        <v>0</v>
      </c>
    </row>
    <row r="392" customFormat="false" ht="25" hidden="false" customHeight="true" outlineLevel="0" collapsed="false">
      <c r="A392" s="31"/>
      <c r="B392" s="32"/>
      <c r="C392" s="33"/>
      <c r="D392" s="31"/>
      <c r="E392" s="31"/>
      <c r="F392" s="31"/>
      <c r="G392" s="36" t="str">
        <f aca="false">IF(COUNTA(A392:F392)=0,"",IF(E392="","Falta o código",IF(E392&lt;&gt;TRIM(E392),"Confira o código",IF(COUNTIFS(DuenoID,E392)&gt;1,"Código repetido",IF(NOT(ISNUMBER(B392)),"Confira a data",IF(OR(B392&lt;1,B392&gt;73415,INT(B392)&lt;&gt;B392),"Confira a data",IF(NOT(ISNUMBER(C392)),"Confira o valor",IF(C392&lt;=0,"Valor maior que zero",IF(AND(A392&lt;&gt;"Aporte",A392&lt;&gt;"Retirada"),"Escolha um tipo",IF(COUNTIFS(Medios,D392)&lt;&gt;1,"Escolha um meio","OK"))))))))))</f>
        <v/>
      </c>
      <c r="H392" s="34" t="n">
        <f aca="false">IF(G392="OK",C392,0)</f>
        <v>0</v>
      </c>
    </row>
    <row r="393" customFormat="false" ht="25" hidden="false" customHeight="true" outlineLevel="0" collapsed="false">
      <c r="A393" s="31"/>
      <c r="B393" s="32"/>
      <c r="C393" s="33"/>
      <c r="D393" s="31"/>
      <c r="E393" s="31"/>
      <c r="F393" s="31"/>
      <c r="G393" s="36" t="str">
        <f aca="false">IF(COUNTA(A393:F393)=0,"",IF(E393="","Falta o código",IF(E393&lt;&gt;TRIM(E393),"Confira o código",IF(COUNTIFS(DuenoID,E393)&gt;1,"Código repetido",IF(NOT(ISNUMBER(B393)),"Confira a data",IF(OR(B393&lt;1,B393&gt;73415,INT(B393)&lt;&gt;B393),"Confira a data",IF(NOT(ISNUMBER(C393)),"Confira o valor",IF(C393&lt;=0,"Valor maior que zero",IF(AND(A393&lt;&gt;"Aporte",A393&lt;&gt;"Retirada"),"Escolha um tipo",IF(COUNTIFS(Medios,D393)&lt;&gt;1,"Escolha um meio","OK"))))))))))</f>
        <v/>
      </c>
      <c r="H393" s="34" t="n">
        <f aca="false">IF(G393="OK",C393,0)</f>
        <v>0</v>
      </c>
    </row>
    <row r="394" customFormat="false" ht="25" hidden="false" customHeight="true" outlineLevel="0" collapsed="false">
      <c r="A394" s="31"/>
      <c r="B394" s="32"/>
      <c r="C394" s="33"/>
      <c r="D394" s="31"/>
      <c r="E394" s="31"/>
      <c r="F394" s="31"/>
      <c r="G394" s="36" t="str">
        <f aca="false">IF(COUNTA(A394:F394)=0,"",IF(E394="","Falta o código",IF(E394&lt;&gt;TRIM(E394),"Confira o código",IF(COUNTIFS(DuenoID,E394)&gt;1,"Código repetido",IF(NOT(ISNUMBER(B394)),"Confira a data",IF(OR(B394&lt;1,B394&gt;73415,INT(B394)&lt;&gt;B394),"Confira a data",IF(NOT(ISNUMBER(C394)),"Confira o valor",IF(C394&lt;=0,"Valor maior que zero",IF(AND(A394&lt;&gt;"Aporte",A394&lt;&gt;"Retirada"),"Escolha um tipo",IF(COUNTIFS(Medios,D394)&lt;&gt;1,"Escolha um meio","OK"))))))))))</f>
        <v/>
      </c>
      <c r="H394" s="34" t="n">
        <f aca="false">IF(G394="OK",C394,0)</f>
        <v>0</v>
      </c>
    </row>
    <row r="395" customFormat="false" ht="25" hidden="false" customHeight="true" outlineLevel="0" collapsed="false">
      <c r="A395" s="31"/>
      <c r="B395" s="32"/>
      <c r="C395" s="33"/>
      <c r="D395" s="31"/>
      <c r="E395" s="31"/>
      <c r="F395" s="31"/>
      <c r="G395" s="36" t="str">
        <f aca="false">IF(COUNTA(A395:F395)=0,"",IF(E395="","Falta o código",IF(E395&lt;&gt;TRIM(E395),"Confira o código",IF(COUNTIFS(DuenoID,E395)&gt;1,"Código repetido",IF(NOT(ISNUMBER(B395)),"Confira a data",IF(OR(B395&lt;1,B395&gt;73415,INT(B395)&lt;&gt;B395),"Confira a data",IF(NOT(ISNUMBER(C395)),"Confira o valor",IF(C395&lt;=0,"Valor maior que zero",IF(AND(A395&lt;&gt;"Aporte",A395&lt;&gt;"Retirada"),"Escolha um tipo",IF(COUNTIFS(Medios,D395)&lt;&gt;1,"Escolha um meio","OK"))))))))))</f>
        <v/>
      </c>
      <c r="H395" s="34" t="n">
        <f aca="false">IF(G395="OK",C395,0)</f>
        <v>0</v>
      </c>
    </row>
    <row r="396" customFormat="false" ht="25" hidden="false" customHeight="true" outlineLevel="0" collapsed="false">
      <c r="A396" s="31"/>
      <c r="B396" s="32"/>
      <c r="C396" s="33"/>
      <c r="D396" s="31"/>
      <c r="E396" s="31"/>
      <c r="F396" s="31"/>
      <c r="G396" s="36" t="str">
        <f aca="false">IF(COUNTA(A396:F396)=0,"",IF(E396="","Falta o código",IF(E396&lt;&gt;TRIM(E396),"Confira o código",IF(COUNTIFS(DuenoID,E396)&gt;1,"Código repetido",IF(NOT(ISNUMBER(B396)),"Confira a data",IF(OR(B396&lt;1,B396&gt;73415,INT(B396)&lt;&gt;B396),"Confira a data",IF(NOT(ISNUMBER(C396)),"Confira o valor",IF(C396&lt;=0,"Valor maior que zero",IF(AND(A396&lt;&gt;"Aporte",A396&lt;&gt;"Retirada"),"Escolha um tipo",IF(COUNTIFS(Medios,D396)&lt;&gt;1,"Escolha um meio","OK"))))))))))</f>
        <v/>
      </c>
      <c r="H396" s="34" t="n">
        <f aca="false">IF(G396="OK",C396,0)</f>
        <v>0</v>
      </c>
    </row>
    <row r="397" customFormat="false" ht="25" hidden="false" customHeight="true" outlineLevel="0" collapsed="false">
      <c r="A397" s="31"/>
      <c r="B397" s="32"/>
      <c r="C397" s="33"/>
      <c r="D397" s="31"/>
      <c r="E397" s="31"/>
      <c r="F397" s="31"/>
      <c r="G397" s="36" t="str">
        <f aca="false">IF(COUNTA(A397:F397)=0,"",IF(E397="","Falta o código",IF(E397&lt;&gt;TRIM(E397),"Confira o código",IF(COUNTIFS(DuenoID,E397)&gt;1,"Código repetido",IF(NOT(ISNUMBER(B397)),"Confira a data",IF(OR(B397&lt;1,B397&gt;73415,INT(B397)&lt;&gt;B397),"Confira a data",IF(NOT(ISNUMBER(C397)),"Confira o valor",IF(C397&lt;=0,"Valor maior que zero",IF(AND(A397&lt;&gt;"Aporte",A397&lt;&gt;"Retirada"),"Escolha um tipo",IF(COUNTIFS(Medios,D397)&lt;&gt;1,"Escolha um meio","OK"))))))))))</f>
        <v/>
      </c>
      <c r="H397" s="34" t="n">
        <f aca="false">IF(G397="OK",C397,0)</f>
        <v>0</v>
      </c>
    </row>
    <row r="398" customFormat="false" ht="25" hidden="false" customHeight="true" outlineLevel="0" collapsed="false">
      <c r="A398" s="31"/>
      <c r="B398" s="32"/>
      <c r="C398" s="33"/>
      <c r="D398" s="31"/>
      <c r="E398" s="31"/>
      <c r="F398" s="31"/>
      <c r="G398" s="36" t="str">
        <f aca="false">IF(COUNTA(A398:F398)=0,"",IF(E398="","Falta o código",IF(E398&lt;&gt;TRIM(E398),"Confira o código",IF(COUNTIFS(DuenoID,E398)&gt;1,"Código repetido",IF(NOT(ISNUMBER(B398)),"Confira a data",IF(OR(B398&lt;1,B398&gt;73415,INT(B398)&lt;&gt;B398),"Confira a data",IF(NOT(ISNUMBER(C398)),"Confira o valor",IF(C398&lt;=0,"Valor maior que zero",IF(AND(A398&lt;&gt;"Aporte",A398&lt;&gt;"Retirada"),"Escolha um tipo",IF(COUNTIFS(Medios,D398)&lt;&gt;1,"Escolha um meio","OK"))))))))))</f>
        <v/>
      </c>
      <c r="H398" s="34" t="n">
        <f aca="false">IF(G398="OK",C398,0)</f>
        <v>0</v>
      </c>
    </row>
    <row r="399" customFormat="false" ht="25" hidden="false" customHeight="true" outlineLevel="0" collapsed="false">
      <c r="A399" s="31"/>
      <c r="B399" s="32"/>
      <c r="C399" s="33"/>
      <c r="D399" s="31"/>
      <c r="E399" s="31"/>
      <c r="F399" s="31"/>
      <c r="G399" s="36" t="str">
        <f aca="false">IF(COUNTA(A399:F399)=0,"",IF(E399="","Falta o código",IF(E399&lt;&gt;TRIM(E399),"Confira o código",IF(COUNTIFS(DuenoID,E399)&gt;1,"Código repetido",IF(NOT(ISNUMBER(B399)),"Confira a data",IF(OR(B399&lt;1,B399&gt;73415,INT(B399)&lt;&gt;B399),"Confira a data",IF(NOT(ISNUMBER(C399)),"Confira o valor",IF(C399&lt;=0,"Valor maior que zero",IF(AND(A399&lt;&gt;"Aporte",A399&lt;&gt;"Retirada"),"Escolha um tipo",IF(COUNTIFS(Medios,D399)&lt;&gt;1,"Escolha um meio","OK"))))))))))</f>
        <v/>
      </c>
      <c r="H399" s="34" t="n">
        <f aca="false">IF(G399="OK",C399,0)</f>
        <v>0</v>
      </c>
    </row>
    <row r="400" customFormat="false" ht="25" hidden="false" customHeight="true" outlineLevel="0" collapsed="false">
      <c r="A400" s="31"/>
      <c r="B400" s="32"/>
      <c r="C400" s="33"/>
      <c r="D400" s="31"/>
      <c r="E400" s="31"/>
      <c r="F400" s="31"/>
      <c r="G400" s="36" t="str">
        <f aca="false">IF(COUNTA(A400:F400)=0,"",IF(E400="","Falta o código",IF(E400&lt;&gt;TRIM(E400),"Confira o código",IF(COUNTIFS(DuenoID,E400)&gt;1,"Código repetido",IF(NOT(ISNUMBER(B400)),"Confira a data",IF(OR(B400&lt;1,B400&gt;73415,INT(B400)&lt;&gt;B400),"Confira a data",IF(NOT(ISNUMBER(C400)),"Confira o valor",IF(C400&lt;=0,"Valor maior que zero",IF(AND(A400&lt;&gt;"Aporte",A400&lt;&gt;"Retirada"),"Escolha um tipo",IF(COUNTIFS(Medios,D400)&lt;&gt;1,"Escolha um meio","OK"))))))))))</f>
        <v/>
      </c>
      <c r="H400" s="34" t="n">
        <f aca="false">IF(G400="OK",C400,0)</f>
        <v>0</v>
      </c>
    </row>
    <row r="401" customFormat="false" ht="25" hidden="false" customHeight="true" outlineLevel="0" collapsed="false">
      <c r="A401" s="31"/>
      <c r="B401" s="32"/>
      <c r="C401" s="33"/>
      <c r="D401" s="31"/>
      <c r="E401" s="31"/>
      <c r="F401" s="31"/>
      <c r="G401" s="36" t="str">
        <f aca="false">IF(COUNTA(A401:F401)=0,"",IF(E401="","Falta o código",IF(E401&lt;&gt;TRIM(E401),"Confira o código",IF(COUNTIFS(DuenoID,E401)&gt;1,"Código repetido",IF(NOT(ISNUMBER(B401)),"Confira a data",IF(OR(B401&lt;1,B401&gt;73415,INT(B401)&lt;&gt;B401),"Confira a data",IF(NOT(ISNUMBER(C401)),"Confira o valor",IF(C401&lt;=0,"Valor maior que zero",IF(AND(A401&lt;&gt;"Aporte",A401&lt;&gt;"Retirada"),"Escolha um tipo",IF(COUNTIFS(Medios,D401)&lt;&gt;1,"Escolha um meio","OK"))))))))))</f>
        <v/>
      </c>
      <c r="H401" s="34" t="n">
        <f aca="false">IF(G401="OK",C401,0)</f>
        <v>0</v>
      </c>
    </row>
    <row r="402" customFormat="false" ht="25" hidden="false" customHeight="true" outlineLevel="0" collapsed="false">
      <c r="A402" s="31"/>
      <c r="B402" s="32"/>
      <c r="C402" s="33"/>
      <c r="D402" s="31"/>
      <c r="E402" s="31"/>
      <c r="F402" s="31"/>
      <c r="G402" s="36" t="str">
        <f aca="false">IF(COUNTA(A402:F402)=0,"",IF(E402="","Falta o código",IF(E402&lt;&gt;TRIM(E402),"Confira o código",IF(COUNTIFS(DuenoID,E402)&gt;1,"Código repetido",IF(NOT(ISNUMBER(B402)),"Confira a data",IF(OR(B402&lt;1,B402&gt;73415,INT(B402)&lt;&gt;B402),"Confira a data",IF(NOT(ISNUMBER(C402)),"Confira o valor",IF(C402&lt;=0,"Valor maior que zero",IF(AND(A402&lt;&gt;"Aporte",A402&lt;&gt;"Retirada"),"Escolha um tipo",IF(COUNTIFS(Medios,D402)&lt;&gt;1,"Escolha um meio","OK"))))))))))</f>
        <v/>
      </c>
      <c r="H402" s="34" t="n">
        <f aca="false">IF(G402="OK",C402,0)</f>
        <v>0</v>
      </c>
    </row>
    <row r="403" customFormat="false" ht="25" hidden="false" customHeight="true" outlineLevel="0" collapsed="false">
      <c r="A403" s="31"/>
      <c r="B403" s="32"/>
      <c r="C403" s="33"/>
      <c r="D403" s="31"/>
      <c r="E403" s="31"/>
      <c r="F403" s="31"/>
      <c r="G403" s="36" t="str">
        <f aca="false">IF(COUNTA(A403:F403)=0,"",IF(E403="","Falta o código",IF(E403&lt;&gt;TRIM(E403),"Confira o código",IF(COUNTIFS(DuenoID,E403)&gt;1,"Código repetido",IF(NOT(ISNUMBER(B403)),"Confira a data",IF(OR(B403&lt;1,B403&gt;73415,INT(B403)&lt;&gt;B403),"Confira a data",IF(NOT(ISNUMBER(C403)),"Confira o valor",IF(C403&lt;=0,"Valor maior que zero",IF(AND(A403&lt;&gt;"Aporte",A403&lt;&gt;"Retirada"),"Escolha um tipo",IF(COUNTIFS(Medios,D403)&lt;&gt;1,"Escolha um meio","OK"))))))))))</f>
        <v/>
      </c>
      <c r="H403" s="34" t="n">
        <f aca="false">IF(G403="OK",C403,0)</f>
        <v>0</v>
      </c>
    </row>
    <row r="404" customFormat="false" ht="25" hidden="false" customHeight="true" outlineLevel="0" collapsed="false">
      <c r="A404" s="31"/>
      <c r="B404" s="32"/>
      <c r="C404" s="33"/>
      <c r="D404" s="31"/>
      <c r="E404" s="31"/>
      <c r="F404" s="31"/>
      <c r="G404" s="36" t="str">
        <f aca="false">IF(COUNTA(A404:F404)=0,"",IF(E404="","Falta o código",IF(E404&lt;&gt;TRIM(E404),"Confira o código",IF(COUNTIFS(DuenoID,E404)&gt;1,"Código repetido",IF(NOT(ISNUMBER(B404)),"Confira a data",IF(OR(B404&lt;1,B404&gt;73415,INT(B404)&lt;&gt;B404),"Confira a data",IF(NOT(ISNUMBER(C404)),"Confira o valor",IF(C404&lt;=0,"Valor maior que zero",IF(AND(A404&lt;&gt;"Aporte",A404&lt;&gt;"Retirada"),"Escolha um tipo",IF(COUNTIFS(Medios,D404)&lt;&gt;1,"Escolha um meio","OK"))))))))))</f>
        <v/>
      </c>
      <c r="H404" s="34" t="n">
        <f aca="false">IF(G404="OK",C404,0)</f>
        <v>0</v>
      </c>
    </row>
    <row r="405" customFormat="false" ht="25" hidden="false" customHeight="true" outlineLevel="0" collapsed="false">
      <c r="A405" s="31"/>
      <c r="B405" s="32"/>
      <c r="C405" s="33"/>
      <c r="D405" s="31"/>
      <c r="E405" s="31"/>
      <c r="F405" s="31"/>
      <c r="G405" s="36" t="str">
        <f aca="false">IF(COUNTA(A405:F405)=0,"",IF(E405="","Falta o código",IF(E405&lt;&gt;TRIM(E405),"Confira o código",IF(COUNTIFS(DuenoID,E405)&gt;1,"Código repetido",IF(NOT(ISNUMBER(B405)),"Confira a data",IF(OR(B405&lt;1,B405&gt;73415,INT(B405)&lt;&gt;B405),"Confira a data",IF(NOT(ISNUMBER(C405)),"Confira o valor",IF(C405&lt;=0,"Valor maior que zero",IF(AND(A405&lt;&gt;"Aporte",A405&lt;&gt;"Retirada"),"Escolha um tipo",IF(COUNTIFS(Medios,D405)&lt;&gt;1,"Escolha um meio","OK"))))))))))</f>
        <v/>
      </c>
      <c r="H405" s="34" t="n">
        <f aca="false">IF(G405="OK",C405,0)</f>
        <v>0</v>
      </c>
    </row>
    <row r="406" customFormat="false" ht="25" hidden="false" customHeight="true" outlineLevel="0" collapsed="false">
      <c r="A406" s="31"/>
      <c r="B406" s="32"/>
      <c r="C406" s="33"/>
      <c r="D406" s="31"/>
      <c r="E406" s="31"/>
      <c r="F406" s="31"/>
      <c r="G406" s="36" t="str">
        <f aca="false">IF(COUNTA(A406:F406)=0,"",IF(E406="","Falta o código",IF(E406&lt;&gt;TRIM(E406),"Confira o código",IF(COUNTIFS(DuenoID,E406)&gt;1,"Código repetido",IF(NOT(ISNUMBER(B406)),"Confira a data",IF(OR(B406&lt;1,B406&gt;73415,INT(B406)&lt;&gt;B406),"Confira a data",IF(NOT(ISNUMBER(C406)),"Confira o valor",IF(C406&lt;=0,"Valor maior que zero",IF(AND(A406&lt;&gt;"Aporte",A406&lt;&gt;"Retirada"),"Escolha um tipo",IF(COUNTIFS(Medios,D406)&lt;&gt;1,"Escolha um meio","OK"))))))))))</f>
        <v/>
      </c>
      <c r="H406" s="34" t="n">
        <f aca="false">IF(G406="OK",C406,0)</f>
        <v>0</v>
      </c>
    </row>
    <row r="407" customFormat="false" ht="25" hidden="false" customHeight="true" outlineLevel="0" collapsed="false">
      <c r="A407" s="31"/>
      <c r="B407" s="32"/>
      <c r="C407" s="33"/>
      <c r="D407" s="31"/>
      <c r="E407" s="31"/>
      <c r="F407" s="31"/>
      <c r="G407" s="36" t="str">
        <f aca="false">IF(COUNTA(A407:F407)=0,"",IF(E407="","Falta o código",IF(E407&lt;&gt;TRIM(E407),"Confira o código",IF(COUNTIFS(DuenoID,E407)&gt;1,"Código repetido",IF(NOT(ISNUMBER(B407)),"Confira a data",IF(OR(B407&lt;1,B407&gt;73415,INT(B407)&lt;&gt;B407),"Confira a data",IF(NOT(ISNUMBER(C407)),"Confira o valor",IF(C407&lt;=0,"Valor maior que zero",IF(AND(A407&lt;&gt;"Aporte",A407&lt;&gt;"Retirada"),"Escolha um tipo",IF(COUNTIFS(Medios,D407)&lt;&gt;1,"Escolha um meio","OK"))))))))))</f>
        <v/>
      </c>
      <c r="H407" s="34" t="n">
        <f aca="false">IF(G407="OK",C407,0)</f>
        <v>0</v>
      </c>
    </row>
    <row r="408" customFormat="false" ht="25" hidden="false" customHeight="true" outlineLevel="0" collapsed="false">
      <c r="A408" s="31"/>
      <c r="B408" s="32"/>
      <c r="C408" s="33"/>
      <c r="D408" s="31"/>
      <c r="E408" s="31"/>
      <c r="F408" s="31"/>
      <c r="G408" s="36" t="str">
        <f aca="false">IF(COUNTA(A408:F408)=0,"",IF(E408="","Falta o código",IF(E408&lt;&gt;TRIM(E408),"Confira o código",IF(COUNTIFS(DuenoID,E408)&gt;1,"Código repetido",IF(NOT(ISNUMBER(B408)),"Confira a data",IF(OR(B408&lt;1,B408&gt;73415,INT(B408)&lt;&gt;B408),"Confira a data",IF(NOT(ISNUMBER(C408)),"Confira o valor",IF(C408&lt;=0,"Valor maior que zero",IF(AND(A408&lt;&gt;"Aporte",A408&lt;&gt;"Retirada"),"Escolha um tipo",IF(COUNTIFS(Medios,D408)&lt;&gt;1,"Escolha um meio","OK"))))))))))</f>
        <v/>
      </c>
      <c r="H408" s="34" t="n">
        <f aca="false">IF(G408="OK",C408,0)</f>
        <v>0</v>
      </c>
    </row>
    <row r="409" customFormat="false" ht="25" hidden="false" customHeight="true" outlineLevel="0" collapsed="false">
      <c r="A409" s="31"/>
      <c r="B409" s="32"/>
      <c r="C409" s="33"/>
      <c r="D409" s="31"/>
      <c r="E409" s="31"/>
      <c r="F409" s="31"/>
      <c r="G409" s="36" t="str">
        <f aca="false">IF(COUNTA(A409:F409)=0,"",IF(E409="","Falta o código",IF(E409&lt;&gt;TRIM(E409),"Confira o código",IF(COUNTIFS(DuenoID,E409)&gt;1,"Código repetido",IF(NOT(ISNUMBER(B409)),"Confira a data",IF(OR(B409&lt;1,B409&gt;73415,INT(B409)&lt;&gt;B409),"Confira a data",IF(NOT(ISNUMBER(C409)),"Confira o valor",IF(C409&lt;=0,"Valor maior que zero",IF(AND(A409&lt;&gt;"Aporte",A409&lt;&gt;"Retirada"),"Escolha um tipo",IF(COUNTIFS(Medios,D409)&lt;&gt;1,"Escolha um meio","OK"))))))))))</f>
        <v/>
      </c>
      <c r="H409" s="34" t="n">
        <f aca="false">IF(G409="OK",C409,0)</f>
        <v>0</v>
      </c>
    </row>
    <row r="410" customFormat="false" ht="25" hidden="false" customHeight="true" outlineLevel="0" collapsed="false">
      <c r="A410" s="31"/>
      <c r="B410" s="32"/>
      <c r="C410" s="33"/>
      <c r="D410" s="31"/>
      <c r="E410" s="31"/>
      <c r="F410" s="31"/>
      <c r="G410" s="36" t="str">
        <f aca="false">IF(COUNTA(A410:F410)=0,"",IF(E410="","Falta o código",IF(E410&lt;&gt;TRIM(E410),"Confira o código",IF(COUNTIFS(DuenoID,E410)&gt;1,"Código repetido",IF(NOT(ISNUMBER(B410)),"Confira a data",IF(OR(B410&lt;1,B410&gt;73415,INT(B410)&lt;&gt;B410),"Confira a data",IF(NOT(ISNUMBER(C410)),"Confira o valor",IF(C410&lt;=0,"Valor maior que zero",IF(AND(A410&lt;&gt;"Aporte",A410&lt;&gt;"Retirada"),"Escolha um tipo",IF(COUNTIFS(Medios,D410)&lt;&gt;1,"Escolha um meio","OK"))))))))))</f>
        <v/>
      </c>
      <c r="H410" s="34" t="n">
        <f aca="false">IF(G410="OK",C410,0)</f>
        <v>0</v>
      </c>
    </row>
    <row r="411" customFormat="false" ht="25" hidden="false" customHeight="true" outlineLevel="0" collapsed="false">
      <c r="A411" s="31"/>
      <c r="B411" s="32"/>
      <c r="C411" s="33"/>
      <c r="D411" s="31"/>
      <c r="E411" s="31"/>
      <c r="F411" s="31"/>
      <c r="G411" s="36" t="str">
        <f aca="false">IF(COUNTA(A411:F411)=0,"",IF(E411="","Falta o código",IF(E411&lt;&gt;TRIM(E411),"Confira o código",IF(COUNTIFS(DuenoID,E411)&gt;1,"Código repetido",IF(NOT(ISNUMBER(B411)),"Confira a data",IF(OR(B411&lt;1,B411&gt;73415,INT(B411)&lt;&gt;B411),"Confira a data",IF(NOT(ISNUMBER(C411)),"Confira o valor",IF(C411&lt;=0,"Valor maior que zero",IF(AND(A411&lt;&gt;"Aporte",A411&lt;&gt;"Retirada"),"Escolha um tipo",IF(COUNTIFS(Medios,D411)&lt;&gt;1,"Escolha um meio","OK"))))))))))</f>
        <v/>
      </c>
      <c r="H411" s="34" t="n">
        <f aca="false">IF(G411="OK",C411,0)</f>
        <v>0</v>
      </c>
    </row>
    <row r="412" customFormat="false" ht="25" hidden="false" customHeight="true" outlineLevel="0" collapsed="false">
      <c r="A412" s="31"/>
      <c r="B412" s="32"/>
      <c r="C412" s="33"/>
      <c r="D412" s="31"/>
      <c r="E412" s="31"/>
      <c r="F412" s="31"/>
      <c r="G412" s="36" t="str">
        <f aca="false">IF(COUNTA(A412:F412)=0,"",IF(E412="","Falta o código",IF(E412&lt;&gt;TRIM(E412),"Confira o código",IF(COUNTIFS(DuenoID,E412)&gt;1,"Código repetido",IF(NOT(ISNUMBER(B412)),"Confira a data",IF(OR(B412&lt;1,B412&gt;73415,INT(B412)&lt;&gt;B412),"Confira a data",IF(NOT(ISNUMBER(C412)),"Confira o valor",IF(C412&lt;=0,"Valor maior que zero",IF(AND(A412&lt;&gt;"Aporte",A412&lt;&gt;"Retirada"),"Escolha um tipo",IF(COUNTIFS(Medios,D412)&lt;&gt;1,"Escolha um meio","OK"))))))))))</f>
        <v/>
      </c>
      <c r="H412" s="34" t="n">
        <f aca="false">IF(G412="OK",C412,0)</f>
        <v>0</v>
      </c>
    </row>
    <row r="413" customFormat="false" ht="25" hidden="false" customHeight="true" outlineLevel="0" collapsed="false">
      <c r="A413" s="31"/>
      <c r="B413" s="32"/>
      <c r="C413" s="33"/>
      <c r="D413" s="31"/>
      <c r="E413" s="31"/>
      <c r="F413" s="31"/>
      <c r="G413" s="36" t="str">
        <f aca="false">IF(COUNTA(A413:F413)=0,"",IF(E413="","Falta o código",IF(E413&lt;&gt;TRIM(E413),"Confira o código",IF(COUNTIFS(DuenoID,E413)&gt;1,"Código repetido",IF(NOT(ISNUMBER(B413)),"Confira a data",IF(OR(B413&lt;1,B413&gt;73415,INT(B413)&lt;&gt;B413),"Confira a data",IF(NOT(ISNUMBER(C413)),"Confira o valor",IF(C413&lt;=0,"Valor maior que zero",IF(AND(A413&lt;&gt;"Aporte",A413&lt;&gt;"Retirada"),"Escolha um tipo",IF(COUNTIFS(Medios,D413)&lt;&gt;1,"Escolha um meio","OK"))))))))))</f>
        <v/>
      </c>
      <c r="H413" s="34" t="n">
        <f aca="false">IF(G413="OK",C413,0)</f>
        <v>0</v>
      </c>
    </row>
    <row r="414" customFormat="false" ht="25" hidden="false" customHeight="true" outlineLevel="0" collapsed="false">
      <c r="A414" s="31"/>
      <c r="B414" s="32"/>
      <c r="C414" s="33"/>
      <c r="D414" s="31"/>
      <c r="E414" s="31"/>
      <c r="F414" s="31"/>
      <c r="G414" s="36" t="str">
        <f aca="false">IF(COUNTA(A414:F414)=0,"",IF(E414="","Falta o código",IF(E414&lt;&gt;TRIM(E414),"Confira o código",IF(COUNTIFS(DuenoID,E414)&gt;1,"Código repetido",IF(NOT(ISNUMBER(B414)),"Confira a data",IF(OR(B414&lt;1,B414&gt;73415,INT(B414)&lt;&gt;B414),"Confira a data",IF(NOT(ISNUMBER(C414)),"Confira o valor",IF(C414&lt;=0,"Valor maior que zero",IF(AND(A414&lt;&gt;"Aporte",A414&lt;&gt;"Retirada"),"Escolha um tipo",IF(COUNTIFS(Medios,D414)&lt;&gt;1,"Escolha um meio","OK"))))))))))</f>
        <v/>
      </c>
      <c r="H414" s="34" t="n">
        <f aca="false">IF(G414="OK",C414,0)</f>
        <v>0</v>
      </c>
    </row>
    <row r="415" customFormat="false" ht="25" hidden="false" customHeight="true" outlineLevel="0" collapsed="false">
      <c r="A415" s="31"/>
      <c r="B415" s="32"/>
      <c r="C415" s="33"/>
      <c r="D415" s="31"/>
      <c r="E415" s="31"/>
      <c r="F415" s="31"/>
      <c r="G415" s="36" t="str">
        <f aca="false">IF(COUNTA(A415:F415)=0,"",IF(E415="","Falta o código",IF(E415&lt;&gt;TRIM(E415),"Confira o código",IF(COUNTIFS(DuenoID,E415)&gt;1,"Código repetido",IF(NOT(ISNUMBER(B415)),"Confira a data",IF(OR(B415&lt;1,B415&gt;73415,INT(B415)&lt;&gt;B415),"Confira a data",IF(NOT(ISNUMBER(C415)),"Confira o valor",IF(C415&lt;=0,"Valor maior que zero",IF(AND(A415&lt;&gt;"Aporte",A415&lt;&gt;"Retirada"),"Escolha um tipo",IF(COUNTIFS(Medios,D415)&lt;&gt;1,"Escolha um meio","OK"))))))))))</f>
        <v/>
      </c>
      <c r="H415" s="34" t="n">
        <f aca="false">IF(G415="OK",C415,0)</f>
        <v>0</v>
      </c>
    </row>
    <row r="416" customFormat="false" ht="25" hidden="false" customHeight="true" outlineLevel="0" collapsed="false">
      <c r="A416" s="31"/>
      <c r="B416" s="32"/>
      <c r="C416" s="33"/>
      <c r="D416" s="31"/>
      <c r="E416" s="31"/>
      <c r="F416" s="31"/>
      <c r="G416" s="36" t="str">
        <f aca="false">IF(COUNTA(A416:F416)=0,"",IF(E416="","Falta o código",IF(E416&lt;&gt;TRIM(E416),"Confira o código",IF(COUNTIFS(DuenoID,E416)&gt;1,"Código repetido",IF(NOT(ISNUMBER(B416)),"Confira a data",IF(OR(B416&lt;1,B416&gt;73415,INT(B416)&lt;&gt;B416),"Confira a data",IF(NOT(ISNUMBER(C416)),"Confira o valor",IF(C416&lt;=0,"Valor maior que zero",IF(AND(A416&lt;&gt;"Aporte",A416&lt;&gt;"Retirada"),"Escolha um tipo",IF(COUNTIFS(Medios,D416)&lt;&gt;1,"Escolha um meio","OK"))))))))))</f>
        <v/>
      </c>
      <c r="H416" s="34" t="n">
        <f aca="false">IF(G416="OK",C416,0)</f>
        <v>0</v>
      </c>
    </row>
    <row r="417" customFormat="false" ht="25" hidden="false" customHeight="true" outlineLevel="0" collapsed="false">
      <c r="A417" s="31"/>
      <c r="B417" s="32"/>
      <c r="C417" s="33"/>
      <c r="D417" s="31"/>
      <c r="E417" s="31"/>
      <c r="F417" s="31"/>
      <c r="G417" s="36" t="str">
        <f aca="false">IF(COUNTA(A417:F417)=0,"",IF(E417="","Falta o código",IF(E417&lt;&gt;TRIM(E417),"Confira o código",IF(COUNTIFS(DuenoID,E417)&gt;1,"Código repetido",IF(NOT(ISNUMBER(B417)),"Confira a data",IF(OR(B417&lt;1,B417&gt;73415,INT(B417)&lt;&gt;B417),"Confira a data",IF(NOT(ISNUMBER(C417)),"Confira o valor",IF(C417&lt;=0,"Valor maior que zero",IF(AND(A417&lt;&gt;"Aporte",A417&lt;&gt;"Retirada"),"Escolha um tipo",IF(COUNTIFS(Medios,D417)&lt;&gt;1,"Escolha um meio","OK"))))))))))</f>
        <v/>
      </c>
      <c r="H417" s="34" t="n">
        <f aca="false">IF(G417="OK",C417,0)</f>
        <v>0</v>
      </c>
    </row>
    <row r="418" customFormat="false" ht="25" hidden="false" customHeight="true" outlineLevel="0" collapsed="false">
      <c r="A418" s="31"/>
      <c r="B418" s="32"/>
      <c r="C418" s="33"/>
      <c r="D418" s="31"/>
      <c r="E418" s="31"/>
      <c r="F418" s="31"/>
      <c r="G418" s="36" t="str">
        <f aca="false">IF(COUNTA(A418:F418)=0,"",IF(E418="","Falta o código",IF(E418&lt;&gt;TRIM(E418),"Confira o código",IF(COUNTIFS(DuenoID,E418)&gt;1,"Código repetido",IF(NOT(ISNUMBER(B418)),"Confira a data",IF(OR(B418&lt;1,B418&gt;73415,INT(B418)&lt;&gt;B418),"Confira a data",IF(NOT(ISNUMBER(C418)),"Confira o valor",IF(C418&lt;=0,"Valor maior que zero",IF(AND(A418&lt;&gt;"Aporte",A418&lt;&gt;"Retirada"),"Escolha um tipo",IF(COUNTIFS(Medios,D418)&lt;&gt;1,"Escolha um meio","OK"))))))))))</f>
        <v/>
      </c>
      <c r="H418" s="34" t="n">
        <f aca="false">IF(G418="OK",C418,0)</f>
        <v>0</v>
      </c>
    </row>
    <row r="419" customFormat="false" ht="25" hidden="false" customHeight="true" outlineLevel="0" collapsed="false">
      <c r="A419" s="31"/>
      <c r="B419" s="32"/>
      <c r="C419" s="33"/>
      <c r="D419" s="31"/>
      <c r="E419" s="31"/>
      <c r="F419" s="31"/>
      <c r="G419" s="36" t="str">
        <f aca="false">IF(COUNTA(A419:F419)=0,"",IF(E419="","Falta o código",IF(E419&lt;&gt;TRIM(E419),"Confira o código",IF(COUNTIFS(DuenoID,E419)&gt;1,"Código repetido",IF(NOT(ISNUMBER(B419)),"Confira a data",IF(OR(B419&lt;1,B419&gt;73415,INT(B419)&lt;&gt;B419),"Confira a data",IF(NOT(ISNUMBER(C419)),"Confira o valor",IF(C419&lt;=0,"Valor maior que zero",IF(AND(A419&lt;&gt;"Aporte",A419&lt;&gt;"Retirada"),"Escolha um tipo",IF(COUNTIFS(Medios,D419)&lt;&gt;1,"Escolha um meio","OK"))))))))))</f>
        <v/>
      </c>
      <c r="H419" s="34" t="n">
        <f aca="false">IF(G419="OK",C419,0)</f>
        <v>0</v>
      </c>
    </row>
    <row r="420" customFormat="false" ht="25" hidden="false" customHeight="true" outlineLevel="0" collapsed="false">
      <c r="A420" s="31"/>
      <c r="B420" s="32"/>
      <c r="C420" s="33"/>
      <c r="D420" s="31"/>
      <c r="E420" s="31"/>
      <c r="F420" s="31"/>
      <c r="G420" s="36" t="str">
        <f aca="false">IF(COUNTA(A420:F420)=0,"",IF(E420="","Falta o código",IF(E420&lt;&gt;TRIM(E420),"Confira o código",IF(COUNTIFS(DuenoID,E420)&gt;1,"Código repetido",IF(NOT(ISNUMBER(B420)),"Confira a data",IF(OR(B420&lt;1,B420&gt;73415,INT(B420)&lt;&gt;B420),"Confira a data",IF(NOT(ISNUMBER(C420)),"Confira o valor",IF(C420&lt;=0,"Valor maior que zero",IF(AND(A420&lt;&gt;"Aporte",A420&lt;&gt;"Retirada"),"Escolha um tipo",IF(COUNTIFS(Medios,D420)&lt;&gt;1,"Escolha um meio","OK"))))))))))</f>
        <v/>
      </c>
      <c r="H420" s="34" t="n">
        <f aca="false">IF(G420="OK",C420,0)</f>
        <v>0</v>
      </c>
    </row>
    <row r="421" customFormat="false" ht="25" hidden="false" customHeight="true" outlineLevel="0" collapsed="false">
      <c r="A421" s="31"/>
      <c r="B421" s="32"/>
      <c r="C421" s="33"/>
      <c r="D421" s="31"/>
      <c r="E421" s="31"/>
      <c r="F421" s="31"/>
      <c r="G421" s="36" t="str">
        <f aca="false">IF(COUNTA(A421:F421)=0,"",IF(E421="","Falta o código",IF(E421&lt;&gt;TRIM(E421),"Confira o código",IF(COUNTIFS(DuenoID,E421)&gt;1,"Código repetido",IF(NOT(ISNUMBER(B421)),"Confira a data",IF(OR(B421&lt;1,B421&gt;73415,INT(B421)&lt;&gt;B421),"Confira a data",IF(NOT(ISNUMBER(C421)),"Confira o valor",IF(C421&lt;=0,"Valor maior que zero",IF(AND(A421&lt;&gt;"Aporte",A421&lt;&gt;"Retirada"),"Escolha um tipo",IF(COUNTIFS(Medios,D421)&lt;&gt;1,"Escolha um meio","OK"))))))))))</f>
        <v/>
      </c>
      <c r="H421" s="34" t="n">
        <f aca="false">IF(G421="OK",C421,0)</f>
        <v>0</v>
      </c>
    </row>
    <row r="422" customFormat="false" ht="25" hidden="false" customHeight="true" outlineLevel="0" collapsed="false">
      <c r="A422" s="31"/>
      <c r="B422" s="32"/>
      <c r="C422" s="33"/>
      <c r="D422" s="31"/>
      <c r="E422" s="31"/>
      <c r="F422" s="31"/>
      <c r="G422" s="36" t="str">
        <f aca="false">IF(COUNTA(A422:F422)=0,"",IF(E422="","Falta o código",IF(E422&lt;&gt;TRIM(E422),"Confira o código",IF(COUNTIFS(DuenoID,E422)&gt;1,"Código repetido",IF(NOT(ISNUMBER(B422)),"Confira a data",IF(OR(B422&lt;1,B422&gt;73415,INT(B422)&lt;&gt;B422),"Confira a data",IF(NOT(ISNUMBER(C422)),"Confira o valor",IF(C422&lt;=0,"Valor maior que zero",IF(AND(A422&lt;&gt;"Aporte",A422&lt;&gt;"Retirada"),"Escolha um tipo",IF(COUNTIFS(Medios,D422)&lt;&gt;1,"Escolha um meio","OK"))))))))))</f>
        <v/>
      </c>
      <c r="H422" s="34" t="n">
        <f aca="false">IF(G422="OK",C422,0)</f>
        <v>0</v>
      </c>
    </row>
    <row r="423" customFormat="false" ht="25" hidden="false" customHeight="true" outlineLevel="0" collapsed="false">
      <c r="A423" s="31"/>
      <c r="B423" s="32"/>
      <c r="C423" s="33"/>
      <c r="D423" s="31"/>
      <c r="E423" s="31"/>
      <c r="F423" s="31"/>
      <c r="G423" s="36" t="str">
        <f aca="false">IF(COUNTA(A423:F423)=0,"",IF(E423="","Falta o código",IF(E423&lt;&gt;TRIM(E423),"Confira o código",IF(COUNTIFS(DuenoID,E423)&gt;1,"Código repetido",IF(NOT(ISNUMBER(B423)),"Confira a data",IF(OR(B423&lt;1,B423&gt;73415,INT(B423)&lt;&gt;B423),"Confira a data",IF(NOT(ISNUMBER(C423)),"Confira o valor",IF(C423&lt;=0,"Valor maior que zero",IF(AND(A423&lt;&gt;"Aporte",A423&lt;&gt;"Retirada"),"Escolha um tipo",IF(COUNTIFS(Medios,D423)&lt;&gt;1,"Escolha um meio","OK"))))))))))</f>
        <v/>
      </c>
      <c r="H423" s="34" t="n">
        <f aca="false">IF(G423="OK",C423,0)</f>
        <v>0</v>
      </c>
    </row>
    <row r="424" customFormat="false" ht="25" hidden="false" customHeight="true" outlineLevel="0" collapsed="false">
      <c r="A424" s="31"/>
      <c r="B424" s="32"/>
      <c r="C424" s="33"/>
      <c r="D424" s="31"/>
      <c r="E424" s="31"/>
      <c r="F424" s="31"/>
      <c r="G424" s="36" t="str">
        <f aca="false">IF(COUNTA(A424:F424)=0,"",IF(E424="","Falta o código",IF(E424&lt;&gt;TRIM(E424),"Confira o código",IF(COUNTIFS(DuenoID,E424)&gt;1,"Código repetido",IF(NOT(ISNUMBER(B424)),"Confira a data",IF(OR(B424&lt;1,B424&gt;73415,INT(B424)&lt;&gt;B424),"Confira a data",IF(NOT(ISNUMBER(C424)),"Confira o valor",IF(C424&lt;=0,"Valor maior que zero",IF(AND(A424&lt;&gt;"Aporte",A424&lt;&gt;"Retirada"),"Escolha um tipo",IF(COUNTIFS(Medios,D424)&lt;&gt;1,"Escolha um meio","OK"))))))))))</f>
        <v/>
      </c>
      <c r="H424" s="34" t="n">
        <f aca="false">IF(G424="OK",C424,0)</f>
        <v>0</v>
      </c>
    </row>
    <row r="425" customFormat="false" ht="25" hidden="false" customHeight="true" outlineLevel="0" collapsed="false">
      <c r="A425" s="31"/>
      <c r="B425" s="32"/>
      <c r="C425" s="33"/>
      <c r="D425" s="31"/>
      <c r="E425" s="31"/>
      <c r="F425" s="31"/>
      <c r="G425" s="36" t="str">
        <f aca="false">IF(COUNTA(A425:F425)=0,"",IF(E425="","Falta o código",IF(E425&lt;&gt;TRIM(E425),"Confira o código",IF(COUNTIFS(DuenoID,E425)&gt;1,"Código repetido",IF(NOT(ISNUMBER(B425)),"Confira a data",IF(OR(B425&lt;1,B425&gt;73415,INT(B425)&lt;&gt;B425),"Confira a data",IF(NOT(ISNUMBER(C425)),"Confira o valor",IF(C425&lt;=0,"Valor maior que zero",IF(AND(A425&lt;&gt;"Aporte",A425&lt;&gt;"Retirada"),"Escolha um tipo",IF(COUNTIFS(Medios,D425)&lt;&gt;1,"Escolha um meio","OK"))))))))))</f>
        <v/>
      </c>
      <c r="H425" s="34" t="n">
        <f aca="false">IF(G425="OK",C425,0)</f>
        <v>0</v>
      </c>
    </row>
    <row r="426" customFormat="false" ht="25" hidden="false" customHeight="true" outlineLevel="0" collapsed="false">
      <c r="A426" s="31"/>
      <c r="B426" s="32"/>
      <c r="C426" s="33"/>
      <c r="D426" s="31"/>
      <c r="E426" s="31"/>
      <c r="F426" s="31"/>
      <c r="G426" s="36" t="str">
        <f aca="false">IF(COUNTA(A426:F426)=0,"",IF(E426="","Falta o código",IF(E426&lt;&gt;TRIM(E426),"Confira o código",IF(COUNTIFS(DuenoID,E426)&gt;1,"Código repetido",IF(NOT(ISNUMBER(B426)),"Confira a data",IF(OR(B426&lt;1,B426&gt;73415,INT(B426)&lt;&gt;B426),"Confira a data",IF(NOT(ISNUMBER(C426)),"Confira o valor",IF(C426&lt;=0,"Valor maior que zero",IF(AND(A426&lt;&gt;"Aporte",A426&lt;&gt;"Retirada"),"Escolha um tipo",IF(COUNTIFS(Medios,D426)&lt;&gt;1,"Escolha um meio","OK"))))))))))</f>
        <v/>
      </c>
      <c r="H426" s="34" t="n">
        <f aca="false">IF(G426="OK",C426,0)</f>
        <v>0</v>
      </c>
    </row>
    <row r="427" customFormat="false" ht="25" hidden="false" customHeight="true" outlineLevel="0" collapsed="false">
      <c r="A427" s="31"/>
      <c r="B427" s="32"/>
      <c r="C427" s="33"/>
      <c r="D427" s="31"/>
      <c r="E427" s="31"/>
      <c r="F427" s="31"/>
      <c r="G427" s="36" t="str">
        <f aca="false">IF(COUNTA(A427:F427)=0,"",IF(E427="","Falta o código",IF(E427&lt;&gt;TRIM(E427),"Confira o código",IF(COUNTIFS(DuenoID,E427)&gt;1,"Código repetido",IF(NOT(ISNUMBER(B427)),"Confira a data",IF(OR(B427&lt;1,B427&gt;73415,INT(B427)&lt;&gt;B427),"Confira a data",IF(NOT(ISNUMBER(C427)),"Confira o valor",IF(C427&lt;=0,"Valor maior que zero",IF(AND(A427&lt;&gt;"Aporte",A427&lt;&gt;"Retirada"),"Escolha um tipo",IF(COUNTIFS(Medios,D427)&lt;&gt;1,"Escolha um meio","OK"))))))))))</f>
        <v/>
      </c>
      <c r="H427" s="34" t="n">
        <f aca="false">IF(G427="OK",C427,0)</f>
        <v>0</v>
      </c>
    </row>
    <row r="428" customFormat="false" ht="25" hidden="false" customHeight="true" outlineLevel="0" collapsed="false">
      <c r="A428" s="31"/>
      <c r="B428" s="32"/>
      <c r="C428" s="33"/>
      <c r="D428" s="31"/>
      <c r="E428" s="31"/>
      <c r="F428" s="31"/>
      <c r="G428" s="36" t="str">
        <f aca="false">IF(COUNTA(A428:F428)=0,"",IF(E428="","Falta o código",IF(E428&lt;&gt;TRIM(E428),"Confira o código",IF(COUNTIFS(DuenoID,E428)&gt;1,"Código repetido",IF(NOT(ISNUMBER(B428)),"Confira a data",IF(OR(B428&lt;1,B428&gt;73415,INT(B428)&lt;&gt;B428),"Confira a data",IF(NOT(ISNUMBER(C428)),"Confira o valor",IF(C428&lt;=0,"Valor maior que zero",IF(AND(A428&lt;&gt;"Aporte",A428&lt;&gt;"Retirada"),"Escolha um tipo",IF(COUNTIFS(Medios,D428)&lt;&gt;1,"Escolha um meio","OK"))))))))))</f>
        <v/>
      </c>
      <c r="H428" s="34" t="n">
        <f aca="false">IF(G428="OK",C428,0)</f>
        <v>0</v>
      </c>
    </row>
    <row r="429" customFormat="false" ht="25" hidden="false" customHeight="true" outlineLevel="0" collapsed="false">
      <c r="A429" s="31"/>
      <c r="B429" s="32"/>
      <c r="C429" s="33"/>
      <c r="D429" s="31"/>
      <c r="E429" s="31"/>
      <c r="F429" s="31"/>
      <c r="G429" s="36" t="str">
        <f aca="false">IF(COUNTA(A429:F429)=0,"",IF(E429="","Falta o código",IF(E429&lt;&gt;TRIM(E429),"Confira o código",IF(COUNTIFS(DuenoID,E429)&gt;1,"Código repetido",IF(NOT(ISNUMBER(B429)),"Confira a data",IF(OR(B429&lt;1,B429&gt;73415,INT(B429)&lt;&gt;B429),"Confira a data",IF(NOT(ISNUMBER(C429)),"Confira o valor",IF(C429&lt;=0,"Valor maior que zero",IF(AND(A429&lt;&gt;"Aporte",A429&lt;&gt;"Retirada"),"Escolha um tipo",IF(COUNTIFS(Medios,D429)&lt;&gt;1,"Escolha um meio","OK"))))))))))</f>
        <v/>
      </c>
      <c r="H429" s="34" t="n">
        <f aca="false">IF(G429="OK",C429,0)</f>
        <v>0</v>
      </c>
    </row>
    <row r="430" customFormat="false" ht="25" hidden="false" customHeight="true" outlineLevel="0" collapsed="false">
      <c r="A430" s="31"/>
      <c r="B430" s="32"/>
      <c r="C430" s="33"/>
      <c r="D430" s="31"/>
      <c r="E430" s="31"/>
      <c r="F430" s="31"/>
      <c r="G430" s="36" t="str">
        <f aca="false">IF(COUNTA(A430:F430)=0,"",IF(E430="","Falta o código",IF(E430&lt;&gt;TRIM(E430),"Confira o código",IF(COUNTIFS(DuenoID,E430)&gt;1,"Código repetido",IF(NOT(ISNUMBER(B430)),"Confira a data",IF(OR(B430&lt;1,B430&gt;73415,INT(B430)&lt;&gt;B430),"Confira a data",IF(NOT(ISNUMBER(C430)),"Confira o valor",IF(C430&lt;=0,"Valor maior que zero",IF(AND(A430&lt;&gt;"Aporte",A430&lt;&gt;"Retirada"),"Escolha um tipo",IF(COUNTIFS(Medios,D430)&lt;&gt;1,"Escolha um meio","OK"))))))))))</f>
        <v/>
      </c>
      <c r="H430" s="34" t="n">
        <f aca="false">IF(G430="OK",C430,0)</f>
        <v>0</v>
      </c>
    </row>
    <row r="431" customFormat="false" ht="25" hidden="false" customHeight="true" outlineLevel="0" collapsed="false">
      <c r="A431" s="31"/>
      <c r="B431" s="32"/>
      <c r="C431" s="33"/>
      <c r="D431" s="31"/>
      <c r="E431" s="31"/>
      <c r="F431" s="31"/>
      <c r="G431" s="36" t="str">
        <f aca="false">IF(COUNTA(A431:F431)=0,"",IF(E431="","Falta o código",IF(E431&lt;&gt;TRIM(E431),"Confira o código",IF(COUNTIFS(DuenoID,E431)&gt;1,"Código repetido",IF(NOT(ISNUMBER(B431)),"Confira a data",IF(OR(B431&lt;1,B431&gt;73415,INT(B431)&lt;&gt;B431),"Confira a data",IF(NOT(ISNUMBER(C431)),"Confira o valor",IF(C431&lt;=0,"Valor maior que zero",IF(AND(A431&lt;&gt;"Aporte",A431&lt;&gt;"Retirada"),"Escolha um tipo",IF(COUNTIFS(Medios,D431)&lt;&gt;1,"Escolha um meio","OK"))))))))))</f>
        <v/>
      </c>
      <c r="H431" s="34" t="n">
        <f aca="false">IF(G431="OK",C431,0)</f>
        <v>0</v>
      </c>
    </row>
    <row r="432" customFormat="false" ht="25" hidden="false" customHeight="true" outlineLevel="0" collapsed="false">
      <c r="A432" s="31"/>
      <c r="B432" s="32"/>
      <c r="C432" s="33"/>
      <c r="D432" s="31"/>
      <c r="E432" s="31"/>
      <c r="F432" s="31"/>
      <c r="G432" s="36" t="str">
        <f aca="false">IF(COUNTA(A432:F432)=0,"",IF(E432="","Falta o código",IF(E432&lt;&gt;TRIM(E432),"Confira o código",IF(COUNTIFS(DuenoID,E432)&gt;1,"Código repetido",IF(NOT(ISNUMBER(B432)),"Confira a data",IF(OR(B432&lt;1,B432&gt;73415,INT(B432)&lt;&gt;B432),"Confira a data",IF(NOT(ISNUMBER(C432)),"Confira o valor",IF(C432&lt;=0,"Valor maior que zero",IF(AND(A432&lt;&gt;"Aporte",A432&lt;&gt;"Retirada"),"Escolha um tipo",IF(COUNTIFS(Medios,D432)&lt;&gt;1,"Escolha um meio","OK"))))))))))</f>
        <v/>
      </c>
      <c r="H432" s="34" t="n">
        <f aca="false">IF(G432="OK",C432,0)</f>
        <v>0</v>
      </c>
    </row>
    <row r="433" customFormat="false" ht="25" hidden="false" customHeight="true" outlineLevel="0" collapsed="false">
      <c r="A433" s="31"/>
      <c r="B433" s="32"/>
      <c r="C433" s="33"/>
      <c r="D433" s="31"/>
      <c r="E433" s="31"/>
      <c r="F433" s="31"/>
      <c r="G433" s="36" t="str">
        <f aca="false">IF(COUNTA(A433:F433)=0,"",IF(E433="","Falta o código",IF(E433&lt;&gt;TRIM(E433),"Confira o código",IF(COUNTIFS(DuenoID,E433)&gt;1,"Código repetido",IF(NOT(ISNUMBER(B433)),"Confira a data",IF(OR(B433&lt;1,B433&gt;73415,INT(B433)&lt;&gt;B433),"Confira a data",IF(NOT(ISNUMBER(C433)),"Confira o valor",IF(C433&lt;=0,"Valor maior que zero",IF(AND(A433&lt;&gt;"Aporte",A433&lt;&gt;"Retirada"),"Escolha um tipo",IF(COUNTIFS(Medios,D433)&lt;&gt;1,"Escolha um meio","OK"))))))))))</f>
        <v/>
      </c>
      <c r="H433" s="34" t="n">
        <f aca="false">IF(G433="OK",C433,0)</f>
        <v>0</v>
      </c>
    </row>
    <row r="434" customFormat="false" ht="25" hidden="false" customHeight="true" outlineLevel="0" collapsed="false">
      <c r="A434" s="31"/>
      <c r="B434" s="32"/>
      <c r="C434" s="33"/>
      <c r="D434" s="31"/>
      <c r="E434" s="31"/>
      <c r="F434" s="31"/>
      <c r="G434" s="36" t="str">
        <f aca="false">IF(COUNTA(A434:F434)=0,"",IF(E434="","Falta o código",IF(E434&lt;&gt;TRIM(E434),"Confira o código",IF(COUNTIFS(DuenoID,E434)&gt;1,"Código repetido",IF(NOT(ISNUMBER(B434)),"Confira a data",IF(OR(B434&lt;1,B434&gt;73415,INT(B434)&lt;&gt;B434),"Confira a data",IF(NOT(ISNUMBER(C434)),"Confira o valor",IF(C434&lt;=0,"Valor maior que zero",IF(AND(A434&lt;&gt;"Aporte",A434&lt;&gt;"Retirada"),"Escolha um tipo",IF(COUNTIFS(Medios,D434)&lt;&gt;1,"Escolha um meio","OK"))))))))))</f>
        <v/>
      </c>
      <c r="H434" s="34" t="n">
        <f aca="false">IF(G434="OK",C434,0)</f>
        <v>0</v>
      </c>
    </row>
    <row r="435" customFormat="false" ht="25" hidden="false" customHeight="true" outlineLevel="0" collapsed="false">
      <c r="A435" s="31"/>
      <c r="B435" s="32"/>
      <c r="C435" s="33"/>
      <c r="D435" s="31"/>
      <c r="E435" s="31"/>
      <c r="F435" s="31"/>
      <c r="G435" s="36" t="str">
        <f aca="false">IF(COUNTA(A435:F435)=0,"",IF(E435="","Falta o código",IF(E435&lt;&gt;TRIM(E435),"Confira o código",IF(COUNTIFS(DuenoID,E435)&gt;1,"Código repetido",IF(NOT(ISNUMBER(B435)),"Confira a data",IF(OR(B435&lt;1,B435&gt;73415,INT(B435)&lt;&gt;B435),"Confira a data",IF(NOT(ISNUMBER(C435)),"Confira o valor",IF(C435&lt;=0,"Valor maior que zero",IF(AND(A435&lt;&gt;"Aporte",A435&lt;&gt;"Retirada"),"Escolha um tipo",IF(COUNTIFS(Medios,D435)&lt;&gt;1,"Escolha um meio","OK"))))))))))</f>
        <v/>
      </c>
      <c r="H435" s="34" t="n">
        <f aca="false">IF(G435="OK",C435,0)</f>
        <v>0</v>
      </c>
    </row>
    <row r="436" customFormat="false" ht="25" hidden="false" customHeight="true" outlineLevel="0" collapsed="false">
      <c r="A436" s="31"/>
      <c r="B436" s="32"/>
      <c r="C436" s="33"/>
      <c r="D436" s="31"/>
      <c r="E436" s="31"/>
      <c r="F436" s="31"/>
      <c r="G436" s="36" t="str">
        <f aca="false">IF(COUNTA(A436:F436)=0,"",IF(E436="","Falta o código",IF(E436&lt;&gt;TRIM(E436),"Confira o código",IF(COUNTIFS(DuenoID,E436)&gt;1,"Código repetido",IF(NOT(ISNUMBER(B436)),"Confira a data",IF(OR(B436&lt;1,B436&gt;73415,INT(B436)&lt;&gt;B436),"Confira a data",IF(NOT(ISNUMBER(C436)),"Confira o valor",IF(C436&lt;=0,"Valor maior que zero",IF(AND(A436&lt;&gt;"Aporte",A436&lt;&gt;"Retirada"),"Escolha um tipo",IF(COUNTIFS(Medios,D436)&lt;&gt;1,"Escolha um meio","OK"))))))))))</f>
        <v/>
      </c>
      <c r="H436" s="34" t="n">
        <f aca="false">IF(G436="OK",C436,0)</f>
        <v>0</v>
      </c>
    </row>
    <row r="437" customFormat="false" ht="25" hidden="false" customHeight="true" outlineLevel="0" collapsed="false">
      <c r="A437" s="31"/>
      <c r="B437" s="32"/>
      <c r="C437" s="33"/>
      <c r="D437" s="31"/>
      <c r="E437" s="31"/>
      <c r="F437" s="31"/>
      <c r="G437" s="36" t="str">
        <f aca="false">IF(COUNTA(A437:F437)=0,"",IF(E437="","Falta o código",IF(E437&lt;&gt;TRIM(E437),"Confira o código",IF(COUNTIFS(DuenoID,E437)&gt;1,"Código repetido",IF(NOT(ISNUMBER(B437)),"Confira a data",IF(OR(B437&lt;1,B437&gt;73415,INT(B437)&lt;&gt;B437),"Confira a data",IF(NOT(ISNUMBER(C437)),"Confira o valor",IF(C437&lt;=0,"Valor maior que zero",IF(AND(A437&lt;&gt;"Aporte",A437&lt;&gt;"Retirada"),"Escolha um tipo",IF(COUNTIFS(Medios,D437)&lt;&gt;1,"Escolha um meio","OK"))))))))))</f>
        <v/>
      </c>
      <c r="H437" s="34" t="n">
        <f aca="false">IF(G437="OK",C437,0)</f>
        <v>0</v>
      </c>
    </row>
    <row r="438" customFormat="false" ht="25" hidden="false" customHeight="true" outlineLevel="0" collapsed="false">
      <c r="A438" s="31"/>
      <c r="B438" s="32"/>
      <c r="C438" s="33"/>
      <c r="D438" s="31"/>
      <c r="E438" s="31"/>
      <c r="F438" s="31"/>
      <c r="G438" s="36" t="str">
        <f aca="false">IF(COUNTA(A438:F438)=0,"",IF(E438="","Falta o código",IF(E438&lt;&gt;TRIM(E438),"Confira o código",IF(COUNTIFS(DuenoID,E438)&gt;1,"Código repetido",IF(NOT(ISNUMBER(B438)),"Confira a data",IF(OR(B438&lt;1,B438&gt;73415,INT(B438)&lt;&gt;B438),"Confira a data",IF(NOT(ISNUMBER(C438)),"Confira o valor",IF(C438&lt;=0,"Valor maior que zero",IF(AND(A438&lt;&gt;"Aporte",A438&lt;&gt;"Retirada"),"Escolha um tipo",IF(COUNTIFS(Medios,D438)&lt;&gt;1,"Escolha um meio","OK"))))))))))</f>
        <v/>
      </c>
      <c r="H438" s="34" t="n">
        <f aca="false">IF(G438="OK",C438,0)</f>
        <v>0</v>
      </c>
    </row>
    <row r="439" customFormat="false" ht="25" hidden="false" customHeight="true" outlineLevel="0" collapsed="false">
      <c r="A439" s="31"/>
      <c r="B439" s="32"/>
      <c r="C439" s="33"/>
      <c r="D439" s="31"/>
      <c r="E439" s="31"/>
      <c r="F439" s="31"/>
      <c r="G439" s="36" t="str">
        <f aca="false">IF(COUNTA(A439:F439)=0,"",IF(E439="","Falta o código",IF(E439&lt;&gt;TRIM(E439),"Confira o código",IF(COUNTIFS(DuenoID,E439)&gt;1,"Código repetido",IF(NOT(ISNUMBER(B439)),"Confira a data",IF(OR(B439&lt;1,B439&gt;73415,INT(B439)&lt;&gt;B439),"Confira a data",IF(NOT(ISNUMBER(C439)),"Confira o valor",IF(C439&lt;=0,"Valor maior que zero",IF(AND(A439&lt;&gt;"Aporte",A439&lt;&gt;"Retirada"),"Escolha um tipo",IF(COUNTIFS(Medios,D439)&lt;&gt;1,"Escolha um meio","OK"))))))))))</f>
        <v/>
      </c>
      <c r="H439" s="34" t="n">
        <f aca="false">IF(G439="OK",C439,0)</f>
        <v>0</v>
      </c>
    </row>
    <row r="440" customFormat="false" ht="25" hidden="false" customHeight="true" outlineLevel="0" collapsed="false">
      <c r="A440" s="31"/>
      <c r="B440" s="32"/>
      <c r="C440" s="33"/>
      <c r="D440" s="31"/>
      <c r="E440" s="31"/>
      <c r="F440" s="31"/>
      <c r="G440" s="36" t="str">
        <f aca="false">IF(COUNTA(A440:F440)=0,"",IF(E440="","Falta o código",IF(E440&lt;&gt;TRIM(E440),"Confira o código",IF(COUNTIFS(DuenoID,E440)&gt;1,"Código repetido",IF(NOT(ISNUMBER(B440)),"Confira a data",IF(OR(B440&lt;1,B440&gt;73415,INT(B440)&lt;&gt;B440),"Confira a data",IF(NOT(ISNUMBER(C440)),"Confira o valor",IF(C440&lt;=0,"Valor maior que zero",IF(AND(A440&lt;&gt;"Aporte",A440&lt;&gt;"Retirada"),"Escolha um tipo",IF(COUNTIFS(Medios,D440)&lt;&gt;1,"Escolha um meio","OK"))))))))))</f>
        <v/>
      </c>
      <c r="H440" s="34" t="n">
        <f aca="false">IF(G440="OK",C440,0)</f>
        <v>0</v>
      </c>
    </row>
    <row r="441" customFormat="false" ht="25" hidden="false" customHeight="true" outlineLevel="0" collapsed="false">
      <c r="A441" s="31"/>
      <c r="B441" s="32"/>
      <c r="C441" s="33"/>
      <c r="D441" s="31"/>
      <c r="E441" s="31"/>
      <c r="F441" s="31"/>
      <c r="G441" s="36" t="str">
        <f aca="false">IF(COUNTA(A441:F441)=0,"",IF(E441="","Falta o código",IF(E441&lt;&gt;TRIM(E441),"Confira o código",IF(COUNTIFS(DuenoID,E441)&gt;1,"Código repetido",IF(NOT(ISNUMBER(B441)),"Confira a data",IF(OR(B441&lt;1,B441&gt;73415,INT(B441)&lt;&gt;B441),"Confira a data",IF(NOT(ISNUMBER(C441)),"Confira o valor",IF(C441&lt;=0,"Valor maior que zero",IF(AND(A441&lt;&gt;"Aporte",A441&lt;&gt;"Retirada"),"Escolha um tipo",IF(COUNTIFS(Medios,D441)&lt;&gt;1,"Escolha um meio","OK"))))))))))</f>
        <v/>
      </c>
      <c r="H441" s="34" t="n">
        <f aca="false">IF(G441="OK",C441,0)</f>
        <v>0</v>
      </c>
    </row>
    <row r="442" customFormat="false" ht="25" hidden="false" customHeight="true" outlineLevel="0" collapsed="false">
      <c r="A442" s="31"/>
      <c r="B442" s="32"/>
      <c r="C442" s="33"/>
      <c r="D442" s="31"/>
      <c r="E442" s="31"/>
      <c r="F442" s="31"/>
      <c r="G442" s="36" t="str">
        <f aca="false">IF(COUNTA(A442:F442)=0,"",IF(E442="","Falta o código",IF(E442&lt;&gt;TRIM(E442),"Confira o código",IF(COUNTIFS(DuenoID,E442)&gt;1,"Código repetido",IF(NOT(ISNUMBER(B442)),"Confira a data",IF(OR(B442&lt;1,B442&gt;73415,INT(B442)&lt;&gt;B442),"Confira a data",IF(NOT(ISNUMBER(C442)),"Confira o valor",IF(C442&lt;=0,"Valor maior que zero",IF(AND(A442&lt;&gt;"Aporte",A442&lt;&gt;"Retirada"),"Escolha um tipo",IF(COUNTIFS(Medios,D442)&lt;&gt;1,"Escolha um meio","OK"))))))))))</f>
        <v/>
      </c>
      <c r="H442" s="34" t="n">
        <f aca="false">IF(G442="OK",C442,0)</f>
        <v>0</v>
      </c>
    </row>
    <row r="443" customFormat="false" ht="25" hidden="false" customHeight="true" outlineLevel="0" collapsed="false">
      <c r="A443" s="31"/>
      <c r="B443" s="32"/>
      <c r="C443" s="33"/>
      <c r="D443" s="31"/>
      <c r="E443" s="31"/>
      <c r="F443" s="31"/>
      <c r="G443" s="36" t="str">
        <f aca="false">IF(COUNTA(A443:F443)=0,"",IF(E443="","Falta o código",IF(E443&lt;&gt;TRIM(E443),"Confira o código",IF(COUNTIFS(DuenoID,E443)&gt;1,"Código repetido",IF(NOT(ISNUMBER(B443)),"Confira a data",IF(OR(B443&lt;1,B443&gt;73415,INT(B443)&lt;&gt;B443),"Confira a data",IF(NOT(ISNUMBER(C443)),"Confira o valor",IF(C443&lt;=0,"Valor maior que zero",IF(AND(A443&lt;&gt;"Aporte",A443&lt;&gt;"Retirada"),"Escolha um tipo",IF(COUNTIFS(Medios,D443)&lt;&gt;1,"Escolha um meio","OK"))))))))))</f>
        <v/>
      </c>
      <c r="H443" s="34" t="n">
        <f aca="false">IF(G443="OK",C443,0)</f>
        <v>0</v>
      </c>
    </row>
    <row r="444" customFormat="false" ht="25" hidden="false" customHeight="true" outlineLevel="0" collapsed="false">
      <c r="A444" s="31"/>
      <c r="B444" s="32"/>
      <c r="C444" s="33"/>
      <c r="D444" s="31"/>
      <c r="E444" s="31"/>
      <c r="F444" s="31"/>
      <c r="G444" s="36" t="str">
        <f aca="false">IF(COUNTA(A444:F444)=0,"",IF(E444="","Falta o código",IF(E444&lt;&gt;TRIM(E444),"Confira o código",IF(COUNTIFS(DuenoID,E444)&gt;1,"Código repetido",IF(NOT(ISNUMBER(B444)),"Confira a data",IF(OR(B444&lt;1,B444&gt;73415,INT(B444)&lt;&gt;B444),"Confira a data",IF(NOT(ISNUMBER(C444)),"Confira o valor",IF(C444&lt;=0,"Valor maior que zero",IF(AND(A444&lt;&gt;"Aporte",A444&lt;&gt;"Retirada"),"Escolha um tipo",IF(COUNTIFS(Medios,D444)&lt;&gt;1,"Escolha um meio","OK"))))))))))</f>
        <v/>
      </c>
      <c r="H444" s="34" t="n">
        <f aca="false">IF(G444="OK",C444,0)</f>
        <v>0</v>
      </c>
    </row>
    <row r="445" customFormat="false" ht="25" hidden="false" customHeight="true" outlineLevel="0" collapsed="false">
      <c r="A445" s="31"/>
      <c r="B445" s="32"/>
      <c r="C445" s="33"/>
      <c r="D445" s="31"/>
      <c r="E445" s="31"/>
      <c r="F445" s="31"/>
      <c r="G445" s="36" t="str">
        <f aca="false">IF(COUNTA(A445:F445)=0,"",IF(E445="","Falta o código",IF(E445&lt;&gt;TRIM(E445),"Confira o código",IF(COUNTIFS(DuenoID,E445)&gt;1,"Código repetido",IF(NOT(ISNUMBER(B445)),"Confira a data",IF(OR(B445&lt;1,B445&gt;73415,INT(B445)&lt;&gt;B445),"Confira a data",IF(NOT(ISNUMBER(C445)),"Confira o valor",IF(C445&lt;=0,"Valor maior que zero",IF(AND(A445&lt;&gt;"Aporte",A445&lt;&gt;"Retirada"),"Escolha um tipo",IF(COUNTIFS(Medios,D445)&lt;&gt;1,"Escolha um meio","OK"))))))))))</f>
        <v/>
      </c>
      <c r="H445" s="34" t="n">
        <f aca="false">IF(G445="OK",C445,0)</f>
        <v>0</v>
      </c>
    </row>
    <row r="446" customFormat="false" ht="25" hidden="false" customHeight="true" outlineLevel="0" collapsed="false">
      <c r="A446" s="31"/>
      <c r="B446" s="32"/>
      <c r="C446" s="33"/>
      <c r="D446" s="31"/>
      <c r="E446" s="31"/>
      <c r="F446" s="31"/>
      <c r="G446" s="36" t="str">
        <f aca="false">IF(COUNTA(A446:F446)=0,"",IF(E446="","Falta o código",IF(E446&lt;&gt;TRIM(E446),"Confira o código",IF(COUNTIFS(DuenoID,E446)&gt;1,"Código repetido",IF(NOT(ISNUMBER(B446)),"Confira a data",IF(OR(B446&lt;1,B446&gt;73415,INT(B446)&lt;&gt;B446),"Confira a data",IF(NOT(ISNUMBER(C446)),"Confira o valor",IF(C446&lt;=0,"Valor maior que zero",IF(AND(A446&lt;&gt;"Aporte",A446&lt;&gt;"Retirada"),"Escolha um tipo",IF(COUNTIFS(Medios,D446)&lt;&gt;1,"Escolha um meio","OK"))))))))))</f>
        <v/>
      </c>
      <c r="H446" s="34" t="n">
        <f aca="false">IF(G446="OK",C446,0)</f>
        <v>0</v>
      </c>
    </row>
    <row r="447" customFormat="false" ht="25" hidden="false" customHeight="true" outlineLevel="0" collapsed="false">
      <c r="A447" s="31"/>
      <c r="B447" s="32"/>
      <c r="C447" s="33"/>
      <c r="D447" s="31"/>
      <c r="E447" s="31"/>
      <c r="F447" s="31"/>
      <c r="G447" s="36" t="str">
        <f aca="false">IF(COUNTA(A447:F447)=0,"",IF(E447="","Falta o código",IF(E447&lt;&gt;TRIM(E447),"Confira o código",IF(COUNTIFS(DuenoID,E447)&gt;1,"Código repetido",IF(NOT(ISNUMBER(B447)),"Confira a data",IF(OR(B447&lt;1,B447&gt;73415,INT(B447)&lt;&gt;B447),"Confira a data",IF(NOT(ISNUMBER(C447)),"Confira o valor",IF(C447&lt;=0,"Valor maior que zero",IF(AND(A447&lt;&gt;"Aporte",A447&lt;&gt;"Retirada"),"Escolha um tipo",IF(COUNTIFS(Medios,D447)&lt;&gt;1,"Escolha um meio","OK"))))))))))</f>
        <v/>
      </c>
      <c r="H447" s="34" t="n">
        <f aca="false">IF(G447="OK",C447,0)</f>
        <v>0</v>
      </c>
    </row>
    <row r="448" customFormat="false" ht="25" hidden="false" customHeight="true" outlineLevel="0" collapsed="false">
      <c r="A448" s="31"/>
      <c r="B448" s="32"/>
      <c r="C448" s="33"/>
      <c r="D448" s="31"/>
      <c r="E448" s="31"/>
      <c r="F448" s="31"/>
      <c r="G448" s="36" t="str">
        <f aca="false">IF(COUNTA(A448:F448)=0,"",IF(E448="","Falta o código",IF(E448&lt;&gt;TRIM(E448),"Confira o código",IF(COUNTIFS(DuenoID,E448)&gt;1,"Código repetido",IF(NOT(ISNUMBER(B448)),"Confira a data",IF(OR(B448&lt;1,B448&gt;73415,INT(B448)&lt;&gt;B448),"Confira a data",IF(NOT(ISNUMBER(C448)),"Confira o valor",IF(C448&lt;=0,"Valor maior que zero",IF(AND(A448&lt;&gt;"Aporte",A448&lt;&gt;"Retirada"),"Escolha um tipo",IF(COUNTIFS(Medios,D448)&lt;&gt;1,"Escolha um meio","OK"))))))))))</f>
        <v/>
      </c>
      <c r="H448" s="34" t="n">
        <f aca="false">IF(G448="OK",C448,0)</f>
        <v>0</v>
      </c>
    </row>
    <row r="449" customFormat="false" ht="25" hidden="false" customHeight="true" outlineLevel="0" collapsed="false">
      <c r="A449" s="31"/>
      <c r="B449" s="32"/>
      <c r="C449" s="33"/>
      <c r="D449" s="31"/>
      <c r="E449" s="31"/>
      <c r="F449" s="31"/>
      <c r="G449" s="36" t="str">
        <f aca="false">IF(COUNTA(A449:F449)=0,"",IF(E449="","Falta o código",IF(E449&lt;&gt;TRIM(E449),"Confira o código",IF(COUNTIFS(DuenoID,E449)&gt;1,"Código repetido",IF(NOT(ISNUMBER(B449)),"Confira a data",IF(OR(B449&lt;1,B449&gt;73415,INT(B449)&lt;&gt;B449),"Confira a data",IF(NOT(ISNUMBER(C449)),"Confira o valor",IF(C449&lt;=0,"Valor maior que zero",IF(AND(A449&lt;&gt;"Aporte",A449&lt;&gt;"Retirada"),"Escolha um tipo",IF(COUNTIFS(Medios,D449)&lt;&gt;1,"Escolha um meio","OK"))))))))))</f>
        <v/>
      </c>
      <c r="H449" s="34" t="n">
        <f aca="false">IF(G449="OK",C449,0)</f>
        <v>0</v>
      </c>
    </row>
    <row r="450" customFormat="false" ht="25" hidden="false" customHeight="true" outlineLevel="0" collapsed="false">
      <c r="A450" s="31"/>
      <c r="B450" s="32"/>
      <c r="C450" s="33"/>
      <c r="D450" s="31"/>
      <c r="E450" s="31"/>
      <c r="F450" s="31"/>
      <c r="G450" s="36" t="str">
        <f aca="false">IF(COUNTA(A450:F450)=0,"",IF(E450="","Falta o código",IF(E450&lt;&gt;TRIM(E450),"Confira o código",IF(COUNTIFS(DuenoID,E450)&gt;1,"Código repetido",IF(NOT(ISNUMBER(B450)),"Confira a data",IF(OR(B450&lt;1,B450&gt;73415,INT(B450)&lt;&gt;B450),"Confira a data",IF(NOT(ISNUMBER(C450)),"Confira o valor",IF(C450&lt;=0,"Valor maior que zero",IF(AND(A450&lt;&gt;"Aporte",A450&lt;&gt;"Retirada"),"Escolha um tipo",IF(COUNTIFS(Medios,D450)&lt;&gt;1,"Escolha um meio","OK"))))))))))</f>
        <v/>
      </c>
      <c r="H450" s="34" t="n">
        <f aca="false">IF(G450="OK",C450,0)</f>
        <v>0</v>
      </c>
    </row>
    <row r="451" customFormat="false" ht="25" hidden="false" customHeight="true" outlineLevel="0" collapsed="false">
      <c r="A451" s="31"/>
      <c r="B451" s="32"/>
      <c r="C451" s="33"/>
      <c r="D451" s="31"/>
      <c r="E451" s="31"/>
      <c r="F451" s="31"/>
      <c r="G451" s="36" t="str">
        <f aca="false">IF(COUNTA(A451:F451)=0,"",IF(E451="","Falta o código",IF(E451&lt;&gt;TRIM(E451),"Confira o código",IF(COUNTIFS(DuenoID,E451)&gt;1,"Código repetido",IF(NOT(ISNUMBER(B451)),"Confira a data",IF(OR(B451&lt;1,B451&gt;73415,INT(B451)&lt;&gt;B451),"Confira a data",IF(NOT(ISNUMBER(C451)),"Confira o valor",IF(C451&lt;=0,"Valor maior que zero",IF(AND(A451&lt;&gt;"Aporte",A451&lt;&gt;"Retirada"),"Escolha um tipo",IF(COUNTIFS(Medios,D451)&lt;&gt;1,"Escolha um meio","OK"))))))))))</f>
        <v/>
      </c>
      <c r="H451" s="34" t="n">
        <f aca="false">IF(G451="OK",C451,0)</f>
        <v>0</v>
      </c>
    </row>
    <row r="452" customFormat="false" ht="25" hidden="false" customHeight="true" outlineLevel="0" collapsed="false">
      <c r="A452" s="31"/>
      <c r="B452" s="32"/>
      <c r="C452" s="33"/>
      <c r="D452" s="31"/>
      <c r="E452" s="31"/>
      <c r="F452" s="31"/>
      <c r="G452" s="36" t="str">
        <f aca="false">IF(COUNTA(A452:F452)=0,"",IF(E452="","Falta o código",IF(E452&lt;&gt;TRIM(E452),"Confira o código",IF(COUNTIFS(DuenoID,E452)&gt;1,"Código repetido",IF(NOT(ISNUMBER(B452)),"Confira a data",IF(OR(B452&lt;1,B452&gt;73415,INT(B452)&lt;&gt;B452),"Confira a data",IF(NOT(ISNUMBER(C452)),"Confira o valor",IF(C452&lt;=0,"Valor maior que zero",IF(AND(A452&lt;&gt;"Aporte",A452&lt;&gt;"Retirada"),"Escolha um tipo",IF(COUNTIFS(Medios,D452)&lt;&gt;1,"Escolha um meio","OK"))))))))))</f>
        <v/>
      </c>
      <c r="H452" s="34" t="n">
        <f aca="false">IF(G452="OK",C452,0)</f>
        <v>0</v>
      </c>
    </row>
    <row r="453" customFormat="false" ht="25" hidden="false" customHeight="true" outlineLevel="0" collapsed="false">
      <c r="A453" s="31"/>
      <c r="B453" s="32"/>
      <c r="C453" s="33"/>
      <c r="D453" s="31"/>
      <c r="E453" s="31"/>
      <c r="F453" s="31"/>
      <c r="G453" s="36" t="str">
        <f aca="false">IF(COUNTA(A453:F453)=0,"",IF(E453="","Falta o código",IF(E453&lt;&gt;TRIM(E453),"Confira o código",IF(COUNTIFS(DuenoID,E453)&gt;1,"Código repetido",IF(NOT(ISNUMBER(B453)),"Confira a data",IF(OR(B453&lt;1,B453&gt;73415,INT(B453)&lt;&gt;B453),"Confira a data",IF(NOT(ISNUMBER(C453)),"Confira o valor",IF(C453&lt;=0,"Valor maior que zero",IF(AND(A453&lt;&gt;"Aporte",A453&lt;&gt;"Retirada"),"Escolha um tipo",IF(COUNTIFS(Medios,D453)&lt;&gt;1,"Escolha um meio","OK"))))))))))</f>
        <v/>
      </c>
      <c r="H453" s="34" t="n">
        <f aca="false">IF(G453="OK",C453,0)</f>
        <v>0</v>
      </c>
    </row>
    <row r="454" customFormat="false" ht="25" hidden="false" customHeight="true" outlineLevel="0" collapsed="false">
      <c r="A454" s="31"/>
      <c r="B454" s="32"/>
      <c r="C454" s="33"/>
      <c r="D454" s="31"/>
      <c r="E454" s="31"/>
      <c r="F454" s="31"/>
      <c r="G454" s="36" t="str">
        <f aca="false">IF(COUNTA(A454:F454)=0,"",IF(E454="","Falta o código",IF(E454&lt;&gt;TRIM(E454),"Confira o código",IF(COUNTIFS(DuenoID,E454)&gt;1,"Código repetido",IF(NOT(ISNUMBER(B454)),"Confira a data",IF(OR(B454&lt;1,B454&gt;73415,INT(B454)&lt;&gt;B454),"Confira a data",IF(NOT(ISNUMBER(C454)),"Confira o valor",IF(C454&lt;=0,"Valor maior que zero",IF(AND(A454&lt;&gt;"Aporte",A454&lt;&gt;"Retirada"),"Escolha um tipo",IF(COUNTIFS(Medios,D454)&lt;&gt;1,"Escolha um meio","OK"))))))))))</f>
        <v/>
      </c>
      <c r="H454" s="34" t="n">
        <f aca="false">IF(G454="OK",C454,0)</f>
        <v>0</v>
      </c>
    </row>
    <row r="455" customFormat="false" ht="25" hidden="false" customHeight="true" outlineLevel="0" collapsed="false">
      <c r="A455" s="31"/>
      <c r="B455" s="32"/>
      <c r="C455" s="33"/>
      <c r="D455" s="31"/>
      <c r="E455" s="31"/>
      <c r="F455" s="31"/>
      <c r="G455" s="36" t="str">
        <f aca="false">IF(COUNTA(A455:F455)=0,"",IF(E455="","Falta o código",IF(E455&lt;&gt;TRIM(E455),"Confira o código",IF(COUNTIFS(DuenoID,E455)&gt;1,"Código repetido",IF(NOT(ISNUMBER(B455)),"Confira a data",IF(OR(B455&lt;1,B455&gt;73415,INT(B455)&lt;&gt;B455),"Confira a data",IF(NOT(ISNUMBER(C455)),"Confira o valor",IF(C455&lt;=0,"Valor maior que zero",IF(AND(A455&lt;&gt;"Aporte",A455&lt;&gt;"Retirada"),"Escolha um tipo",IF(COUNTIFS(Medios,D455)&lt;&gt;1,"Escolha um meio","OK"))))))))))</f>
        <v/>
      </c>
      <c r="H455" s="34" t="n">
        <f aca="false">IF(G455="OK",C455,0)</f>
        <v>0</v>
      </c>
    </row>
    <row r="456" customFormat="false" ht="25" hidden="false" customHeight="true" outlineLevel="0" collapsed="false">
      <c r="A456" s="31"/>
      <c r="B456" s="32"/>
      <c r="C456" s="33"/>
      <c r="D456" s="31"/>
      <c r="E456" s="31"/>
      <c r="F456" s="31"/>
      <c r="G456" s="36" t="str">
        <f aca="false">IF(COUNTA(A456:F456)=0,"",IF(E456="","Falta o código",IF(E456&lt;&gt;TRIM(E456),"Confira o código",IF(COUNTIFS(DuenoID,E456)&gt;1,"Código repetido",IF(NOT(ISNUMBER(B456)),"Confira a data",IF(OR(B456&lt;1,B456&gt;73415,INT(B456)&lt;&gt;B456),"Confira a data",IF(NOT(ISNUMBER(C456)),"Confira o valor",IF(C456&lt;=0,"Valor maior que zero",IF(AND(A456&lt;&gt;"Aporte",A456&lt;&gt;"Retirada"),"Escolha um tipo",IF(COUNTIFS(Medios,D456)&lt;&gt;1,"Escolha um meio","OK"))))))))))</f>
        <v/>
      </c>
      <c r="H456" s="34" t="n">
        <f aca="false">IF(G456="OK",C456,0)</f>
        <v>0</v>
      </c>
    </row>
    <row r="457" customFormat="false" ht="25" hidden="false" customHeight="true" outlineLevel="0" collapsed="false">
      <c r="A457" s="31"/>
      <c r="B457" s="32"/>
      <c r="C457" s="33"/>
      <c r="D457" s="31"/>
      <c r="E457" s="31"/>
      <c r="F457" s="31"/>
      <c r="G457" s="36" t="str">
        <f aca="false">IF(COUNTA(A457:F457)=0,"",IF(E457="","Falta o código",IF(E457&lt;&gt;TRIM(E457),"Confira o código",IF(COUNTIFS(DuenoID,E457)&gt;1,"Código repetido",IF(NOT(ISNUMBER(B457)),"Confira a data",IF(OR(B457&lt;1,B457&gt;73415,INT(B457)&lt;&gt;B457),"Confira a data",IF(NOT(ISNUMBER(C457)),"Confira o valor",IF(C457&lt;=0,"Valor maior que zero",IF(AND(A457&lt;&gt;"Aporte",A457&lt;&gt;"Retirada"),"Escolha um tipo",IF(COUNTIFS(Medios,D457)&lt;&gt;1,"Escolha um meio","OK"))))))))))</f>
        <v/>
      </c>
      <c r="H457" s="34" t="n">
        <f aca="false">IF(G457="OK",C457,0)</f>
        <v>0</v>
      </c>
    </row>
    <row r="458" customFormat="false" ht="25" hidden="false" customHeight="true" outlineLevel="0" collapsed="false">
      <c r="A458" s="31"/>
      <c r="B458" s="32"/>
      <c r="C458" s="33"/>
      <c r="D458" s="31"/>
      <c r="E458" s="31"/>
      <c r="F458" s="31"/>
      <c r="G458" s="36" t="str">
        <f aca="false">IF(COUNTA(A458:F458)=0,"",IF(E458="","Falta o código",IF(E458&lt;&gt;TRIM(E458),"Confira o código",IF(COUNTIFS(DuenoID,E458)&gt;1,"Código repetido",IF(NOT(ISNUMBER(B458)),"Confira a data",IF(OR(B458&lt;1,B458&gt;73415,INT(B458)&lt;&gt;B458),"Confira a data",IF(NOT(ISNUMBER(C458)),"Confira o valor",IF(C458&lt;=0,"Valor maior que zero",IF(AND(A458&lt;&gt;"Aporte",A458&lt;&gt;"Retirada"),"Escolha um tipo",IF(COUNTIFS(Medios,D458)&lt;&gt;1,"Escolha um meio","OK"))))))))))</f>
        <v/>
      </c>
      <c r="H458" s="34" t="n">
        <f aca="false">IF(G458="OK",C458,0)</f>
        <v>0</v>
      </c>
    </row>
    <row r="459" customFormat="false" ht="25" hidden="false" customHeight="true" outlineLevel="0" collapsed="false">
      <c r="A459" s="31"/>
      <c r="B459" s="32"/>
      <c r="C459" s="33"/>
      <c r="D459" s="31"/>
      <c r="E459" s="31"/>
      <c r="F459" s="31"/>
      <c r="G459" s="36" t="str">
        <f aca="false">IF(COUNTA(A459:F459)=0,"",IF(E459="","Falta o código",IF(E459&lt;&gt;TRIM(E459),"Confira o código",IF(COUNTIFS(DuenoID,E459)&gt;1,"Código repetido",IF(NOT(ISNUMBER(B459)),"Confira a data",IF(OR(B459&lt;1,B459&gt;73415,INT(B459)&lt;&gt;B459),"Confira a data",IF(NOT(ISNUMBER(C459)),"Confira o valor",IF(C459&lt;=0,"Valor maior que zero",IF(AND(A459&lt;&gt;"Aporte",A459&lt;&gt;"Retirada"),"Escolha um tipo",IF(COUNTIFS(Medios,D459)&lt;&gt;1,"Escolha um meio","OK"))))))))))</f>
        <v/>
      </c>
      <c r="H459" s="34" t="n">
        <f aca="false">IF(G459="OK",C459,0)</f>
        <v>0</v>
      </c>
    </row>
    <row r="460" customFormat="false" ht="25" hidden="false" customHeight="true" outlineLevel="0" collapsed="false">
      <c r="A460" s="31"/>
      <c r="B460" s="32"/>
      <c r="C460" s="33"/>
      <c r="D460" s="31"/>
      <c r="E460" s="31"/>
      <c r="F460" s="31"/>
      <c r="G460" s="36" t="str">
        <f aca="false">IF(COUNTA(A460:F460)=0,"",IF(E460="","Falta o código",IF(E460&lt;&gt;TRIM(E460),"Confira o código",IF(COUNTIFS(DuenoID,E460)&gt;1,"Código repetido",IF(NOT(ISNUMBER(B460)),"Confira a data",IF(OR(B460&lt;1,B460&gt;73415,INT(B460)&lt;&gt;B460),"Confira a data",IF(NOT(ISNUMBER(C460)),"Confira o valor",IF(C460&lt;=0,"Valor maior que zero",IF(AND(A460&lt;&gt;"Aporte",A460&lt;&gt;"Retirada"),"Escolha um tipo",IF(COUNTIFS(Medios,D460)&lt;&gt;1,"Escolha um meio","OK"))))))))))</f>
        <v/>
      </c>
      <c r="H460" s="34" t="n">
        <f aca="false">IF(G460="OK",C460,0)</f>
        <v>0</v>
      </c>
    </row>
    <row r="461" customFormat="false" ht="25" hidden="false" customHeight="true" outlineLevel="0" collapsed="false">
      <c r="A461" s="31"/>
      <c r="B461" s="32"/>
      <c r="C461" s="33"/>
      <c r="D461" s="31"/>
      <c r="E461" s="31"/>
      <c r="F461" s="31"/>
      <c r="G461" s="36" t="str">
        <f aca="false">IF(COUNTA(A461:F461)=0,"",IF(E461="","Falta o código",IF(E461&lt;&gt;TRIM(E461),"Confira o código",IF(COUNTIFS(DuenoID,E461)&gt;1,"Código repetido",IF(NOT(ISNUMBER(B461)),"Confira a data",IF(OR(B461&lt;1,B461&gt;73415,INT(B461)&lt;&gt;B461),"Confira a data",IF(NOT(ISNUMBER(C461)),"Confira o valor",IF(C461&lt;=0,"Valor maior que zero",IF(AND(A461&lt;&gt;"Aporte",A461&lt;&gt;"Retirada"),"Escolha um tipo",IF(COUNTIFS(Medios,D461)&lt;&gt;1,"Escolha um meio","OK"))))))))))</f>
        <v/>
      </c>
      <c r="H461" s="34" t="n">
        <f aca="false">IF(G461="OK",C461,0)</f>
        <v>0</v>
      </c>
    </row>
    <row r="462" customFormat="false" ht="25" hidden="false" customHeight="true" outlineLevel="0" collapsed="false">
      <c r="A462" s="31"/>
      <c r="B462" s="32"/>
      <c r="C462" s="33"/>
      <c r="D462" s="31"/>
      <c r="E462" s="31"/>
      <c r="F462" s="31"/>
      <c r="G462" s="36" t="str">
        <f aca="false">IF(COUNTA(A462:F462)=0,"",IF(E462="","Falta o código",IF(E462&lt;&gt;TRIM(E462),"Confira o código",IF(COUNTIFS(DuenoID,E462)&gt;1,"Código repetido",IF(NOT(ISNUMBER(B462)),"Confira a data",IF(OR(B462&lt;1,B462&gt;73415,INT(B462)&lt;&gt;B462),"Confira a data",IF(NOT(ISNUMBER(C462)),"Confira o valor",IF(C462&lt;=0,"Valor maior que zero",IF(AND(A462&lt;&gt;"Aporte",A462&lt;&gt;"Retirada"),"Escolha um tipo",IF(COUNTIFS(Medios,D462)&lt;&gt;1,"Escolha um meio","OK"))))))))))</f>
        <v/>
      </c>
      <c r="H462" s="34" t="n">
        <f aca="false">IF(G462="OK",C462,0)</f>
        <v>0</v>
      </c>
    </row>
    <row r="463" customFormat="false" ht="25" hidden="false" customHeight="true" outlineLevel="0" collapsed="false">
      <c r="A463" s="31"/>
      <c r="B463" s="32"/>
      <c r="C463" s="33"/>
      <c r="D463" s="31"/>
      <c r="E463" s="31"/>
      <c r="F463" s="31"/>
      <c r="G463" s="36" t="str">
        <f aca="false">IF(COUNTA(A463:F463)=0,"",IF(E463="","Falta o código",IF(E463&lt;&gt;TRIM(E463),"Confira o código",IF(COUNTIFS(DuenoID,E463)&gt;1,"Código repetido",IF(NOT(ISNUMBER(B463)),"Confira a data",IF(OR(B463&lt;1,B463&gt;73415,INT(B463)&lt;&gt;B463),"Confira a data",IF(NOT(ISNUMBER(C463)),"Confira o valor",IF(C463&lt;=0,"Valor maior que zero",IF(AND(A463&lt;&gt;"Aporte",A463&lt;&gt;"Retirada"),"Escolha um tipo",IF(COUNTIFS(Medios,D463)&lt;&gt;1,"Escolha um meio","OK"))))))))))</f>
        <v/>
      </c>
      <c r="H463" s="34" t="n">
        <f aca="false">IF(G463="OK",C463,0)</f>
        <v>0</v>
      </c>
    </row>
    <row r="464" customFormat="false" ht="25" hidden="false" customHeight="true" outlineLevel="0" collapsed="false">
      <c r="A464" s="31"/>
      <c r="B464" s="32"/>
      <c r="C464" s="33"/>
      <c r="D464" s="31"/>
      <c r="E464" s="31"/>
      <c r="F464" s="31"/>
      <c r="G464" s="36" t="str">
        <f aca="false">IF(COUNTA(A464:F464)=0,"",IF(E464="","Falta o código",IF(E464&lt;&gt;TRIM(E464),"Confira o código",IF(COUNTIFS(DuenoID,E464)&gt;1,"Código repetido",IF(NOT(ISNUMBER(B464)),"Confira a data",IF(OR(B464&lt;1,B464&gt;73415,INT(B464)&lt;&gt;B464),"Confira a data",IF(NOT(ISNUMBER(C464)),"Confira o valor",IF(C464&lt;=0,"Valor maior que zero",IF(AND(A464&lt;&gt;"Aporte",A464&lt;&gt;"Retirada"),"Escolha um tipo",IF(COUNTIFS(Medios,D464)&lt;&gt;1,"Escolha um meio","OK"))))))))))</f>
        <v/>
      </c>
      <c r="H464" s="34" t="n">
        <f aca="false">IF(G464="OK",C464,0)</f>
        <v>0</v>
      </c>
    </row>
    <row r="465" customFormat="false" ht="25" hidden="false" customHeight="true" outlineLevel="0" collapsed="false">
      <c r="A465" s="31"/>
      <c r="B465" s="32"/>
      <c r="C465" s="33"/>
      <c r="D465" s="31"/>
      <c r="E465" s="31"/>
      <c r="F465" s="31"/>
      <c r="G465" s="36" t="str">
        <f aca="false">IF(COUNTA(A465:F465)=0,"",IF(E465="","Falta o código",IF(E465&lt;&gt;TRIM(E465),"Confira o código",IF(COUNTIFS(DuenoID,E465)&gt;1,"Código repetido",IF(NOT(ISNUMBER(B465)),"Confira a data",IF(OR(B465&lt;1,B465&gt;73415,INT(B465)&lt;&gt;B465),"Confira a data",IF(NOT(ISNUMBER(C465)),"Confira o valor",IF(C465&lt;=0,"Valor maior que zero",IF(AND(A465&lt;&gt;"Aporte",A465&lt;&gt;"Retirada"),"Escolha um tipo",IF(COUNTIFS(Medios,D465)&lt;&gt;1,"Escolha um meio","OK"))))))))))</f>
        <v/>
      </c>
      <c r="H465" s="34" t="n">
        <f aca="false">IF(G465="OK",C465,0)</f>
        <v>0</v>
      </c>
    </row>
    <row r="466" customFormat="false" ht="25" hidden="false" customHeight="true" outlineLevel="0" collapsed="false">
      <c r="A466" s="31"/>
      <c r="B466" s="32"/>
      <c r="C466" s="33"/>
      <c r="D466" s="31"/>
      <c r="E466" s="31"/>
      <c r="F466" s="31"/>
      <c r="G466" s="36" t="str">
        <f aca="false">IF(COUNTA(A466:F466)=0,"",IF(E466="","Falta o código",IF(E466&lt;&gt;TRIM(E466),"Confira o código",IF(COUNTIFS(DuenoID,E466)&gt;1,"Código repetido",IF(NOT(ISNUMBER(B466)),"Confira a data",IF(OR(B466&lt;1,B466&gt;73415,INT(B466)&lt;&gt;B466),"Confira a data",IF(NOT(ISNUMBER(C466)),"Confira o valor",IF(C466&lt;=0,"Valor maior que zero",IF(AND(A466&lt;&gt;"Aporte",A466&lt;&gt;"Retirada"),"Escolha um tipo",IF(COUNTIFS(Medios,D466)&lt;&gt;1,"Escolha um meio","OK"))))))))))</f>
        <v/>
      </c>
      <c r="H466" s="34" t="n">
        <f aca="false">IF(G466="OK",C466,0)</f>
        <v>0</v>
      </c>
    </row>
    <row r="467" customFormat="false" ht="25" hidden="false" customHeight="true" outlineLevel="0" collapsed="false">
      <c r="A467" s="31"/>
      <c r="B467" s="32"/>
      <c r="C467" s="33"/>
      <c r="D467" s="31"/>
      <c r="E467" s="31"/>
      <c r="F467" s="31"/>
      <c r="G467" s="36" t="str">
        <f aca="false">IF(COUNTA(A467:F467)=0,"",IF(E467="","Falta o código",IF(E467&lt;&gt;TRIM(E467),"Confira o código",IF(COUNTIFS(DuenoID,E467)&gt;1,"Código repetido",IF(NOT(ISNUMBER(B467)),"Confira a data",IF(OR(B467&lt;1,B467&gt;73415,INT(B467)&lt;&gt;B467),"Confira a data",IF(NOT(ISNUMBER(C467)),"Confira o valor",IF(C467&lt;=0,"Valor maior que zero",IF(AND(A467&lt;&gt;"Aporte",A467&lt;&gt;"Retirada"),"Escolha um tipo",IF(COUNTIFS(Medios,D467)&lt;&gt;1,"Escolha um meio","OK"))))))))))</f>
        <v/>
      </c>
      <c r="H467" s="34" t="n">
        <f aca="false">IF(G467="OK",C467,0)</f>
        <v>0</v>
      </c>
    </row>
    <row r="468" customFormat="false" ht="25" hidden="false" customHeight="true" outlineLevel="0" collapsed="false">
      <c r="A468" s="31"/>
      <c r="B468" s="32"/>
      <c r="C468" s="33"/>
      <c r="D468" s="31"/>
      <c r="E468" s="31"/>
      <c r="F468" s="31"/>
      <c r="G468" s="36" t="str">
        <f aca="false">IF(COUNTA(A468:F468)=0,"",IF(E468="","Falta o código",IF(E468&lt;&gt;TRIM(E468),"Confira o código",IF(COUNTIFS(DuenoID,E468)&gt;1,"Código repetido",IF(NOT(ISNUMBER(B468)),"Confira a data",IF(OR(B468&lt;1,B468&gt;73415,INT(B468)&lt;&gt;B468),"Confira a data",IF(NOT(ISNUMBER(C468)),"Confira o valor",IF(C468&lt;=0,"Valor maior que zero",IF(AND(A468&lt;&gt;"Aporte",A468&lt;&gt;"Retirada"),"Escolha um tipo",IF(COUNTIFS(Medios,D468)&lt;&gt;1,"Escolha um meio","OK"))))))))))</f>
        <v/>
      </c>
      <c r="H468" s="34" t="n">
        <f aca="false">IF(G468="OK",C468,0)</f>
        <v>0</v>
      </c>
    </row>
    <row r="469" customFormat="false" ht="25" hidden="false" customHeight="true" outlineLevel="0" collapsed="false">
      <c r="A469" s="31"/>
      <c r="B469" s="32"/>
      <c r="C469" s="33"/>
      <c r="D469" s="31"/>
      <c r="E469" s="31"/>
      <c r="F469" s="31"/>
      <c r="G469" s="36" t="str">
        <f aca="false">IF(COUNTA(A469:F469)=0,"",IF(E469="","Falta o código",IF(E469&lt;&gt;TRIM(E469),"Confira o código",IF(COUNTIFS(DuenoID,E469)&gt;1,"Código repetido",IF(NOT(ISNUMBER(B469)),"Confira a data",IF(OR(B469&lt;1,B469&gt;73415,INT(B469)&lt;&gt;B469),"Confira a data",IF(NOT(ISNUMBER(C469)),"Confira o valor",IF(C469&lt;=0,"Valor maior que zero",IF(AND(A469&lt;&gt;"Aporte",A469&lt;&gt;"Retirada"),"Escolha um tipo",IF(COUNTIFS(Medios,D469)&lt;&gt;1,"Escolha um meio","OK"))))))))))</f>
        <v/>
      </c>
      <c r="H469" s="34" t="n">
        <f aca="false">IF(G469="OK",C469,0)</f>
        <v>0</v>
      </c>
    </row>
    <row r="470" customFormat="false" ht="25" hidden="false" customHeight="true" outlineLevel="0" collapsed="false">
      <c r="A470" s="31"/>
      <c r="B470" s="32"/>
      <c r="C470" s="33"/>
      <c r="D470" s="31"/>
      <c r="E470" s="31"/>
      <c r="F470" s="31"/>
      <c r="G470" s="36" t="str">
        <f aca="false">IF(COUNTA(A470:F470)=0,"",IF(E470="","Falta o código",IF(E470&lt;&gt;TRIM(E470),"Confira o código",IF(COUNTIFS(DuenoID,E470)&gt;1,"Código repetido",IF(NOT(ISNUMBER(B470)),"Confira a data",IF(OR(B470&lt;1,B470&gt;73415,INT(B470)&lt;&gt;B470),"Confira a data",IF(NOT(ISNUMBER(C470)),"Confira o valor",IF(C470&lt;=0,"Valor maior que zero",IF(AND(A470&lt;&gt;"Aporte",A470&lt;&gt;"Retirada"),"Escolha um tipo",IF(COUNTIFS(Medios,D470)&lt;&gt;1,"Escolha um meio","OK"))))))))))</f>
        <v/>
      </c>
      <c r="H470" s="34" t="n">
        <f aca="false">IF(G470="OK",C470,0)</f>
        <v>0</v>
      </c>
    </row>
    <row r="471" customFormat="false" ht="25" hidden="false" customHeight="true" outlineLevel="0" collapsed="false">
      <c r="A471" s="31"/>
      <c r="B471" s="32"/>
      <c r="C471" s="33"/>
      <c r="D471" s="31"/>
      <c r="E471" s="31"/>
      <c r="F471" s="31"/>
      <c r="G471" s="36" t="str">
        <f aca="false">IF(COUNTA(A471:F471)=0,"",IF(E471="","Falta o código",IF(E471&lt;&gt;TRIM(E471),"Confira o código",IF(COUNTIFS(DuenoID,E471)&gt;1,"Código repetido",IF(NOT(ISNUMBER(B471)),"Confira a data",IF(OR(B471&lt;1,B471&gt;73415,INT(B471)&lt;&gt;B471),"Confira a data",IF(NOT(ISNUMBER(C471)),"Confira o valor",IF(C471&lt;=0,"Valor maior que zero",IF(AND(A471&lt;&gt;"Aporte",A471&lt;&gt;"Retirada"),"Escolha um tipo",IF(COUNTIFS(Medios,D471)&lt;&gt;1,"Escolha um meio","OK"))))))))))</f>
        <v/>
      </c>
      <c r="H471" s="34" t="n">
        <f aca="false">IF(G471="OK",C471,0)</f>
        <v>0</v>
      </c>
    </row>
    <row r="472" customFormat="false" ht="25" hidden="false" customHeight="true" outlineLevel="0" collapsed="false">
      <c r="A472" s="31"/>
      <c r="B472" s="32"/>
      <c r="C472" s="33"/>
      <c r="D472" s="31"/>
      <c r="E472" s="31"/>
      <c r="F472" s="31"/>
      <c r="G472" s="36" t="str">
        <f aca="false">IF(COUNTA(A472:F472)=0,"",IF(E472="","Falta o código",IF(E472&lt;&gt;TRIM(E472),"Confira o código",IF(COUNTIFS(DuenoID,E472)&gt;1,"Código repetido",IF(NOT(ISNUMBER(B472)),"Confira a data",IF(OR(B472&lt;1,B472&gt;73415,INT(B472)&lt;&gt;B472),"Confira a data",IF(NOT(ISNUMBER(C472)),"Confira o valor",IF(C472&lt;=0,"Valor maior que zero",IF(AND(A472&lt;&gt;"Aporte",A472&lt;&gt;"Retirada"),"Escolha um tipo",IF(COUNTIFS(Medios,D472)&lt;&gt;1,"Escolha um meio","OK"))))))))))</f>
        <v/>
      </c>
      <c r="H472" s="34" t="n">
        <f aca="false">IF(G472="OK",C472,0)</f>
        <v>0</v>
      </c>
    </row>
    <row r="473" customFormat="false" ht="25" hidden="false" customHeight="true" outlineLevel="0" collapsed="false">
      <c r="A473" s="31"/>
      <c r="B473" s="32"/>
      <c r="C473" s="33"/>
      <c r="D473" s="31"/>
      <c r="E473" s="31"/>
      <c r="F473" s="31"/>
      <c r="G473" s="36" t="str">
        <f aca="false">IF(COUNTA(A473:F473)=0,"",IF(E473="","Falta o código",IF(E473&lt;&gt;TRIM(E473),"Confira o código",IF(COUNTIFS(DuenoID,E473)&gt;1,"Código repetido",IF(NOT(ISNUMBER(B473)),"Confira a data",IF(OR(B473&lt;1,B473&gt;73415,INT(B473)&lt;&gt;B473),"Confira a data",IF(NOT(ISNUMBER(C473)),"Confira o valor",IF(C473&lt;=0,"Valor maior que zero",IF(AND(A473&lt;&gt;"Aporte",A473&lt;&gt;"Retirada"),"Escolha um tipo",IF(COUNTIFS(Medios,D473)&lt;&gt;1,"Escolha um meio","OK"))))))))))</f>
        <v/>
      </c>
      <c r="H473" s="34" t="n">
        <f aca="false">IF(G473="OK",C473,0)</f>
        <v>0</v>
      </c>
    </row>
    <row r="474" customFormat="false" ht="25" hidden="false" customHeight="true" outlineLevel="0" collapsed="false">
      <c r="A474" s="31"/>
      <c r="B474" s="32"/>
      <c r="C474" s="33"/>
      <c r="D474" s="31"/>
      <c r="E474" s="31"/>
      <c r="F474" s="31"/>
      <c r="G474" s="36" t="str">
        <f aca="false">IF(COUNTA(A474:F474)=0,"",IF(E474="","Falta o código",IF(E474&lt;&gt;TRIM(E474),"Confira o código",IF(COUNTIFS(DuenoID,E474)&gt;1,"Código repetido",IF(NOT(ISNUMBER(B474)),"Confira a data",IF(OR(B474&lt;1,B474&gt;73415,INT(B474)&lt;&gt;B474),"Confira a data",IF(NOT(ISNUMBER(C474)),"Confira o valor",IF(C474&lt;=0,"Valor maior que zero",IF(AND(A474&lt;&gt;"Aporte",A474&lt;&gt;"Retirada"),"Escolha um tipo",IF(COUNTIFS(Medios,D474)&lt;&gt;1,"Escolha um meio","OK"))))))))))</f>
        <v/>
      </c>
      <c r="H474" s="34" t="n">
        <f aca="false">IF(G474="OK",C474,0)</f>
        <v>0</v>
      </c>
    </row>
    <row r="475" customFormat="false" ht="25" hidden="false" customHeight="true" outlineLevel="0" collapsed="false">
      <c r="A475" s="31"/>
      <c r="B475" s="32"/>
      <c r="C475" s="33"/>
      <c r="D475" s="31"/>
      <c r="E475" s="31"/>
      <c r="F475" s="31"/>
      <c r="G475" s="36" t="str">
        <f aca="false">IF(COUNTA(A475:F475)=0,"",IF(E475="","Falta o código",IF(E475&lt;&gt;TRIM(E475),"Confira o código",IF(COUNTIFS(DuenoID,E475)&gt;1,"Código repetido",IF(NOT(ISNUMBER(B475)),"Confira a data",IF(OR(B475&lt;1,B475&gt;73415,INT(B475)&lt;&gt;B475),"Confira a data",IF(NOT(ISNUMBER(C475)),"Confira o valor",IF(C475&lt;=0,"Valor maior que zero",IF(AND(A475&lt;&gt;"Aporte",A475&lt;&gt;"Retirada"),"Escolha um tipo",IF(COUNTIFS(Medios,D475)&lt;&gt;1,"Escolha um meio","OK"))))))))))</f>
        <v/>
      </c>
      <c r="H475" s="34" t="n">
        <f aca="false">IF(G475="OK",C475,0)</f>
        <v>0</v>
      </c>
    </row>
    <row r="476" customFormat="false" ht="25" hidden="false" customHeight="true" outlineLevel="0" collapsed="false">
      <c r="A476" s="31"/>
      <c r="B476" s="32"/>
      <c r="C476" s="33"/>
      <c r="D476" s="31"/>
      <c r="E476" s="31"/>
      <c r="F476" s="31"/>
      <c r="G476" s="36" t="str">
        <f aca="false">IF(COUNTA(A476:F476)=0,"",IF(E476="","Falta o código",IF(E476&lt;&gt;TRIM(E476),"Confira o código",IF(COUNTIFS(DuenoID,E476)&gt;1,"Código repetido",IF(NOT(ISNUMBER(B476)),"Confira a data",IF(OR(B476&lt;1,B476&gt;73415,INT(B476)&lt;&gt;B476),"Confira a data",IF(NOT(ISNUMBER(C476)),"Confira o valor",IF(C476&lt;=0,"Valor maior que zero",IF(AND(A476&lt;&gt;"Aporte",A476&lt;&gt;"Retirada"),"Escolha um tipo",IF(COUNTIFS(Medios,D476)&lt;&gt;1,"Escolha um meio","OK"))))))))))</f>
        <v/>
      </c>
      <c r="H476" s="34" t="n">
        <f aca="false">IF(G476="OK",C476,0)</f>
        <v>0</v>
      </c>
    </row>
    <row r="477" customFormat="false" ht="25" hidden="false" customHeight="true" outlineLevel="0" collapsed="false">
      <c r="A477" s="31"/>
      <c r="B477" s="32"/>
      <c r="C477" s="33"/>
      <c r="D477" s="31"/>
      <c r="E477" s="31"/>
      <c r="F477" s="31"/>
      <c r="G477" s="36" t="str">
        <f aca="false">IF(COUNTA(A477:F477)=0,"",IF(E477="","Falta o código",IF(E477&lt;&gt;TRIM(E477),"Confira o código",IF(COUNTIFS(DuenoID,E477)&gt;1,"Código repetido",IF(NOT(ISNUMBER(B477)),"Confira a data",IF(OR(B477&lt;1,B477&gt;73415,INT(B477)&lt;&gt;B477),"Confira a data",IF(NOT(ISNUMBER(C477)),"Confira o valor",IF(C477&lt;=0,"Valor maior que zero",IF(AND(A477&lt;&gt;"Aporte",A477&lt;&gt;"Retirada"),"Escolha um tipo",IF(COUNTIFS(Medios,D477)&lt;&gt;1,"Escolha um meio","OK"))))))))))</f>
        <v/>
      </c>
      <c r="H477" s="34" t="n">
        <f aca="false">IF(G477="OK",C477,0)</f>
        <v>0</v>
      </c>
    </row>
    <row r="478" customFormat="false" ht="25" hidden="false" customHeight="true" outlineLevel="0" collapsed="false">
      <c r="A478" s="31"/>
      <c r="B478" s="32"/>
      <c r="C478" s="33"/>
      <c r="D478" s="31"/>
      <c r="E478" s="31"/>
      <c r="F478" s="31"/>
      <c r="G478" s="36" t="str">
        <f aca="false">IF(COUNTA(A478:F478)=0,"",IF(E478="","Falta o código",IF(E478&lt;&gt;TRIM(E478),"Confira o código",IF(COUNTIFS(DuenoID,E478)&gt;1,"Código repetido",IF(NOT(ISNUMBER(B478)),"Confira a data",IF(OR(B478&lt;1,B478&gt;73415,INT(B478)&lt;&gt;B478),"Confira a data",IF(NOT(ISNUMBER(C478)),"Confira o valor",IF(C478&lt;=0,"Valor maior que zero",IF(AND(A478&lt;&gt;"Aporte",A478&lt;&gt;"Retirada"),"Escolha um tipo",IF(COUNTIFS(Medios,D478)&lt;&gt;1,"Escolha um meio","OK"))))))))))</f>
        <v/>
      </c>
      <c r="H478" s="34" t="n">
        <f aca="false">IF(G478="OK",C478,0)</f>
        <v>0</v>
      </c>
    </row>
    <row r="479" customFormat="false" ht="25" hidden="false" customHeight="true" outlineLevel="0" collapsed="false">
      <c r="A479" s="31"/>
      <c r="B479" s="32"/>
      <c r="C479" s="33"/>
      <c r="D479" s="31"/>
      <c r="E479" s="31"/>
      <c r="F479" s="31"/>
      <c r="G479" s="36" t="str">
        <f aca="false">IF(COUNTA(A479:F479)=0,"",IF(E479="","Falta o código",IF(E479&lt;&gt;TRIM(E479),"Confira o código",IF(COUNTIFS(DuenoID,E479)&gt;1,"Código repetido",IF(NOT(ISNUMBER(B479)),"Confira a data",IF(OR(B479&lt;1,B479&gt;73415,INT(B479)&lt;&gt;B479),"Confira a data",IF(NOT(ISNUMBER(C479)),"Confira o valor",IF(C479&lt;=0,"Valor maior que zero",IF(AND(A479&lt;&gt;"Aporte",A479&lt;&gt;"Retirada"),"Escolha um tipo",IF(COUNTIFS(Medios,D479)&lt;&gt;1,"Escolha um meio","OK"))))))))))</f>
        <v/>
      </c>
      <c r="H479" s="34" t="n">
        <f aca="false">IF(G479="OK",C479,0)</f>
        <v>0</v>
      </c>
    </row>
    <row r="480" customFormat="false" ht="25" hidden="false" customHeight="true" outlineLevel="0" collapsed="false">
      <c r="A480" s="31"/>
      <c r="B480" s="32"/>
      <c r="C480" s="33"/>
      <c r="D480" s="31"/>
      <c r="E480" s="31"/>
      <c r="F480" s="31"/>
      <c r="G480" s="36" t="str">
        <f aca="false">IF(COUNTA(A480:F480)=0,"",IF(E480="","Falta o código",IF(E480&lt;&gt;TRIM(E480),"Confira o código",IF(COUNTIFS(DuenoID,E480)&gt;1,"Código repetido",IF(NOT(ISNUMBER(B480)),"Confira a data",IF(OR(B480&lt;1,B480&gt;73415,INT(B480)&lt;&gt;B480),"Confira a data",IF(NOT(ISNUMBER(C480)),"Confira o valor",IF(C480&lt;=0,"Valor maior que zero",IF(AND(A480&lt;&gt;"Aporte",A480&lt;&gt;"Retirada"),"Escolha um tipo",IF(COUNTIFS(Medios,D480)&lt;&gt;1,"Escolha um meio","OK"))))))))))</f>
        <v/>
      </c>
      <c r="H480" s="34" t="n">
        <f aca="false">IF(G480="OK",C480,0)</f>
        <v>0</v>
      </c>
    </row>
    <row r="481" customFormat="false" ht="25" hidden="false" customHeight="true" outlineLevel="0" collapsed="false">
      <c r="A481" s="31"/>
      <c r="B481" s="32"/>
      <c r="C481" s="33"/>
      <c r="D481" s="31"/>
      <c r="E481" s="31"/>
      <c r="F481" s="31"/>
      <c r="G481" s="36" t="str">
        <f aca="false">IF(COUNTA(A481:F481)=0,"",IF(E481="","Falta o código",IF(E481&lt;&gt;TRIM(E481),"Confira o código",IF(COUNTIFS(DuenoID,E481)&gt;1,"Código repetido",IF(NOT(ISNUMBER(B481)),"Confira a data",IF(OR(B481&lt;1,B481&gt;73415,INT(B481)&lt;&gt;B481),"Confira a data",IF(NOT(ISNUMBER(C481)),"Confira o valor",IF(C481&lt;=0,"Valor maior que zero",IF(AND(A481&lt;&gt;"Aporte",A481&lt;&gt;"Retirada"),"Escolha um tipo",IF(COUNTIFS(Medios,D481)&lt;&gt;1,"Escolha um meio","OK"))))))))))</f>
        <v/>
      </c>
      <c r="H481" s="34" t="n">
        <f aca="false">IF(G481="OK",C481,0)</f>
        <v>0</v>
      </c>
    </row>
    <row r="482" customFormat="false" ht="25" hidden="false" customHeight="true" outlineLevel="0" collapsed="false">
      <c r="A482" s="31"/>
      <c r="B482" s="32"/>
      <c r="C482" s="33"/>
      <c r="D482" s="31"/>
      <c r="E482" s="31"/>
      <c r="F482" s="31"/>
      <c r="G482" s="36" t="str">
        <f aca="false">IF(COUNTA(A482:F482)=0,"",IF(E482="","Falta o código",IF(E482&lt;&gt;TRIM(E482),"Confira o código",IF(COUNTIFS(DuenoID,E482)&gt;1,"Código repetido",IF(NOT(ISNUMBER(B482)),"Confira a data",IF(OR(B482&lt;1,B482&gt;73415,INT(B482)&lt;&gt;B482),"Confira a data",IF(NOT(ISNUMBER(C482)),"Confira o valor",IF(C482&lt;=0,"Valor maior que zero",IF(AND(A482&lt;&gt;"Aporte",A482&lt;&gt;"Retirada"),"Escolha um tipo",IF(COUNTIFS(Medios,D482)&lt;&gt;1,"Escolha um meio","OK"))))))))))</f>
        <v/>
      </c>
      <c r="H482" s="34" t="n">
        <f aca="false">IF(G482="OK",C482,0)</f>
        <v>0</v>
      </c>
    </row>
    <row r="483" customFormat="false" ht="25" hidden="false" customHeight="true" outlineLevel="0" collapsed="false">
      <c r="A483" s="31"/>
      <c r="B483" s="32"/>
      <c r="C483" s="33"/>
      <c r="D483" s="31"/>
      <c r="E483" s="31"/>
      <c r="F483" s="31"/>
      <c r="G483" s="36" t="str">
        <f aca="false">IF(COUNTA(A483:F483)=0,"",IF(E483="","Falta o código",IF(E483&lt;&gt;TRIM(E483),"Confira o código",IF(COUNTIFS(DuenoID,E483)&gt;1,"Código repetido",IF(NOT(ISNUMBER(B483)),"Confira a data",IF(OR(B483&lt;1,B483&gt;73415,INT(B483)&lt;&gt;B483),"Confira a data",IF(NOT(ISNUMBER(C483)),"Confira o valor",IF(C483&lt;=0,"Valor maior que zero",IF(AND(A483&lt;&gt;"Aporte",A483&lt;&gt;"Retirada"),"Escolha um tipo",IF(COUNTIFS(Medios,D483)&lt;&gt;1,"Escolha um meio","OK"))))))))))</f>
        <v/>
      </c>
      <c r="H483" s="34" t="n">
        <f aca="false">IF(G483="OK",C483,0)</f>
        <v>0</v>
      </c>
    </row>
    <row r="484" customFormat="false" ht="25" hidden="false" customHeight="true" outlineLevel="0" collapsed="false">
      <c r="A484" s="31"/>
      <c r="B484" s="32"/>
      <c r="C484" s="33"/>
      <c r="D484" s="31"/>
      <c r="E484" s="31"/>
      <c r="F484" s="31"/>
      <c r="G484" s="36" t="str">
        <f aca="false">IF(COUNTA(A484:F484)=0,"",IF(E484="","Falta o código",IF(E484&lt;&gt;TRIM(E484),"Confira o código",IF(COUNTIFS(DuenoID,E484)&gt;1,"Código repetido",IF(NOT(ISNUMBER(B484)),"Confira a data",IF(OR(B484&lt;1,B484&gt;73415,INT(B484)&lt;&gt;B484),"Confira a data",IF(NOT(ISNUMBER(C484)),"Confira o valor",IF(C484&lt;=0,"Valor maior que zero",IF(AND(A484&lt;&gt;"Aporte",A484&lt;&gt;"Retirada"),"Escolha um tipo",IF(COUNTIFS(Medios,D484)&lt;&gt;1,"Escolha um meio","OK"))))))))))</f>
        <v/>
      </c>
      <c r="H484" s="34" t="n">
        <f aca="false">IF(G484="OK",C484,0)</f>
        <v>0</v>
      </c>
    </row>
    <row r="485" customFormat="false" ht="25" hidden="false" customHeight="true" outlineLevel="0" collapsed="false">
      <c r="A485" s="31"/>
      <c r="B485" s="32"/>
      <c r="C485" s="33"/>
      <c r="D485" s="31"/>
      <c r="E485" s="31"/>
      <c r="F485" s="31"/>
      <c r="G485" s="36" t="str">
        <f aca="false">IF(COUNTA(A485:F485)=0,"",IF(E485="","Falta o código",IF(E485&lt;&gt;TRIM(E485),"Confira o código",IF(COUNTIFS(DuenoID,E485)&gt;1,"Código repetido",IF(NOT(ISNUMBER(B485)),"Confira a data",IF(OR(B485&lt;1,B485&gt;73415,INT(B485)&lt;&gt;B485),"Confira a data",IF(NOT(ISNUMBER(C485)),"Confira o valor",IF(C485&lt;=0,"Valor maior que zero",IF(AND(A485&lt;&gt;"Aporte",A485&lt;&gt;"Retirada"),"Escolha um tipo",IF(COUNTIFS(Medios,D485)&lt;&gt;1,"Escolha um meio","OK"))))))))))</f>
        <v/>
      </c>
      <c r="H485" s="34" t="n">
        <f aca="false">IF(G485="OK",C485,0)</f>
        <v>0</v>
      </c>
    </row>
    <row r="486" customFormat="false" ht="25" hidden="false" customHeight="true" outlineLevel="0" collapsed="false">
      <c r="A486" s="31"/>
      <c r="B486" s="32"/>
      <c r="C486" s="33"/>
      <c r="D486" s="31"/>
      <c r="E486" s="31"/>
      <c r="F486" s="31"/>
      <c r="G486" s="36" t="str">
        <f aca="false">IF(COUNTA(A486:F486)=0,"",IF(E486="","Falta o código",IF(E486&lt;&gt;TRIM(E486),"Confira o código",IF(COUNTIFS(DuenoID,E486)&gt;1,"Código repetido",IF(NOT(ISNUMBER(B486)),"Confira a data",IF(OR(B486&lt;1,B486&gt;73415,INT(B486)&lt;&gt;B486),"Confira a data",IF(NOT(ISNUMBER(C486)),"Confira o valor",IF(C486&lt;=0,"Valor maior que zero",IF(AND(A486&lt;&gt;"Aporte",A486&lt;&gt;"Retirada"),"Escolha um tipo",IF(COUNTIFS(Medios,D486)&lt;&gt;1,"Escolha um meio","OK"))))))))))</f>
        <v/>
      </c>
      <c r="H486" s="34" t="n">
        <f aca="false">IF(G486="OK",C486,0)</f>
        <v>0</v>
      </c>
    </row>
    <row r="487" customFormat="false" ht="25" hidden="false" customHeight="true" outlineLevel="0" collapsed="false">
      <c r="A487" s="31"/>
      <c r="B487" s="32"/>
      <c r="C487" s="33"/>
      <c r="D487" s="31"/>
      <c r="E487" s="31"/>
      <c r="F487" s="31"/>
      <c r="G487" s="36" t="str">
        <f aca="false">IF(COUNTA(A487:F487)=0,"",IF(E487="","Falta o código",IF(E487&lt;&gt;TRIM(E487),"Confira o código",IF(COUNTIFS(DuenoID,E487)&gt;1,"Código repetido",IF(NOT(ISNUMBER(B487)),"Confira a data",IF(OR(B487&lt;1,B487&gt;73415,INT(B487)&lt;&gt;B487),"Confira a data",IF(NOT(ISNUMBER(C487)),"Confira o valor",IF(C487&lt;=0,"Valor maior que zero",IF(AND(A487&lt;&gt;"Aporte",A487&lt;&gt;"Retirada"),"Escolha um tipo",IF(COUNTIFS(Medios,D487)&lt;&gt;1,"Escolha um meio","OK"))))))))))</f>
        <v/>
      </c>
      <c r="H487" s="34" t="n">
        <f aca="false">IF(G487="OK",C487,0)</f>
        <v>0</v>
      </c>
    </row>
    <row r="488" customFormat="false" ht="25" hidden="false" customHeight="true" outlineLevel="0" collapsed="false">
      <c r="A488" s="31"/>
      <c r="B488" s="32"/>
      <c r="C488" s="33"/>
      <c r="D488" s="31"/>
      <c r="E488" s="31"/>
      <c r="F488" s="31"/>
      <c r="G488" s="36" t="str">
        <f aca="false">IF(COUNTA(A488:F488)=0,"",IF(E488="","Falta o código",IF(E488&lt;&gt;TRIM(E488),"Confira o código",IF(COUNTIFS(DuenoID,E488)&gt;1,"Código repetido",IF(NOT(ISNUMBER(B488)),"Confira a data",IF(OR(B488&lt;1,B488&gt;73415,INT(B488)&lt;&gt;B488),"Confira a data",IF(NOT(ISNUMBER(C488)),"Confira o valor",IF(C488&lt;=0,"Valor maior que zero",IF(AND(A488&lt;&gt;"Aporte",A488&lt;&gt;"Retirada"),"Escolha um tipo",IF(COUNTIFS(Medios,D488)&lt;&gt;1,"Escolha um meio","OK"))))))))))</f>
        <v/>
      </c>
      <c r="H488" s="34" t="n">
        <f aca="false">IF(G488="OK",C488,0)</f>
        <v>0</v>
      </c>
    </row>
    <row r="489" customFormat="false" ht="25" hidden="false" customHeight="true" outlineLevel="0" collapsed="false">
      <c r="A489" s="31"/>
      <c r="B489" s="32"/>
      <c r="C489" s="33"/>
      <c r="D489" s="31"/>
      <c r="E489" s="31"/>
      <c r="F489" s="31"/>
      <c r="G489" s="36" t="str">
        <f aca="false">IF(COUNTA(A489:F489)=0,"",IF(E489="","Falta o código",IF(E489&lt;&gt;TRIM(E489),"Confira o código",IF(COUNTIFS(DuenoID,E489)&gt;1,"Código repetido",IF(NOT(ISNUMBER(B489)),"Confira a data",IF(OR(B489&lt;1,B489&gt;73415,INT(B489)&lt;&gt;B489),"Confira a data",IF(NOT(ISNUMBER(C489)),"Confira o valor",IF(C489&lt;=0,"Valor maior que zero",IF(AND(A489&lt;&gt;"Aporte",A489&lt;&gt;"Retirada"),"Escolha um tipo",IF(COUNTIFS(Medios,D489)&lt;&gt;1,"Escolha um meio","OK"))))))))))</f>
        <v/>
      </c>
      <c r="H489" s="34" t="n">
        <f aca="false">IF(G489="OK",C489,0)</f>
        <v>0</v>
      </c>
    </row>
    <row r="490" customFormat="false" ht="25" hidden="false" customHeight="true" outlineLevel="0" collapsed="false">
      <c r="A490" s="31"/>
      <c r="B490" s="32"/>
      <c r="C490" s="33"/>
      <c r="D490" s="31"/>
      <c r="E490" s="31"/>
      <c r="F490" s="31"/>
      <c r="G490" s="36" t="str">
        <f aca="false">IF(COUNTA(A490:F490)=0,"",IF(E490="","Falta o código",IF(E490&lt;&gt;TRIM(E490),"Confira o código",IF(COUNTIFS(DuenoID,E490)&gt;1,"Código repetido",IF(NOT(ISNUMBER(B490)),"Confira a data",IF(OR(B490&lt;1,B490&gt;73415,INT(B490)&lt;&gt;B490),"Confira a data",IF(NOT(ISNUMBER(C490)),"Confira o valor",IF(C490&lt;=0,"Valor maior que zero",IF(AND(A490&lt;&gt;"Aporte",A490&lt;&gt;"Retirada"),"Escolha um tipo",IF(COUNTIFS(Medios,D490)&lt;&gt;1,"Escolha um meio","OK"))))))))))</f>
        <v/>
      </c>
      <c r="H490" s="34" t="n">
        <f aca="false">IF(G490="OK",C490,0)</f>
        <v>0</v>
      </c>
    </row>
    <row r="491" customFormat="false" ht="25" hidden="false" customHeight="true" outlineLevel="0" collapsed="false">
      <c r="A491" s="31"/>
      <c r="B491" s="32"/>
      <c r="C491" s="33"/>
      <c r="D491" s="31"/>
      <c r="E491" s="31"/>
      <c r="F491" s="31"/>
      <c r="G491" s="36" t="str">
        <f aca="false">IF(COUNTA(A491:F491)=0,"",IF(E491="","Falta o código",IF(E491&lt;&gt;TRIM(E491),"Confira o código",IF(COUNTIFS(DuenoID,E491)&gt;1,"Código repetido",IF(NOT(ISNUMBER(B491)),"Confira a data",IF(OR(B491&lt;1,B491&gt;73415,INT(B491)&lt;&gt;B491),"Confira a data",IF(NOT(ISNUMBER(C491)),"Confira o valor",IF(C491&lt;=0,"Valor maior que zero",IF(AND(A491&lt;&gt;"Aporte",A491&lt;&gt;"Retirada"),"Escolha um tipo",IF(COUNTIFS(Medios,D491)&lt;&gt;1,"Escolha um meio","OK"))))))))))</f>
        <v/>
      </c>
      <c r="H491" s="34" t="n">
        <f aca="false">IF(G491="OK",C491,0)</f>
        <v>0</v>
      </c>
    </row>
    <row r="492" customFormat="false" ht="25" hidden="false" customHeight="true" outlineLevel="0" collapsed="false">
      <c r="A492" s="31"/>
      <c r="B492" s="32"/>
      <c r="C492" s="33"/>
      <c r="D492" s="31"/>
      <c r="E492" s="31"/>
      <c r="F492" s="31"/>
      <c r="G492" s="36" t="str">
        <f aca="false">IF(COUNTA(A492:F492)=0,"",IF(E492="","Falta o código",IF(E492&lt;&gt;TRIM(E492),"Confira o código",IF(COUNTIFS(DuenoID,E492)&gt;1,"Código repetido",IF(NOT(ISNUMBER(B492)),"Confira a data",IF(OR(B492&lt;1,B492&gt;73415,INT(B492)&lt;&gt;B492),"Confira a data",IF(NOT(ISNUMBER(C492)),"Confira o valor",IF(C492&lt;=0,"Valor maior que zero",IF(AND(A492&lt;&gt;"Aporte",A492&lt;&gt;"Retirada"),"Escolha um tipo",IF(COUNTIFS(Medios,D492)&lt;&gt;1,"Escolha um meio","OK"))))))))))</f>
        <v/>
      </c>
      <c r="H492" s="34" t="n">
        <f aca="false">IF(G492="OK",C492,0)</f>
        <v>0</v>
      </c>
    </row>
    <row r="493" customFormat="false" ht="25" hidden="false" customHeight="true" outlineLevel="0" collapsed="false">
      <c r="A493" s="31"/>
      <c r="B493" s="32"/>
      <c r="C493" s="33"/>
      <c r="D493" s="31"/>
      <c r="E493" s="31"/>
      <c r="F493" s="31"/>
      <c r="G493" s="36" t="str">
        <f aca="false">IF(COUNTA(A493:F493)=0,"",IF(E493="","Falta o código",IF(E493&lt;&gt;TRIM(E493),"Confira o código",IF(COUNTIFS(DuenoID,E493)&gt;1,"Código repetido",IF(NOT(ISNUMBER(B493)),"Confira a data",IF(OR(B493&lt;1,B493&gt;73415,INT(B493)&lt;&gt;B493),"Confira a data",IF(NOT(ISNUMBER(C493)),"Confira o valor",IF(C493&lt;=0,"Valor maior que zero",IF(AND(A493&lt;&gt;"Aporte",A493&lt;&gt;"Retirada"),"Escolha um tipo",IF(COUNTIFS(Medios,D493)&lt;&gt;1,"Escolha um meio","OK"))))))))))</f>
        <v/>
      </c>
      <c r="H493" s="34" t="n">
        <f aca="false">IF(G493="OK",C493,0)</f>
        <v>0</v>
      </c>
    </row>
    <row r="494" customFormat="false" ht="25" hidden="false" customHeight="true" outlineLevel="0" collapsed="false">
      <c r="A494" s="31"/>
      <c r="B494" s="32"/>
      <c r="C494" s="33"/>
      <c r="D494" s="31"/>
      <c r="E494" s="31"/>
      <c r="F494" s="31"/>
      <c r="G494" s="36" t="str">
        <f aca="false">IF(COUNTA(A494:F494)=0,"",IF(E494="","Falta o código",IF(E494&lt;&gt;TRIM(E494),"Confira o código",IF(COUNTIFS(DuenoID,E494)&gt;1,"Código repetido",IF(NOT(ISNUMBER(B494)),"Confira a data",IF(OR(B494&lt;1,B494&gt;73415,INT(B494)&lt;&gt;B494),"Confira a data",IF(NOT(ISNUMBER(C494)),"Confira o valor",IF(C494&lt;=0,"Valor maior que zero",IF(AND(A494&lt;&gt;"Aporte",A494&lt;&gt;"Retirada"),"Escolha um tipo",IF(COUNTIFS(Medios,D494)&lt;&gt;1,"Escolha um meio","OK"))))))))))</f>
        <v/>
      </c>
      <c r="H494" s="34" t="n">
        <f aca="false">IF(G494="OK",C494,0)</f>
        <v>0</v>
      </c>
    </row>
    <row r="495" customFormat="false" ht="25" hidden="false" customHeight="true" outlineLevel="0" collapsed="false">
      <c r="A495" s="31"/>
      <c r="B495" s="32"/>
      <c r="C495" s="33"/>
      <c r="D495" s="31"/>
      <c r="E495" s="31"/>
      <c r="F495" s="31"/>
      <c r="G495" s="36" t="str">
        <f aca="false">IF(COUNTA(A495:F495)=0,"",IF(E495="","Falta o código",IF(E495&lt;&gt;TRIM(E495),"Confira o código",IF(COUNTIFS(DuenoID,E495)&gt;1,"Código repetido",IF(NOT(ISNUMBER(B495)),"Confira a data",IF(OR(B495&lt;1,B495&gt;73415,INT(B495)&lt;&gt;B495),"Confira a data",IF(NOT(ISNUMBER(C495)),"Confira o valor",IF(C495&lt;=0,"Valor maior que zero",IF(AND(A495&lt;&gt;"Aporte",A495&lt;&gt;"Retirada"),"Escolha um tipo",IF(COUNTIFS(Medios,D495)&lt;&gt;1,"Escolha um meio","OK"))))))))))</f>
        <v/>
      </c>
      <c r="H495" s="34" t="n">
        <f aca="false">IF(G495="OK",C495,0)</f>
        <v>0</v>
      </c>
    </row>
    <row r="496" customFormat="false" ht="25" hidden="false" customHeight="true" outlineLevel="0" collapsed="false">
      <c r="A496" s="31"/>
      <c r="B496" s="32"/>
      <c r="C496" s="33"/>
      <c r="D496" s="31"/>
      <c r="E496" s="31"/>
      <c r="F496" s="31"/>
      <c r="G496" s="36" t="str">
        <f aca="false">IF(COUNTA(A496:F496)=0,"",IF(E496="","Falta o código",IF(E496&lt;&gt;TRIM(E496),"Confira o código",IF(COUNTIFS(DuenoID,E496)&gt;1,"Código repetido",IF(NOT(ISNUMBER(B496)),"Confira a data",IF(OR(B496&lt;1,B496&gt;73415,INT(B496)&lt;&gt;B496),"Confira a data",IF(NOT(ISNUMBER(C496)),"Confira o valor",IF(C496&lt;=0,"Valor maior que zero",IF(AND(A496&lt;&gt;"Aporte",A496&lt;&gt;"Retirada"),"Escolha um tipo",IF(COUNTIFS(Medios,D496)&lt;&gt;1,"Escolha um meio","OK"))))))))))</f>
        <v/>
      </c>
      <c r="H496" s="34" t="n">
        <f aca="false">IF(G496="OK",C496,0)</f>
        <v>0</v>
      </c>
    </row>
    <row r="497" customFormat="false" ht="25" hidden="false" customHeight="true" outlineLevel="0" collapsed="false">
      <c r="A497" s="31"/>
      <c r="B497" s="32"/>
      <c r="C497" s="33"/>
      <c r="D497" s="31"/>
      <c r="E497" s="31"/>
      <c r="F497" s="31"/>
      <c r="G497" s="36" t="str">
        <f aca="false">IF(COUNTA(A497:F497)=0,"",IF(E497="","Falta o código",IF(E497&lt;&gt;TRIM(E497),"Confira o código",IF(COUNTIFS(DuenoID,E497)&gt;1,"Código repetido",IF(NOT(ISNUMBER(B497)),"Confira a data",IF(OR(B497&lt;1,B497&gt;73415,INT(B497)&lt;&gt;B497),"Confira a data",IF(NOT(ISNUMBER(C497)),"Confira o valor",IF(C497&lt;=0,"Valor maior que zero",IF(AND(A497&lt;&gt;"Aporte",A497&lt;&gt;"Retirada"),"Escolha um tipo",IF(COUNTIFS(Medios,D497)&lt;&gt;1,"Escolha um meio","OK"))))))))))</f>
        <v/>
      </c>
      <c r="H497" s="34" t="n">
        <f aca="false">IF(G497="OK",C497,0)</f>
        <v>0</v>
      </c>
    </row>
    <row r="498" customFormat="false" ht="25" hidden="false" customHeight="true" outlineLevel="0" collapsed="false">
      <c r="A498" s="31"/>
      <c r="B498" s="32"/>
      <c r="C498" s="33"/>
      <c r="D498" s="31"/>
      <c r="E498" s="31"/>
      <c r="F498" s="31"/>
      <c r="G498" s="36" t="str">
        <f aca="false">IF(COUNTA(A498:F498)=0,"",IF(E498="","Falta o código",IF(E498&lt;&gt;TRIM(E498),"Confira o código",IF(COUNTIFS(DuenoID,E498)&gt;1,"Código repetido",IF(NOT(ISNUMBER(B498)),"Confira a data",IF(OR(B498&lt;1,B498&gt;73415,INT(B498)&lt;&gt;B498),"Confira a data",IF(NOT(ISNUMBER(C498)),"Confira o valor",IF(C498&lt;=0,"Valor maior que zero",IF(AND(A498&lt;&gt;"Aporte",A498&lt;&gt;"Retirada"),"Escolha um tipo",IF(COUNTIFS(Medios,D498)&lt;&gt;1,"Escolha um meio","OK"))))))))))</f>
        <v/>
      </c>
      <c r="H498" s="34" t="n">
        <f aca="false">IF(G498="OK",C498,0)</f>
        <v>0</v>
      </c>
    </row>
    <row r="499" customFormat="false" ht="25" hidden="false" customHeight="true" outlineLevel="0" collapsed="false">
      <c r="A499" s="31"/>
      <c r="B499" s="32"/>
      <c r="C499" s="33"/>
      <c r="D499" s="31"/>
      <c r="E499" s="31"/>
      <c r="F499" s="31"/>
      <c r="G499" s="36" t="str">
        <f aca="false">IF(COUNTA(A499:F499)=0,"",IF(E499="","Falta o código",IF(E499&lt;&gt;TRIM(E499),"Confira o código",IF(COUNTIFS(DuenoID,E499)&gt;1,"Código repetido",IF(NOT(ISNUMBER(B499)),"Confira a data",IF(OR(B499&lt;1,B499&gt;73415,INT(B499)&lt;&gt;B499),"Confira a data",IF(NOT(ISNUMBER(C499)),"Confira o valor",IF(C499&lt;=0,"Valor maior que zero",IF(AND(A499&lt;&gt;"Aporte",A499&lt;&gt;"Retirada"),"Escolha um tipo",IF(COUNTIFS(Medios,D499)&lt;&gt;1,"Escolha um meio","OK"))))))))))</f>
        <v/>
      </c>
      <c r="H499" s="34" t="n">
        <f aca="false">IF(G499="OK",C499,0)</f>
        <v>0</v>
      </c>
    </row>
    <row r="500" customFormat="false" ht="25" hidden="false" customHeight="true" outlineLevel="0" collapsed="false">
      <c r="A500" s="31"/>
      <c r="B500" s="32"/>
      <c r="C500" s="33"/>
      <c r="D500" s="31"/>
      <c r="E500" s="31"/>
      <c r="F500" s="31"/>
      <c r="G500" s="36" t="str">
        <f aca="false">IF(COUNTA(A500:F500)=0,"",IF(E500="","Falta o código",IF(E500&lt;&gt;TRIM(E500),"Confira o código",IF(COUNTIFS(DuenoID,E500)&gt;1,"Código repetido",IF(NOT(ISNUMBER(B500)),"Confira a data",IF(OR(B500&lt;1,B500&gt;73415,INT(B500)&lt;&gt;B500),"Confira a data",IF(NOT(ISNUMBER(C500)),"Confira o valor",IF(C500&lt;=0,"Valor maior que zero",IF(AND(A500&lt;&gt;"Aporte",A500&lt;&gt;"Retirada"),"Escolha um tipo",IF(COUNTIFS(Medios,D500)&lt;&gt;1,"Escolha um meio","OK"))))))))))</f>
        <v/>
      </c>
      <c r="H500" s="34" t="n">
        <f aca="false">IF(G500="OK",C500,0)</f>
        <v>0</v>
      </c>
    </row>
    <row r="501" customFormat="false" ht="25" hidden="false" customHeight="true" outlineLevel="0" collapsed="false">
      <c r="A501" s="31"/>
      <c r="B501" s="32"/>
      <c r="C501" s="33"/>
      <c r="D501" s="31"/>
      <c r="E501" s="31"/>
      <c r="F501" s="31"/>
      <c r="G501" s="36" t="str">
        <f aca="false">IF(COUNTA(A501:F501)=0,"",IF(E501="","Falta o código",IF(E501&lt;&gt;TRIM(E501),"Confira o código",IF(COUNTIFS(DuenoID,E501)&gt;1,"Código repetido",IF(NOT(ISNUMBER(B501)),"Confira a data",IF(OR(B501&lt;1,B501&gt;73415,INT(B501)&lt;&gt;B501),"Confira a data",IF(NOT(ISNUMBER(C501)),"Confira o valor",IF(C501&lt;=0,"Valor maior que zero",IF(AND(A501&lt;&gt;"Aporte",A501&lt;&gt;"Retirada"),"Escolha um tipo",IF(COUNTIFS(Medios,D501)&lt;&gt;1,"Escolha um meio","OK"))))))))))</f>
        <v/>
      </c>
      <c r="H501" s="34" t="n">
        <f aca="false">IF(G501="OK",C501,0)</f>
        <v>0</v>
      </c>
    </row>
    <row r="502" customFormat="false" ht="25" hidden="false" customHeight="true" outlineLevel="0" collapsed="false">
      <c r="A502" s="31"/>
      <c r="B502" s="32"/>
      <c r="C502" s="33"/>
      <c r="D502" s="31"/>
      <c r="E502" s="31"/>
      <c r="F502" s="31"/>
      <c r="G502" s="36" t="str">
        <f aca="false">IF(COUNTA(A502:F502)=0,"",IF(E502="","Falta o código",IF(E502&lt;&gt;TRIM(E502),"Confira o código",IF(COUNTIFS(DuenoID,E502)&gt;1,"Código repetido",IF(NOT(ISNUMBER(B502)),"Confira a data",IF(OR(B502&lt;1,B502&gt;73415,INT(B502)&lt;&gt;B502),"Confira a data",IF(NOT(ISNUMBER(C502)),"Confira o valor",IF(C502&lt;=0,"Valor maior que zero",IF(AND(A502&lt;&gt;"Aporte",A502&lt;&gt;"Retirada"),"Escolha um tipo",IF(COUNTIFS(Medios,D502)&lt;&gt;1,"Escolha um meio","OK"))))))))))</f>
        <v/>
      </c>
      <c r="H502" s="34" t="n">
        <f aca="false">IF(G502="OK",C502,0)</f>
        <v>0</v>
      </c>
    </row>
    <row r="503" customFormat="false" ht="25" hidden="false" customHeight="true" outlineLevel="0" collapsed="false">
      <c r="A503" s="31"/>
      <c r="B503" s="32"/>
      <c r="C503" s="33"/>
      <c r="D503" s="31"/>
      <c r="E503" s="31"/>
      <c r="F503" s="31"/>
      <c r="G503" s="36" t="str">
        <f aca="false">IF(COUNTA(A503:F503)=0,"",IF(E503="","Falta o código",IF(E503&lt;&gt;TRIM(E503),"Confira o código",IF(COUNTIFS(DuenoID,E503)&gt;1,"Código repetido",IF(NOT(ISNUMBER(B503)),"Confira a data",IF(OR(B503&lt;1,B503&gt;73415,INT(B503)&lt;&gt;B503),"Confira a data",IF(NOT(ISNUMBER(C503)),"Confira o valor",IF(C503&lt;=0,"Valor maior que zero",IF(AND(A503&lt;&gt;"Aporte",A503&lt;&gt;"Retirada"),"Escolha um tipo",IF(COUNTIFS(Medios,D503)&lt;&gt;1,"Escolha um meio","OK"))))))))))</f>
        <v/>
      </c>
      <c r="H503" s="34" t="n">
        <f aca="false">IF(G503="OK",C503,0)</f>
        <v>0</v>
      </c>
    </row>
    <row r="504" customFormat="false" ht="25" hidden="false" customHeight="true" outlineLevel="0" collapsed="false">
      <c r="A504" s="31"/>
      <c r="B504" s="32"/>
      <c r="C504" s="33"/>
      <c r="D504" s="31"/>
      <c r="E504" s="31"/>
      <c r="F504" s="31"/>
      <c r="G504" s="36" t="str">
        <f aca="false">IF(COUNTA(A504:F504)=0,"",IF(E504="","Falta o código",IF(E504&lt;&gt;TRIM(E504),"Confira o código",IF(COUNTIFS(DuenoID,E504)&gt;1,"Código repetido",IF(NOT(ISNUMBER(B504)),"Confira a data",IF(OR(B504&lt;1,B504&gt;73415,INT(B504)&lt;&gt;B504),"Confira a data",IF(NOT(ISNUMBER(C504)),"Confira o valor",IF(C504&lt;=0,"Valor maior que zero",IF(AND(A504&lt;&gt;"Aporte",A504&lt;&gt;"Retirada"),"Escolha um tipo",IF(COUNTIFS(Medios,D504)&lt;&gt;1,"Escolha um meio","OK"))))))))))</f>
        <v/>
      </c>
      <c r="H504" s="34" t="n">
        <f aca="false">IF(G504="OK",C504,0)</f>
        <v>0</v>
      </c>
    </row>
    <row r="505" customFormat="false" ht="25" hidden="false" customHeight="true" outlineLevel="0" collapsed="false">
      <c r="A505" s="37"/>
      <c r="B505" s="38"/>
      <c r="C505" s="39"/>
      <c r="D505" s="37"/>
      <c r="E505" s="37"/>
      <c r="F505" s="37"/>
      <c r="G505" s="42" t="str">
        <f aca="false">IF(COUNTA(A505:F505)=0,"",IF(E505="","Falta o código",IF(E505&lt;&gt;TRIM(E505),"Confira o código",IF(COUNTIFS(DuenoID,E505)&gt;1,"Código repetido",IF(NOT(ISNUMBER(B505)),"Confira a data",IF(OR(B505&lt;1,B505&gt;73415,INT(B505)&lt;&gt;B505),"Confira a data",IF(NOT(ISNUMBER(C505)),"Confira o valor",IF(C505&lt;=0,"Valor maior que zero",IF(AND(A505&lt;&gt;"Aporte",A505&lt;&gt;"Retirada"),"Escolha um tipo",IF(COUNTIFS(Medios,D505)&lt;&gt;1,"Escolha um meio","OK"))))))))))</f>
        <v/>
      </c>
      <c r="H505" s="40" t="n">
        <f aca="false">IF(G505="OK",C505,0)</f>
        <v>0</v>
      </c>
    </row>
  </sheetData>
  <mergeCells count="3">
    <mergeCell ref="A2:D2"/>
    <mergeCell ref="E2:F2"/>
    <mergeCell ref="A3:D3"/>
  </mergeCells>
  <conditionalFormatting sqref="G6:G505">
    <cfRule type="expression" priority="2" aboveAverage="0" equalAverage="0" bottom="0" percent="0" rank="0" text="" dxfId="13">
      <formula>AND(G6&lt;&gt;"",G6&lt;&gt;"OK")</formula>
    </cfRule>
  </conditionalFormatting>
  <dataValidations count="5">
    <dataValidation allowBlank="false" error="Ingresá una fecha válida, por ejemplo 05/03/2030." errorStyle="stop" errorTitle="Revisá la fecha" operator="between" showDropDown="false" showErrorMessage="true" showInputMessage="false" sqref="B6:B505" type="date">
      <formula1>1</formula1>
      <formula2>73415</formula2>
    </dataValidation>
    <dataValidation allowBlank="false" error="Ingresá un importe mayor que cero." errorStyle="stop" errorTitle="Revisá el importe" operator="greaterThan" showDropDown="false" showErrorMessage="true" showInputMessage="false" sqref="C6:C505" type="decimal">
      <formula1>0</formula1>
      <formula2>0</formula2>
    </dataValidation>
    <dataValidation allowBlank="false" error="Usá una opción de la lista." errorStyle="stop" errorTitle="Elegí una opción" operator="between" showDropDown="false" showErrorMessage="true" showInputMessage="false" sqref="D6:D505" type="list">
      <formula1>Medios</formula1>
      <formula2>0</formula2>
    </dataValidation>
    <dataValidation allowBlank="false" error="Los movimientos del dueño van por separado." errorStyle="stop" errorTitle="Elegí Aporte o Retirada" operator="between" showDropDown="false" showErrorMessage="true" showInputMessage="false" sqref="A6:A505" type="list">
      <formula1>"Aporte,Retirada"</formula1>
      <formula2>0</formula2>
    </dataValidation>
    <dataValidation allowBlank="false" error="Usá un código único, sin espacios al principio ni al final." errorStyle="stop" errorTitle="Código repetido" operator="between" showDropDown="false" showErrorMessage="true" showInputMessage="false" sqref="E6:E505" type="custom">
      <formula1>AND(E6=TRIM(E6),COUNTIFS(DuenoID,E6)&lt;=1)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8643"/>
    <pageSetUpPr fitToPage="false"/>
  </sheetPr>
  <dimension ref="A1:J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.11"/>
    <col collapsed="false" customWidth="true" hidden="false" outlineLevel="0" max="2" min="2" style="1" width="21.67"/>
    <col collapsed="false" customWidth="true" hidden="false" outlineLevel="0" max="3" min="3" style="1" width="11.67"/>
    <col collapsed="false" customWidth="true" hidden="false" outlineLevel="0" max="4" min="4" style="1" width="15.56"/>
    <col collapsed="false" customWidth="true" hidden="false" outlineLevel="0" max="5" min="5" style="1" width="14.44"/>
    <col collapsed="false" customWidth="true" hidden="false" outlineLevel="0" max="6" min="6" style="1" width="16.67"/>
    <col collapsed="false" customWidth="true" hidden="false" outlineLevel="0" max="7" min="7" style="1" width="12.22"/>
    <col collapsed="false" customWidth="true" hidden="false" outlineLevel="0" max="8" min="8" style="1" width="25.56"/>
    <col collapsed="false" customWidth="true" hidden="false" outlineLevel="0" max="9" min="9" style="1" width="11.67"/>
    <col collapsed="false" customWidth="true" hidden="false" outlineLevel="0" max="10" min="10" style="1" width="22.22"/>
  </cols>
  <sheetData>
    <row r="1" customFormat="false" ht="9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customFormat="false" ht="32" hidden="false" customHeight="true" outlineLevel="0" collapsed="false">
      <c r="A2" s="22" t="s">
        <v>85</v>
      </c>
      <c r="B2" s="22" t="s">
        <v>85</v>
      </c>
      <c r="C2" s="22" t="s">
        <v>85</v>
      </c>
      <c r="D2" s="22" t="s">
        <v>85</v>
      </c>
      <c r="E2" s="23" t="str">
        <f aca="false">HYPERLINK("#'Resumo'!A1","Voltar ao resumo")</f>
        <v>Voltar ao resumo</v>
      </c>
      <c r="F2" s="23"/>
      <c r="G2" s="2"/>
      <c r="H2" s="2"/>
      <c r="I2" s="2"/>
      <c r="J2" s="2"/>
    </row>
    <row r="3" customFormat="false" ht="31" hidden="false" customHeight="true" outlineLevel="0" collapsed="false">
      <c r="A3" s="17" t="str">
        <f aca="false">"Moeda: "&amp;Moneda&amp;"  ·  Confira suas pendências"</f>
        <v>Moeda: BRL  ·  Confira suas pendências</v>
      </c>
      <c r="B3" s="17"/>
      <c r="C3" s="17"/>
      <c r="D3" s="17"/>
      <c r="E3" s="2"/>
      <c r="F3" s="2"/>
      <c r="G3" s="2"/>
      <c r="H3" s="2"/>
      <c r="I3" s="2"/>
      <c r="J3" s="2"/>
    </row>
    <row r="4" customFormat="false" ht="8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</row>
    <row r="5" customFormat="false" ht="40" hidden="false" customHeight="true" outlineLevel="0" collapsed="false">
      <c r="A5" s="24" t="s">
        <v>86</v>
      </c>
      <c r="B5" s="24" t="s">
        <v>87</v>
      </c>
      <c r="C5" s="24" t="s">
        <v>88</v>
      </c>
      <c r="D5" s="24" t="s">
        <v>89</v>
      </c>
      <c r="E5" s="24" t="s">
        <v>90</v>
      </c>
      <c r="F5" s="24" t="s">
        <v>9</v>
      </c>
      <c r="G5" s="24" t="s">
        <v>91</v>
      </c>
      <c r="H5" s="24" t="s">
        <v>92</v>
      </c>
      <c r="I5" s="24" t="s">
        <v>93</v>
      </c>
      <c r="J5" s="24" t="s">
        <v>94</v>
      </c>
    </row>
    <row r="6" customFormat="false" ht="25" hidden="false" customHeight="true" outlineLevel="0" collapsed="false">
      <c r="A6" s="43"/>
      <c r="B6" s="29"/>
      <c r="C6" s="29"/>
      <c r="D6" s="30" t="str">
        <f aca="true">IF(COUNTA(A6:C6,E6:J6)=0,"",IF(B6="","Preencha a tarefa",IF(OR(C6="Concluída",C6="Não se aplica"),C6,IF(AND(C6&lt;&gt;"Pendente",C6&lt;&gt;"Em andamento"),"Escolha uma situação",IF(A6="","Sem vencimento",IF(NOT(ISNUMBER(A6)),"Confira a data",IF(A6&lt;TODAY(),"Vencida",IF(A6&lt;=TODAY()+7,"Próximos 7 dias","Pendente"))))))))</f>
        <v/>
      </c>
      <c r="E6" s="29"/>
      <c r="F6" s="29"/>
      <c r="G6" s="29"/>
      <c r="H6" s="29"/>
      <c r="I6" s="43"/>
      <c r="J6" s="29"/>
    </row>
    <row r="7" customFormat="false" ht="25" hidden="false" customHeight="true" outlineLevel="0" collapsed="false">
      <c r="A7" s="44"/>
      <c r="B7" s="35"/>
      <c r="C7" s="35"/>
      <c r="D7" s="36" t="str">
        <f aca="true">IF(COUNTA(A7:C7,E7:J7)=0,"",IF(B7="","Preencha a tarefa",IF(OR(C7="Concluída",C7="Não se aplica"),C7,IF(AND(C7&lt;&gt;"Pendente",C7&lt;&gt;"Em andamento"),"Escolha uma situação",IF(A7="","Sem vencimento",IF(NOT(ISNUMBER(A7)),"Confira a data",IF(A7&lt;TODAY(),"Vencida",IF(A7&lt;=TODAY()+7,"Próximos 7 dias","Pendente"))))))))</f>
        <v/>
      </c>
      <c r="E7" s="35"/>
      <c r="F7" s="35"/>
      <c r="G7" s="35"/>
      <c r="H7" s="35"/>
      <c r="I7" s="44"/>
      <c r="J7" s="35"/>
    </row>
    <row r="8" customFormat="false" ht="25" hidden="false" customHeight="true" outlineLevel="0" collapsed="false">
      <c r="A8" s="44"/>
      <c r="B8" s="35"/>
      <c r="C8" s="35"/>
      <c r="D8" s="36" t="str">
        <f aca="true">IF(COUNTA(A8:C8,E8:J8)=0,"",IF(B8="","Preencha a tarefa",IF(OR(C8="Concluída",C8="Não se aplica"),C8,IF(AND(C8&lt;&gt;"Pendente",C8&lt;&gt;"Em andamento"),"Escolha uma situação",IF(A8="","Sem vencimento",IF(NOT(ISNUMBER(A8)),"Confira a data",IF(A8&lt;TODAY(),"Vencida",IF(A8&lt;=TODAY()+7,"Próximos 7 dias","Pendente"))))))))</f>
        <v/>
      </c>
      <c r="E8" s="35"/>
      <c r="F8" s="35"/>
      <c r="G8" s="35"/>
      <c r="H8" s="35"/>
      <c r="I8" s="44"/>
      <c r="J8" s="35"/>
    </row>
    <row r="9" customFormat="false" ht="25" hidden="false" customHeight="true" outlineLevel="0" collapsed="false">
      <c r="A9" s="44"/>
      <c r="B9" s="35"/>
      <c r="C9" s="35"/>
      <c r="D9" s="36" t="str">
        <f aca="true">IF(COUNTA(A9:C9,E9:J9)=0,"",IF(B9="","Preencha a tarefa",IF(OR(C9="Concluída",C9="Não se aplica"),C9,IF(AND(C9&lt;&gt;"Pendente",C9&lt;&gt;"Em andamento"),"Escolha uma situação",IF(A9="","Sem vencimento",IF(NOT(ISNUMBER(A9)),"Confira a data",IF(A9&lt;TODAY(),"Vencida",IF(A9&lt;=TODAY()+7,"Próximos 7 dias","Pendente"))))))))</f>
        <v/>
      </c>
      <c r="E9" s="35"/>
      <c r="F9" s="35"/>
      <c r="G9" s="35"/>
      <c r="H9" s="35"/>
      <c r="I9" s="44"/>
      <c r="J9" s="35"/>
    </row>
    <row r="10" customFormat="false" ht="25" hidden="false" customHeight="true" outlineLevel="0" collapsed="false">
      <c r="A10" s="44"/>
      <c r="B10" s="35"/>
      <c r="C10" s="35"/>
      <c r="D10" s="36" t="str">
        <f aca="true">IF(COUNTA(A10:C10,E10:J10)=0,"",IF(B10="","Preencha a tarefa",IF(OR(C10="Concluída",C10="Não se aplica"),C10,IF(AND(C10&lt;&gt;"Pendente",C10&lt;&gt;"Em andamento"),"Escolha uma situação",IF(A10="","Sem vencimento",IF(NOT(ISNUMBER(A10)),"Confira a data",IF(A10&lt;TODAY(),"Vencida",IF(A10&lt;=TODAY()+7,"Próximos 7 dias","Pendente"))))))))</f>
        <v/>
      </c>
      <c r="E10" s="35"/>
      <c r="F10" s="35"/>
      <c r="G10" s="35"/>
      <c r="H10" s="35"/>
      <c r="I10" s="44"/>
      <c r="J10" s="35"/>
    </row>
    <row r="11" customFormat="false" ht="25" hidden="false" customHeight="true" outlineLevel="0" collapsed="false">
      <c r="A11" s="44"/>
      <c r="B11" s="35"/>
      <c r="C11" s="35"/>
      <c r="D11" s="36" t="str">
        <f aca="true">IF(COUNTA(A11:C11,E11:J11)=0,"",IF(B11="","Preencha a tarefa",IF(OR(C11="Concluída",C11="Não se aplica"),C11,IF(AND(C11&lt;&gt;"Pendente",C11&lt;&gt;"Em andamento"),"Escolha uma situação",IF(A11="","Sem vencimento",IF(NOT(ISNUMBER(A11)),"Confira a data",IF(A11&lt;TODAY(),"Vencida",IF(A11&lt;=TODAY()+7,"Próximos 7 dias","Pendente"))))))))</f>
        <v/>
      </c>
      <c r="E11" s="35"/>
      <c r="F11" s="35"/>
      <c r="G11" s="35"/>
      <c r="H11" s="35"/>
      <c r="I11" s="44"/>
      <c r="J11" s="35"/>
    </row>
    <row r="12" customFormat="false" ht="25" hidden="false" customHeight="true" outlineLevel="0" collapsed="false">
      <c r="A12" s="44"/>
      <c r="B12" s="35"/>
      <c r="C12" s="35"/>
      <c r="D12" s="36" t="str">
        <f aca="true">IF(COUNTA(A12:C12,E12:J12)=0,"",IF(B12="","Preencha a tarefa",IF(OR(C12="Concluída",C12="Não se aplica"),C12,IF(AND(C12&lt;&gt;"Pendente",C12&lt;&gt;"Em andamento"),"Escolha uma situação",IF(A12="","Sem vencimento",IF(NOT(ISNUMBER(A12)),"Confira a data",IF(A12&lt;TODAY(),"Vencida",IF(A12&lt;=TODAY()+7,"Próximos 7 dias","Pendente"))))))))</f>
        <v/>
      </c>
      <c r="E12" s="35"/>
      <c r="F12" s="35"/>
      <c r="G12" s="35"/>
      <c r="H12" s="35"/>
      <c r="I12" s="44"/>
      <c r="J12" s="35"/>
    </row>
    <row r="13" customFormat="false" ht="25" hidden="false" customHeight="true" outlineLevel="0" collapsed="false">
      <c r="A13" s="44"/>
      <c r="B13" s="35"/>
      <c r="C13" s="35"/>
      <c r="D13" s="36" t="str">
        <f aca="true">IF(COUNTA(A13:C13,E13:J13)=0,"",IF(B13="","Preencha a tarefa",IF(OR(C13="Concluída",C13="Não se aplica"),C13,IF(AND(C13&lt;&gt;"Pendente",C13&lt;&gt;"Em andamento"),"Escolha uma situação",IF(A13="","Sem vencimento",IF(NOT(ISNUMBER(A13)),"Confira a data",IF(A13&lt;TODAY(),"Vencida",IF(A13&lt;=TODAY()+7,"Próximos 7 dias","Pendente"))))))))</f>
        <v/>
      </c>
      <c r="E13" s="35"/>
      <c r="F13" s="35"/>
      <c r="G13" s="35"/>
      <c r="H13" s="35"/>
      <c r="I13" s="44"/>
      <c r="J13" s="35"/>
    </row>
    <row r="14" customFormat="false" ht="25" hidden="false" customHeight="true" outlineLevel="0" collapsed="false">
      <c r="A14" s="44"/>
      <c r="B14" s="35"/>
      <c r="C14" s="35"/>
      <c r="D14" s="36" t="str">
        <f aca="true">IF(COUNTA(A14:C14,E14:J14)=0,"",IF(B14="","Preencha a tarefa",IF(OR(C14="Concluída",C14="Não se aplica"),C14,IF(AND(C14&lt;&gt;"Pendente",C14&lt;&gt;"Em andamento"),"Escolha uma situação",IF(A14="","Sem vencimento",IF(NOT(ISNUMBER(A14)),"Confira a data",IF(A14&lt;TODAY(),"Vencida",IF(A14&lt;=TODAY()+7,"Próximos 7 dias","Pendente"))))))))</f>
        <v/>
      </c>
      <c r="E14" s="35"/>
      <c r="F14" s="35"/>
      <c r="G14" s="35"/>
      <c r="H14" s="35"/>
      <c r="I14" s="44"/>
      <c r="J14" s="35"/>
    </row>
    <row r="15" customFormat="false" ht="25" hidden="false" customHeight="true" outlineLevel="0" collapsed="false">
      <c r="A15" s="44"/>
      <c r="B15" s="35"/>
      <c r="C15" s="35"/>
      <c r="D15" s="36" t="str">
        <f aca="true">IF(COUNTA(A15:C15,E15:J15)=0,"",IF(B15="","Preencha a tarefa",IF(OR(C15="Concluída",C15="Não se aplica"),C15,IF(AND(C15&lt;&gt;"Pendente",C15&lt;&gt;"Em andamento"),"Escolha uma situação",IF(A15="","Sem vencimento",IF(NOT(ISNUMBER(A15)),"Confira a data",IF(A15&lt;TODAY(),"Vencida",IF(A15&lt;=TODAY()+7,"Próximos 7 dias","Pendente"))))))))</f>
        <v/>
      </c>
      <c r="E15" s="35"/>
      <c r="F15" s="35"/>
      <c r="G15" s="35"/>
      <c r="H15" s="35"/>
      <c r="I15" s="44"/>
      <c r="J15" s="35"/>
    </row>
    <row r="16" customFormat="false" ht="25" hidden="false" customHeight="true" outlineLevel="0" collapsed="false">
      <c r="A16" s="44"/>
      <c r="B16" s="35"/>
      <c r="C16" s="35"/>
      <c r="D16" s="36" t="str">
        <f aca="true">IF(COUNTA(A16:C16,E16:J16)=0,"",IF(B16="","Preencha a tarefa",IF(OR(C16="Concluída",C16="Não se aplica"),C16,IF(AND(C16&lt;&gt;"Pendente",C16&lt;&gt;"Em andamento"),"Escolha uma situação",IF(A16="","Sem vencimento",IF(NOT(ISNUMBER(A16)),"Confira a data",IF(A16&lt;TODAY(),"Vencida",IF(A16&lt;=TODAY()+7,"Próximos 7 dias","Pendente"))))))))</f>
        <v/>
      </c>
      <c r="E16" s="35"/>
      <c r="F16" s="35"/>
      <c r="G16" s="35"/>
      <c r="H16" s="35"/>
      <c r="I16" s="44"/>
      <c r="J16" s="35"/>
    </row>
    <row r="17" customFormat="false" ht="25" hidden="false" customHeight="true" outlineLevel="0" collapsed="false">
      <c r="A17" s="44"/>
      <c r="B17" s="35"/>
      <c r="C17" s="35"/>
      <c r="D17" s="36" t="str">
        <f aca="true">IF(COUNTA(A17:C17,E17:J17)=0,"",IF(B17="","Preencha a tarefa",IF(OR(C17="Concluída",C17="Não se aplica"),C17,IF(AND(C17&lt;&gt;"Pendente",C17&lt;&gt;"Em andamento"),"Escolha uma situação",IF(A17="","Sem vencimento",IF(NOT(ISNUMBER(A17)),"Confira a data",IF(A17&lt;TODAY(),"Vencida",IF(A17&lt;=TODAY()+7,"Próximos 7 dias","Pendente"))))))))</f>
        <v/>
      </c>
      <c r="E17" s="35"/>
      <c r="F17" s="35"/>
      <c r="G17" s="35"/>
      <c r="H17" s="35"/>
      <c r="I17" s="44"/>
      <c r="J17" s="35"/>
    </row>
    <row r="18" customFormat="false" ht="25" hidden="false" customHeight="true" outlineLevel="0" collapsed="false">
      <c r="A18" s="44"/>
      <c r="B18" s="35"/>
      <c r="C18" s="35"/>
      <c r="D18" s="36" t="str">
        <f aca="true">IF(COUNTA(A18:C18,E18:J18)=0,"",IF(B18="","Preencha a tarefa",IF(OR(C18="Concluída",C18="Não se aplica"),C18,IF(AND(C18&lt;&gt;"Pendente",C18&lt;&gt;"Em andamento"),"Escolha uma situação",IF(A18="","Sem vencimento",IF(NOT(ISNUMBER(A18)),"Confira a data",IF(A18&lt;TODAY(),"Vencida",IF(A18&lt;=TODAY()+7,"Próximos 7 dias","Pendente"))))))))</f>
        <v/>
      </c>
      <c r="E18" s="35"/>
      <c r="F18" s="35"/>
      <c r="G18" s="35"/>
      <c r="H18" s="35"/>
      <c r="I18" s="44"/>
      <c r="J18" s="35"/>
    </row>
    <row r="19" customFormat="false" ht="25" hidden="false" customHeight="true" outlineLevel="0" collapsed="false">
      <c r="A19" s="44"/>
      <c r="B19" s="35"/>
      <c r="C19" s="35"/>
      <c r="D19" s="36" t="str">
        <f aca="true">IF(COUNTA(A19:C19,E19:J19)=0,"",IF(B19="","Preencha a tarefa",IF(OR(C19="Concluída",C19="Não se aplica"),C19,IF(AND(C19&lt;&gt;"Pendente",C19&lt;&gt;"Em andamento"),"Escolha uma situação",IF(A19="","Sem vencimento",IF(NOT(ISNUMBER(A19)),"Confira a data",IF(A19&lt;TODAY(),"Vencida",IF(A19&lt;=TODAY()+7,"Próximos 7 dias","Pendente"))))))))</f>
        <v/>
      </c>
      <c r="E19" s="35"/>
      <c r="F19" s="35"/>
      <c r="G19" s="35"/>
      <c r="H19" s="35"/>
      <c r="I19" s="44"/>
      <c r="J19" s="35"/>
    </row>
    <row r="20" customFormat="false" ht="25" hidden="false" customHeight="true" outlineLevel="0" collapsed="false">
      <c r="A20" s="44"/>
      <c r="B20" s="35"/>
      <c r="C20" s="35"/>
      <c r="D20" s="36" t="str">
        <f aca="true">IF(COUNTA(A20:C20,E20:J20)=0,"",IF(B20="","Preencha a tarefa",IF(OR(C20="Concluída",C20="Não se aplica"),C20,IF(AND(C20&lt;&gt;"Pendente",C20&lt;&gt;"Em andamento"),"Escolha uma situação",IF(A20="","Sem vencimento",IF(NOT(ISNUMBER(A20)),"Confira a data",IF(A20&lt;TODAY(),"Vencida",IF(A20&lt;=TODAY()+7,"Próximos 7 dias","Pendente"))))))))</f>
        <v/>
      </c>
      <c r="E20" s="35"/>
      <c r="F20" s="35"/>
      <c r="G20" s="35"/>
      <c r="H20" s="35"/>
      <c r="I20" s="44"/>
      <c r="J20" s="35"/>
    </row>
    <row r="21" customFormat="false" ht="25" hidden="false" customHeight="true" outlineLevel="0" collapsed="false">
      <c r="A21" s="44"/>
      <c r="B21" s="35"/>
      <c r="C21" s="35"/>
      <c r="D21" s="36" t="str">
        <f aca="true">IF(COUNTA(A21:C21,E21:J21)=0,"",IF(B21="","Preencha a tarefa",IF(OR(C21="Concluída",C21="Não se aplica"),C21,IF(AND(C21&lt;&gt;"Pendente",C21&lt;&gt;"Em andamento"),"Escolha uma situação",IF(A21="","Sem vencimento",IF(NOT(ISNUMBER(A21)),"Confira a data",IF(A21&lt;TODAY(),"Vencida",IF(A21&lt;=TODAY()+7,"Próximos 7 dias","Pendente"))))))))</f>
        <v/>
      </c>
      <c r="E21" s="35"/>
      <c r="F21" s="35"/>
      <c r="G21" s="35"/>
      <c r="H21" s="35"/>
      <c r="I21" s="44"/>
      <c r="J21" s="35"/>
    </row>
    <row r="22" customFormat="false" ht="25" hidden="false" customHeight="true" outlineLevel="0" collapsed="false">
      <c r="A22" s="44"/>
      <c r="B22" s="35"/>
      <c r="C22" s="35"/>
      <c r="D22" s="36" t="str">
        <f aca="true">IF(COUNTA(A22:C22,E22:J22)=0,"",IF(B22="","Preencha a tarefa",IF(OR(C22="Concluída",C22="Não se aplica"),C22,IF(AND(C22&lt;&gt;"Pendente",C22&lt;&gt;"Em andamento"),"Escolha uma situação",IF(A22="","Sem vencimento",IF(NOT(ISNUMBER(A22)),"Confira a data",IF(A22&lt;TODAY(),"Vencida",IF(A22&lt;=TODAY()+7,"Próximos 7 dias","Pendente"))))))))</f>
        <v/>
      </c>
      <c r="E22" s="35"/>
      <c r="F22" s="35"/>
      <c r="G22" s="35"/>
      <c r="H22" s="35"/>
      <c r="I22" s="44"/>
      <c r="J22" s="35"/>
    </row>
    <row r="23" customFormat="false" ht="25" hidden="false" customHeight="true" outlineLevel="0" collapsed="false">
      <c r="A23" s="44"/>
      <c r="B23" s="35"/>
      <c r="C23" s="35"/>
      <c r="D23" s="36" t="str">
        <f aca="true">IF(COUNTA(A23:C23,E23:J23)=0,"",IF(B23="","Preencha a tarefa",IF(OR(C23="Concluída",C23="Não se aplica"),C23,IF(AND(C23&lt;&gt;"Pendente",C23&lt;&gt;"Em andamento"),"Escolha uma situação",IF(A23="","Sem vencimento",IF(NOT(ISNUMBER(A23)),"Confira a data",IF(A23&lt;TODAY(),"Vencida",IF(A23&lt;=TODAY()+7,"Próximos 7 dias","Pendente"))))))))</f>
        <v/>
      </c>
      <c r="E23" s="35"/>
      <c r="F23" s="35"/>
      <c r="G23" s="35"/>
      <c r="H23" s="35"/>
      <c r="I23" s="44"/>
      <c r="J23" s="35"/>
    </row>
    <row r="24" customFormat="false" ht="25" hidden="false" customHeight="true" outlineLevel="0" collapsed="false">
      <c r="A24" s="44"/>
      <c r="B24" s="35"/>
      <c r="C24" s="35"/>
      <c r="D24" s="36" t="str">
        <f aca="true">IF(COUNTA(A24:C24,E24:J24)=0,"",IF(B24="","Preencha a tarefa",IF(OR(C24="Concluída",C24="Não se aplica"),C24,IF(AND(C24&lt;&gt;"Pendente",C24&lt;&gt;"Em andamento"),"Escolha uma situação",IF(A24="","Sem vencimento",IF(NOT(ISNUMBER(A24)),"Confira a data",IF(A24&lt;TODAY(),"Vencida",IF(A24&lt;=TODAY()+7,"Próximos 7 dias","Pendente"))))))))</f>
        <v/>
      </c>
      <c r="E24" s="35"/>
      <c r="F24" s="35"/>
      <c r="G24" s="35"/>
      <c r="H24" s="35"/>
      <c r="I24" s="44"/>
      <c r="J24" s="35"/>
    </row>
    <row r="25" customFormat="false" ht="25" hidden="false" customHeight="true" outlineLevel="0" collapsed="false">
      <c r="A25" s="44"/>
      <c r="B25" s="35"/>
      <c r="C25" s="35"/>
      <c r="D25" s="36" t="str">
        <f aca="true">IF(COUNTA(A25:C25,E25:J25)=0,"",IF(B25="","Preencha a tarefa",IF(OR(C25="Concluída",C25="Não se aplica"),C25,IF(AND(C25&lt;&gt;"Pendente",C25&lt;&gt;"Em andamento"),"Escolha uma situação",IF(A25="","Sem vencimento",IF(NOT(ISNUMBER(A25)),"Confira a data",IF(A25&lt;TODAY(),"Vencida",IF(A25&lt;=TODAY()+7,"Próximos 7 dias","Pendente"))))))))</f>
        <v/>
      </c>
      <c r="E25" s="35"/>
      <c r="F25" s="35"/>
      <c r="G25" s="35"/>
      <c r="H25" s="35"/>
      <c r="I25" s="44"/>
      <c r="J25" s="35"/>
    </row>
    <row r="26" customFormat="false" ht="25" hidden="false" customHeight="true" outlineLevel="0" collapsed="false">
      <c r="A26" s="44"/>
      <c r="B26" s="35"/>
      <c r="C26" s="35"/>
      <c r="D26" s="36" t="str">
        <f aca="true">IF(COUNTA(A26:C26,E26:J26)=0,"",IF(B26="","Preencha a tarefa",IF(OR(C26="Concluída",C26="Não se aplica"),C26,IF(AND(C26&lt;&gt;"Pendente",C26&lt;&gt;"Em andamento"),"Escolha uma situação",IF(A26="","Sem vencimento",IF(NOT(ISNUMBER(A26)),"Confira a data",IF(A26&lt;TODAY(),"Vencida",IF(A26&lt;=TODAY()+7,"Próximos 7 dias","Pendente"))))))))</f>
        <v/>
      </c>
      <c r="E26" s="35"/>
      <c r="F26" s="35"/>
      <c r="G26" s="35"/>
      <c r="H26" s="35"/>
      <c r="I26" s="44"/>
      <c r="J26" s="35"/>
    </row>
    <row r="27" customFormat="false" ht="25" hidden="false" customHeight="true" outlineLevel="0" collapsed="false">
      <c r="A27" s="44"/>
      <c r="B27" s="35"/>
      <c r="C27" s="35"/>
      <c r="D27" s="36" t="str">
        <f aca="true">IF(COUNTA(A27:C27,E27:J27)=0,"",IF(B27="","Preencha a tarefa",IF(OR(C27="Concluída",C27="Não se aplica"),C27,IF(AND(C27&lt;&gt;"Pendente",C27&lt;&gt;"Em andamento"),"Escolha uma situação",IF(A27="","Sem vencimento",IF(NOT(ISNUMBER(A27)),"Confira a data",IF(A27&lt;TODAY(),"Vencida",IF(A27&lt;=TODAY()+7,"Próximos 7 dias","Pendente"))))))))</f>
        <v/>
      </c>
      <c r="E27" s="35"/>
      <c r="F27" s="35"/>
      <c r="G27" s="35"/>
      <c r="H27" s="35"/>
      <c r="I27" s="44"/>
      <c r="J27" s="35"/>
    </row>
    <row r="28" customFormat="false" ht="25" hidden="false" customHeight="true" outlineLevel="0" collapsed="false">
      <c r="A28" s="44"/>
      <c r="B28" s="35"/>
      <c r="C28" s="35"/>
      <c r="D28" s="36" t="str">
        <f aca="true">IF(COUNTA(A28:C28,E28:J28)=0,"",IF(B28="","Preencha a tarefa",IF(OR(C28="Concluída",C28="Não se aplica"),C28,IF(AND(C28&lt;&gt;"Pendente",C28&lt;&gt;"Em andamento"),"Escolha uma situação",IF(A28="","Sem vencimento",IF(NOT(ISNUMBER(A28)),"Confira a data",IF(A28&lt;TODAY(),"Vencida",IF(A28&lt;=TODAY()+7,"Próximos 7 dias","Pendente"))))))))</f>
        <v/>
      </c>
      <c r="E28" s="35"/>
      <c r="F28" s="35"/>
      <c r="G28" s="35"/>
      <c r="H28" s="35"/>
      <c r="I28" s="44"/>
      <c r="J28" s="35"/>
    </row>
    <row r="29" customFormat="false" ht="25" hidden="false" customHeight="true" outlineLevel="0" collapsed="false">
      <c r="A29" s="44"/>
      <c r="B29" s="35"/>
      <c r="C29" s="35"/>
      <c r="D29" s="36" t="str">
        <f aca="true">IF(COUNTA(A29:C29,E29:J29)=0,"",IF(B29="","Preencha a tarefa",IF(OR(C29="Concluída",C29="Não se aplica"),C29,IF(AND(C29&lt;&gt;"Pendente",C29&lt;&gt;"Em andamento"),"Escolha uma situação",IF(A29="","Sem vencimento",IF(NOT(ISNUMBER(A29)),"Confira a data",IF(A29&lt;TODAY(),"Vencida",IF(A29&lt;=TODAY()+7,"Próximos 7 dias","Pendente"))))))))</f>
        <v/>
      </c>
      <c r="E29" s="35"/>
      <c r="F29" s="35"/>
      <c r="G29" s="35"/>
      <c r="H29" s="35"/>
      <c r="I29" s="44"/>
      <c r="J29" s="35"/>
    </row>
    <row r="30" customFormat="false" ht="25" hidden="false" customHeight="true" outlineLevel="0" collapsed="false">
      <c r="A30" s="44"/>
      <c r="B30" s="35"/>
      <c r="C30" s="35"/>
      <c r="D30" s="36" t="str">
        <f aca="true">IF(COUNTA(A30:C30,E30:J30)=0,"",IF(B30="","Preencha a tarefa",IF(OR(C30="Concluída",C30="Não se aplica"),C30,IF(AND(C30&lt;&gt;"Pendente",C30&lt;&gt;"Em andamento"),"Escolha uma situação",IF(A30="","Sem vencimento",IF(NOT(ISNUMBER(A30)),"Confira a data",IF(A30&lt;TODAY(),"Vencida",IF(A30&lt;=TODAY()+7,"Próximos 7 dias","Pendente"))))))))</f>
        <v/>
      </c>
      <c r="E30" s="35"/>
      <c r="F30" s="35"/>
      <c r="G30" s="35"/>
      <c r="H30" s="35"/>
      <c r="I30" s="44"/>
      <c r="J30" s="35"/>
    </row>
    <row r="31" customFormat="false" ht="25" hidden="false" customHeight="true" outlineLevel="0" collapsed="false">
      <c r="A31" s="44"/>
      <c r="B31" s="35"/>
      <c r="C31" s="35"/>
      <c r="D31" s="36" t="str">
        <f aca="true">IF(COUNTA(A31:C31,E31:J31)=0,"",IF(B31="","Preencha a tarefa",IF(OR(C31="Concluída",C31="Não se aplica"),C31,IF(AND(C31&lt;&gt;"Pendente",C31&lt;&gt;"Em andamento"),"Escolha uma situação",IF(A31="","Sem vencimento",IF(NOT(ISNUMBER(A31)),"Confira a data",IF(A31&lt;TODAY(),"Vencida",IF(A31&lt;=TODAY()+7,"Próximos 7 dias","Pendente"))))))))</f>
        <v/>
      </c>
      <c r="E31" s="35"/>
      <c r="F31" s="35"/>
      <c r="G31" s="35"/>
      <c r="H31" s="35"/>
      <c r="I31" s="44"/>
      <c r="J31" s="35"/>
    </row>
    <row r="32" customFormat="false" ht="25" hidden="false" customHeight="true" outlineLevel="0" collapsed="false">
      <c r="A32" s="44"/>
      <c r="B32" s="35"/>
      <c r="C32" s="35"/>
      <c r="D32" s="36" t="str">
        <f aca="true">IF(COUNTA(A32:C32,E32:J32)=0,"",IF(B32="","Preencha a tarefa",IF(OR(C32="Concluída",C32="Não se aplica"),C32,IF(AND(C32&lt;&gt;"Pendente",C32&lt;&gt;"Em andamento"),"Escolha uma situação",IF(A32="","Sem vencimento",IF(NOT(ISNUMBER(A32)),"Confira a data",IF(A32&lt;TODAY(),"Vencida",IF(A32&lt;=TODAY()+7,"Próximos 7 dias","Pendente"))))))))</f>
        <v/>
      </c>
      <c r="E32" s="35"/>
      <c r="F32" s="35"/>
      <c r="G32" s="35"/>
      <c r="H32" s="35"/>
      <c r="I32" s="44"/>
      <c r="J32" s="35"/>
    </row>
    <row r="33" customFormat="false" ht="25" hidden="false" customHeight="true" outlineLevel="0" collapsed="false">
      <c r="A33" s="44"/>
      <c r="B33" s="35"/>
      <c r="C33" s="35"/>
      <c r="D33" s="36" t="str">
        <f aca="true">IF(COUNTA(A33:C33,E33:J33)=0,"",IF(B33="","Preencha a tarefa",IF(OR(C33="Concluída",C33="Não se aplica"),C33,IF(AND(C33&lt;&gt;"Pendente",C33&lt;&gt;"Em andamento"),"Escolha uma situação",IF(A33="","Sem vencimento",IF(NOT(ISNUMBER(A33)),"Confira a data",IF(A33&lt;TODAY(),"Vencida",IF(A33&lt;=TODAY()+7,"Próximos 7 dias","Pendente"))))))))</f>
        <v/>
      </c>
      <c r="E33" s="35"/>
      <c r="F33" s="35"/>
      <c r="G33" s="35"/>
      <c r="H33" s="35"/>
      <c r="I33" s="44"/>
      <c r="J33" s="35"/>
    </row>
    <row r="34" customFormat="false" ht="25" hidden="false" customHeight="true" outlineLevel="0" collapsed="false">
      <c r="A34" s="44"/>
      <c r="B34" s="35"/>
      <c r="C34" s="35"/>
      <c r="D34" s="36" t="str">
        <f aca="true">IF(COUNTA(A34:C34,E34:J34)=0,"",IF(B34="","Preencha a tarefa",IF(OR(C34="Concluída",C34="Não se aplica"),C34,IF(AND(C34&lt;&gt;"Pendente",C34&lt;&gt;"Em andamento"),"Escolha uma situação",IF(A34="","Sem vencimento",IF(NOT(ISNUMBER(A34)),"Confira a data",IF(A34&lt;TODAY(),"Vencida",IF(A34&lt;=TODAY()+7,"Próximos 7 dias","Pendente"))))))))</f>
        <v/>
      </c>
      <c r="E34" s="35"/>
      <c r="F34" s="35"/>
      <c r="G34" s="35"/>
      <c r="H34" s="35"/>
      <c r="I34" s="44"/>
      <c r="J34" s="35"/>
    </row>
    <row r="35" customFormat="false" ht="25" hidden="false" customHeight="true" outlineLevel="0" collapsed="false">
      <c r="A35" s="44"/>
      <c r="B35" s="35"/>
      <c r="C35" s="35"/>
      <c r="D35" s="36" t="str">
        <f aca="true">IF(COUNTA(A35:C35,E35:J35)=0,"",IF(B35="","Preencha a tarefa",IF(OR(C35="Concluída",C35="Não se aplica"),C35,IF(AND(C35&lt;&gt;"Pendente",C35&lt;&gt;"Em andamento"),"Escolha uma situação",IF(A35="","Sem vencimento",IF(NOT(ISNUMBER(A35)),"Confira a data",IF(A35&lt;TODAY(),"Vencida",IF(A35&lt;=TODAY()+7,"Próximos 7 dias","Pendente"))))))))</f>
        <v/>
      </c>
      <c r="E35" s="35"/>
      <c r="F35" s="35"/>
      <c r="G35" s="35"/>
      <c r="H35" s="35"/>
      <c r="I35" s="44"/>
      <c r="J35" s="35"/>
    </row>
    <row r="36" customFormat="false" ht="25" hidden="false" customHeight="true" outlineLevel="0" collapsed="false">
      <c r="A36" s="44"/>
      <c r="B36" s="35"/>
      <c r="C36" s="35"/>
      <c r="D36" s="36" t="str">
        <f aca="true">IF(COUNTA(A36:C36,E36:J36)=0,"",IF(B36="","Preencha a tarefa",IF(OR(C36="Concluída",C36="Não se aplica"),C36,IF(AND(C36&lt;&gt;"Pendente",C36&lt;&gt;"Em andamento"),"Escolha uma situação",IF(A36="","Sem vencimento",IF(NOT(ISNUMBER(A36)),"Confira a data",IF(A36&lt;TODAY(),"Vencida",IF(A36&lt;=TODAY()+7,"Próximos 7 dias","Pendente"))))))))</f>
        <v/>
      </c>
      <c r="E36" s="35"/>
      <c r="F36" s="35"/>
      <c r="G36" s="35"/>
      <c r="H36" s="35"/>
      <c r="I36" s="44"/>
      <c r="J36" s="35"/>
    </row>
    <row r="37" customFormat="false" ht="25" hidden="false" customHeight="true" outlineLevel="0" collapsed="false">
      <c r="A37" s="44"/>
      <c r="B37" s="35"/>
      <c r="C37" s="35"/>
      <c r="D37" s="36" t="str">
        <f aca="true">IF(COUNTA(A37:C37,E37:J37)=0,"",IF(B37="","Preencha a tarefa",IF(OR(C37="Concluída",C37="Não se aplica"),C37,IF(AND(C37&lt;&gt;"Pendente",C37&lt;&gt;"Em andamento"),"Escolha uma situação",IF(A37="","Sem vencimento",IF(NOT(ISNUMBER(A37)),"Confira a data",IF(A37&lt;TODAY(),"Vencida",IF(A37&lt;=TODAY()+7,"Próximos 7 dias","Pendente"))))))))</f>
        <v/>
      </c>
      <c r="E37" s="35"/>
      <c r="F37" s="35"/>
      <c r="G37" s="35"/>
      <c r="H37" s="35"/>
      <c r="I37" s="44"/>
      <c r="J37" s="35"/>
    </row>
    <row r="38" customFormat="false" ht="25" hidden="false" customHeight="true" outlineLevel="0" collapsed="false">
      <c r="A38" s="44"/>
      <c r="B38" s="35"/>
      <c r="C38" s="35"/>
      <c r="D38" s="36" t="str">
        <f aca="true">IF(COUNTA(A38:C38,E38:J38)=0,"",IF(B38="","Preencha a tarefa",IF(OR(C38="Concluída",C38="Não se aplica"),C38,IF(AND(C38&lt;&gt;"Pendente",C38&lt;&gt;"Em andamento"),"Escolha uma situação",IF(A38="","Sem vencimento",IF(NOT(ISNUMBER(A38)),"Confira a data",IF(A38&lt;TODAY(),"Vencida",IF(A38&lt;=TODAY()+7,"Próximos 7 dias","Pendente"))))))))</f>
        <v/>
      </c>
      <c r="E38" s="35"/>
      <c r="F38" s="35"/>
      <c r="G38" s="35"/>
      <c r="H38" s="35"/>
      <c r="I38" s="44"/>
      <c r="J38" s="35"/>
    </row>
    <row r="39" customFormat="false" ht="25" hidden="false" customHeight="true" outlineLevel="0" collapsed="false">
      <c r="A39" s="44"/>
      <c r="B39" s="35"/>
      <c r="C39" s="35"/>
      <c r="D39" s="36" t="str">
        <f aca="true">IF(COUNTA(A39:C39,E39:J39)=0,"",IF(B39="","Preencha a tarefa",IF(OR(C39="Concluída",C39="Não se aplica"),C39,IF(AND(C39&lt;&gt;"Pendente",C39&lt;&gt;"Em andamento"),"Escolha uma situação",IF(A39="","Sem vencimento",IF(NOT(ISNUMBER(A39)),"Confira a data",IF(A39&lt;TODAY(),"Vencida",IF(A39&lt;=TODAY()+7,"Próximos 7 dias","Pendente"))))))))</f>
        <v/>
      </c>
      <c r="E39" s="35"/>
      <c r="F39" s="35"/>
      <c r="G39" s="35"/>
      <c r="H39" s="35"/>
      <c r="I39" s="44"/>
      <c r="J39" s="35"/>
    </row>
    <row r="40" customFormat="false" ht="25" hidden="false" customHeight="true" outlineLevel="0" collapsed="false">
      <c r="A40" s="44"/>
      <c r="B40" s="35"/>
      <c r="C40" s="35"/>
      <c r="D40" s="36" t="str">
        <f aca="true">IF(COUNTA(A40:C40,E40:J40)=0,"",IF(B40="","Preencha a tarefa",IF(OR(C40="Concluída",C40="Não se aplica"),C40,IF(AND(C40&lt;&gt;"Pendente",C40&lt;&gt;"Em andamento"),"Escolha uma situação",IF(A40="","Sem vencimento",IF(NOT(ISNUMBER(A40)),"Confira a data",IF(A40&lt;TODAY(),"Vencida",IF(A40&lt;=TODAY()+7,"Próximos 7 dias","Pendente"))))))))</f>
        <v/>
      </c>
      <c r="E40" s="35"/>
      <c r="F40" s="35"/>
      <c r="G40" s="35"/>
      <c r="H40" s="35"/>
      <c r="I40" s="44"/>
      <c r="J40" s="35"/>
    </row>
    <row r="41" customFormat="false" ht="25" hidden="false" customHeight="true" outlineLevel="0" collapsed="false">
      <c r="A41" s="44"/>
      <c r="B41" s="35"/>
      <c r="C41" s="35"/>
      <c r="D41" s="36" t="str">
        <f aca="true">IF(COUNTA(A41:C41,E41:J41)=0,"",IF(B41="","Preencha a tarefa",IF(OR(C41="Concluída",C41="Não se aplica"),C41,IF(AND(C41&lt;&gt;"Pendente",C41&lt;&gt;"Em andamento"),"Escolha uma situação",IF(A41="","Sem vencimento",IF(NOT(ISNUMBER(A41)),"Confira a data",IF(A41&lt;TODAY(),"Vencida",IF(A41&lt;=TODAY()+7,"Próximos 7 dias","Pendente"))))))))</f>
        <v/>
      </c>
      <c r="E41" s="35"/>
      <c r="F41" s="35"/>
      <c r="G41" s="35"/>
      <c r="H41" s="35"/>
      <c r="I41" s="44"/>
      <c r="J41" s="35"/>
    </row>
    <row r="42" customFormat="false" ht="25" hidden="false" customHeight="true" outlineLevel="0" collapsed="false">
      <c r="A42" s="44"/>
      <c r="B42" s="35"/>
      <c r="C42" s="35"/>
      <c r="D42" s="36" t="str">
        <f aca="true">IF(COUNTA(A42:C42,E42:J42)=0,"",IF(B42="","Preencha a tarefa",IF(OR(C42="Concluída",C42="Não se aplica"),C42,IF(AND(C42&lt;&gt;"Pendente",C42&lt;&gt;"Em andamento"),"Escolha uma situação",IF(A42="","Sem vencimento",IF(NOT(ISNUMBER(A42)),"Confira a data",IF(A42&lt;TODAY(),"Vencida",IF(A42&lt;=TODAY()+7,"Próximos 7 dias","Pendente"))))))))</f>
        <v/>
      </c>
      <c r="E42" s="35"/>
      <c r="F42" s="35"/>
      <c r="G42" s="35"/>
      <c r="H42" s="35"/>
      <c r="I42" s="44"/>
      <c r="J42" s="35"/>
    </row>
    <row r="43" customFormat="false" ht="25" hidden="false" customHeight="true" outlineLevel="0" collapsed="false">
      <c r="A43" s="44"/>
      <c r="B43" s="35"/>
      <c r="C43" s="35"/>
      <c r="D43" s="36" t="str">
        <f aca="true">IF(COUNTA(A43:C43,E43:J43)=0,"",IF(B43="","Preencha a tarefa",IF(OR(C43="Concluída",C43="Não se aplica"),C43,IF(AND(C43&lt;&gt;"Pendente",C43&lt;&gt;"Em andamento"),"Escolha uma situação",IF(A43="","Sem vencimento",IF(NOT(ISNUMBER(A43)),"Confira a data",IF(A43&lt;TODAY(),"Vencida",IF(A43&lt;=TODAY()+7,"Próximos 7 dias","Pendente"))))))))</f>
        <v/>
      </c>
      <c r="E43" s="35"/>
      <c r="F43" s="35"/>
      <c r="G43" s="35"/>
      <c r="H43" s="35"/>
      <c r="I43" s="44"/>
      <c r="J43" s="35"/>
    </row>
    <row r="44" customFormat="false" ht="25" hidden="false" customHeight="true" outlineLevel="0" collapsed="false">
      <c r="A44" s="44"/>
      <c r="B44" s="35"/>
      <c r="C44" s="35"/>
      <c r="D44" s="36" t="str">
        <f aca="true">IF(COUNTA(A44:C44,E44:J44)=0,"",IF(B44="","Preencha a tarefa",IF(OR(C44="Concluída",C44="Não se aplica"),C44,IF(AND(C44&lt;&gt;"Pendente",C44&lt;&gt;"Em andamento"),"Escolha uma situação",IF(A44="","Sem vencimento",IF(NOT(ISNUMBER(A44)),"Confira a data",IF(A44&lt;TODAY(),"Vencida",IF(A44&lt;=TODAY()+7,"Próximos 7 dias","Pendente"))))))))</f>
        <v/>
      </c>
      <c r="E44" s="35"/>
      <c r="F44" s="35"/>
      <c r="G44" s="35"/>
      <c r="H44" s="35"/>
      <c r="I44" s="44"/>
      <c r="J44" s="35"/>
    </row>
    <row r="45" customFormat="false" ht="25" hidden="false" customHeight="true" outlineLevel="0" collapsed="false">
      <c r="A45" s="44"/>
      <c r="B45" s="35"/>
      <c r="C45" s="35"/>
      <c r="D45" s="36" t="str">
        <f aca="true">IF(COUNTA(A45:C45,E45:J45)=0,"",IF(B45="","Preencha a tarefa",IF(OR(C45="Concluída",C45="Não se aplica"),C45,IF(AND(C45&lt;&gt;"Pendente",C45&lt;&gt;"Em andamento"),"Escolha uma situação",IF(A45="","Sem vencimento",IF(NOT(ISNUMBER(A45)),"Confira a data",IF(A45&lt;TODAY(),"Vencida",IF(A45&lt;=TODAY()+7,"Próximos 7 dias","Pendente"))))))))</f>
        <v/>
      </c>
      <c r="E45" s="35"/>
      <c r="F45" s="35"/>
      <c r="G45" s="35"/>
      <c r="H45" s="35"/>
      <c r="I45" s="44"/>
      <c r="J45" s="35"/>
    </row>
    <row r="46" customFormat="false" ht="25" hidden="false" customHeight="true" outlineLevel="0" collapsed="false">
      <c r="A46" s="44"/>
      <c r="B46" s="35"/>
      <c r="C46" s="35"/>
      <c r="D46" s="36" t="str">
        <f aca="true">IF(COUNTA(A46:C46,E46:J46)=0,"",IF(B46="","Preencha a tarefa",IF(OR(C46="Concluída",C46="Não se aplica"),C46,IF(AND(C46&lt;&gt;"Pendente",C46&lt;&gt;"Em andamento"),"Escolha uma situação",IF(A46="","Sem vencimento",IF(NOT(ISNUMBER(A46)),"Confira a data",IF(A46&lt;TODAY(),"Vencida",IF(A46&lt;=TODAY()+7,"Próximos 7 dias","Pendente"))))))))</f>
        <v/>
      </c>
      <c r="E46" s="35"/>
      <c r="F46" s="35"/>
      <c r="G46" s="35"/>
      <c r="H46" s="35"/>
      <c r="I46" s="44"/>
      <c r="J46" s="35"/>
    </row>
    <row r="47" customFormat="false" ht="25" hidden="false" customHeight="true" outlineLevel="0" collapsed="false">
      <c r="A47" s="44"/>
      <c r="B47" s="35"/>
      <c r="C47" s="35"/>
      <c r="D47" s="36" t="str">
        <f aca="true">IF(COUNTA(A47:C47,E47:J47)=0,"",IF(B47="","Preencha a tarefa",IF(OR(C47="Concluída",C47="Não se aplica"),C47,IF(AND(C47&lt;&gt;"Pendente",C47&lt;&gt;"Em andamento"),"Escolha uma situação",IF(A47="","Sem vencimento",IF(NOT(ISNUMBER(A47)),"Confira a data",IF(A47&lt;TODAY(),"Vencida",IF(A47&lt;=TODAY()+7,"Próximos 7 dias","Pendente"))))))))</f>
        <v/>
      </c>
      <c r="E47" s="35"/>
      <c r="F47" s="35"/>
      <c r="G47" s="35"/>
      <c r="H47" s="35"/>
      <c r="I47" s="44"/>
      <c r="J47" s="35"/>
    </row>
    <row r="48" customFormat="false" ht="25" hidden="false" customHeight="true" outlineLevel="0" collapsed="false">
      <c r="A48" s="44"/>
      <c r="B48" s="35"/>
      <c r="C48" s="35"/>
      <c r="D48" s="36" t="str">
        <f aca="true">IF(COUNTA(A48:C48,E48:J48)=0,"",IF(B48="","Preencha a tarefa",IF(OR(C48="Concluída",C48="Não se aplica"),C48,IF(AND(C48&lt;&gt;"Pendente",C48&lt;&gt;"Em andamento"),"Escolha uma situação",IF(A48="","Sem vencimento",IF(NOT(ISNUMBER(A48)),"Confira a data",IF(A48&lt;TODAY(),"Vencida",IF(A48&lt;=TODAY()+7,"Próximos 7 dias","Pendente"))))))))</f>
        <v/>
      </c>
      <c r="E48" s="35"/>
      <c r="F48" s="35"/>
      <c r="G48" s="35"/>
      <c r="H48" s="35"/>
      <c r="I48" s="44"/>
      <c r="J48" s="35"/>
    </row>
    <row r="49" customFormat="false" ht="25" hidden="false" customHeight="true" outlineLevel="0" collapsed="false">
      <c r="A49" s="44"/>
      <c r="B49" s="35"/>
      <c r="C49" s="35"/>
      <c r="D49" s="36" t="str">
        <f aca="true">IF(COUNTA(A49:C49,E49:J49)=0,"",IF(B49="","Preencha a tarefa",IF(OR(C49="Concluída",C49="Não se aplica"),C49,IF(AND(C49&lt;&gt;"Pendente",C49&lt;&gt;"Em andamento"),"Escolha uma situação",IF(A49="","Sem vencimento",IF(NOT(ISNUMBER(A49)),"Confira a data",IF(A49&lt;TODAY(),"Vencida",IF(A49&lt;=TODAY()+7,"Próximos 7 dias","Pendente"))))))))</f>
        <v/>
      </c>
      <c r="E49" s="35"/>
      <c r="F49" s="35"/>
      <c r="G49" s="35"/>
      <c r="H49" s="35"/>
      <c r="I49" s="44"/>
      <c r="J49" s="35"/>
    </row>
    <row r="50" customFormat="false" ht="25" hidden="false" customHeight="true" outlineLevel="0" collapsed="false">
      <c r="A50" s="44"/>
      <c r="B50" s="35"/>
      <c r="C50" s="35"/>
      <c r="D50" s="36" t="str">
        <f aca="true">IF(COUNTA(A50:C50,E50:J50)=0,"",IF(B50="","Preencha a tarefa",IF(OR(C50="Concluída",C50="Não se aplica"),C50,IF(AND(C50&lt;&gt;"Pendente",C50&lt;&gt;"Em andamento"),"Escolha uma situação",IF(A50="","Sem vencimento",IF(NOT(ISNUMBER(A50)),"Confira a data",IF(A50&lt;TODAY(),"Vencida",IF(A50&lt;=TODAY()+7,"Próximos 7 dias","Pendente"))))))))</f>
        <v/>
      </c>
      <c r="E50" s="35"/>
      <c r="F50" s="35"/>
      <c r="G50" s="35"/>
      <c r="H50" s="35"/>
      <c r="I50" s="44"/>
      <c r="J50" s="35"/>
    </row>
    <row r="51" customFormat="false" ht="25" hidden="false" customHeight="true" outlineLevel="0" collapsed="false">
      <c r="A51" s="44"/>
      <c r="B51" s="35"/>
      <c r="C51" s="35"/>
      <c r="D51" s="36" t="str">
        <f aca="true">IF(COUNTA(A51:C51,E51:J51)=0,"",IF(B51="","Preencha a tarefa",IF(OR(C51="Concluída",C51="Não se aplica"),C51,IF(AND(C51&lt;&gt;"Pendente",C51&lt;&gt;"Em andamento"),"Escolha uma situação",IF(A51="","Sem vencimento",IF(NOT(ISNUMBER(A51)),"Confira a data",IF(A51&lt;TODAY(),"Vencida",IF(A51&lt;=TODAY()+7,"Próximos 7 dias","Pendente"))))))))</f>
        <v/>
      </c>
      <c r="E51" s="35"/>
      <c r="F51" s="35"/>
      <c r="G51" s="35"/>
      <c r="H51" s="35"/>
      <c r="I51" s="44"/>
      <c r="J51" s="35"/>
    </row>
    <row r="52" customFormat="false" ht="25" hidden="false" customHeight="true" outlineLevel="0" collapsed="false">
      <c r="A52" s="44"/>
      <c r="B52" s="35"/>
      <c r="C52" s="35"/>
      <c r="D52" s="36" t="str">
        <f aca="true">IF(COUNTA(A52:C52,E52:J52)=0,"",IF(B52="","Preencha a tarefa",IF(OR(C52="Concluída",C52="Não se aplica"),C52,IF(AND(C52&lt;&gt;"Pendente",C52&lt;&gt;"Em andamento"),"Escolha uma situação",IF(A52="","Sem vencimento",IF(NOT(ISNUMBER(A52)),"Confira a data",IF(A52&lt;TODAY(),"Vencida",IF(A52&lt;=TODAY()+7,"Próximos 7 dias","Pendente"))))))))</f>
        <v/>
      </c>
      <c r="E52" s="35"/>
      <c r="F52" s="35"/>
      <c r="G52" s="35"/>
      <c r="H52" s="35"/>
      <c r="I52" s="44"/>
      <c r="J52" s="35"/>
    </row>
    <row r="53" customFormat="false" ht="25" hidden="false" customHeight="true" outlineLevel="0" collapsed="false">
      <c r="A53" s="44"/>
      <c r="B53" s="35"/>
      <c r="C53" s="35"/>
      <c r="D53" s="36" t="str">
        <f aca="true">IF(COUNTA(A53:C53,E53:J53)=0,"",IF(B53="","Preencha a tarefa",IF(OR(C53="Concluída",C53="Não se aplica"),C53,IF(AND(C53&lt;&gt;"Pendente",C53&lt;&gt;"Em andamento"),"Escolha uma situação",IF(A53="","Sem vencimento",IF(NOT(ISNUMBER(A53)),"Confira a data",IF(A53&lt;TODAY(),"Vencida",IF(A53&lt;=TODAY()+7,"Próximos 7 dias","Pendente"))))))))</f>
        <v/>
      </c>
      <c r="E53" s="35"/>
      <c r="F53" s="35"/>
      <c r="G53" s="35"/>
      <c r="H53" s="35"/>
      <c r="I53" s="44"/>
      <c r="J53" s="35"/>
    </row>
    <row r="54" customFormat="false" ht="25" hidden="false" customHeight="true" outlineLevel="0" collapsed="false">
      <c r="A54" s="44"/>
      <c r="B54" s="35"/>
      <c r="C54" s="35"/>
      <c r="D54" s="36" t="str">
        <f aca="true">IF(COUNTA(A54:C54,E54:J54)=0,"",IF(B54="","Preencha a tarefa",IF(OR(C54="Concluída",C54="Não se aplica"),C54,IF(AND(C54&lt;&gt;"Pendente",C54&lt;&gt;"Em andamento"),"Escolha uma situação",IF(A54="","Sem vencimento",IF(NOT(ISNUMBER(A54)),"Confira a data",IF(A54&lt;TODAY(),"Vencida",IF(A54&lt;=TODAY()+7,"Próximos 7 dias","Pendente"))))))))</f>
        <v/>
      </c>
      <c r="E54" s="35"/>
      <c r="F54" s="35"/>
      <c r="G54" s="35"/>
      <c r="H54" s="35"/>
      <c r="I54" s="44"/>
      <c r="J54" s="35"/>
    </row>
    <row r="55" customFormat="false" ht="25" hidden="false" customHeight="true" outlineLevel="0" collapsed="false">
      <c r="A55" s="44"/>
      <c r="B55" s="35"/>
      <c r="C55" s="35"/>
      <c r="D55" s="36" t="str">
        <f aca="true">IF(COUNTA(A55:C55,E55:J55)=0,"",IF(B55="","Preencha a tarefa",IF(OR(C55="Concluída",C55="Não se aplica"),C55,IF(AND(C55&lt;&gt;"Pendente",C55&lt;&gt;"Em andamento"),"Escolha uma situação",IF(A55="","Sem vencimento",IF(NOT(ISNUMBER(A55)),"Confira a data",IF(A55&lt;TODAY(),"Vencida",IF(A55&lt;=TODAY()+7,"Próximos 7 dias","Pendente"))))))))</f>
        <v/>
      </c>
      <c r="E55" s="35"/>
      <c r="F55" s="35"/>
      <c r="G55" s="35"/>
      <c r="H55" s="35"/>
      <c r="I55" s="44"/>
      <c r="J55" s="35"/>
    </row>
    <row r="56" customFormat="false" ht="25" hidden="false" customHeight="true" outlineLevel="0" collapsed="false">
      <c r="A56" s="44"/>
      <c r="B56" s="35"/>
      <c r="C56" s="35"/>
      <c r="D56" s="36" t="str">
        <f aca="true">IF(COUNTA(A56:C56,E56:J56)=0,"",IF(B56="","Preencha a tarefa",IF(OR(C56="Concluída",C56="Não se aplica"),C56,IF(AND(C56&lt;&gt;"Pendente",C56&lt;&gt;"Em andamento"),"Escolha uma situação",IF(A56="","Sem vencimento",IF(NOT(ISNUMBER(A56)),"Confira a data",IF(A56&lt;TODAY(),"Vencida",IF(A56&lt;=TODAY()+7,"Próximos 7 dias","Pendente"))))))))</f>
        <v/>
      </c>
      <c r="E56" s="35"/>
      <c r="F56" s="35"/>
      <c r="G56" s="35"/>
      <c r="H56" s="35"/>
      <c r="I56" s="44"/>
      <c r="J56" s="35"/>
    </row>
    <row r="57" customFormat="false" ht="25" hidden="false" customHeight="true" outlineLevel="0" collapsed="false">
      <c r="A57" s="44"/>
      <c r="B57" s="35"/>
      <c r="C57" s="35"/>
      <c r="D57" s="36" t="str">
        <f aca="true">IF(COUNTA(A57:C57,E57:J57)=0,"",IF(B57="","Preencha a tarefa",IF(OR(C57="Concluída",C57="Não se aplica"),C57,IF(AND(C57&lt;&gt;"Pendente",C57&lt;&gt;"Em andamento"),"Escolha uma situação",IF(A57="","Sem vencimento",IF(NOT(ISNUMBER(A57)),"Confira a data",IF(A57&lt;TODAY(),"Vencida",IF(A57&lt;=TODAY()+7,"Próximos 7 dias","Pendente"))))))))</f>
        <v/>
      </c>
      <c r="E57" s="35"/>
      <c r="F57" s="35"/>
      <c r="G57" s="35"/>
      <c r="H57" s="35"/>
      <c r="I57" s="44"/>
      <c r="J57" s="35"/>
    </row>
    <row r="58" customFormat="false" ht="25" hidden="false" customHeight="true" outlineLevel="0" collapsed="false">
      <c r="A58" s="44"/>
      <c r="B58" s="35"/>
      <c r="C58" s="35"/>
      <c r="D58" s="36" t="str">
        <f aca="true">IF(COUNTA(A58:C58,E58:J58)=0,"",IF(B58="","Preencha a tarefa",IF(OR(C58="Concluída",C58="Não se aplica"),C58,IF(AND(C58&lt;&gt;"Pendente",C58&lt;&gt;"Em andamento"),"Escolha uma situação",IF(A58="","Sem vencimento",IF(NOT(ISNUMBER(A58)),"Confira a data",IF(A58&lt;TODAY(),"Vencida",IF(A58&lt;=TODAY()+7,"Próximos 7 dias","Pendente"))))))))</f>
        <v/>
      </c>
      <c r="E58" s="35"/>
      <c r="F58" s="35"/>
      <c r="G58" s="35"/>
      <c r="H58" s="35"/>
      <c r="I58" s="44"/>
      <c r="J58" s="35"/>
    </row>
    <row r="59" customFormat="false" ht="25" hidden="false" customHeight="true" outlineLevel="0" collapsed="false">
      <c r="A59" s="44"/>
      <c r="B59" s="35"/>
      <c r="C59" s="35"/>
      <c r="D59" s="36" t="str">
        <f aca="true">IF(COUNTA(A59:C59,E59:J59)=0,"",IF(B59="","Preencha a tarefa",IF(OR(C59="Concluída",C59="Não se aplica"),C59,IF(AND(C59&lt;&gt;"Pendente",C59&lt;&gt;"Em andamento"),"Escolha uma situação",IF(A59="","Sem vencimento",IF(NOT(ISNUMBER(A59)),"Confira a data",IF(A59&lt;TODAY(),"Vencida",IF(A59&lt;=TODAY()+7,"Próximos 7 dias","Pendente"))))))))</f>
        <v/>
      </c>
      <c r="E59" s="35"/>
      <c r="F59" s="35"/>
      <c r="G59" s="35"/>
      <c r="H59" s="35"/>
      <c r="I59" s="44"/>
      <c r="J59" s="35"/>
    </row>
    <row r="60" customFormat="false" ht="25" hidden="false" customHeight="true" outlineLevel="0" collapsed="false">
      <c r="A60" s="44"/>
      <c r="B60" s="35"/>
      <c r="C60" s="35"/>
      <c r="D60" s="36" t="str">
        <f aca="true">IF(COUNTA(A60:C60,E60:J60)=0,"",IF(B60="","Preencha a tarefa",IF(OR(C60="Concluída",C60="Não se aplica"),C60,IF(AND(C60&lt;&gt;"Pendente",C60&lt;&gt;"Em andamento"),"Escolha uma situação",IF(A60="","Sem vencimento",IF(NOT(ISNUMBER(A60)),"Confira a data",IF(A60&lt;TODAY(),"Vencida",IF(A60&lt;=TODAY()+7,"Próximos 7 dias","Pendente"))))))))</f>
        <v/>
      </c>
      <c r="E60" s="35"/>
      <c r="F60" s="35"/>
      <c r="G60" s="35"/>
      <c r="H60" s="35"/>
      <c r="I60" s="44"/>
      <c r="J60" s="35"/>
    </row>
    <row r="61" customFormat="false" ht="25" hidden="false" customHeight="true" outlineLevel="0" collapsed="false">
      <c r="A61" s="44"/>
      <c r="B61" s="35"/>
      <c r="C61" s="35"/>
      <c r="D61" s="36" t="str">
        <f aca="true">IF(COUNTA(A61:C61,E61:J61)=0,"",IF(B61="","Preencha a tarefa",IF(OR(C61="Concluída",C61="Não se aplica"),C61,IF(AND(C61&lt;&gt;"Pendente",C61&lt;&gt;"Em andamento"),"Escolha uma situação",IF(A61="","Sem vencimento",IF(NOT(ISNUMBER(A61)),"Confira a data",IF(A61&lt;TODAY(),"Vencida",IF(A61&lt;=TODAY()+7,"Próximos 7 dias","Pendente"))))))))</f>
        <v/>
      </c>
      <c r="E61" s="35"/>
      <c r="F61" s="35"/>
      <c r="G61" s="35"/>
      <c r="H61" s="35"/>
      <c r="I61" s="44"/>
      <c r="J61" s="35"/>
    </row>
    <row r="62" customFormat="false" ht="25" hidden="false" customHeight="true" outlineLevel="0" collapsed="false">
      <c r="A62" s="44"/>
      <c r="B62" s="35"/>
      <c r="C62" s="35"/>
      <c r="D62" s="36" t="str">
        <f aca="true">IF(COUNTA(A62:C62,E62:J62)=0,"",IF(B62="","Preencha a tarefa",IF(OR(C62="Concluída",C62="Não se aplica"),C62,IF(AND(C62&lt;&gt;"Pendente",C62&lt;&gt;"Em andamento"),"Escolha uma situação",IF(A62="","Sem vencimento",IF(NOT(ISNUMBER(A62)),"Confira a data",IF(A62&lt;TODAY(),"Vencida",IF(A62&lt;=TODAY()+7,"Próximos 7 dias","Pendente"))))))))</f>
        <v/>
      </c>
      <c r="E62" s="35"/>
      <c r="F62" s="35"/>
      <c r="G62" s="35"/>
      <c r="H62" s="35"/>
      <c r="I62" s="44"/>
      <c r="J62" s="35"/>
    </row>
    <row r="63" customFormat="false" ht="25" hidden="false" customHeight="true" outlineLevel="0" collapsed="false">
      <c r="A63" s="44"/>
      <c r="B63" s="35"/>
      <c r="C63" s="35"/>
      <c r="D63" s="36" t="str">
        <f aca="true">IF(COUNTA(A63:C63,E63:J63)=0,"",IF(B63="","Preencha a tarefa",IF(OR(C63="Concluída",C63="Não se aplica"),C63,IF(AND(C63&lt;&gt;"Pendente",C63&lt;&gt;"Em andamento"),"Escolha uma situação",IF(A63="","Sem vencimento",IF(NOT(ISNUMBER(A63)),"Confira a data",IF(A63&lt;TODAY(),"Vencida",IF(A63&lt;=TODAY()+7,"Próximos 7 dias","Pendente"))))))))</f>
        <v/>
      </c>
      <c r="E63" s="35"/>
      <c r="F63" s="35"/>
      <c r="G63" s="35"/>
      <c r="H63" s="35"/>
      <c r="I63" s="44"/>
      <c r="J63" s="35"/>
    </row>
    <row r="64" customFormat="false" ht="25" hidden="false" customHeight="true" outlineLevel="0" collapsed="false">
      <c r="A64" s="44"/>
      <c r="B64" s="35"/>
      <c r="C64" s="35"/>
      <c r="D64" s="36" t="str">
        <f aca="true">IF(COUNTA(A64:C64,E64:J64)=0,"",IF(B64="","Preencha a tarefa",IF(OR(C64="Concluída",C64="Não se aplica"),C64,IF(AND(C64&lt;&gt;"Pendente",C64&lt;&gt;"Em andamento"),"Escolha uma situação",IF(A64="","Sem vencimento",IF(NOT(ISNUMBER(A64)),"Confira a data",IF(A64&lt;TODAY(),"Vencida",IF(A64&lt;=TODAY()+7,"Próximos 7 dias","Pendente"))))))))</f>
        <v/>
      </c>
      <c r="E64" s="35"/>
      <c r="F64" s="35"/>
      <c r="G64" s="35"/>
      <c r="H64" s="35"/>
      <c r="I64" s="44"/>
      <c r="J64" s="35"/>
    </row>
    <row r="65" customFormat="false" ht="25" hidden="false" customHeight="true" outlineLevel="0" collapsed="false">
      <c r="A65" s="44"/>
      <c r="B65" s="35"/>
      <c r="C65" s="35"/>
      <c r="D65" s="36" t="str">
        <f aca="true">IF(COUNTA(A65:C65,E65:J65)=0,"",IF(B65="","Preencha a tarefa",IF(OR(C65="Concluída",C65="Não se aplica"),C65,IF(AND(C65&lt;&gt;"Pendente",C65&lt;&gt;"Em andamento"),"Escolha uma situação",IF(A65="","Sem vencimento",IF(NOT(ISNUMBER(A65)),"Confira a data",IF(A65&lt;TODAY(),"Vencida",IF(A65&lt;=TODAY()+7,"Próximos 7 dias","Pendente"))))))))</f>
        <v/>
      </c>
      <c r="E65" s="35"/>
      <c r="F65" s="35"/>
      <c r="G65" s="35"/>
      <c r="H65" s="35"/>
      <c r="I65" s="44"/>
      <c r="J65" s="35"/>
    </row>
    <row r="66" customFormat="false" ht="25" hidden="false" customHeight="true" outlineLevel="0" collapsed="false">
      <c r="A66" s="44"/>
      <c r="B66" s="35"/>
      <c r="C66" s="35"/>
      <c r="D66" s="36" t="str">
        <f aca="true">IF(COUNTA(A66:C66,E66:J66)=0,"",IF(B66="","Preencha a tarefa",IF(OR(C66="Concluída",C66="Não se aplica"),C66,IF(AND(C66&lt;&gt;"Pendente",C66&lt;&gt;"Em andamento"),"Escolha uma situação",IF(A66="","Sem vencimento",IF(NOT(ISNUMBER(A66)),"Confira a data",IF(A66&lt;TODAY(),"Vencida",IF(A66&lt;=TODAY()+7,"Próximos 7 dias","Pendente"))))))))</f>
        <v/>
      </c>
      <c r="E66" s="35"/>
      <c r="F66" s="35"/>
      <c r="G66" s="35"/>
      <c r="H66" s="35"/>
      <c r="I66" s="44"/>
      <c r="J66" s="35"/>
    </row>
    <row r="67" customFormat="false" ht="25" hidden="false" customHeight="true" outlineLevel="0" collapsed="false">
      <c r="A67" s="44"/>
      <c r="B67" s="35"/>
      <c r="C67" s="35"/>
      <c r="D67" s="36" t="str">
        <f aca="true">IF(COUNTA(A67:C67,E67:J67)=0,"",IF(B67="","Preencha a tarefa",IF(OR(C67="Concluída",C67="Não se aplica"),C67,IF(AND(C67&lt;&gt;"Pendente",C67&lt;&gt;"Em andamento"),"Escolha uma situação",IF(A67="","Sem vencimento",IF(NOT(ISNUMBER(A67)),"Confira a data",IF(A67&lt;TODAY(),"Vencida",IF(A67&lt;=TODAY()+7,"Próximos 7 dias","Pendente"))))))))</f>
        <v/>
      </c>
      <c r="E67" s="35"/>
      <c r="F67" s="35"/>
      <c r="G67" s="35"/>
      <c r="H67" s="35"/>
      <c r="I67" s="44"/>
      <c r="J67" s="35"/>
    </row>
    <row r="68" customFormat="false" ht="25" hidden="false" customHeight="true" outlineLevel="0" collapsed="false">
      <c r="A68" s="44"/>
      <c r="B68" s="35"/>
      <c r="C68" s="35"/>
      <c r="D68" s="36" t="str">
        <f aca="true">IF(COUNTA(A68:C68,E68:J68)=0,"",IF(B68="","Preencha a tarefa",IF(OR(C68="Concluída",C68="Não se aplica"),C68,IF(AND(C68&lt;&gt;"Pendente",C68&lt;&gt;"Em andamento"),"Escolha uma situação",IF(A68="","Sem vencimento",IF(NOT(ISNUMBER(A68)),"Confira a data",IF(A68&lt;TODAY(),"Vencida",IF(A68&lt;=TODAY()+7,"Próximos 7 dias","Pendente"))))))))</f>
        <v/>
      </c>
      <c r="E68" s="35"/>
      <c r="F68" s="35"/>
      <c r="G68" s="35"/>
      <c r="H68" s="35"/>
      <c r="I68" s="44"/>
      <c r="J68" s="35"/>
    </row>
    <row r="69" customFormat="false" ht="25" hidden="false" customHeight="true" outlineLevel="0" collapsed="false">
      <c r="A69" s="44"/>
      <c r="B69" s="35"/>
      <c r="C69" s="35"/>
      <c r="D69" s="36" t="str">
        <f aca="true">IF(COUNTA(A69:C69,E69:J69)=0,"",IF(B69="","Preencha a tarefa",IF(OR(C69="Concluída",C69="Não se aplica"),C69,IF(AND(C69&lt;&gt;"Pendente",C69&lt;&gt;"Em andamento"),"Escolha uma situação",IF(A69="","Sem vencimento",IF(NOT(ISNUMBER(A69)),"Confira a data",IF(A69&lt;TODAY(),"Vencida",IF(A69&lt;=TODAY()+7,"Próximos 7 dias","Pendente"))))))))</f>
        <v/>
      </c>
      <c r="E69" s="35"/>
      <c r="F69" s="35"/>
      <c r="G69" s="35"/>
      <c r="H69" s="35"/>
      <c r="I69" s="44"/>
      <c r="J69" s="35"/>
    </row>
    <row r="70" customFormat="false" ht="25" hidden="false" customHeight="true" outlineLevel="0" collapsed="false">
      <c r="A70" s="44"/>
      <c r="B70" s="35"/>
      <c r="C70" s="35"/>
      <c r="D70" s="36" t="str">
        <f aca="true">IF(COUNTA(A70:C70,E70:J70)=0,"",IF(B70="","Preencha a tarefa",IF(OR(C70="Concluída",C70="Não se aplica"),C70,IF(AND(C70&lt;&gt;"Pendente",C70&lt;&gt;"Em andamento"),"Escolha uma situação",IF(A70="","Sem vencimento",IF(NOT(ISNUMBER(A70)),"Confira a data",IF(A70&lt;TODAY(),"Vencida",IF(A70&lt;=TODAY()+7,"Próximos 7 dias","Pendente"))))))))</f>
        <v/>
      </c>
      <c r="E70" s="35"/>
      <c r="F70" s="35"/>
      <c r="G70" s="35"/>
      <c r="H70" s="35"/>
      <c r="I70" s="44"/>
      <c r="J70" s="35"/>
    </row>
    <row r="71" customFormat="false" ht="25" hidden="false" customHeight="true" outlineLevel="0" collapsed="false">
      <c r="A71" s="44"/>
      <c r="B71" s="35"/>
      <c r="C71" s="35"/>
      <c r="D71" s="36" t="str">
        <f aca="true">IF(COUNTA(A71:C71,E71:J71)=0,"",IF(B71="","Preencha a tarefa",IF(OR(C71="Concluída",C71="Não se aplica"),C71,IF(AND(C71&lt;&gt;"Pendente",C71&lt;&gt;"Em andamento"),"Escolha uma situação",IF(A71="","Sem vencimento",IF(NOT(ISNUMBER(A71)),"Confira a data",IF(A71&lt;TODAY(),"Vencida",IF(A71&lt;=TODAY()+7,"Próximos 7 dias","Pendente"))))))))</f>
        <v/>
      </c>
      <c r="E71" s="35"/>
      <c r="F71" s="35"/>
      <c r="G71" s="35"/>
      <c r="H71" s="35"/>
      <c r="I71" s="44"/>
      <c r="J71" s="35"/>
    </row>
    <row r="72" customFormat="false" ht="25" hidden="false" customHeight="true" outlineLevel="0" collapsed="false">
      <c r="A72" s="44"/>
      <c r="B72" s="35"/>
      <c r="C72" s="35"/>
      <c r="D72" s="36" t="str">
        <f aca="true">IF(COUNTA(A72:C72,E72:J72)=0,"",IF(B72="","Preencha a tarefa",IF(OR(C72="Concluída",C72="Não se aplica"),C72,IF(AND(C72&lt;&gt;"Pendente",C72&lt;&gt;"Em andamento"),"Escolha uma situação",IF(A72="","Sem vencimento",IF(NOT(ISNUMBER(A72)),"Confira a data",IF(A72&lt;TODAY(),"Vencida",IF(A72&lt;=TODAY()+7,"Próximos 7 dias","Pendente"))))))))</f>
        <v/>
      </c>
      <c r="E72" s="35"/>
      <c r="F72" s="35"/>
      <c r="G72" s="35"/>
      <c r="H72" s="35"/>
      <c r="I72" s="44"/>
      <c r="J72" s="35"/>
    </row>
    <row r="73" customFormat="false" ht="25" hidden="false" customHeight="true" outlineLevel="0" collapsed="false">
      <c r="A73" s="44"/>
      <c r="B73" s="35"/>
      <c r="C73" s="35"/>
      <c r="D73" s="36" t="str">
        <f aca="true">IF(COUNTA(A73:C73,E73:J73)=0,"",IF(B73="","Preencha a tarefa",IF(OR(C73="Concluída",C73="Não se aplica"),C73,IF(AND(C73&lt;&gt;"Pendente",C73&lt;&gt;"Em andamento"),"Escolha uma situação",IF(A73="","Sem vencimento",IF(NOT(ISNUMBER(A73)),"Confira a data",IF(A73&lt;TODAY(),"Vencida",IF(A73&lt;=TODAY()+7,"Próximos 7 dias","Pendente"))))))))</f>
        <v/>
      </c>
      <c r="E73" s="35"/>
      <c r="F73" s="35"/>
      <c r="G73" s="35"/>
      <c r="H73" s="35"/>
      <c r="I73" s="44"/>
      <c r="J73" s="35"/>
    </row>
    <row r="74" customFormat="false" ht="25" hidden="false" customHeight="true" outlineLevel="0" collapsed="false">
      <c r="A74" s="44"/>
      <c r="B74" s="35"/>
      <c r="C74" s="35"/>
      <c r="D74" s="36" t="str">
        <f aca="true">IF(COUNTA(A74:C74,E74:J74)=0,"",IF(B74="","Preencha a tarefa",IF(OR(C74="Concluída",C74="Não se aplica"),C74,IF(AND(C74&lt;&gt;"Pendente",C74&lt;&gt;"Em andamento"),"Escolha uma situação",IF(A74="","Sem vencimento",IF(NOT(ISNUMBER(A74)),"Confira a data",IF(A74&lt;TODAY(),"Vencida",IF(A74&lt;=TODAY()+7,"Próximos 7 dias","Pendente"))))))))</f>
        <v/>
      </c>
      <c r="E74" s="35"/>
      <c r="F74" s="35"/>
      <c r="G74" s="35"/>
      <c r="H74" s="35"/>
      <c r="I74" s="44"/>
      <c r="J74" s="35"/>
    </row>
    <row r="75" customFormat="false" ht="25" hidden="false" customHeight="true" outlineLevel="0" collapsed="false">
      <c r="A75" s="44"/>
      <c r="B75" s="35"/>
      <c r="C75" s="35"/>
      <c r="D75" s="36" t="str">
        <f aca="true">IF(COUNTA(A75:C75,E75:J75)=0,"",IF(B75="","Preencha a tarefa",IF(OR(C75="Concluída",C75="Não se aplica"),C75,IF(AND(C75&lt;&gt;"Pendente",C75&lt;&gt;"Em andamento"),"Escolha uma situação",IF(A75="","Sem vencimento",IF(NOT(ISNUMBER(A75)),"Confira a data",IF(A75&lt;TODAY(),"Vencida",IF(A75&lt;=TODAY()+7,"Próximos 7 dias","Pendente"))))))))</f>
        <v/>
      </c>
      <c r="E75" s="35"/>
      <c r="F75" s="35"/>
      <c r="G75" s="35"/>
      <c r="H75" s="35"/>
      <c r="I75" s="44"/>
      <c r="J75" s="35"/>
    </row>
    <row r="76" customFormat="false" ht="25" hidden="false" customHeight="true" outlineLevel="0" collapsed="false">
      <c r="A76" s="44"/>
      <c r="B76" s="35"/>
      <c r="C76" s="35"/>
      <c r="D76" s="36" t="str">
        <f aca="true">IF(COUNTA(A76:C76,E76:J76)=0,"",IF(B76="","Preencha a tarefa",IF(OR(C76="Concluída",C76="Não se aplica"),C76,IF(AND(C76&lt;&gt;"Pendente",C76&lt;&gt;"Em andamento"),"Escolha uma situação",IF(A76="","Sem vencimento",IF(NOT(ISNUMBER(A76)),"Confira a data",IF(A76&lt;TODAY(),"Vencida",IF(A76&lt;=TODAY()+7,"Próximos 7 dias","Pendente"))))))))</f>
        <v/>
      </c>
      <c r="E76" s="35"/>
      <c r="F76" s="35"/>
      <c r="G76" s="35"/>
      <c r="H76" s="35"/>
      <c r="I76" s="44"/>
      <c r="J76" s="35"/>
    </row>
    <row r="77" customFormat="false" ht="25" hidden="false" customHeight="true" outlineLevel="0" collapsed="false">
      <c r="A77" s="44"/>
      <c r="B77" s="35"/>
      <c r="C77" s="35"/>
      <c r="D77" s="36" t="str">
        <f aca="true">IF(COUNTA(A77:C77,E77:J77)=0,"",IF(B77="","Preencha a tarefa",IF(OR(C77="Concluída",C77="Não se aplica"),C77,IF(AND(C77&lt;&gt;"Pendente",C77&lt;&gt;"Em andamento"),"Escolha uma situação",IF(A77="","Sem vencimento",IF(NOT(ISNUMBER(A77)),"Confira a data",IF(A77&lt;TODAY(),"Vencida",IF(A77&lt;=TODAY()+7,"Próximos 7 dias","Pendente"))))))))</f>
        <v/>
      </c>
      <c r="E77" s="35"/>
      <c r="F77" s="35"/>
      <c r="G77" s="35"/>
      <c r="H77" s="35"/>
      <c r="I77" s="44"/>
      <c r="J77" s="35"/>
    </row>
    <row r="78" customFormat="false" ht="25" hidden="false" customHeight="true" outlineLevel="0" collapsed="false">
      <c r="A78" s="44"/>
      <c r="B78" s="35"/>
      <c r="C78" s="35"/>
      <c r="D78" s="36" t="str">
        <f aca="true">IF(COUNTA(A78:C78,E78:J78)=0,"",IF(B78="","Preencha a tarefa",IF(OR(C78="Concluída",C78="Não se aplica"),C78,IF(AND(C78&lt;&gt;"Pendente",C78&lt;&gt;"Em andamento"),"Escolha uma situação",IF(A78="","Sem vencimento",IF(NOT(ISNUMBER(A78)),"Confira a data",IF(A78&lt;TODAY(),"Vencida",IF(A78&lt;=TODAY()+7,"Próximos 7 dias","Pendente"))))))))</f>
        <v/>
      </c>
      <c r="E78" s="35"/>
      <c r="F78" s="35"/>
      <c r="G78" s="35"/>
      <c r="H78" s="35"/>
      <c r="I78" s="44"/>
      <c r="J78" s="35"/>
    </row>
    <row r="79" customFormat="false" ht="25" hidden="false" customHeight="true" outlineLevel="0" collapsed="false">
      <c r="A79" s="44"/>
      <c r="B79" s="35"/>
      <c r="C79" s="35"/>
      <c r="D79" s="36" t="str">
        <f aca="true">IF(COUNTA(A79:C79,E79:J79)=0,"",IF(B79="","Preencha a tarefa",IF(OR(C79="Concluída",C79="Não se aplica"),C79,IF(AND(C79&lt;&gt;"Pendente",C79&lt;&gt;"Em andamento"),"Escolha uma situação",IF(A79="","Sem vencimento",IF(NOT(ISNUMBER(A79)),"Confira a data",IF(A79&lt;TODAY(),"Vencida",IF(A79&lt;=TODAY()+7,"Próximos 7 dias","Pendente"))))))))</f>
        <v/>
      </c>
      <c r="E79" s="35"/>
      <c r="F79" s="35"/>
      <c r="G79" s="35"/>
      <c r="H79" s="35"/>
      <c r="I79" s="44"/>
      <c r="J79" s="35"/>
    </row>
    <row r="80" customFormat="false" ht="25" hidden="false" customHeight="true" outlineLevel="0" collapsed="false">
      <c r="A80" s="44"/>
      <c r="B80" s="35"/>
      <c r="C80" s="35"/>
      <c r="D80" s="36" t="str">
        <f aca="true">IF(COUNTA(A80:C80,E80:J80)=0,"",IF(B80="","Preencha a tarefa",IF(OR(C80="Concluída",C80="Não se aplica"),C80,IF(AND(C80&lt;&gt;"Pendente",C80&lt;&gt;"Em andamento"),"Escolha uma situação",IF(A80="","Sem vencimento",IF(NOT(ISNUMBER(A80)),"Confira a data",IF(A80&lt;TODAY(),"Vencida",IF(A80&lt;=TODAY()+7,"Próximos 7 dias","Pendente"))))))))</f>
        <v/>
      </c>
      <c r="E80" s="35"/>
      <c r="F80" s="35"/>
      <c r="G80" s="35"/>
      <c r="H80" s="35"/>
      <c r="I80" s="44"/>
      <c r="J80" s="35"/>
    </row>
    <row r="81" customFormat="false" ht="25" hidden="false" customHeight="true" outlineLevel="0" collapsed="false">
      <c r="A81" s="44"/>
      <c r="B81" s="35"/>
      <c r="C81" s="35"/>
      <c r="D81" s="36" t="str">
        <f aca="true">IF(COUNTA(A81:C81,E81:J81)=0,"",IF(B81="","Preencha a tarefa",IF(OR(C81="Concluída",C81="Não se aplica"),C81,IF(AND(C81&lt;&gt;"Pendente",C81&lt;&gt;"Em andamento"),"Escolha uma situação",IF(A81="","Sem vencimento",IF(NOT(ISNUMBER(A81)),"Confira a data",IF(A81&lt;TODAY(),"Vencida",IF(A81&lt;=TODAY()+7,"Próximos 7 dias","Pendente"))))))))</f>
        <v/>
      </c>
      <c r="E81" s="35"/>
      <c r="F81" s="35"/>
      <c r="G81" s="35"/>
      <c r="H81" s="35"/>
      <c r="I81" s="44"/>
      <c r="J81" s="35"/>
    </row>
    <row r="82" customFormat="false" ht="25" hidden="false" customHeight="true" outlineLevel="0" collapsed="false">
      <c r="A82" s="44"/>
      <c r="B82" s="35"/>
      <c r="C82" s="35"/>
      <c r="D82" s="36" t="str">
        <f aca="true">IF(COUNTA(A82:C82,E82:J82)=0,"",IF(B82="","Preencha a tarefa",IF(OR(C82="Concluída",C82="Não se aplica"),C82,IF(AND(C82&lt;&gt;"Pendente",C82&lt;&gt;"Em andamento"),"Escolha uma situação",IF(A82="","Sem vencimento",IF(NOT(ISNUMBER(A82)),"Confira a data",IF(A82&lt;TODAY(),"Vencida",IF(A82&lt;=TODAY()+7,"Próximos 7 dias","Pendente"))))))))</f>
        <v/>
      </c>
      <c r="E82" s="35"/>
      <c r="F82" s="35"/>
      <c r="G82" s="35"/>
      <c r="H82" s="35"/>
      <c r="I82" s="44"/>
      <c r="J82" s="35"/>
    </row>
    <row r="83" customFormat="false" ht="25" hidden="false" customHeight="true" outlineLevel="0" collapsed="false">
      <c r="A83" s="44"/>
      <c r="B83" s="35"/>
      <c r="C83" s="35"/>
      <c r="D83" s="36" t="str">
        <f aca="true">IF(COUNTA(A83:C83,E83:J83)=0,"",IF(B83="","Preencha a tarefa",IF(OR(C83="Concluída",C83="Não se aplica"),C83,IF(AND(C83&lt;&gt;"Pendente",C83&lt;&gt;"Em andamento"),"Escolha uma situação",IF(A83="","Sem vencimento",IF(NOT(ISNUMBER(A83)),"Confira a data",IF(A83&lt;TODAY(),"Vencida",IF(A83&lt;=TODAY()+7,"Próximos 7 dias","Pendente"))))))))</f>
        <v/>
      </c>
      <c r="E83" s="35"/>
      <c r="F83" s="35"/>
      <c r="G83" s="35"/>
      <c r="H83" s="35"/>
      <c r="I83" s="44"/>
      <c r="J83" s="35"/>
    </row>
    <row r="84" customFormat="false" ht="25" hidden="false" customHeight="true" outlineLevel="0" collapsed="false">
      <c r="A84" s="44"/>
      <c r="B84" s="35"/>
      <c r="C84" s="35"/>
      <c r="D84" s="36" t="str">
        <f aca="true">IF(COUNTA(A84:C84,E84:J84)=0,"",IF(B84="","Preencha a tarefa",IF(OR(C84="Concluída",C84="Não se aplica"),C84,IF(AND(C84&lt;&gt;"Pendente",C84&lt;&gt;"Em andamento"),"Escolha uma situação",IF(A84="","Sem vencimento",IF(NOT(ISNUMBER(A84)),"Confira a data",IF(A84&lt;TODAY(),"Vencida",IF(A84&lt;=TODAY()+7,"Próximos 7 dias","Pendente"))))))))</f>
        <v/>
      </c>
      <c r="E84" s="35"/>
      <c r="F84" s="35"/>
      <c r="G84" s="35"/>
      <c r="H84" s="35"/>
      <c r="I84" s="44"/>
      <c r="J84" s="35"/>
    </row>
    <row r="85" customFormat="false" ht="25" hidden="false" customHeight="true" outlineLevel="0" collapsed="false">
      <c r="A85" s="44"/>
      <c r="B85" s="35"/>
      <c r="C85" s="35"/>
      <c r="D85" s="36" t="str">
        <f aca="true">IF(COUNTA(A85:C85,E85:J85)=0,"",IF(B85="","Preencha a tarefa",IF(OR(C85="Concluída",C85="Não se aplica"),C85,IF(AND(C85&lt;&gt;"Pendente",C85&lt;&gt;"Em andamento"),"Escolha uma situação",IF(A85="","Sem vencimento",IF(NOT(ISNUMBER(A85)),"Confira a data",IF(A85&lt;TODAY(),"Vencida",IF(A85&lt;=TODAY()+7,"Próximos 7 dias","Pendente"))))))))</f>
        <v/>
      </c>
      <c r="E85" s="35"/>
      <c r="F85" s="35"/>
      <c r="G85" s="35"/>
      <c r="H85" s="35"/>
      <c r="I85" s="44"/>
      <c r="J85" s="35"/>
    </row>
    <row r="86" customFormat="false" ht="25" hidden="false" customHeight="true" outlineLevel="0" collapsed="false">
      <c r="A86" s="44"/>
      <c r="B86" s="35"/>
      <c r="C86" s="35"/>
      <c r="D86" s="36" t="str">
        <f aca="true">IF(COUNTA(A86:C86,E86:J86)=0,"",IF(B86="","Preencha a tarefa",IF(OR(C86="Concluída",C86="Não se aplica"),C86,IF(AND(C86&lt;&gt;"Pendente",C86&lt;&gt;"Em andamento"),"Escolha uma situação",IF(A86="","Sem vencimento",IF(NOT(ISNUMBER(A86)),"Confira a data",IF(A86&lt;TODAY(),"Vencida",IF(A86&lt;=TODAY()+7,"Próximos 7 dias","Pendente"))))))))</f>
        <v/>
      </c>
      <c r="E86" s="35"/>
      <c r="F86" s="35"/>
      <c r="G86" s="35"/>
      <c r="H86" s="35"/>
      <c r="I86" s="44"/>
      <c r="J86" s="35"/>
    </row>
    <row r="87" customFormat="false" ht="25" hidden="false" customHeight="true" outlineLevel="0" collapsed="false">
      <c r="A87" s="44"/>
      <c r="B87" s="35"/>
      <c r="C87" s="35"/>
      <c r="D87" s="36" t="str">
        <f aca="true">IF(COUNTA(A87:C87,E87:J87)=0,"",IF(B87="","Preencha a tarefa",IF(OR(C87="Concluída",C87="Não se aplica"),C87,IF(AND(C87&lt;&gt;"Pendente",C87&lt;&gt;"Em andamento"),"Escolha uma situação",IF(A87="","Sem vencimento",IF(NOT(ISNUMBER(A87)),"Confira a data",IF(A87&lt;TODAY(),"Vencida",IF(A87&lt;=TODAY()+7,"Próximos 7 dias","Pendente"))))))))</f>
        <v/>
      </c>
      <c r="E87" s="35"/>
      <c r="F87" s="35"/>
      <c r="G87" s="35"/>
      <c r="H87" s="35"/>
      <c r="I87" s="44"/>
      <c r="J87" s="35"/>
    </row>
    <row r="88" customFormat="false" ht="25" hidden="false" customHeight="true" outlineLevel="0" collapsed="false">
      <c r="A88" s="44"/>
      <c r="B88" s="35"/>
      <c r="C88" s="35"/>
      <c r="D88" s="36" t="str">
        <f aca="true">IF(COUNTA(A88:C88,E88:J88)=0,"",IF(B88="","Preencha a tarefa",IF(OR(C88="Concluída",C88="Não se aplica"),C88,IF(AND(C88&lt;&gt;"Pendente",C88&lt;&gt;"Em andamento"),"Escolha uma situação",IF(A88="","Sem vencimento",IF(NOT(ISNUMBER(A88)),"Confira a data",IF(A88&lt;TODAY(),"Vencida",IF(A88&lt;=TODAY()+7,"Próximos 7 dias","Pendente"))))))))</f>
        <v/>
      </c>
      <c r="E88" s="35"/>
      <c r="F88" s="35"/>
      <c r="G88" s="35"/>
      <c r="H88" s="35"/>
      <c r="I88" s="44"/>
      <c r="J88" s="35"/>
    </row>
    <row r="89" customFormat="false" ht="25" hidden="false" customHeight="true" outlineLevel="0" collapsed="false">
      <c r="A89" s="44"/>
      <c r="B89" s="35"/>
      <c r="C89" s="35"/>
      <c r="D89" s="36" t="str">
        <f aca="true">IF(COUNTA(A89:C89,E89:J89)=0,"",IF(B89="","Preencha a tarefa",IF(OR(C89="Concluída",C89="Não se aplica"),C89,IF(AND(C89&lt;&gt;"Pendente",C89&lt;&gt;"Em andamento"),"Escolha uma situação",IF(A89="","Sem vencimento",IF(NOT(ISNUMBER(A89)),"Confira a data",IF(A89&lt;TODAY(),"Vencida",IF(A89&lt;=TODAY()+7,"Próximos 7 dias","Pendente"))))))))</f>
        <v/>
      </c>
      <c r="E89" s="35"/>
      <c r="F89" s="35"/>
      <c r="G89" s="35"/>
      <c r="H89" s="35"/>
      <c r="I89" s="44"/>
      <c r="J89" s="35"/>
    </row>
    <row r="90" customFormat="false" ht="25" hidden="false" customHeight="true" outlineLevel="0" collapsed="false">
      <c r="A90" s="44"/>
      <c r="B90" s="35"/>
      <c r="C90" s="35"/>
      <c r="D90" s="36" t="str">
        <f aca="true">IF(COUNTA(A90:C90,E90:J90)=0,"",IF(B90="","Preencha a tarefa",IF(OR(C90="Concluída",C90="Não se aplica"),C90,IF(AND(C90&lt;&gt;"Pendente",C90&lt;&gt;"Em andamento"),"Escolha uma situação",IF(A90="","Sem vencimento",IF(NOT(ISNUMBER(A90)),"Confira a data",IF(A90&lt;TODAY(),"Vencida",IF(A90&lt;=TODAY()+7,"Próximos 7 dias","Pendente"))))))))</f>
        <v/>
      </c>
      <c r="E90" s="35"/>
      <c r="F90" s="35"/>
      <c r="G90" s="35"/>
      <c r="H90" s="35"/>
      <c r="I90" s="44"/>
      <c r="J90" s="35"/>
    </row>
    <row r="91" customFormat="false" ht="25" hidden="false" customHeight="true" outlineLevel="0" collapsed="false">
      <c r="A91" s="44"/>
      <c r="B91" s="35"/>
      <c r="C91" s="35"/>
      <c r="D91" s="36" t="str">
        <f aca="true">IF(COUNTA(A91:C91,E91:J91)=0,"",IF(B91="","Preencha a tarefa",IF(OR(C91="Concluída",C91="Não se aplica"),C91,IF(AND(C91&lt;&gt;"Pendente",C91&lt;&gt;"Em andamento"),"Escolha uma situação",IF(A91="","Sem vencimento",IF(NOT(ISNUMBER(A91)),"Confira a data",IF(A91&lt;TODAY(),"Vencida",IF(A91&lt;=TODAY()+7,"Próximos 7 dias","Pendente"))))))))</f>
        <v/>
      </c>
      <c r="E91" s="35"/>
      <c r="F91" s="35"/>
      <c r="G91" s="35"/>
      <c r="H91" s="35"/>
      <c r="I91" s="44"/>
      <c r="J91" s="35"/>
    </row>
    <row r="92" customFormat="false" ht="25" hidden="false" customHeight="true" outlineLevel="0" collapsed="false">
      <c r="A92" s="44"/>
      <c r="B92" s="35"/>
      <c r="C92" s="35"/>
      <c r="D92" s="36" t="str">
        <f aca="true">IF(COUNTA(A92:C92,E92:J92)=0,"",IF(B92="","Preencha a tarefa",IF(OR(C92="Concluída",C92="Não se aplica"),C92,IF(AND(C92&lt;&gt;"Pendente",C92&lt;&gt;"Em andamento"),"Escolha uma situação",IF(A92="","Sem vencimento",IF(NOT(ISNUMBER(A92)),"Confira a data",IF(A92&lt;TODAY(),"Vencida",IF(A92&lt;=TODAY()+7,"Próximos 7 dias","Pendente"))))))))</f>
        <v/>
      </c>
      <c r="E92" s="35"/>
      <c r="F92" s="35"/>
      <c r="G92" s="35"/>
      <c r="H92" s="35"/>
      <c r="I92" s="44"/>
      <c r="J92" s="35"/>
    </row>
    <row r="93" customFormat="false" ht="25" hidden="false" customHeight="true" outlineLevel="0" collapsed="false">
      <c r="A93" s="44"/>
      <c r="B93" s="35"/>
      <c r="C93" s="35"/>
      <c r="D93" s="36" t="str">
        <f aca="true">IF(COUNTA(A93:C93,E93:J93)=0,"",IF(B93="","Preencha a tarefa",IF(OR(C93="Concluída",C93="Não se aplica"),C93,IF(AND(C93&lt;&gt;"Pendente",C93&lt;&gt;"Em andamento"),"Escolha uma situação",IF(A93="","Sem vencimento",IF(NOT(ISNUMBER(A93)),"Confira a data",IF(A93&lt;TODAY(),"Vencida",IF(A93&lt;=TODAY()+7,"Próximos 7 dias","Pendente"))))))))</f>
        <v/>
      </c>
      <c r="E93" s="35"/>
      <c r="F93" s="35"/>
      <c r="G93" s="35"/>
      <c r="H93" s="35"/>
      <c r="I93" s="44"/>
      <c r="J93" s="35"/>
    </row>
    <row r="94" customFormat="false" ht="25" hidden="false" customHeight="true" outlineLevel="0" collapsed="false">
      <c r="A94" s="44"/>
      <c r="B94" s="35"/>
      <c r="C94" s="35"/>
      <c r="D94" s="36" t="str">
        <f aca="true">IF(COUNTA(A94:C94,E94:J94)=0,"",IF(B94="","Preencha a tarefa",IF(OR(C94="Concluída",C94="Não se aplica"),C94,IF(AND(C94&lt;&gt;"Pendente",C94&lt;&gt;"Em andamento"),"Escolha uma situação",IF(A94="","Sem vencimento",IF(NOT(ISNUMBER(A94)),"Confira a data",IF(A94&lt;TODAY(),"Vencida",IF(A94&lt;=TODAY()+7,"Próximos 7 dias","Pendente"))))))))</f>
        <v/>
      </c>
      <c r="E94" s="35"/>
      <c r="F94" s="35"/>
      <c r="G94" s="35"/>
      <c r="H94" s="35"/>
      <c r="I94" s="44"/>
      <c r="J94" s="35"/>
    </row>
    <row r="95" customFormat="false" ht="25" hidden="false" customHeight="true" outlineLevel="0" collapsed="false">
      <c r="A95" s="44"/>
      <c r="B95" s="35"/>
      <c r="C95" s="35"/>
      <c r="D95" s="36" t="str">
        <f aca="true">IF(COUNTA(A95:C95,E95:J95)=0,"",IF(B95="","Preencha a tarefa",IF(OR(C95="Concluída",C95="Não se aplica"),C95,IF(AND(C95&lt;&gt;"Pendente",C95&lt;&gt;"Em andamento"),"Escolha uma situação",IF(A95="","Sem vencimento",IF(NOT(ISNUMBER(A95)),"Confira a data",IF(A95&lt;TODAY(),"Vencida",IF(A95&lt;=TODAY()+7,"Próximos 7 dias","Pendente"))))))))</f>
        <v/>
      </c>
      <c r="E95" s="35"/>
      <c r="F95" s="35"/>
      <c r="G95" s="35"/>
      <c r="H95" s="35"/>
      <c r="I95" s="44"/>
      <c r="J95" s="35"/>
    </row>
    <row r="96" customFormat="false" ht="25" hidden="false" customHeight="true" outlineLevel="0" collapsed="false">
      <c r="A96" s="44"/>
      <c r="B96" s="35"/>
      <c r="C96" s="35"/>
      <c r="D96" s="36" t="str">
        <f aca="true">IF(COUNTA(A96:C96,E96:J96)=0,"",IF(B96="","Preencha a tarefa",IF(OR(C96="Concluída",C96="Não se aplica"),C96,IF(AND(C96&lt;&gt;"Pendente",C96&lt;&gt;"Em andamento"),"Escolha uma situação",IF(A96="","Sem vencimento",IF(NOT(ISNUMBER(A96)),"Confira a data",IF(A96&lt;TODAY(),"Vencida",IF(A96&lt;=TODAY()+7,"Próximos 7 dias","Pendente"))))))))</f>
        <v/>
      </c>
      <c r="E96" s="35"/>
      <c r="F96" s="35"/>
      <c r="G96" s="35"/>
      <c r="H96" s="35"/>
      <c r="I96" s="44"/>
      <c r="J96" s="35"/>
    </row>
    <row r="97" customFormat="false" ht="25" hidden="false" customHeight="true" outlineLevel="0" collapsed="false">
      <c r="A97" s="44"/>
      <c r="B97" s="35"/>
      <c r="C97" s="35"/>
      <c r="D97" s="36" t="str">
        <f aca="true">IF(COUNTA(A97:C97,E97:J97)=0,"",IF(B97="","Preencha a tarefa",IF(OR(C97="Concluída",C97="Não se aplica"),C97,IF(AND(C97&lt;&gt;"Pendente",C97&lt;&gt;"Em andamento"),"Escolha uma situação",IF(A97="","Sem vencimento",IF(NOT(ISNUMBER(A97)),"Confira a data",IF(A97&lt;TODAY(),"Vencida",IF(A97&lt;=TODAY()+7,"Próximos 7 dias","Pendente"))))))))</f>
        <v/>
      </c>
      <c r="E97" s="35"/>
      <c r="F97" s="35"/>
      <c r="G97" s="35"/>
      <c r="H97" s="35"/>
      <c r="I97" s="44"/>
      <c r="J97" s="35"/>
    </row>
    <row r="98" customFormat="false" ht="25" hidden="false" customHeight="true" outlineLevel="0" collapsed="false">
      <c r="A98" s="44"/>
      <c r="B98" s="35"/>
      <c r="C98" s="35"/>
      <c r="D98" s="36" t="str">
        <f aca="true">IF(COUNTA(A98:C98,E98:J98)=0,"",IF(B98="","Preencha a tarefa",IF(OR(C98="Concluída",C98="Não se aplica"),C98,IF(AND(C98&lt;&gt;"Pendente",C98&lt;&gt;"Em andamento"),"Escolha uma situação",IF(A98="","Sem vencimento",IF(NOT(ISNUMBER(A98)),"Confira a data",IF(A98&lt;TODAY(),"Vencida",IF(A98&lt;=TODAY()+7,"Próximos 7 dias","Pendente"))))))))</f>
        <v/>
      </c>
      <c r="E98" s="35"/>
      <c r="F98" s="35"/>
      <c r="G98" s="35"/>
      <c r="H98" s="35"/>
      <c r="I98" s="44"/>
      <c r="J98" s="35"/>
    </row>
    <row r="99" customFormat="false" ht="25" hidden="false" customHeight="true" outlineLevel="0" collapsed="false">
      <c r="A99" s="44"/>
      <c r="B99" s="35"/>
      <c r="C99" s="35"/>
      <c r="D99" s="36" t="str">
        <f aca="true">IF(COUNTA(A99:C99,E99:J99)=0,"",IF(B99="","Preencha a tarefa",IF(OR(C99="Concluída",C99="Não se aplica"),C99,IF(AND(C99&lt;&gt;"Pendente",C99&lt;&gt;"Em andamento"),"Escolha uma situação",IF(A99="","Sem vencimento",IF(NOT(ISNUMBER(A99)),"Confira a data",IF(A99&lt;TODAY(),"Vencida",IF(A99&lt;=TODAY()+7,"Próximos 7 dias","Pendente"))))))))</f>
        <v/>
      </c>
      <c r="E99" s="35"/>
      <c r="F99" s="35"/>
      <c r="G99" s="35"/>
      <c r="H99" s="35"/>
      <c r="I99" s="44"/>
      <c r="J99" s="35"/>
    </row>
    <row r="100" customFormat="false" ht="25" hidden="false" customHeight="true" outlineLevel="0" collapsed="false">
      <c r="A100" s="44"/>
      <c r="B100" s="35"/>
      <c r="C100" s="35"/>
      <c r="D100" s="36" t="str">
        <f aca="true">IF(COUNTA(A100:C100,E100:J100)=0,"",IF(B100="","Preencha a tarefa",IF(OR(C100="Concluída",C100="Não se aplica"),C100,IF(AND(C100&lt;&gt;"Pendente",C100&lt;&gt;"Em andamento"),"Escolha uma situação",IF(A100="","Sem vencimento",IF(NOT(ISNUMBER(A100)),"Confira a data",IF(A100&lt;TODAY(),"Vencida",IF(A100&lt;=TODAY()+7,"Próximos 7 dias","Pendente"))))))))</f>
        <v/>
      </c>
      <c r="E100" s="35"/>
      <c r="F100" s="35"/>
      <c r="G100" s="35"/>
      <c r="H100" s="35"/>
      <c r="I100" s="44"/>
      <c r="J100" s="35"/>
    </row>
    <row r="101" customFormat="false" ht="25" hidden="false" customHeight="true" outlineLevel="0" collapsed="false">
      <c r="A101" s="44"/>
      <c r="B101" s="35"/>
      <c r="C101" s="35"/>
      <c r="D101" s="36" t="str">
        <f aca="true">IF(COUNTA(A101:C101,E101:J101)=0,"",IF(B101="","Preencha a tarefa",IF(OR(C101="Concluída",C101="Não se aplica"),C101,IF(AND(C101&lt;&gt;"Pendente",C101&lt;&gt;"Em andamento"),"Escolha uma situação",IF(A101="","Sem vencimento",IF(NOT(ISNUMBER(A101)),"Confira a data",IF(A101&lt;TODAY(),"Vencida",IF(A101&lt;=TODAY()+7,"Próximos 7 dias","Pendente"))))))))</f>
        <v/>
      </c>
      <c r="E101" s="35"/>
      <c r="F101" s="35"/>
      <c r="G101" s="35"/>
      <c r="H101" s="35"/>
      <c r="I101" s="44"/>
      <c r="J101" s="35"/>
    </row>
    <row r="102" customFormat="false" ht="25" hidden="false" customHeight="true" outlineLevel="0" collapsed="false">
      <c r="A102" s="44"/>
      <c r="B102" s="35"/>
      <c r="C102" s="35"/>
      <c r="D102" s="36" t="str">
        <f aca="true">IF(COUNTA(A102:C102,E102:J102)=0,"",IF(B102="","Preencha a tarefa",IF(OR(C102="Concluída",C102="Não se aplica"),C102,IF(AND(C102&lt;&gt;"Pendente",C102&lt;&gt;"Em andamento"),"Escolha uma situação",IF(A102="","Sem vencimento",IF(NOT(ISNUMBER(A102)),"Confira a data",IF(A102&lt;TODAY(),"Vencida",IF(A102&lt;=TODAY()+7,"Próximos 7 dias","Pendente"))))))))</f>
        <v/>
      </c>
      <c r="E102" s="35"/>
      <c r="F102" s="35"/>
      <c r="G102" s="35"/>
      <c r="H102" s="35"/>
      <c r="I102" s="44"/>
      <c r="J102" s="35"/>
    </row>
    <row r="103" customFormat="false" ht="25" hidden="false" customHeight="true" outlineLevel="0" collapsed="false">
      <c r="A103" s="44"/>
      <c r="B103" s="35"/>
      <c r="C103" s="35"/>
      <c r="D103" s="36" t="str">
        <f aca="true">IF(COUNTA(A103:C103,E103:J103)=0,"",IF(B103="","Preencha a tarefa",IF(OR(C103="Concluída",C103="Não se aplica"),C103,IF(AND(C103&lt;&gt;"Pendente",C103&lt;&gt;"Em andamento"),"Escolha uma situação",IF(A103="","Sem vencimento",IF(NOT(ISNUMBER(A103)),"Confira a data",IF(A103&lt;TODAY(),"Vencida",IF(A103&lt;=TODAY()+7,"Próximos 7 dias","Pendente"))))))))</f>
        <v/>
      </c>
      <c r="E103" s="35"/>
      <c r="F103" s="35"/>
      <c r="G103" s="35"/>
      <c r="H103" s="35"/>
      <c r="I103" s="44"/>
      <c r="J103" s="35"/>
    </row>
    <row r="104" customFormat="false" ht="25" hidden="false" customHeight="true" outlineLevel="0" collapsed="false">
      <c r="A104" s="44"/>
      <c r="B104" s="35"/>
      <c r="C104" s="35"/>
      <c r="D104" s="36" t="str">
        <f aca="true">IF(COUNTA(A104:C104,E104:J104)=0,"",IF(B104="","Preencha a tarefa",IF(OR(C104="Concluída",C104="Não se aplica"),C104,IF(AND(C104&lt;&gt;"Pendente",C104&lt;&gt;"Em andamento"),"Escolha uma situação",IF(A104="","Sem vencimento",IF(NOT(ISNUMBER(A104)),"Confira a data",IF(A104&lt;TODAY(),"Vencida",IF(A104&lt;=TODAY()+7,"Próximos 7 dias","Pendente"))))))))</f>
        <v/>
      </c>
      <c r="E104" s="35"/>
      <c r="F104" s="35"/>
      <c r="G104" s="35"/>
      <c r="H104" s="35"/>
      <c r="I104" s="44"/>
      <c r="J104" s="35"/>
    </row>
    <row r="105" customFormat="false" ht="25" hidden="false" customHeight="true" outlineLevel="0" collapsed="false">
      <c r="A105" s="44"/>
      <c r="B105" s="35"/>
      <c r="C105" s="35"/>
      <c r="D105" s="36" t="str">
        <f aca="true">IF(COUNTA(A105:C105,E105:J105)=0,"",IF(B105="","Preencha a tarefa",IF(OR(C105="Concluída",C105="Não se aplica"),C105,IF(AND(C105&lt;&gt;"Pendente",C105&lt;&gt;"Em andamento"),"Escolha uma situação",IF(A105="","Sem vencimento",IF(NOT(ISNUMBER(A105)),"Confira a data",IF(A105&lt;TODAY(),"Vencida",IF(A105&lt;=TODAY()+7,"Próximos 7 dias","Pendente"))))))))</f>
        <v/>
      </c>
      <c r="E105" s="35"/>
      <c r="F105" s="35"/>
      <c r="G105" s="35"/>
      <c r="H105" s="35"/>
      <c r="I105" s="44"/>
      <c r="J105" s="35"/>
    </row>
    <row r="106" customFormat="false" ht="25" hidden="false" customHeight="true" outlineLevel="0" collapsed="false">
      <c r="A106" s="44"/>
      <c r="B106" s="35"/>
      <c r="C106" s="35"/>
      <c r="D106" s="36" t="str">
        <f aca="true">IF(COUNTA(A106:C106,E106:J106)=0,"",IF(B106="","Preencha a tarefa",IF(OR(C106="Concluída",C106="Não se aplica"),C106,IF(AND(C106&lt;&gt;"Pendente",C106&lt;&gt;"Em andamento"),"Escolha uma situação",IF(A106="","Sem vencimento",IF(NOT(ISNUMBER(A106)),"Confira a data",IF(A106&lt;TODAY(),"Vencida",IF(A106&lt;=TODAY()+7,"Próximos 7 dias","Pendente"))))))))</f>
        <v/>
      </c>
      <c r="E106" s="35"/>
      <c r="F106" s="35"/>
      <c r="G106" s="35"/>
      <c r="H106" s="35"/>
      <c r="I106" s="44"/>
      <c r="J106" s="35"/>
    </row>
    <row r="107" customFormat="false" ht="25" hidden="false" customHeight="true" outlineLevel="0" collapsed="false">
      <c r="A107" s="44"/>
      <c r="B107" s="35"/>
      <c r="C107" s="35"/>
      <c r="D107" s="36" t="str">
        <f aca="true">IF(COUNTA(A107:C107,E107:J107)=0,"",IF(B107="","Preencha a tarefa",IF(OR(C107="Concluída",C107="Não se aplica"),C107,IF(AND(C107&lt;&gt;"Pendente",C107&lt;&gt;"Em andamento"),"Escolha uma situação",IF(A107="","Sem vencimento",IF(NOT(ISNUMBER(A107)),"Confira a data",IF(A107&lt;TODAY(),"Vencida",IF(A107&lt;=TODAY()+7,"Próximos 7 dias","Pendente"))))))))</f>
        <v/>
      </c>
      <c r="E107" s="35"/>
      <c r="F107" s="35"/>
      <c r="G107" s="35"/>
      <c r="H107" s="35"/>
      <c r="I107" s="44"/>
      <c r="J107" s="35"/>
    </row>
    <row r="108" customFormat="false" ht="25" hidden="false" customHeight="true" outlineLevel="0" collapsed="false">
      <c r="A108" s="44"/>
      <c r="B108" s="35"/>
      <c r="C108" s="35"/>
      <c r="D108" s="36" t="str">
        <f aca="true">IF(COUNTA(A108:C108,E108:J108)=0,"",IF(B108="","Preencha a tarefa",IF(OR(C108="Concluída",C108="Não se aplica"),C108,IF(AND(C108&lt;&gt;"Pendente",C108&lt;&gt;"Em andamento"),"Escolha uma situação",IF(A108="","Sem vencimento",IF(NOT(ISNUMBER(A108)),"Confira a data",IF(A108&lt;TODAY(),"Vencida",IF(A108&lt;=TODAY()+7,"Próximos 7 dias","Pendente"))))))))</f>
        <v/>
      </c>
      <c r="E108" s="35"/>
      <c r="F108" s="35"/>
      <c r="G108" s="35"/>
      <c r="H108" s="35"/>
      <c r="I108" s="44"/>
      <c r="J108" s="35"/>
    </row>
    <row r="109" customFormat="false" ht="25" hidden="false" customHeight="true" outlineLevel="0" collapsed="false">
      <c r="A109" s="44"/>
      <c r="B109" s="35"/>
      <c r="C109" s="35"/>
      <c r="D109" s="36" t="str">
        <f aca="true">IF(COUNTA(A109:C109,E109:J109)=0,"",IF(B109="","Preencha a tarefa",IF(OR(C109="Concluída",C109="Não se aplica"),C109,IF(AND(C109&lt;&gt;"Pendente",C109&lt;&gt;"Em andamento"),"Escolha uma situação",IF(A109="","Sem vencimento",IF(NOT(ISNUMBER(A109)),"Confira a data",IF(A109&lt;TODAY(),"Vencida",IF(A109&lt;=TODAY()+7,"Próximos 7 dias","Pendente"))))))))</f>
        <v/>
      </c>
      <c r="E109" s="35"/>
      <c r="F109" s="35"/>
      <c r="G109" s="35"/>
      <c r="H109" s="35"/>
      <c r="I109" s="44"/>
      <c r="J109" s="35"/>
    </row>
    <row r="110" customFormat="false" ht="25" hidden="false" customHeight="true" outlineLevel="0" collapsed="false">
      <c r="A110" s="44"/>
      <c r="B110" s="35"/>
      <c r="C110" s="35"/>
      <c r="D110" s="36" t="str">
        <f aca="true">IF(COUNTA(A110:C110,E110:J110)=0,"",IF(B110="","Preencha a tarefa",IF(OR(C110="Concluída",C110="Não se aplica"),C110,IF(AND(C110&lt;&gt;"Pendente",C110&lt;&gt;"Em andamento"),"Escolha uma situação",IF(A110="","Sem vencimento",IF(NOT(ISNUMBER(A110)),"Confira a data",IF(A110&lt;TODAY(),"Vencida",IF(A110&lt;=TODAY()+7,"Próximos 7 dias","Pendente"))))))))</f>
        <v/>
      </c>
      <c r="E110" s="35"/>
      <c r="F110" s="35"/>
      <c r="G110" s="35"/>
      <c r="H110" s="35"/>
      <c r="I110" s="44"/>
      <c r="J110" s="35"/>
    </row>
    <row r="111" customFormat="false" ht="25" hidden="false" customHeight="true" outlineLevel="0" collapsed="false">
      <c r="A111" s="44"/>
      <c r="B111" s="35"/>
      <c r="C111" s="35"/>
      <c r="D111" s="36" t="str">
        <f aca="true">IF(COUNTA(A111:C111,E111:J111)=0,"",IF(B111="","Preencha a tarefa",IF(OR(C111="Concluída",C111="Não se aplica"),C111,IF(AND(C111&lt;&gt;"Pendente",C111&lt;&gt;"Em andamento"),"Escolha uma situação",IF(A111="","Sem vencimento",IF(NOT(ISNUMBER(A111)),"Confira a data",IF(A111&lt;TODAY(),"Vencida",IF(A111&lt;=TODAY()+7,"Próximos 7 dias","Pendente"))))))))</f>
        <v/>
      </c>
      <c r="E111" s="35"/>
      <c r="F111" s="35"/>
      <c r="G111" s="35"/>
      <c r="H111" s="35"/>
      <c r="I111" s="44"/>
      <c r="J111" s="35"/>
    </row>
    <row r="112" customFormat="false" ht="25" hidden="false" customHeight="true" outlineLevel="0" collapsed="false">
      <c r="A112" s="44"/>
      <c r="B112" s="35"/>
      <c r="C112" s="35"/>
      <c r="D112" s="36" t="str">
        <f aca="true">IF(COUNTA(A112:C112,E112:J112)=0,"",IF(B112="","Preencha a tarefa",IF(OR(C112="Concluída",C112="Não se aplica"),C112,IF(AND(C112&lt;&gt;"Pendente",C112&lt;&gt;"Em andamento"),"Escolha uma situação",IF(A112="","Sem vencimento",IF(NOT(ISNUMBER(A112)),"Confira a data",IF(A112&lt;TODAY(),"Vencida",IF(A112&lt;=TODAY()+7,"Próximos 7 dias","Pendente"))))))))</f>
        <v/>
      </c>
      <c r="E112" s="35"/>
      <c r="F112" s="35"/>
      <c r="G112" s="35"/>
      <c r="H112" s="35"/>
      <c r="I112" s="44"/>
      <c r="J112" s="35"/>
    </row>
    <row r="113" customFormat="false" ht="25" hidden="false" customHeight="true" outlineLevel="0" collapsed="false">
      <c r="A113" s="44"/>
      <c r="B113" s="35"/>
      <c r="C113" s="35"/>
      <c r="D113" s="36" t="str">
        <f aca="true">IF(COUNTA(A113:C113,E113:J113)=0,"",IF(B113="","Preencha a tarefa",IF(OR(C113="Concluída",C113="Não se aplica"),C113,IF(AND(C113&lt;&gt;"Pendente",C113&lt;&gt;"Em andamento"),"Escolha uma situação",IF(A113="","Sem vencimento",IF(NOT(ISNUMBER(A113)),"Confira a data",IF(A113&lt;TODAY(),"Vencida",IF(A113&lt;=TODAY()+7,"Próximos 7 dias","Pendente"))))))))</f>
        <v/>
      </c>
      <c r="E113" s="35"/>
      <c r="F113" s="35"/>
      <c r="G113" s="35"/>
      <c r="H113" s="35"/>
      <c r="I113" s="44"/>
      <c r="J113" s="35"/>
    </row>
    <row r="114" customFormat="false" ht="25" hidden="false" customHeight="true" outlineLevel="0" collapsed="false">
      <c r="A114" s="44"/>
      <c r="B114" s="35"/>
      <c r="C114" s="35"/>
      <c r="D114" s="36" t="str">
        <f aca="true">IF(COUNTA(A114:C114,E114:J114)=0,"",IF(B114="","Preencha a tarefa",IF(OR(C114="Concluída",C114="Não se aplica"),C114,IF(AND(C114&lt;&gt;"Pendente",C114&lt;&gt;"Em andamento"),"Escolha uma situação",IF(A114="","Sem vencimento",IF(NOT(ISNUMBER(A114)),"Confira a data",IF(A114&lt;TODAY(),"Vencida",IF(A114&lt;=TODAY()+7,"Próximos 7 dias","Pendente"))))))))</f>
        <v/>
      </c>
      <c r="E114" s="35"/>
      <c r="F114" s="35"/>
      <c r="G114" s="35"/>
      <c r="H114" s="35"/>
      <c r="I114" s="44"/>
      <c r="J114" s="35"/>
    </row>
    <row r="115" customFormat="false" ht="25" hidden="false" customHeight="true" outlineLevel="0" collapsed="false">
      <c r="A115" s="44"/>
      <c r="B115" s="35"/>
      <c r="C115" s="35"/>
      <c r="D115" s="36" t="str">
        <f aca="true">IF(COUNTA(A115:C115,E115:J115)=0,"",IF(B115="","Preencha a tarefa",IF(OR(C115="Concluída",C115="Não se aplica"),C115,IF(AND(C115&lt;&gt;"Pendente",C115&lt;&gt;"Em andamento"),"Escolha uma situação",IF(A115="","Sem vencimento",IF(NOT(ISNUMBER(A115)),"Confira a data",IF(A115&lt;TODAY(),"Vencida",IF(A115&lt;=TODAY()+7,"Próximos 7 dias","Pendente"))))))))</f>
        <v/>
      </c>
      <c r="E115" s="35"/>
      <c r="F115" s="35"/>
      <c r="G115" s="35"/>
      <c r="H115" s="35"/>
      <c r="I115" s="44"/>
      <c r="J115" s="35"/>
    </row>
    <row r="116" customFormat="false" ht="25" hidden="false" customHeight="true" outlineLevel="0" collapsed="false">
      <c r="A116" s="44"/>
      <c r="B116" s="35"/>
      <c r="C116" s="35"/>
      <c r="D116" s="36" t="str">
        <f aca="true">IF(COUNTA(A116:C116,E116:J116)=0,"",IF(B116="","Preencha a tarefa",IF(OR(C116="Concluída",C116="Não se aplica"),C116,IF(AND(C116&lt;&gt;"Pendente",C116&lt;&gt;"Em andamento"),"Escolha uma situação",IF(A116="","Sem vencimento",IF(NOT(ISNUMBER(A116)),"Confira a data",IF(A116&lt;TODAY(),"Vencida",IF(A116&lt;=TODAY()+7,"Próximos 7 dias","Pendente"))))))))</f>
        <v/>
      </c>
      <c r="E116" s="35"/>
      <c r="F116" s="35"/>
      <c r="G116" s="35"/>
      <c r="H116" s="35"/>
      <c r="I116" s="44"/>
      <c r="J116" s="35"/>
    </row>
    <row r="117" customFormat="false" ht="25" hidden="false" customHeight="true" outlineLevel="0" collapsed="false">
      <c r="A117" s="44"/>
      <c r="B117" s="35"/>
      <c r="C117" s="35"/>
      <c r="D117" s="36" t="str">
        <f aca="true">IF(COUNTA(A117:C117,E117:J117)=0,"",IF(B117="","Preencha a tarefa",IF(OR(C117="Concluída",C117="Não se aplica"),C117,IF(AND(C117&lt;&gt;"Pendente",C117&lt;&gt;"Em andamento"),"Escolha uma situação",IF(A117="","Sem vencimento",IF(NOT(ISNUMBER(A117)),"Confira a data",IF(A117&lt;TODAY(),"Vencida",IF(A117&lt;=TODAY()+7,"Próximos 7 dias","Pendente"))))))))</f>
        <v/>
      </c>
      <c r="E117" s="35"/>
      <c r="F117" s="35"/>
      <c r="G117" s="35"/>
      <c r="H117" s="35"/>
      <c r="I117" s="44"/>
      <c r="J117" s="35"/>
    </row>
    <row r="118" customFormat="false" ht="25" hidden="false" customHeight="true" outlineLevel="0" collapsed="false">
      <c r="A118" s="44"/>
      <c r="B118" s="35"/>
      <c r="C118" s="35"/>
      <c r="D118" s="36" t="str">
        <f aca="true">IF(COUNTA(A118:C118,E118:J118)=0,"",IF(B118="","Preencha a tarefa",IF(OR(C118="Concluída",C118="Não se aplica"),C118,IF(AND(C118&lt;&gt;"Pendente",C118&lt;&gt;"Em andamento"),"Escolha uma situação",IF(A118="","Sem vencimento",IF(NOT(ISNUMBER(A118)),"Confira a data",IF(A118&lt;TODAY(),"Vencida",IF(A118&lt;=TODAY()+7,"Próximos 7 dias","Pendente"))))))))</f>
        <v/>
      </c>
      <c r="E118" s="35"/>
      <c r="F118" s="35"/>
      <c r="G118" s="35"/>
      <c r="H118" s="35"/>
      <c r="I118" s="44"/>
      <c r="J118" s="35"/>
    </row>
    <row r="119" customFormat="false" ht="25" hidden="false" customHeight="true" outlineLevel="0" collapsed="false">
      <c r="A119" s="44"/>
      <c r="B119" s="35"/>
      <c r="C119" s="35"/>
      <c r="D119" s="36" t="str">
        <f aca="true">IF(COUNTA(A119:C119,E119:J119)=0,"",IF(B119="","Preencha a tarefa",IF(OR(C119="Concluída",C119="Não se aplica"),C119,IF(AND(C119&lt;&gt;"Pendente",C119&lt;&gt;"Em andamento"),"Escolha uma situação",IF(A119="","Sem vencimento",IF(NOT(ISNUMBER(A119)),"Confira a data",IF(A119&lt;TODAY(),"Vencida",IF(A119&lt;=TODAY()+7,"Próximos 7 dias","Pendente"))))))))</f>
        <v/>
      </c>
      <c r="E119" s="35"/>
      <c r="F119" s="35"/>
      <c r="G119" s="35"/>
      <c r="H119" s="35"/>
      <c r="I119" s="44"/>
      <c r="J119" s="35"/>
    </row>
    <row r="120" customFormat="false" ht="25" hidden="false" customHeight="true" outlineLevel="0" collapsed="false">
      <c r="A120" s="44"/>
      <c r="B120" s="35"/>
      <c r="C120" s="35"/>
      <c r="D120" s="36" t="str">
        <f aca="true">IF(COUNTA(A120:C120,E120:J120)=0,"",IF(B120="","Preencha a tarefa",IF(OR(C120="Concluída",C120="Não se aplica"),C120,IF(AND(C120&lt;&gt;"Pendente",C120&lt;&gt;"Em andamento"),"Escolha uma situação",IF(A120="","Sem vencimento",IF(NOT(ISNUMBER(A120)),"Confira a data",IF(A120&lt;TODAY(),"Vencida",IF(A120&lt;=TODAY()+7,"Próximos 7 dias","Pendente"))))))))</f>
        <v/>
      </c>
      <c r="E120" s="35"/>
      <c r="F120" s="35"/>
      <c r="G120" s="35"/>
      <c r="H120" s="35"/>
      <c r="I120" s="44"/>
      <c r="J120" s="35"/>
    </row>
    <row r="121" customFormat="false" ht="25" hidden="false" customHeight="true" outlineLevel="0" collapsed="false">
      <c r="A121" s="44"/>
      <c r="B121" s="35"/>
      <c r="C121" s="35"/>
      <c r="D121" s="36" t="str">
        <f aca="true">IF(COUNTA(A121:C121,E121:J121)=0,"",IF(B121="","Preencha a tarefa",IF(OR(C121="Concluída",C121="Não se aplica"),C121,IF(AND(C121&lt;&gt;"Pendente",C121&lt;&gt;"Em andamento"),"Escolha uma situação",IF(A121="","Sem vencimento",IF(NOT(ISNUMBER(A121)),"Confira a data",IF(A121&lt;TODAY(),"Vencida",IF(A121&lt;=TODAY()+7,"Próximos 7 dias","Pendente"))))))))</f>
        <v/>
      </c>
      <c r="E121" s="35"/>
      <c r="F121" s="35"/>
      <c r="G121" s="35"/>
      <c r="H121" s="35"/>
      <c r="I121" s="44"/>
      <c r="J121" s="35"/>
    </row>
    <row r="122" customFormat="false" ht="25" hidden="false" customHeight="true" outlineLevel="0" collapsed="false">
      <c r="A122" s="44"/>
      <c r="B122" s="35"/>
      <c r="C122" s="35"/>
      <c r="D122" s="36" t="str">
        <f aca="true">IF(COUNTA(A122:C122,E122:J122)=0,"",IF(B122="","Preencha a tarefa",IF(OR(C122="Concluída",C122="Não se aplica"),C122,IF(AND(C122&lt;&gt;"Pendente",C122&lt;&gt;"Em andamento"),"Escolha uma situação",IF(A122="","Sem vencimento",IF(NOT(ISNUMBER(A122)),"Confira a data",IF(A122&lt;TODAY(),"Vencida",IF(A122&lt;=TODAY()+7,"Próximos 7 dias","Pendente"))))))))</f>
        <v/>
      </c>
      <c r="E122" s="35"/>
      <c r="F122" s="35"/>
      <c r="G122" s="35"/>
      <c r="H122" s="35"/>
      <c r="I122" s="44"/>
      <c r="J122" s="35"/>
    </row>
    <row r="123" customFormat="false" ht="25" hidden="false" customHeight="true" outlineLevel="0" collapsed="false">
      <c r="A123" s="44"/>
      <c r="B123" s="35"/>
      <c r="C123" s="35"/>
      <c r="D123" s="36" t="str">
        <f aca="true">IF(COUNTA(A123:C123,E123:J123)=0,"",IF(B123="","Preencha a tarefa",IF(OR(C123="Concluída",C123="Não se aplica"),C123,IF(AND(C123&lt;&gt;"Pendente",C123&lt;&gt;"Em andamento"),"Escolha uma situação",IF(A123="","Sem vencimento",IF(NOT(ISNUMBER(A123)),"Confira a data",IF(A123&lt;TODAY(),"Vencida",IF(A123&lt;=TODAY()+7,"Próximos 7 dias","Pendente"))))))))</f>
        <v/>
      </c>
      <c r="E123" s="35"/>
      <c r="F123" s="35"/>
      <c r="G123" s="35"/>
      <c r="H123" s="35"/>
      <c r="I123" s="44"/>
      <c r="J123" s="35"/>
    </row>
    <row r="124" customFormat="false" ht="25" hidden="false" customHeight="true" outlineLevel="0" collapsed="false">
      <c r="A124" s="44"/>
      <c r="B124" s="35"/>
      <c r="C124" s="35"/>
      <c r="D124" s="36" t="str">
        <f aca="true">IF(COUNTA(A124:C124,E124:J124)=0,"",IF(B124="","Preencha a tarefa",IF(OR(C124="Concluída",C124="Não se aplica"),C124,IF(AND(C124&lt;&gt;"Pendente",C124&lt;&gt;"Em andamento"),"Escolha uma situação",IF(A124="","Sem vencimento",IF(NOT(ISNUMBER(A124)),"Confira a data",IF(A124&lt;TODAY(),"Vencida",IF(A124&lt;=TODAY()+7,"Próximos 7 dias","Pendente"))))))))</f>
        <v/>
      </c>
      <c r="E124" s="35"/>
      <c r="F124" s="35"/>
      <c r="G124" s="35"/>
      <c r="H124" s="35"/>
      <c r="I124" s="44"/>
      <c r="J124" s="35"/>
    </row>
    <row r="125" customFormat="false" ht="25" hidden="false" customHeight="true" outlineLevel="0" collapsed="false">
      <c r="A125" s="44"/>
      <c r="B125" s="35"/>
      <c r="C125" s="35"/>
      <c r="D125" s="36" t="str">
        <f aca="true">IF(COUNTA(A125:C125,E125:J125)=0,"",IF(B125="","Preencha a tarefa",IF(OR(C125="Concluída",C125="Não se aplica"),C125,IF(AND(C125&lt;&gt;"Pendente",C125&lt;&gt;"Em andamento"),"Escolha uma situação",IF(A125="","Sem vencimento",IF(NOT(ISNUMBER(A125)),"Confira a data",IF(A125&lt;TODAY(),"Vencida",IF(A125&lt;=TODAY()+7,"Próximos 7 dias","Pendente"))))))))</f>
        <v/>
      </c>
      <c r="E125" s="35"/>
      <c r="F125" s="35"/>
      <c r="G125" s="35"/>
      <c r="H125" s="35"/>
      <c r="I125" s="44"/>
      <c r="J125" s="35"/>
    </row>
    <row r="126" customFormat="false" ht="25" hidden="false" customHeight="true" outlineLevel="0" collapsed="false">
      <c r="A126" s="44"/>
      <c r="B126" s="35"/>
      <c r="C126" s="35"/>
      <c r="D126" s="36" t="str">
        <f aca="true">IF(COUNTA(A126:C126,E126:J126)=0,"",IF(B126="","Preencha a tarefa",IF(OR(C126="Concluída",C126="Não se aplica"),C126,IF(AND(C126&lt;&gt;"Pendente",C126&lt;&gt;"Em andamento"),"Escolha uma situação",IF(A126="","Sem vencimento",IF(NOT(ISNUMBER(A126)),"Confira a data",IF(A126&lt;TODAY(),"Vencida",IF(A126&lt;=TODAY()+7,"Próximos 7 dias","Pendente"))))))))</f>
        <v/>
      </c>
      <c r="E126" s="35"/>
      <c r="F126" s="35"/>
      <c r="G126" s="35"/>
      <c r="H126" s="35"/>
      <c r="I126" s="44"/>
      <c r="J126" s="35"/>
    </row>
    <row r="127" customFormat="false" ht="25" hidden="false" customHeight="true" outlineLevel="0" collapsed="false">
      <c r="A127" s="44"/>
      <c r="B127" s="35"/>
      <c r="C127" s="35"/>
      <c r="D127" s="36" t="str">
        <f aca="true">IF(COUNTA(A127:C127,E127:J127)=0,"",IF(B127="","Preencha a tarefa",IF(OR(C127="Concluída",C127="Não se aplica"),C127,IF(AND(C127&lt;&gt;"Pendente",C127&lt;&gt;"Em andamento"),"Escolha uma situação",IF(A127="","Sem vencimento",IF(NOT(ISNUMBER(A127)),"Confira a data",IF(A127&lt;TODAY(),"Vencida",IF(A127&lt;=TODAY()+7,"Próximos 7 dias","Pendente"))))))))</f>
        <v/>
      </c>
      <c r="E127" s="35"/>
      <c r="F127" s="35"/>
      <c r="G127" s="35"/>
      <c r="H127" s="35"/>
      <c r="I127" s="44"/>
      <c r="J127" s="35"/>
    </row>
    <row r="128" customFormat="false" ht="25" hidden="false" customHeight="true" outlineLevel="0" collapsed="false">
      <c r="A128" s="44"/>
      <c r="B128" s="35"/>
      <c r="C128" s="35"/>
      <c r="D128" s="36" t="str">
        <f aca="true">IF(COUNTA(A128:C128,E128:J128)=0,"",IF(B128="","Preencha a tarefa",IF(OR(C128="Concluída",C128="Não se aplica"),C128,IF(AND(C128&lt;&gt;"Pendente",C128&lt;&gt;"Em andamento"),"Escolha uma situação",IF(A128="","Sem vencimento",IF(NOT(ISNUMBER(A128)),"Confira a data",IF(A128&lt;TODAY(),"Vencida",IF(A128&lt;=TODAY()+7,"Próximos 7 dias","Pendente"))))))))</f>
        <v/>
      </c>
      <c r="E128" s="35"/>
      <c r="F128" s="35"/>
      <c r="G128" s="35"/>
      <c r="H128" s="35"/>
      <c r="I128" s="44"/>
      <c r="J128" s="35"/>
    </row>
    <row r="129" customFormat="false" ht="25" hidden="false" customHeight="true" outlineLevel="0" collapsed="false">
      <c r="A129" s="44"/>
      <c r="B129" s="35"/>
      <c r="C129" s="35"/>
      <c r="D129" s="36" t="str">
        <f aca="true">IF(COUNTA(A129:C129,E129:J129)=0,"",IF(B129="","Preencha a tarefa",IF(OR(C129="Concluída",C129="Não se aplica"),C129,IF(AND(C129&lt;&gt;"Pendente",C129&lt;&gt;"Em andamento"),"Escolha uma situação",IF(A129="","Sem vencimento",IF(NOT(ISNUMBER(A129)),"Confira a data",IF(A129&lt;TODAY(),"Vencida",IF(A129&lt;=TODAY()+7,"Próximos 7 dias","Pendente"))))))))</f>
        <v/>
      </c>
      <c r="E129" s="35"/>
      <c r="F129" s="35"/>
      <c r="G129" s="35"/>
      <c r="H129" s="35"/>
      <c r="I129" s="44"/>
      <c r="J129" s="35"/>
    </row>
    <row r="130" customFormat="false" ht="25" hidden="false" customHeight="true" outlineLevel="0" collapsed="false">
      <c r="A130" s="44"/>
      <c r="B130" s="35"/>
      <c r="C130" s="35"/>
      <c r="D130" s="36" t="str">
        <f aca="true">IF(COUNTA(A130:C130,E130:J130)=0,"",IF(B130="","Preencha a tarefa",IF(OR(C130="Concluída",C130="Não se aplica"),C130,IF(AND(C130&lt;&gt;"Pendente",C130&lt;&gt;"Em andamento"),"Escolha uma situação",IF(A130="","Sem vencimento",IF(NOT(ISNUMBER(A130)),"Confira a data",IF(A130&lt;TODAY(),"Vencida",IF(A130&lt;=TODAY()+7,"Próximos 7 dias","Pendente"))))))))</f>
        <v/>
      </c>
      <c r="E130" s="35"/>
      <c r="F130" s="35"/>
      <c r="G130" s="35"/>
      <c r="H130" s="35"/>
      <c r="I130" s="44"/>
      <c r="J130" s="35"/>
    </row>
    <row r="131" customFormat="false" ht="25" hidden="false" customHeight="true" outlineLevel="0" collapsed="false">
      <c r="A131" s="44"/>
      <c r="B131" s="35"/>
      <c r="C131" s="35"/>
      <c r="D131" s="36" t="str">
        <f aca="true">IF(COUNTA(A131:C131,E131:J131)=0,"",IF(B131="","Preencha a tarefa",IF(OR(C131="Concluída",C131="Não se aplica"),C131,IF(AND(C131&lt;&gt;"Pendente",C131&lt;&gt;"Em andamento"),"Escolha uma situação",IF(A131="","Sem vencimento",IF(NOT(ISNUMBER(A131)),"Confira a data",IF(A131&lt;TODAY(),"Vencida",IF(A131&lt;=TODAY()+7,"Próximos 7 dias","Pendente"))))))))</f>
        <v/>
      </c>
      <c r="E131" s="35"/>
      <c r="F131" s="35"/>
      <c r="G131" s="35"/>
      <c r="H131" s="35"/>
      <c r="I131" s="44"/>
      <c r="J131" s="35"/>
    </row>
    <row r="132" customFormat="false" ht="25" hidden="false" customHeight="true" outlineLevel="0" collapsed="false">
      <c r="A132" s="44"/>
      <c r="B132" s="35"/>
      <c r="C132" s="35"/>
      <c r="D132" s="36" t="str">
        <f aca="true">IF(COUNTA(A132:C132,E132:J132)=0,"",IF(B132="","Preencha a tarefa",IF(OR(C132="Concluída",C132="Não se aplica"),C132,IF(AND(C132&lt;&gt;"Pendente",C132&lt;&gt;"Em andamento"),"Escolha uma situação",IF(A132="","Sem vencimento",IF(NOT(ISNUMBER(A132)),"Confira a data",IF(A132&lt;TODAY(),"Vencida",IF(A132&lt;=TODAY()+7,"Próximos 7 dias","Pendente"))))))))</f>
        <v/>
      </c>
      <c r="E132" s="35"/>
      <c r="F132" s="35"/>
      <c r="G132" s="35"/>
      <c r="H132" s="35"/>
      <c r="I132" s="44"/>
      <c r="J132" s="35"/>
    </row>
    <row r="133" customFormat="false" ht="25" hidden="false" customHeight="true" outlineLevel="0" collapsed="false">
      <c r="A133" s="44"/>
      <c r="B133" s="35"/>
      <c r="C133" s="35"/>
      <c r="D133" s="36" t="str">
        <f aca="true">IF(COUNTA(A133:C133,E133:J133)=0,"",IF(B133="","Preencha a tarefa",IF(OR(C133="Concluída",C133="Não se aplica"),C133,IF(AND(C133&lt;&gt;"Pendente",C133&lt;&gt;"Em andamento"),"Escolha uma situação",IF(A133="","Sem vencimento",IF(NOT(ISNUMBER(A133)),"Confira a data",IF(A133&lt;TODAY(),"Vencida",IF(A133&lt;=TODAY()+7,"Próximos 7 dias","Pendente"))))))))</f>
        <v/>
      </c>
      <c r="E133" s="35"/>
      <c r="F133" s="35"/>
      <c r="G133" s="35"/>
      <c r="H133" s="35"/>
      <c r="I133" s="44"/>
      <c r="J133" s="35"/>
    </row>
    <row r="134" customFormat="false" ht="25" hidden="false" customHeight="true" outlineLevel="0" collapsed="false">
      <c r="A134" s="44"/>
      <c r="B134" s="35"/>
      <c r="C134" s="35"/>
      <c r="D134" s="36" t="str">
        <f aca="true">IF(COUNTA(A134:C134,E134:J134)=0,"",IF(B134="","Preencha a tarefa",IF(OR(C134="Concluída",C134="Não se aplica"),C134,IF(AND(C134&lt;&gt;"Pendente",C134&lt;&gt;"Em andamento"),"Escolha uma situação",IF(A134="","Sem vencimento",IF(NOT(ISNUMBER(A134)),"Confira a data",IF(A134&lt;TODAY(),"Vencida",IF(A134&lt;=TODAY()+7,"Próximos 7 dias","Pendente"))))))))</f>
        <v/>
      </c>
      <c r="E134" s="35"/>
      <c r="F134" s="35"/>
      <c r="G134" s="35"/>
      <c r="H134" s="35"/>
      <c r="I134" s="44"/>
      <c r="J134" s="35"/>
    </row>
    <row r="135" customFormat="false" ht="25" hidden="false" customHeight="true" outlineLevel="0" collapsed="false">
      <c r="A135" s="44"/>
      <c r="B135" s="35"/>
      <c r="C135" s="35"/>
      <c r="D135" s="36" t="str">
        <f aca="true">IF(COUNTA(A135:C135,E135:J135)=0,"",IF(B135="","Preencha a tarefa",IF(OR(C135="Concluída",C135="Não se aplica"),C135,IF(AND(C135&lt;&gt;"Pendente",C135&lt;&gt;"Em andamento"),"Escolha uma situação",IF(A135="","Sem vencimento",IF(NOT(ISNUMBER(A135)),"Confira a data",IF(A135&lt;TODAY(),"Vencida",IF(A135&lt;=TODAY()+7,"Próximos 7 dias","Pendente"))))))))</f>
        <v/>
      </c>
      <c r="E135" s="35"/>
      <c r="F135" s="35"/>
      <c r="G135" s="35"/>
      <c r="H135" s="35"/>
      <c r="I135" s="44"/>
      <c r="J135" s="35"/>
    </row>
    <row r="136" customFormat="false" ht="25" hidden="false" customHeight="true" outlineLevel="0" collapsed="false">
      <c r="A136" s="44"/>
      <c r="B136" s="35"/>
      <c r="C136" s="35"/>
      <c r="D136" s="36" t="str">
        <f aca="true">IF(COUNTA(A136:C136,E136:J136)=0,"",IF(B136="","Preencha a tarefa",IF(OR(C136="Concluída",C136="Não se aplica"),C136,IF(AND(C136&lt;&gt;"Pendente",C136&lt;&gt;"Em andamento"),"Escolha uma situação",IF(A136="","Sem vencimento",IF(NOT(ISNUMBER(A136)),"Confira a data",IF(A136&lt;TODAY(),"Vencida",IF(A136&lt;=TODAY()+7,"Próximos 7 dias","Pendente"))))))))</f>
        <v/>
      </c>
      <c r="E136" s="35"/>
      <c r="F136" s="35"/>
      <c r="G136" s="35"/>
      <c r="H136" s="35"/>
      <c r="I136" s="44"/>
      <c r="J136" s="35"/>
    </row>
    <row r="137" customFormat="false" ht="25" hidden="false" customHeight="true" outlineLevel="0" collapsed="false">
      <c r="A137" s="44"/>
      <c r="B137" s="35"/>
      <c r="C137" s="35"/>
      <c r="D137" s="36" t="str">
        <f aca="true">IF(COUNTA(A137:C137,E137:J137)=0,"",IF(B137="","Preencha a tarefa",IF(OR(C137="Concluída",C137="Não se aplica"),C137,IF(AND(C137&lt;&gt;"Pendente",C137&lt;&gt;"Em andamento"),"Escolha uma situação",IF(A137="","Sem vencimento",IF(NOT(ISNUMBER(A137)),"Confira a data",IF(A137&lt;TODAY(),"Vencida",IF(A137&lt;=TODAY()+7,"Próximos 7 dias","Pendente"))))))))</f>
        <v/>
      </c>
      <c r="E137" s="35"/>
      <c r="F137" s="35"/>
      <c r="G137" s="35"/>
      <c r="H137" s="35"/>
      <c r="I137" s="44"/>
      <c r="J137" s="35"/>
    </row>
    <row r="138" customFormat="false" ht="25" hidden="false" customHeight="true" outlineLevel="0" collapsed="false">
      <c r="A138" s="44"/>
      <c r="B138" s="35"/>
      <c r="C138" s="35"/>
      <c r="D138" s="36" t="str">
        <f aca="true">IF(COUNTA(A138:C138,E138:J138)=0,"",IF(B138="","Preencha a tarefa",IF(OR(C138="Concluída",C138="Não se aplica"),C138,IF(AND(C138&lt;&gt;"Pendente",C138&lt;&gt;"Em andamento"),"Escolha uma situação",IF(A138="","Sem vencimento",IF(NOT(ISNUMBER(A138)),"Confira a data",IF(A138&lt;TODAY(),"Vencida",IF(A138&lt;=TODAY()+7,"Próximos 7 dias","Pendente"))))))))</f>
        <v/>
      </c>
      <c r="E138" s="35"/>
      <c r="F138" s="35"/>
      <c r="G138" s="35"/>
      <c r="H138" s="35"/>
      <c r="I138" s="44"/>
      <c r="J138" s="35"/>
    </row>
    <row r="139" customFormat="false" ht="25" hidden="false" customHeight="true" outlineLevel="0" collapsed="false">
      <c r="A139" s="44"/>
      <c r="B139" s="35"/>
      <c r="C139" s="35"/>
      <c r="D139" s="36" t="str">
        <f aca="true">IF(COUNTA(A139:C139,E139:J139)=0,"",IF(B139="","Preencha a tarefa",IF(OR(C139="Concluída",C139="Não se aplica"),C139,IF(AND(C139&lt;&gt;"Pendente",C139&lt;&gt;"Em andamento"),"Escolha uma situação",IF(A139="","Sem vencimento",IF(NOT(ISNUMBER(A139)),"Confira a data",IF(A139&lt;TODAY(),"Vencida",IF(A139&lt;=TODAY()+7,"Próximos 7 dias","Pendente"))))))))</f>
        <v/>
      </c>
      <c r="E139" s="35"/>
      <c r="F139" s="35"/>
      <c r="G139" s="35"/>
      <c r="H139" s="35"/>
      <c r="I139" s="44"/>
      <c r="J139" s="35"/>
    </row>
    <row r="140" customFormat="false" ht="25" hidden="false" customHeight="true" outlineLevel="0" collapsed="false">
      <c r="A140" s="44"/>
      <c r="B140" s="35"/>
      <c r="C140" s="35"/>
      <c r="D140" s="36" t="str">
        <f aca="true">IF(COUNTA(A140:C140,E140:J140)=0,"",IF(B140="","Preencha a tarefa",IF(OR(C140="Concluída",C140="Não se aplica"),C140,IF(AND(C140&lt;&gt;"Pendente",C140&lt;&gt;"Em andamento"),"Escolha uma situação",IF(A140="","Sem vencimento",IF(NOT(ISNUMBER(A140)),"Confira a data",IF(A140&lt;TODAY(),"Vencida",IF(A140&lt;=TODAY()+7,"Próximos 7 dias","Pendente"))))))))</f>
        <v/>
      </c>
      <c r="E140" s="35"/>
      <c r="F140" s="35"/>
      <c r="G140" s="35"/>
      <c r="H140" s="35"/>
      <c r="I140" s="44"/>
      <c r="J140" s="35"/>
    </row>
    <row r="141" customFormat="false" ht="25" hidden="false" customHeight="true" outlineLevel="0" collapsed="false">
      <c r="A141" s="44"/>
      <c r="B141" s="35"/>
      <c r="C141" s="35"/>
      <c r="D141" s="36" t="str">
        <f aca="true">IF(COUNTA(A141:C141,E141:J141)=0,"",IF(B141="","Preencha a tarefa",IF(OR(C141="Concluída",C141="Não se aplica"),C141,IF(AND(C141&lt;&gt;"Pendente",C141&lt;&gt;"Em andamento"),"Escolha uma situação",IF(A141="","Sem vencimento",IF(NOT(ISNUMBER(A141)),"Confira a data",IF(A141&lt;TODAY(),"Vencida",IF(A141&lt;=TODAY()+7,"Próximos 7 dias","Pendente"))))))))</f>
        <v/>
      </c>
      <c r="E141" s="35"/>
      <c r="F141" s="35"/>
      <c r="G141" s="35"/>
      <c r="H141" s="35"/>
      <c r="I141" s="44"/>
      <c r="J141" s="35"/>
    </row>
    <row r="142" customFormat="false" ht="25" hidden="false" customHeight="true" outlineLevel="0" collapsed="false">
      <c r="A142" s="44"/>
      <c r="B142" s="35"/>
      <c r="C142" s="35"/>
      <c r="D142" s="36" t="str">
        <f aca="true">IF(COUNTA(A142:C142,E142:J142)=0,"",IF(B142="","Preencha a tarefa",IF(OR(C142="Concluída",C142="Não se aplica"),C142,IF(AND(C142&lt;&gt;"Pendente",C142&lt;&gt;"Em andamento"),"Escolha uma situação",IF(A142="","Sem vencimento",IF(NOT(ISNUMBER(A142)),"Confira a data",IF(A142&lt;TODAY(),"Vencida",IF(A142&lt;=TODAY()+7,"Próximos 7 dias","Pendente"))))))))</f>
        <v/>
      </c>
      <c r="E142" s="35"/>
      <c r="F142" s="35"/>
      <c r="G142" s="35"/>
      <c r="H142" s="35"/>
      <c r="I142" s="44"/>
      <c r="J142" s="35"/>
    </row>
    <row r="143" customFormat="false" ht="25" hidden="false" customHeight="true" outlineLevel="0" collapsed="false">
      <c r="A143" s="44"/>
      <c r="B143" s="35"/>
      <c r="C143" s="35"/>
      <c r="D143" s="36" t="str">
        <f aca="true">IF(COUNTA(A143:C143,E143:J143)=0,"",IF(B143="","Preencha a tarefa",IF(OR(C143="Concluída",C143="Não se aplica"),C143,IF(AND(C143&lt;&gt;"Pendente",C143&lt;&gt;"Em andamento"),"Escolha uma situação",IF(A143="","Sem vencimento",IF(NOT(ISNUMBER(A143)),"Confira a data",IF(A143&lt;TODAY(),"Vencida",IF(A143&lt;=TODAY()+7,"Próximos 7 dias","Pendente"))))))))</f>
        <v/>
      </c>
      <c r="E143" s="35"/>
      <c r="F143" s="35"/>
      <c r="G143" s="35"/>
      <c r="H143" s="35"/>
      <c r="I143" s="44"/>
      <c r="J143" s="35"/>
    </row>
    <row r="144" customFormat="false" ht="25" hidden="false" customHeight="true" outlineLevel="0" collapsed="false">
      <c r="A144" s="44"/>
      <c r="B144" s="35"/>
      <c r="C144" s="35"/>
      <c r="D144" s="36" t="str">
        <f aca="true">IF(COUNTA(A144:C144,E144:J144)=0,"",IF(B144="","Preencha a tarefa",IF(OR(C144="Concluída",C144="Não se aplica"),C144,IF(AND(C144&lt;&gt;"Pendente",C144&lt;&gt;"Em andamento"),"Escolha uma situação",IF(A144="","Sem vencimento",IF(NOT(ISNUMBER(A144)),"Confira a data",IF(A144&lt;TODAY(),"Vencida",IF(A144&lt;=TODAY()+7,"Próximos 7 dias","Pendente"))))))))</f>
        <v/>
      </c>
      <c r="E144" s="35"/>
      <c r="F144" s="35"/>
      <c r="G144" s="35"/>
      <c r="H144" s="35"/>
      <c r="I144" s="44"/>
      <c r="J144" s="35"/>
    </row>
    <row r="145" customFormat="false" ht="25" hidden="false" customHeight="true" outlineLevel="0" collapsed="false">
      <c r="A145" s="44"/>
      <c r="B145" s="35"/>
      <c r="C145" s="35"/>
      <c r="D145" s="36" t="str">
        <f aca="true">IF(COUNTA(A145:C145,E145:J145)=0,"",IF(B145="","Preencha a tarefa",IF(OR(C145="Concluída",C145="Não se aplica"),C145,IF(AND(C145&lt;&gt;"Pendente",C145&lt;&gt;"Em andamento"),"Escolha uma situação",IF(A145="","Sem vencimento",IF(NOT(ISNUMBER(A145)),"Confira a data",IF(A145&lt;TODAY(),"Vencida",IF(A145&lt;=TODAY()+7,"Próximos 7 dias","Pendente"))))))))</f>
        <v/>
      </c>
      <c r="E145" s="35"/>
      <c r="F145" s="35"/>
      <c r="G145" s="35"/>
      <c r="H145" s="35"/>
      <c r="I145" s="44"/>
      <c r="J145" s="35"/>
    </row>
    <row r="146" customFormat="false" ht="25" hidden="false" customHeight="true" outlineLevel="0" collapsed="false">
      <c r="A146" s="44"/>
      <c r="B146" s="35"/>
      <c r="C146" s="35"/>
      <c r="D146" s="36" t="str">
        <f aca="true">IF(COUNTA(A146:C146,E146:J146)=0,"",IF(B146="","Preencha a tarefa",IF(OR(C146="Concluída",C146="Não se aplica"),C146,IF(AND(C146&lt;&gt;"Pendente",C146&lt;&gt;"Em andamento"),"Escolha uma situação",IF(A146="","Sem vencimento",IF(NOT(ISNUMBER(A146)),"Confira a data",IF(A146&lt;TODAY(),"Vencida",IF(A146&lt;=TODAY()+7,"Próximos 7 dias","Pendente"))))))))</f>
        <v/>
      </c>
      <c r="E146" s="35"/>
      <c r="F146" s="35"/>
      <c r="G146" s="35"/>
      <c r="H146" s="35"/>
      <c r="I146" s="44"/>
      <c r="J146" s="35"/>
    </row>
    <row r="147" customFormat="false" ht="25" hidden="false" customHeight="true" outlineLevel="0" collapsed="false">
      <c r="A147" s="44"/>
      <c r="B147" s="35"/>
      <c r="C147" s="35"/>
      <c r="D147" s="36" t="str">
        <f aca="true">IF(COUNTA(A147:C147,E147:J147)=0,"",IF(B147="","Preencha a tarefa",IF(OR(C147="Concluída",C147="Não se aplica"),C147,IF(AND(C147&lt;&gt;"Pendente",C147&lt;&gt;"Em andamento"),"Escolha uma situação",IF(A147="","Sem vencimento",IF(NOT(ISNUMBER(A147)),"Confira a data",IF(A147&lt;TODAY(),"Vencida",IF(A147&lt;=TODAY()+7,"Próximos 7 dias","Pendente"))))))))</f>
        <v/>
      </c>
      <c r="E147" s="35"/>
      <c r="F147" s="35"/>
      <c r="G147" s="35"/>
      <c r="H147" s="35"/>
      <c r="I147" s="44"/>
      <c r="J147" s="35"/>
    </row>
    <row r="148" customFormat="false" ht="25" hidden="false" customHeight="true" outlineLevel="0" collapsed="false">
      <c r="A148" s="44"/>
      <c r="B148" s="35"/>
      <c r="C148" s="35"/>
      <c r="D148" s="36" t="str">
        <f aca="true">IF(COUNTA(A148:C148,E148:J148)=0,"",IF(B148="","Preencha a tarefa",IF(OR(C148="Concluída",C148="Não se aplica"),C148,IF(AND(C148&lt;&gt;"Pendente",C148&lt;&gt;"Em andamento"),"Escolha uma situação",IF(A148="","Sem vencimento",IF(NOT(ISNUMBER(A148)),"Confira a data",IF(A148&lt;TODAY(),"Vencida",IF(A148&lt;=TODAY()+7,"Próximos 7 dias","Pendente"))))))))</f>
        <v/>
      </c>
      <c r="E148" s="35"/>
      <c r="F148" s="35"/>
      <c r="G148" s="35"/>
      <c r="H148" s="35"/>
      <c r="I148" s="44"/>
      <c r="J148" s="35"/>
    </row>
    <row r="149" customFormat="false" ht="25" hidden="false" customHeight="true" outlineLevel="0" collapsed="false">
      <c r="A149" s="44"/>
      <c r="B149" s="35"/>
      <c r="C149" s="35"/>
      <c r="D149" s="36" t="str">
        <f aca="true">IF(COUNTA(A149:C149,E149:J149)=0,"",IF(B149="","Preencha a tarefa",IF(OR(C149="Concluída",C149="Não se aplica"),C149,IF(AND(C149&lt;&gt;"Pendente",C149&lt;&gt;"Em andamento"),"Escolha uma situação",IF(A149="","Sem vencimento",IF(NOT(ISNUMBER(A149)),"Confira a data",IF(A149&lt;TODAY(),"Vencida",IF(A149&lt;=TODAY()+7,"Próximos 7 dias","Pendente"))))))))</f>
        <v/>
      </c>
      <c r="E149" s="35"/>
      <c r="F149" s="35"/>
      <c r="G149" s="35"/>
      <c r="H149" s="35"/>
      <c r="I149" s="44"/>
      <c r="J149" s="35"/>
    </row>
    <row r="150" customFormat="false" ht="25" hidden="false" customHeight="true" outlineLevel="0" collapsed="false">
      <c r="A150" s="44"/>
      <c r="B150" s="35"/>
      <c r="C150" s="35"/>
      <c r="D150" s="36" t="str">
        <f aca="true">IF(COUNTA(A150:C150,E150:J150)=0,"",IF(B150="","Preencha a tarefa",IF(OR(C150="Concluída",C150="Não se aplica"),C150,IF(AND(C150&lt;&gt;"Pendente",C150&lt;&gt;"Em andamento"),"Escolha uma situação",IF(A150="","Sem vencimento",IF(NOT(ISNUMBER(A150)),"Confira a data",IF(A150&lt;TODAY(),"Vencida",IF(A150&lt;=TODAY()+7,"Próximos 7 dias","Pendente"))))))))</f>
        <v/>
      </c>
      <c r="E150" s="35"/>
      <c r="F150" s="35"/>
      <c r="G150" s="35"/>
      <c r="H150" s="35"/>
      <c r="I150" s="44"/>
      <c r="J150" s="35"/>
    </row>
    <row r="151" customFormat="false" ht="25" hidden="false" customHeight="true" outlineLevel="0" collapsed="false">
      <c r="A151" s="44"/>
      <c r="B151" s="35"/>
      <c r="C151" s="35"/>
      <c r="D151" s="36" t="str">
        <f aca="true">IF(COUNTA(A151:C151,E151:J151)=0,"",IF(B151="","Preencha a tarefa",IF(OR(C151="Concluída",C151="Não se aplica"),C151,IF(AND(C151&lt;&gt;"Pendente",C151&lt;&gt;"Em andamento"),"Escolha uma situação",IF(A151="","Sem vencimento",IF(NOT(ISNUMBER(A151)),"Confira a data",IF(A151&lt;TODAY(),"Vencida",IF(A151&lt;=TODAY()+7,"Próximos 7 dias","Pendente"))))))))</f>
        <v/>
      </c>
      <c r="E151" s="35"/>
      <c r="F151" s="35"/>
      <c r="G151" s="35"/>
      <c r="H151" s="35"/>
      <c r="I151" s="44"/>
      <c r="J151" s="35"/>
    </row>
    <row r="152" customFormat="false" ht="25" hidden="false" customHeight="true" outlineLevel="0" collapsed="false">
      <c r="A152" s="44"/>
      <c r="B152" s="35"/>
      <c r="C152" s="35"/>
      <c r="D152" s="36" t="str">
        <f aca="true">IF(COUNTA(A152:C152,E152:J152)=0,"",IF(B152="","Preencha a tarefa",IF(OR(C152="Concluída",C152="Não se aplica"),C152,IF(AND(C152&lt;&gt;"Pendente",C152&lt;&gt;"Em andamento"),"Escolha uma situação",IF(A152="","Sem vencimento",IF(NOT(ISNUMBER(A152)),"Confira a data",IF(A152&lt;TODAY(),"Vencida",IF(A152&lt;=TODAY()+7,"Próximos 7 dias","Pendente"))))))))</f>
        <v/>
      </c>
      <c r="E152" s="35"/>
      <c r="F152" s="35"/>
      <c r="G152" s="35"/>
      <c r="H152" s="35"/>
      <c r="I152" s="44"/>
      <c r="J152" s="35"/>
    </row>
    <row r="153" customFormat="false" ht="25" hidden="false" customHeight="true" outlineLevel="0" collapsed="false">
      <c r="A153" s="44"/>
      <c r="B153" s="35"/>
      <c r="C153" s="35"/>
      <c r="D153" s="36" t="str">
        <f aca="true">IF(COUNTA(A153:C153,E153:J153)=0,"",IF(B153="","Preencha a tarefa",IF(OR(C153="Concluída",C153="Não se aplica"),C153,IF(AND(C153&lt;&gt;"Pendente",C153&lt;&gt;"Em andamento"),"Escolha uma situação",IF(A153="","Sem vencimento",IF(NOT(ISNUMBER(A153)),"Confira a data",IF(A153&lt;TODAY(),"Vencida",IF(A153&lt;=TODAY()+7,"Próximos 7 dias","Pendente"))))))))</f>
        <v/>
      </c>
      <c r="E153" s="35"/>
      <c r="F153" s="35"/>
      <c r="G153" s="35"/>
      <c r="H153" s="35"/>
      <c r="I153" s="44"/>
      <c r="J153" s="35"/>
    </row>
    <row r="154" customFormat="false" ht="25" hidden="false" customHeight="true" outlineLevel="0" collapsed="false">
      <c r="A154" s="44"/>
      <c r="B154" s="35"/>
      <c r="C154" s="35"/>
      <c r="D154" s="36" t="str">
        <f aca="true">IF(COUNTA(A154:C154,E154:J154)=0,"",IF(B154="","Preencha a tarefa",IF(OR(C154="Concluída",C154="Não se aplica"),C154,IF(AND(C154&lt;&gt;"Pendente",C154&lt;&gt;"Em andamento"),"Escolha uma situação",IF(A154="","Sem vencimento",IF(NOT(ISNUMBER(A154)),"Confira a data",IF(A154&lt;TODAY(),"Vencida",IF(A154&lt;=TODAY()+7,"Próximos 7 dias","Pendente"))))))))</f>
        <v/>
      </c>
      <c r="E154" s="35"/>
      <c r="F154" s="35"/>
      <c r="G154" s="35"/>
      <c r="H154" s="35"/>
      <c r="I154" s="44"/>
      <c r="J154" s="35"/>
    </row>
    <row r="155" customFormat="false" ht="25" hidden="false" customHeight="true" outlineLevel="0" collapsed="false">
      <c r="A155" s="44"/>
      <c r="B155" s="35"/>
      <c r="C155" s="35"/>
      <c r="D155" s="36" t="str">
        <f aca="true">IF(COUNTA(A155:C155,E155:J155)=0,"",IF(B155="","Preencha a tarefa",IF(OR(C155="Concluída",C155="Não se aplica"),C155,IF(AND(C155&lt;&gt;"Pendente",C155&lt;&gt;"Em andamento"),"Escolha uma situação",IF(A155="","Sem vencimento",IF(NOT(ISNUMBER(A155)),"Confira a data",IF(A155&lt;TODAY(),"Vencida",IF(A155&lt;=TODAY()+7,"Próximos 7 dias","Pendente"))))))))</f>
        <v/>
      </c>
      <c r="E155" s="35"/>
      <c r="F155" s="35"/>
      <c r="G155" s="35"/>
      <c r="H155" s="35"/>
      <c r="I155" s="44"/>
      <c r="J155" s="35"/>
    </row>
    <row r="156" customFormat="false" ht="25" hidden="false" customHeight="true" outlineLevel="0" collapsed="false">
      <c r="A156" s="44"/>
      <c r="B156" s="35"/>
      <c r="C156" s="35"/>
      <c r="D156" s="36" t="str">
        <f aca="true">IF(COUNTA(A156:C156,E156:J156)=0,"",IF(B156="","Preencha a tarefa",IF(OR(C156="Concluída",C156="Não se aplica"),C156,IF(AND(C156&lt;&gt;"Pendente",C156&lt;&gt;"Em andamento"),"Escolha uma situação",IF(A156="","Sem vencimento",IF(NOT(ISNUMBER(A156)),"Confira a data",IF(A156&lt;TODAY(),"Vencida",IF(A156&lt;=TODAY()+7,"Próximos 7 dias","Pendente"))))))))</f>
        <v/>
      </c>
      <c r="E156" s="35"/>
      <c r="F156" s="35"/>
      <c r="G156" s="35"/>
      <c r="H156" s="35"/>
      <c r="I156" s="44"/>
      <c r="J156" s="35"/>
    </row>
    <row r="157" customFormat="false" ht="25" hidden="false" customHeight="true" outlineLevel="0" collapsed="false">
      <c r="A157" s="44"/>
      <c r="B157" s="35"/>
      <c r="C157" s="35"/>
      <c r="D157" s="36" t="str">
        <f aca="true">IF(COUNTA(A157:C157,E157:J157)=0,"",IF(B157="","Preencha a tarefa",IF(OR(C157="Concluída",C157="Não se aplica"),C157,IF(AND(C157&lt;&gt;"Pendente",C157&lt;&gt;"Em andamento"),"Escolha uma situação",IF(A157="","Sem vencimento",IF(NOT(ISNUMBER(A157)),"Confira a data",IF(A157&lt;TODAY(),"Vencida",IF(A157&lt;=TODAY()+7,"Próximos 7 dias","Pendente"))))))))</f>
        <v/>
      </c>
      <c r="E157" s="35"/>
      <c r="F157" s="35"/>
      <c r="G157" s="35"/>
      <c r="H157" s="35"/>
      <c r="I157" s="44"/>
      <c r="J157" s="35"/>
    </row>
    <row r="158" customFormat="false" ht="25" hidden="false" customHeight="true" outlineLevel="0" collapsed="false">
      <c r="A158" s="44"/>
      <c r="B158" s="35"/>
      <c r="C158" s="35"/>
      <c r="D158" s="36" t="str">
        <f aca="true">IF(COUNTA(A158:C158,E158:J158)=0,"",IF(B158="","Preencha a tarefa",IF(OR(C158="Concluída",C158="Não se aplica"),C158,IF(AND(C158&lt;&gt;"Pendente",C158&lt;&gt;"Em andamento"),"Escolha uma situação",IF(A158="","Sem vencimento",IF(NOT(ISNUMBER(A158)),"Confira a data",IF(A158&lt;TODAY(),"Vencida",IF(A158&lt;=TODAY()+7,"Próximos 7 dias","Pendente"))))))))</f>
        <v/>
      </c>
      <c r="E158" s="35"/>
      <c r="F158" s="35"/>
      <c r="G158" s="35"/>
      <c r="H158" s="35"/>
      <c r="I158" s="44"/>
      <c r="J158" s="35"/>
    </row>
    <row r="159" customFormat="false" ht="25" hidden="false" customHeight="true" outlineLevel="0" collapsed="false">
      <c r="A159" s="44"/>
      <c r="B159" s="35"/>
      <c r="C159" s="35"/>
      <c r="D159" s="36" t="str">
        <f aca="true">IF(COUNTA(A159:C159,E159:J159)=0,"",IF(B159="","Preencha a tarefa",IF(OR(C159="Concluída",C159="Não se aplica"),C159,IF(AND(C159&lt;&gt;"Pendente",C159&lt;&gt;"Em andamento"),"Escolha uma situação",IF(A159="","Sem vencimento",IF(NOT(ISNUMBER(A159)),"Confira a data",IF(A159&lt;TODAY(),"Vencida",IF(A159&lt;=TODAY()+7,"Próximos 7 dias","Pendente"))))))))</f>
        <v/>
      </c>
      <c r="E159" s="35"/>
      <c r="F159" s="35"/>
      <c r="G159" s="35"/>
      <c r="H159" s="35"/>
      <c r="I159" s="44"/>
      <c r="J159" s="35"/>
    </row>
    <row r="160" customFormat="false" ht="25" hidden="false" customHeight="true" outlineLevel="0" collapsed="false">
      <c r="A160" s="44"/>
      <c r="B160" s="35"/>
      <c r="C160" s="35"/>
      <c r="D160" s="36" t="str">
        <f aca="true">IF(COUNTA(A160:C160,E160:J160)=0,"",IF(B160="","Preencha a tarefa",IF(OR(C160="Concluída",C160="Não se aplica"),C160,IF(AND(C160&lt;&gt;"Pendente",C160&lt;&gt;"Em andamento"),"Escolha uma situação",IF(A160="","Sem vencimento",IF(NOT(ISNUMBER(A160)),"Confira a data",IF(A160&lt;TODAY(),"Vencida",IF(A160&lt;=TODAY()+7,"Próximos 7 dias","Pendente"))))))))</f>
        <v/>
      </c>
      <c r="E160" s="35"/>
      <c r="F160" s="35"/>
      <c r="G160" s="35"/>
      <c r="H160" s="35"/>
      <c r="I160" s="44"/>
      <c r="J160" s="35"/>
    </row>
    <row r="161" customFormat="false" ht="25" hidden="false" customHeight="true" outlineLevel="0" collapsed="false">
      <c r="A161" s="44"/>
      <c r="B161" s="35"/>
      <c r="C161" s="35"/>
      <c r="D161" s="36" t="str">
        <f aca="true">IF(COUNTA(A161:C161,E161:J161)=0,"",IF(B161="","Preencha a tarefa",IF(OR(C161="Concluída",C161="Não se aplica"),C161,IF(AND(C161&lt;&gt;"Pendente",C161&lt;&gt;"Em andamento"),"Escolha uma situação",IF(A161="","Sem vencimento",IF(NOT(ISNUMBER(A161)),"Confira a data",IF(A161&lt;TODAY(),"Vencida",IF(A161&lt;=TODAY()+7,"Próximos 7 dias","Pendente"))))))))</f>
        <v/>
      </c>
      <c r="E161" s="35"/>
      <c r="F161" s="35"/>
      <c r="G161" s="35"/>
      <c r="H161" s="35"/>
      <c r="I161" s="44"/>
      <c r="J161" s="35"/>
    </row>
    <row r="162" customFormat="false" ht="25" hidden="false" customHeight="true" outlineLevel="0" collapsed="false">
      <c r="A162" s="44"/>
      <c r="B162" s="35"/>
      <c r="C162" s="35"/>
      <c r="D162" s="36" t="str">
        <f aca="true">IF(COUNTA(A162:C162,E162:J162)=0,"",IF(B162="","Preencha a tarefa",IF(OR(C162="Concluída",C162="Não se aplica"),C162,IF(AND(C162&lt;&gt;"Pendente",C162&lt;&gt;"Em andamento"),"Escolha uma situação",IF(A162="","Sem vencimento",IF(NOT(ISNUMBER(A162)),"Confira a data",IF(A162&lt;TODAY(),"Vencida",IF(A162&lt;=TODAY()+7,"Próximos 7 dias","Pendente"))))))))</f>
        <v/>
      </c>
      <c r="E162" s="35"/>
      <c r="F162" s="35"/>
      <c r="G162" s="35"/>
      <c r="H162" s="35"/>
      <c r="I162" s="44"/>
      <c r="J162" s="35"/>
    </row>
    <row r="163" customFormat="false" ht="25" hidden="false" customHeight="true" outlineLevel="0" collapsed="false">
      <c r="A163" s="44"/>
      <c r="B163" s="35"/>
      <c r="C163" s="35"/>
      <c r="D163" s="36" t="str">
        <f aca="true">IF(COUNTA(A163:C163,E163:J163)=0,"",IF(B163="","Preencha a tarefa",IF(OR(C163="Concluída",C163="Não se aplica"),C163,IF(AND(C163&lt;&gt;"Pendente",C163&lt;&gt;"Em andamento"),"Escolha uma situação",IF(A163="","Sem vencimento",IF(NOT(ISNUMBER(A163)),"Confira a data",IF(A163&lt;TODAY(),"Vencida",IF(A163&lt;=TODAY()+7,"Próximos 7 dias","Pendente"))))))))</f>
        <v/>
      </c>
      <c r="E163" s="35"/>
      <c r="F163" s="35"/>
      <c r="G163" s="35"/>
      <c r="H163" s="35"/>
      <c r="I163" s="44"/>
      <c r="J163" s="35"/>
    </row>
    <row r="164" customFormat="false" ht="25" hidden="false" customHeight="true" outlineLevel="0" collapsed="false">
      <c r="A164" s="44"/>
      <c r="B164" s="35"/>
      <c r="C164" s="35"/>
      <c r="D164" s="36" t="str">
        <f aca="true">IF(COUNTA(A164:C164,E164:J164)=0,"",IF(B164="","Preencha a tarefa",IF(OR(C164="Concluída",C164="Não se aplica"),C164,IF(AND(C164&lt;&gt;"Pendente",C164&lt;&gt;"Em andamento"),"Escolha uma situação",IF(A164="","Sem vencimento",IF(NOT(ISNUMBER(A164)),"Confira a data",IF(A164&lt;TODAY(),"Vencida",IF(A164&lt;=TODAY()+7,"Próximos 7 dias","Pendente"))))))))</f>
        <v/>
      </c>
      <c r="E164" s="35"/>
      <c r="F164" s="35"/>
      <c r="G164" s="35"/>
      <c r="H164" s="35"/>
      <c r="I164" s="44"/>
      <c r="J164" s="35"/>
    </row>
    <row r="165" customFormat="false" ht="25" hidden="false" customHeight="true" outlineLevel="0" collapsed="false">
      <c r="A165" s="44"/>
      <c r="B165" s="35"/>
      <c r="C165" s="35"/>
      <c r="D165" s="36" t="str">
        <f aca="true">IF(COUNTA(A165:C165,E165:J165)=0,"",IF(B165="","Preencha a tarefa",IF(OR(C165="Concluída",C165="Não se aplica"),C165,IF(AND(C165&lt;&gt;"Pendente",C165&lt;&gt;"Em andamento"),"Escolha uma situação",IF(A165="","Sem vencimento",IF(NOT(ISNUMBER(A165)),"Confira a data",IF(A165&lt;TODAY(),"Vencida",IF(A165&lt;=TODAY()+7,"Próximos 7 dias","Pendente"))))))))</f>
        <v/>
      </c>
      <c r="E165" s="35"/>
      <c r="F165" s="35"/>
      <c r="G165" s="35"/>
      <c r="H165" s="35"/>
      <c r="I165" s="44"/>
      <c r="J165" s="35"/>
    </row>
    <row r="166" customFormat="false" ht="25" hidden="false" customHeight="true" outlineLevel="0" collapsed="false">
      <c r="A166" s="44"/>
      <c r="B166" s="35"/>
      <c r="C166" s="35"/>
      <c r="D166" s="36" t="str">
        <f aca="true">IF(COUNTA(A166:C166,E166:J166)=0,"",IF(B166="","Preencha a tarefa",IF(OR(C166="Concluída",C166="Não se aplica"),C166,IF(AND(C166&lt;&gt;"Pendente",C166&lt;&gt;"Em andamento"),"Escolha uma situação",IF(A166="","Sem vencimento",IF(NOT(ISNUMBER(A166)),"Confira a data",IF(A166&lt;TODAY(),"Vencida",IF(A166&lt;=TODAY()+7,"Próximos 7 dias","Pendente"))))))))</f>
        <v/>
      </c>
      <c r="E166" s="35"/>
      <c r="F166" s="35"/>
      <c r="G166" s="35"/>
      <c r="H166" s="35"/>
      <c r="I166" s="44"/>
      <c r="J166" s="35"/>
    </row>
    <row r="167" customFormat="false" ht="25" hidden="false" customHeight="true" outlineLevel="0" collapsed="false">
      <c r="A167" s="44"/>
      <c r="B167" s="35"/>
      <c r="C167" s="35"/>
      <c r="D167" s="36" t="str">
        <f aca="true">IF(COUNTA(A167:C167,E167:J167)=0,"",IF(B167="","Preencha a tarefa",IF(OR(C167="Concluída",C167="Não se aplica"),C167,IF(AND(C167&lt;&gt;"Pendente",C167&lt;&gt;"Em andamento"),"Escolha uma situação",IF(A167="","Sem vencimento",IF(NOT(ISNUMBER(A167)),"Confira a data",IF(A167&lt;TODAY(),"Vencida",IF(A167&lt;=TODAY()+7,"Próximos 7 dias","Pendente"))))))))</f>
        <v/>
      </c>
      <c r="E167" s="35"/>
      <c r="F167" s="35"/>
      <c r="G167" s="35"/>
      <c r="H167" s="35"/>
      <c r="I167" s="44"/>
      <c r="J167" s="35"/>
    </row>
    <row r="168" customFormat="false" ht="25" hidden="false" customHeight="true" outlineLevel="0" collapsed="false">
      <c r="A168" s="44"/>
      <c r="B168" s="35"/>
      <c r="C168" s="35"/>
      <c r="D168" s="36" t="str">
        <f aca="true">IF(COUNTA(A168:C168,E168:J168)=0,"",IF(B168="","Preencha a tarefa",IF(OR(C168="Concluída",C168="Não se aplica"),C168,IF(AND(C168&lt;&gt;"Pendente",C168&lt;&gt;"Em andamento"),"Escolha uma situação",IF(A168="","Sem vencimento",IF(NOT(ISNUMBER(A168)),"Confira a data",IF(A168&lt;TODAY(),"Vencida",IF(A168&lt;=TODAY()+7,"Próximos 7 dias","Pendente"))))))))</f>
        <v/>
      </c>
      <c r="E168" s="35"/>
      <c r="F168" s="35"/>
      <c r="G168" s="35"/>
      <c r="H168" s="35"/>
      <c r="I168" s="44"/>
      <c r="J168" s="35"/>
    </row>
    <row r="169" customFormat="false" ht="25" hidden="false" customHeight="true" outlineLevel="0" collapsed="false">
      <c r="A169" s="44"/>
      <c r="B169" s="35"/>
      <c r="C169" s="35"/>
      <c r="D169" s="36" t="str">
        <f aca="true">IF(COUNTA(A169:C169,E169:J169)=0,"",IF(B169="","Preencha a tarefa",IF(OR(C169="Concluída",C169="Não se aplica"),C169,IF(AND(C169&lt;&gt;"Pendente",C169&lt;&gt;"Em andamento"),"Escolha uma situação",IF(A169="","Sem vencimento",IF(NOT(ISNUMBER(A169)),"Confira a data",IF(A169&lt;TODAY(),"Vencida",IF(A169&lt;=TODAY()+7,"Próximos 7 dias","Pendente"))))))))</f>
        <v/>
      </c>
      <c r="E169" s="35"/>
      <c r="F169" s="35"/>
      <c r="G169" s="35"/>
      <c r="H169" s="35"/>
      <c r="I169" s="44"/>
      <c r="J169" s="35"/>
    </row>
    <row r="170" customFormat="false" ht="25" hidden="false" customHeight="true" outlineLevel="0" collapsed="false">
      <c r="A170" s="44"/>
      <c r="B170" s="35"/>
      <c r="C170" s="35"/>
      <c r="D170" s="36" t="str">
        <f aca="true">IF(COUNTA(A170:C170,E170:J170)=0,"",IF(B170="","Preencha a tarefa",IF(OR(C170="Concluída",C170="Não se aplica"),C170,IF(AND(C170&lt;&gt;"Pendente",C170&lt;&gt;"Em andamento"),"Escolha uma situação",IF(A170="","Sem vencimento",IF(NOT(ISNUMBER(A170)),"Confira a data",IF(A170&lt;TODAY(),"Vencida",IF(A170&lt;=TODAY()+7,"Próximos 7 dias","Pendente"))))))))</f>
        <v/>
      </c>
      <c r="E170" s="35"/>
      <c r="F170" s="35"/>
      <c r="G170" s="35"/>
      <c r="H170" s="35"/>
      <c r="I170" s="44"/>
      <c r="J170" s="35"/>
    </row>
    <row r="171" customFormat="false" ht="25" hidden="false" customHeight="true" outlineLevel="0" collapsed="false">
      <c r="A171" s="44"/>
      <c r="B171" s="35"/>
      <c r="C171" s="35"/>
      <c r="D171" s="36" t="str">
        <f aca="true">IF(COUNTA(A171:C171,E171:J171)=0,"",IF(B171="","Preencha a tarefa",IF(OR(C171="Concluída",C171="Não se aplica"),C171,IF(AND(C171&lt;&gt;"Pendente",C171&lt;&gt;"Em andamento"),"Escolha uma situação",IF(A171="","Sem vencimento",IF(NOT(ISNUMBER(A171)),"Confira a data",IF(A171&lt;TODAY(),"Vencida",IF(A171&lt;=TODAY()+7,"Próximos 7 dias","Pendente"))))))))</f>
        <v/>
      </c>
      <c r="E171" s="35"/>
      <c r="F171" s="35"/>
      <c r="G171" s="35"/>
      <c r="H171" s="35"/>
      <c r="I171" s="44"/>
      <c r="J171" s="35"/>
    </row>
    <row r="172" customFormat="false" ht="25" hidden="false" customHeight="true" outlineLevel="0" collapsed="false">
      <c r="A172" s="44"/>
      <c r="B172" s="35"/>
      <c r="C172" s="35"/>
      <c r="D172" s="36" t="str">
        <f aca="true">IF(COUNTA(A172:C172,E172:J172)=0,"",IF(B172="","Preencha a tarefa",IF(OR(C172="Concluída",C172="Não se aplica"),C172,IF(AND(C172&lt;&gt;"Pendente",C172&lt;&gt;"Em andamento"),"Escolha uma situação",IF(A172="","Sem vencimento",IF(NOT(ISNUMBER(A172)),"Confira a data",IF(A172&lt;TODAY(),"Vencida",IF(A172&lt;=TODAY()+7,"Próximos 7 dias","Pendente"))))))))</f>
        <v/>
      </c>
      <c r="E172" s="35"/>
      <c r="F172" s="35"/>
      <c r="G172" s="35"/>
      <c r="H172" s="35"/>
      <c r="I172" s="44"/>
      <c r="J172" s="35"/>
    </row>
    <row r="173" customFormat="false" ht="25" hidden="false" customHeight="true" outlineLevel="0" collapsed="false">
      <c r="A173" s="44"/>
      <c r="B173" s="35"/>
      <c r="C173" s="35"/>
      <c r="D173" s="36" t="str">
        <f aca="true">IF(COUNTA(A173:C173,E173:J173)=0,"",IF(B173="","Preencha a tarefa",IF(OR(C173="Concluída",C173="Não se aplica"),C173,IF(AND(C173&lt;&gt;"Pendente",C173&lt;&gt;"Em andamento"),"Escolha uma situação",IF(A173="","Sem vencimento",IF(NOT(ISNUMBER(A173)),"Confira a data",IF(A173&lt;TODAY(),"Vencida",IF(A173&lt;=TODAY()+7,"Próximos 7 dias","Pendente"))))))))</f>
        <v/>
      </c>
      <c r="E173" s="35"/>
      <c r="F173" s="35"/>
      <c r="G173" s="35"/>
      <c r="H173" s="35"/>
      <c r="I173" s="44"/>
      <c r="J173" s="35"/>
    </row>
    <row r="174" customFormat="false" ht="25" hidden="false" customHeight="true" outlineLevel="0" collapsed="false">
      <c r="A174" s="44"/>
      <c r="B174" s="35"/>
      <c r="C174" s="35"/>
      <c r="D174" s="36" t="str">
        <f aca="true">IF(COUNTA(A174:C174,E174:J174)=0,"",IF(B174="","Preencha a tarefa",IF(OR(C174="Concluída",C174="Não se aplica"),C174,IF(AND(C174&lt;&gt;"Pendente",C174&lt;&gt;"Em andamento"),"Escolha uma situação",IF(A174="","Sem vencimento",IF(NOT(ISNUMBER(A174)),"Confira a data",IF(A174&lt;TODAY(),"Vencida",IF(A174&lt;=TODAY()+7,"Próximos 7 dias","Pendente"))))))))</f>
        <v/>
      </c>
      <c r="E174" s="35"/>
      <c r="F174" s="35"/>
      <c r="G174" s="35"/>
      <c r="H174" s="35"/>
      <c r="I174" s="44"/>
      <c r="J174" s="35"/>
    </row>
    <row r="175" customFormat="false" ht="25" hidden="false" customHeight="true" outlineLevel="0" collapsed="false">
      <c r="A175" s="44"/>
      <c r="B175" s="35"/>
      <c r="C175" s="35"/>
      <c r="D175" s="36" t="str">
        <f aca="true">IF(COUNTA(A175:C175,E175:J175)=0,"",IF(B175="","Preencha a tarefa",IF(OR(C175="Concluída",C175="Não se aplica"),C175,IF(AND(C175&lt;&gt;"Pendente",C175&lt;&gt;"Em andamento"),"Escolha uma situação",IF(A175="","Sem vencimento",IF(NOT(ISNUMBER(A175)),"Confira a data",IF(A175&lt;TODAY(),"Vencida",IF(A175&lt;=TODAY()+7,"Próximos 7 dias","Pendente"))))))))</f>
        <v/>
      </c>
      <c r="E175" s="35"/>
      <c r="F175" s="35"/>
      <c r="G175" s="35"/>
      <c r="H175" s="35"/>
      <c r="I175" s="44"/>
      <c r="J175" s="35"/>
    </row>
    <row r="176" customFormat="false" ht="25" hidden="false" customHeight="true" outlineLevel="0" collapsed="false">
      <c r="A176" s="44"/>
      <c r="B176" s="35"/>
      <c r="C176" s="35"/>
      <c r="D176" s="36" t="str">
        <f aca="true">IF(COUNTA(A176:C176,E176:J176)=0,"",IF(B176="","Preencha a tarefa",IF(OR(C176="Concluída",C176="Não se aplica"),C176,IF(AND(C176&lt;&gt;"Pendente",C176&lt;&gt;"Em andamento"),"Escolha uma situação",IF(A176="","Sem vencimento",IF(NOT(ISNUMBER(A176)),"Confira a data",IF(A176&lt;TODAY(),"Vencida",IF(A176&lt;=TODAY()+7,"Próximos 7 dias","Pendente"))))))))</f>
        <v/>
      </c>
      <c r="E176" s="35"/>
      <c r="F176" s="35"/>
      <c r="G176" s="35"/>
      <c r="H176" s="35"/>
      <c r="I176" s="44"/>
      <c r="J176" s="35"/>
    </row>
    <row r="177" customFormat="false" ht="25" hidden="false" customHeight="true" outlineLevel="0" collapsed="false">
      <c r="A177" s="44"/>
      <c r="B177" s="35"/>
      <c r="C177" s="35"/>
      <c r="D177" s="36" t="str">
        <f aca="true">IF(COUNTA(A177:C177,E177:J177)=0,"",IF(B177="","Preencha a tarefa",IF(OR(C177="Concluída",C177="Não se aplica"),C177,IF(AND(C177&lt;&gt;"Pendente",C177&lt;&gt;"Em andamento"),"Escolha uma situação",IF(A177="","Sem vencimento",IF(NOT(ISNUMBER(A177)),"Confira a data",IF(A177&lt;TODAY(),"Vencida",IF(A177&lt;=TODAY()+7,"Próximos 7 dias","Pendente"))))))))</f>
        <v/>
      </c>
      <c r="E177" s="35"/>
      <c r="F177" s="35"/>
      <c r="G177" s="35"/>
      <c r="H177" s="35"/>
      <c r="I177" s="44"/>
      <c r="J177" s="35"/>
    </row>
    <row r="178" customFormat="false" ht="25" hidden="false" customHeight="true" outlineLevel="0" collapsed="false">
      <c r="A178" s="44"/>
      <c r="B178" s="35"/>
      <c r="C178" s="35"/>
      <c r="D178" s="36" t="str">
        <f aca="true">IF(COUNTA(A178:C178,E178:J178)=0,"",IF(B178="","Preencha a tarefa",IF(OR(C178="Concluída",C178="Não se aplica"),C178,IF(AND(C178&lt;&gt;"Pendente",C178&lt;&gt;"Em andamento"),"Escolha uma situação",IF(A178="","Sem vencimento",IF(NOT(ISNUMBER(A178)),"Confira a data",IF(A178&lt;TODAY(),"Vencida",IF(A178&lt;=TODAY()+7,"Próximos 7 dias","Pendente"))))))))</f>
        <v/>
      </c>
      <c r="E178" s="35"/>
      <c r="F178" s="35"/>
      <c r="G178" s="35"/>
      <c r="H178" s="35"/>
      <c r="I178" s="44"/>
      <c r="J178" s="35"/>
    </row>
    <row r="179" customFormat="false" ht="25" hidden="false" customHeight="true" outlineLevel="0" collapsed="false">
      <c r="A179" s="44"/>
      <c r="B179" s="35"/>
      <c r="C179" s="35"/>
      <c r="D179" s="36" t="str">
        <f aca="true">IF(COUNTA(A179:C179,E179:J179)=0,"",IF(B179="","Preencha a tarefa",IF(OR(C179="Concluída",C179="Não se aplica"),C179,IF(AND(C179&lt;&gt;"Pendente",C179&lt;&gt;"Em andamento"),"Escolha uma situação",IF(A179="","Sem vencimento",IF(NOT(ISNUMBER(A179)),"Confira a data",IF(A179&lt;TODAY(),"Vencida",IF(A179&lt;=TODAY()+7,"Próximos 7 dias","Pendente"))))))))</f>
        <v/>
      </c>
      <c r="E179" s="35"/>
      <c r="F179" s="35"/>
      <c r="G179" s="35"/>
      <c r="H179" s="35"/>
      <c r="I179" s="44"/>
      <c r="J179" s="35"/>
    </row>
    <row r="180" customFormat="false" ht="25" hidden="false" customHeight="true" outlineLevel="0" collapsed="false">
      <c r="A180" s="44"/>
      <c r="B180" s="35"/>
      <c r="C180" s="35"/>
      <c r="D180" s="36" t="str">
        <f aca="true">IF(COUNTA(A180:C180,E180:J180)=0,"",IF(B180="","Preencha a tarefa",IF(OR(C180="Concluída",C180="Não se aplica"),C180,IF(AND(C180&lt;&gt;"Pendente",C180&lt;&gt;"Em andamento"),"Escolha uma situação",IF(A180="","Sem vencimento",IF(NOT(ISNUMBER(A180)),"Confira a data",IF(A180&lt;TODAY(),"Vencida",IF(A180&lt;=TODAY()+7,"Próximos 7 dias","Pendente"))))))))</f>
        <v/>
      </c>
      <c r="E180" s="35"/>
      <c r="F180" s="35"/>
      <c r="G180" s="35"/>
      <c r="H180" s="35"/>
      <c r="I180" s="44"/>
      <c r="J180" s="35"/>
    </row>
    <row r="181" customFormat="false" ht="25" hidden="false" customHeight="true" outlineLevel="0" collapsed="false">
      <c r="A181" s="44"/>
      <c r="B181" s="35"/>
      <c r="C181" s="35"/>
      <c r="D181" s="36" t="str">
        <f aca="true">IF(COUNTA(A181:C181,E181:J181)=0,"",IF(B181="","Preencha a tarefa",IF(OR(C181="Concluída",C181="Não se aplica"),C181,IF(AND(C181&lt;&gt;"Pendente",C181&lt;&gt;"Em andamento"),"Escolha uma situação",IF(A181="","Sem vencimento",IF(NOT(ISNUMBER(A181)),"Confira a data",IF(A181&lt;TODAY(),"Vencida",IF(A181&lt;=TODAY()+7,"Próximos 7 dias","Pendente"))))))))</f>
        <v/>
      </c>
      <c r="E181" s="35"/>
      <c r="F181" s="35"/>
      <c r="G181" s="35"/>
      <c r="H181" s="35"/>
      <c r="I181" s="44"/>
      <c r="J181" s="35"/>
    </row>
    <row r="182" customFormat="false" ht="25" hidden="false" customHeight="true" outlineLevel="0" collapsed="false">
      <c r="A182" s="44"/>
      <c r="B182" s="35"/>
      <c r="C182" s="35"/>
      <c r="D182" s="36" t="str">
        <f aca="true">IF(COUNTA(A182:C182,E182:J182)=0,"",IF(B182="","Preencha a tarefa",IF(OR(C182="Concluída",C182="Não se aplica"),C182,IF(AND(C182&lt;&gt;"Pendente",C182&lt;&gt;"Em andamento"),"Escolha uma situação",IF(A182="","Sem vencimento",IF(NOT(ISNUMBER(A182)),"Confira a data",IF(A182&lt;TODAY(),"Vencida",IF(A182&lt;=TODAY()+7,"Próximos 7 dias","Pendente"))))))))</f>
        <v/>
      </c>
      <c r="E182" s="35"/>
      <c r="F182" s="35"/>
      <c r="G182" s="35"/>
      <c r="H182" s="35"/>
      <c r="I182" s="44"/>
      <c r="J182" s="35"/>
    </row>
    <row r="183" customFormat="false" ht="25" hidden="false" customHeight="true" outlineLevel="0" collapsed="false">
      <c r="A183" s="44"/>
      <c r="B183" s="35"/>
      <c r="C183" s="35"/>
      <c r="D183" s="36" t="str">
        <f aca="true">IF(COUNTA(A183:C183,E183:J183)=0,"",IF(B183="","Preencha a tarefa",IF(OR(C183="Concluída",C183="Não se aplica"),C183,IF(AND(C183&lt;&gt;"Pendente",C183&lt;&gt;"Em andamento"),"Escolha uma situação",IF(A183="","Sem vencimento",IF(NOT(ISNUMBER(A183)),"Confira a data",IF(A183&lt;TODAY(),"Vencida",IF(A183&lt;=TODAY()+7,"Próximos 7 dias","Pendente"))))))))</f>
        <v/>
      </c>
      <c r="E183" s="35"/>
      <c r="F183" s="35"/>
      <c r="G183" s="35"/>
      <c r="H183" s="35"/>
      <c r="I183" s="44"/>
      <c r="J183" s="35"/>
    </row>
    <row r="184" customFormat="false" ht="25" hidden="false" customHeight="true" outlineLevel="0" collapsed="false">
      <c r="A184" s="44"/>
      <c r="B184" s="35"/>
      <c r="C184" s="35"/>
      <c r="D184" s="36" t="str">
        <f aca="true">IF(COUNTA(A184:C184,E184:J184)=0,"",IF(B184="","Preencha a tarefa",IF(OR(C184="Concluída",C184="Não se aplica"),C184,IF(AND(C184&lt;&gt;"Pendente",C184&lt;&gt;"Em andamento"),"Escolha uma situação",IF(A184="","Sem vencimento",IF(NOT(ISNUMBER(A184)),"Confira a data",IF(A184&lt;TODAY(),"Vencida",IF(A184&lt;=TODAY()+7,"Próximos 7 dias","Pendente"))))))))</f>
        <v/>
      </c>
      <c r="E184" s="35"/>
      <c r="F184" s="35"/>
      <c r="G184" s="35"/>
      <c r="H184" s="35"/>
      <c r="I184" s="44"/>
      <c r="J184" s="35"/>
    </row>
    <row r="185" customFormat="false" ht="25" hidden="false" customHeight="true" outlineLevel="0" collapsed="false">
      <c r="A185" s="44"/>
      <c r="B185" s="35"/>
      <c r="C185" s="35"/>
      <c r="D185" s="36" t="str">
        <f aca="true">IF(COUNTA(A185:C185,E185:J185)=0,"",IF(B185="","Preencha a tarefa",IF(OR(C185="Concluída",C185="Não se aplica"),C185,IF(AND(C185&lt;&gt;"Pendente",C185&lt;&gt;"Em andamento"),"Escolha uma situação",IF(A185="","Sem vencimento",IF(NOT(ISNUMBER(A185)),"Confira a data",IF(A185&lt;TODAY(),"Vencida",IF(A185&lt;=TODAY()+7,"Próximos 7 dias","Pendente"))))))))</f>
        <v/>
      </c>
      <c r="E185" s="35"/>
      <c r="F185" s="35"/>
      <c r="G185" s="35"/>
      <c r="H185" s="35"/>
      <c r="I185" s="44"/>
      <c r="J185" s="35"/>
    </row>
    <row r="186" customFormat="false" ht="25" hidden="false" customHeight="true" outlineLevel="0" collapsed="false">
      <c r="A186" s="44"/>
      <c r="B186" s="35"/>
      <c r="C186" s="35"/>
      <c r="D186" s="36" t="str">
        <f aca="true">IF(COUNTA(A186:C186,E186:J186)=0,"",IF(B186="","Preencha a tarefa",IF(OR(C186="Concluída",C186="Não se aplica"),C186,IF(AND(C186&lt;&gt;"Pendente",C186&lt;&gt;"Em andamento"),"Escolha uma situação",IF(A186="","Sem vencimento",IF(NOT(ISNUMBER(A186)),"Confira a data",IF(A186&lt;TODAY(),"Vencida",IF(A186&lt;=TODAY()+7,"Próximos 7 dias","Pendente"))))))))</f>
        <v/>
      </c>
      <c r="E186" s="35"/>
      <c r="F186" s="35"/>
      <c r="G186" s="35"/>
      <c r="H186" s="35"/>
      <c r="I186" s="44"/>
      <c r="J186" s="35"/>
    </row>
    <row r="187" customFormat="false" ht="25" hidden="false" customHeight="true" outlineLevel="0" collapsed="false">
      <c r="A187" s="44"/>
      <c r="B187" s="35"/>
      <c r="C187" s="35"/>
      <c r="D187" s="36" t="str">
        <f aca="true">IF(COUNTA(A187:C187,E187:J187)=0,"",IF(B187="","Preencha a tarefa",IF(OR(C187="Concluída",C187="Não se aplica"),C187,IF(AND(C187&lt;&gt;"Pendente",C187&lt;&gt;"Em andamento"),"Escolha uma situação",IF(A187="","Sem vencimento",IF(NOT(ISNUMBER(A187)),"Confira a data",IF(A187&lt;TODAY(),"Vencida",IF(A187&lt;=TODAY()+7,"Próximos 7 dias","Pendente"))))))))</f>
        <v/>
      </c>
      <c r="E187" s="35"/>
      <c r="F187" s="35"/>
      <c r="G187" s="35"/>
      <c r="H187" s="35"/>
      <c r="I187" s="44"/>
      <c r="J187" s="35"/>
    </row>
    <row r="188" customFormat="false" ht="25" hidden="false" customHeight="true" outlineLevel="0" collapsed="false">
      <c r="A188" s="44"/>
      <c r="B188" s="35"/>
      <c r="C188" s="35"/>
      <c r="D188" s="36" t="str">
        <f aca="true">IF(COUNTA(A188:C188,E188:J188)=0,"",IF(B188="","Preencha a tarefa",IF(OR(C188="Concluída",C188="Não se aplica"),C188,IF(AND(C188&lt;&gt;"Pendente",C188&lt;&gt;"Em andamento"),"Escolha uma situação",IF(A188="","Sem vencimento",IF(NOT(ISNUMBER(A188)),"Confira a data",IF(A188&lt;TODAY(),"Vencida",IF(A188&lt;=TODAY()+7,"Próximos 7 dias","Pendente"))))))))</f>
        <v/>
      </c>
      <c r="E188" s="35"/>
      <c r="F188" s="35"/>
      <c r="G188" s="35"/>
      <c r="H188" s="35"/>
      <c r="I188" s="44"/>
      <c r="J188" s="35"/>
    </row>
    <row r="189" customFormat="false" ht="25" hidden="false" customHeight="true" outlineLevel="0" collapsed="false">
      <c r="A189" s="44"/>
      <c r="B189" s="35"/>
      <c r="C189" s="35"/>
      <c r="D189" s="36" t="str">
        <f aca="true">IF(COUNTA(A189:C189,E189:J189)=0,"",IF(B189="","Preencha a tarefa",IF(OR(C189="Concluída",C189="Não se aplica"),C189,IF(AND(C189&lt;&gt;"Pendente",C189&lt;&gt;"Em andamento"),"Escolha uma situação",IF(A189="","Sem vencimento",IF(NOT(ISNUMBER(A189)),"Confira a data",IF(A189&lt;TODAY(),"Vencida",IF(A189&lt;=TODAY()+7,"Próximos 7 dias","Pendente"))))))))</f>
        <v/>
      </c>
      <c r="E189" s="35"/>
      <c r="F189" s="35"/>
      <c r="G189" s="35"/>
      <c r="H189" s="35"/>
      <c r="I189" s="44"/>
      <c r="J189" s="35"/>
    </row>
    <row r="190" customFormat="false" ht="25" hidden="false" customHeight="true" outlineLevel="0" collapsed="false">
      <c r="A190" s="44"/>
      <c r="B190" s="35"/>
      <c r="C190" s="35"/>
      <c r="D190" s="36" t="str">
        <f aca="true">IF(COUNTA(A190:C190,E190:J190)=0,"",IF(B190="","Preencha a tarefa",IF(OR(C190="Concluída",C190="Não se aplica"),C190,IF(AND(C190&lt;&gt;"Pendente",C190&lt;&gt;"Em andamento"),"Escolha uma situação",IF(A190="","Sem vencimento",IF(NOT(ISNUMBER(A190)),"Confira a data",IF(A190&lt;TODAY(),"Vencida",IF(A190&lt;=TODAY()+7,"Próximos 7 dias","Pendente"))))))))</f>
        <v/>
      </c>
      <c r="E190" s="35"/>
      <c r="F190" s="35"/>
      <c r="G190" s="35"/>
      <c r="H190" s="35"/>
      <c r="I190" s="44"/>
      <c r="J190" s="35"/>
    </row>
    <row r="191" customFormat="false" ht="25" hidden="false" customHeight="true" outlineLevel="0" collapsed="false">
      <c r="A191" s="44"/>
      <c r="B191" s="35"/>
      <c r="C191" s="35"/>
      <c r="D191" s="36" t="str">
        <f aca="true">IF(COUNTA(A191:C191,E191:J191)=0,"",IF(B191="","Preencha a tarefa",IF(OR(C191="Concluída",C191="Não se aplica"),C191,IF(AND(C191&lt;&gt;"Pendente",C191&lt;&gt;"Em andamento"),"Escolha uma situação",IF(A191="","Sem vencimento",IF(NOT(ISNUMBER(A191)),"Confira a data",IF(A191&lt;TODAY(),"Vencida",IF(A191&lt;=TODAY()+7,"Próximos 7 dias","Pendente"))))))))</f>
        <v/>
      </c>
      <c r="E191" s="35"/>
      <c r="F191" s="35"/>
      <c r="G191" s="35"/>
      <c r="H191" s="35"/>
      <c r="I191" s="44"/>
      <c r="J191" s="35"/>
    </row>
    <row r="192" customFormat="false" ht="25" hidden="false" customHeight="true" outlineLevel="0" collapsed="false">
      <c r="A192" s="44"/>
      <c r="B192" s="35"/>
      <c r="C192" s="35"/>
      <c r="D192" s="36" t="str">
        <f aca="true">IF(COUNTA(A192:C192,E192:J192)=0,"",IF(B192="","Preencha a tarefa",IF(OR(C192="Concluída",C192="Não se aplica"),C192,IF(AND(C192&lt;&gt;"Pendente",C192&lt;&gt;"Em andamento"),"Escolha uma situação",IF(A192="","Sem vencimento",IF(NOT(ISNUMBER(A192)),"Confira a data",IF(A192&lt;TODAY(),"Vencida",IF(A192&lt;=TODAY()+7,"Próximos 7 dias","Pendente"))))))))</f>
        <v/>
      </c>
      <c r="E192" s="35"/>
      <c r="F192" s="35"/>
      <c r="G192" s="35"/>
      <c r="H192" s="35"/>
      <c r="I192" s="44"/>
      <c r="J192" s="35"/>
    </row>
    <row r="193" customFormat="false" ht="25" hidden="false" customHeight="true" outlineLevel="0" collapsed="false">
      <c r="A193" s="44"/>
      <c r="B193" s="35"/>
      <c r="C193" s="35"/>
      <c r="D193" s="36" t="str">
        <f aca="true">IF(COUNTA(A193:C193,E193:J193)=0,"",IF(B193="","Preencha a tarefa",IF(OR(C193="Concluída",C193="Não se aplica"),C193,IF(AND(C193&lt;&gt;"Pendente",C193&lt;&gt;"Em andamento"),"Escolha uma situação",IF(A193="","Sem vencimento",IF(NOT(ISNUMBER(A193)),"Confira a data",IF(A193&lt;TODAY(),"Vencida",IF(A193&lt;=TODAY()+7,"Próximos 7 dias","Pendente"))))))))</f>
        <v/>
      </c>
      <c r="E193" s="35"/>
      <c r="F193" s="35"/>
      <c r="G193" s="35"/>
      <c r="H193" s="35"/>
      <c r="I193" s="44"/>
      <c r="J193" s="35"/>
    </row>
    <row r="194" customFormat="false" ht="25" hidden="false" customHeight="true" outlineLevel="0" collapsed="false">
      <c r="A194" s="44"/>
      <c r="B194" s="35"/>
      <c r="C194" s="35"/>
      <c r="D194" s="36" t="str">
        <f aca="true">IF(COUNTA(A194:C194,E194:J194)=0,"",IF(B194="","Preencha a tarefa",IF(OR(C194="Concluída",C194="Não se aplica"),C194,IF(AND(C194&lt;&gt;"Pendente",C194&lt;&gt;"Em andamento"),"Escolha uma situação",IF(A194="","Sem vencimento",IF(NOT(ISNUMBER(A194)),"Confira a data",IF(A194&lt;TODAY(),"Vencida",IF(A194&lt;=TODAY()+7,"Próximos 7 dias","Pendente"))))))))</f>
        <v/>
      </c>
      <c r="E194" s="35"/>
      <c r="F194" s="35"/>
      <c r="G194" s="35"/>
      <c r="H194" s="35"/>
      <c r="I194" s="44"/>
      <c r="J194" s="35"/>
    </row>
    <row r="195" customFormat="false" ht="25" hidden="false" customHeight="true" outlineLevel="0" collapsed="false">
      <c r="A195" s="44"/>
      <c r="B195" s="35"/>
      <c r="C195" s="35"/>
      <c r="D195" s="36" t="str">
        <f aca="true">IF(COUNTA(A195:C195,E195:J195)=0,"",IF(B195="","Preencha a tarefa",IF(OR(C195="Concluída",C195="Não se aplica"),C195,IF(AND(C195&lt;&gt;"Pendente",C195&lt;&gt;"Em andamento"),"Escolha uma situação",IF(A195="","Sem vencimento",IF(NOT(ISNUMBER(A195)),"Confira a data",IF(A195&lt;TODAY(),"Vencida",IF(A195&lt;=TODAY()+7,"Próximos 7 dias","Pendente"))))))))</f>
        <v/>
      </c>
      <c r="E195" s="35"/>
      <c r="F195" s="35"/>
      <c r="G195" s="35"/>
      <c r="H195" s="35"/>
      <c r="I195" s="44"/>
      <c r="J195" s="35"/>
    </row>
    <row r="196" customFormat="false" ht="25" hidden="false" customHeight="true" outlineLevel="0" collapsed="false">
      <c r="A196" s="44"/>
      <c r="B196" s="35"/>
      <c r="C196" s="35"/>
      <c r="D196" s="36" t="str">
        <f aca="true">IF(COUNTA(A196:C196,E196:J196)=0,"",IF(B196="","Preencha a tarefa",IF(OR(C196="Concluída",C196="Não se aplica"),C196,IF(AND(C196&lt;&gt;"Pendente",C196&lt;&gt;"Em andamento"),"Escolha uma situação",IF(A196="","Sem vencimento",IF(NOT(ISNUMBER(A196)),"Confira a data",IF(A196&lt;TODAY(),"Vencida",IF(A196&lt;=TODAY()+7,"Próximos 7 dias","Pendente"))))))))</f>
        <v/>
      </c>
      <c r="E196" s="35"/>
      <c r="F196" s="35"/>
      <c r="G196" s="35"/>
      <c r="H196" s="35"/>
      <c r="I196" s="44"/>
      <c r="J196" s="35"/>
    </row>
    <row r="197" customFormat="false" ht="25" hidden="false" customHeight="true" outlineLevel="0" collapsed="false">
      <c r="A197" s="44"/>
      <c r="B197" s="35"/>
      <c r="C197" s="35"/>
      <c r="D197" s="36" t="str">
        <f aca="true">IF(COUNTA(A197:C197,E197:J197)=0,"",IF(B197="","Preencha a tarefa",IF(OR(C197="Concluída",C197="Não se aplica"),C197,IF(AND(C197&lt;&gt;"Pendente",C197&lt;&gt;"Em andamento"),"Escolha uma situação",IF(A197="","Sem vencimento",IF(NOT(ISNUMBER(A197)),"Confira a data",IF(A197&lt;TODAY(),"Vencida",IF(A197&lt;=TODAY()+7,"Próximos 7 dias","Pendente"))))))))</f>
        <v/>
      </c>
      <c r="E197" s="35"/>
      <c r="F197" s="35"/>
      <c r="G197" s="35"/>
      <c r="H197" s="35"/>
      <c r="I197" s="44"/>
      <c r="J197" s="35"/>
    </row>
    <row r="198" customFormat="false" ht="25" hidden="false" customHeight="true" outlineLevel="0" collapsed="false">
      <c r="A198" s="44"/>
      <c r="B198" s="35"/>
      <c r="C198" s="35"/>
      <c r="D198" s="36" t="str">
        <f aca="true">IF(COUNTA(A198:C198,E198:J198)=0,"",IF(B198="","Preencha a tarefa",IF(OR(C198="Concluída",C198="Não se aplica"),C198,IF(AND(C198&lt;&gt;"Pendente",C198&lt;&gt;"Em andamento"),"Escolha uma situação",IF(A198="","Sem vencimento",IF(NOT(ISNUMBER(A198)),"Confira a data",IF(A198&lt;TODAY(),"Vencida",IF(A198&lt;=TODAY()+7,"Próximos 7 dias","Pendente"))))))))</f>
        <v/>
      </c>
      <c r="E198" s="35"/>
      <c r="F198" s="35"/>
      <c r="G198" s="35"/>
      <c r="H198" s="35"/>
      <c r="I198" s="44"/>
      <c r="J198" s="35"/>
    </row>
    <row r="199" customFormat="false" ht="25" hidden="false" customHeight="true" outlineLevel="0" collapsed="false">
      <c r="A199" s="44"/>
      <c r="B199" s="35"/>
      <c r="C199" s="35"/>
      <c r="D199" s="36" t="str">
        <f aca="true">IF(COUNTA(A199:C199,E199:J199)=0,"",IF(B199="","Preencha a tarefa",IF(OR(C199="Concluída",C199="Não se aplica"),C199,IF(AND(C199&lt;&gt;"Pendente",C199&lt;&gt;"Em andamento"),"Escolha uma situação",IF(A199="","Sem vencimento",IF(NOT(ISNUMBER(A199)),"Confira a data",IF(A199&lt;TODAY(),"Vencida",IF(A199&lt;=TODAY()+7,"Próximos 7 dias","Pendente"))))))))</f>
        <v/>
      </c>
      <c r="E199" s="35"/>
      <c r="F199" s="35"/>
      <c r="G199" s="35"/>
      <c r="H199" s="35"/>
      <c r="I199" s="44"/>
      <c r="J199" s="35"/>
    </row>
    <row r="200" customFormat="false" ht="25" hidden="false" customHeight="true" outlineLevel="0" collapsed="false">
      <c r="A200" s="44"/>
      <c r="B200" s="35"/>
      <c r="C200" s="35"/>
      <c r="D200" s="36" t="str">
        <f aca="true">IF(COUNTA(A200:C200,E200:J200)=0,"",IF(B200="","Preencha a tarefa",IF(OR(C200="Concluída",C200="Não se aplica"),C200,IF(AND(C200&lt;&gt;"Pendente",C200&lt;&gt;"Em andamento"),"Escolha uma situação",IF(A200="","Sem vencimento",IF(NOT(ISNUMBER(A200)),"Confira a data",IF(A200&lt;TODAY(),"Vencida",IF(A200&lt;=TODAY()+7,"Próximos 7 dias","Pendente"))))))))</f>
        <v/>
      </c>
      <c r="E200" s="35"/>
      <c r="F200" s="35"/>
      <c r="G200" s="35"/>
      <c r="H200" s="35"/>
      <c r="I200" s="44"/>
      <c r="J200" s="35"/>
    </row>
    <row r="201" customFormat="false" ht="25" hidden="false" customHeight="true" outlineLevel="0" collapsed="false">
      <c r="A201" s="44"/>
      <c r="B201" s="35"/>
      <c r="C201" s="35"/>
      <c r="D201" s="36" t="str">
        <f aca="true">IF(COUNTA(A201:C201,E201:J201)=0,"",IF(B201="","Preencha a tarefa",IF(OR(C201="Concluída",C201="Não se aplica"),C201,IF(AND(C201&lt;&gt;"Pendente",C201&lt;&gt;"Em andamento"),"Escolha uma situação",IF(A201="","Sem vencimento",IF(NOT(ISNUMBER(A201)),"Confira a data",IF(A201&lt;TODAY(),"Vencida",IF(A201&lt;=TODAY()+7,"Próximos 7 dias","Pendente"))))))))</f>
        <v/>
      </c>
      <c r="E201" s="35"/>
      <c r="F201" s="35"/>
      <c r="G201" s="35"/>
      <c r="H201" s="35"/>
      <c r="I201" s="44"/>
      <c r="J201" s="35"/>
    </row>
    <row r="202" customFormat="false" ht="25" hidden="false" customHeight="true" outlineLevel="0" collapsed="false">
      <c r="A202" s="44"/>
      <c r="B202" s="35"/>
      <c r="C202" s="35"/>
      <c r="D202" s="36" t="str">
        <f aca="true">IF(COUNTA(A202:C202,E202:J202)=0,"",IF(B202="","Preencha a tarefa",IF(OR(C202="Concluída",C202="Não se aplica"),C202,IF(AND(C202&lt;&gt;"Pendente",C202&lt;&gt;"Em andamento"),"Escolha uma situação",IF(A202="","Sem vencimento",IF(NOT(ISNUMBER(A202)),"Confira a data",IF(A202&lt;TODAY(),"Vencida",IF(A202&lt;=TODAY()+7,"Próximos 7 dias","Pendente"))))))))</f>
        <v/>
      </c>
      <c r="E202" s="35"/>
      <c r="F202" s="35"/>
      <c r="G202" s="35"/>
      <c r="H202" s="35"/>
      <c r="I202" s="44"/>
      <c r="J202" s="35"/>
    </row>
    <row r="203" customFormat="false" ht="25" hidden="false" customHeight="true" outlineLevel="0" collapsed="false">
      <c r="A203" s="44"/>
      <c r="B203" s="35"/>
      <c r="C203" s="35"/>
      <c r="D203" s="36" t="str">
        <f aca="true">IF(COUNTA(A203:C203,E203:J203)=0,"",IF(B203="","Preencha a tarefa",IF(OR(C203="Concluída",C203="Não se aplica"),C203,IF(AND(C203&lt;&gt;"Pendente",C203&lt;&gt;"Em andamento"),"Escolha uma situação",IF(A203="","Sem vencimento",IF(NOT(ISNUMBER(A203)),"Confira a data",IF(A203&lt;TODAY(),"Vencida",IF(A203&lt;=TODAY()+7,"Próximos 7 dias","Pendente"))))))))</f>
        <v/>
      </c>
      <c r="E203" s="35"/>
      <c r="F203" s="35"/>
      <c r="G203" s="35"/>
      <c r="H203" s="35"/>
      <c r="I203" s="44"/>
      <c r="J203" s="35"/>
    </row>
    <row r="204" customFormat="false" ht="25" hidden="false" customHeight="true" outlineLevel="0" collapsed="false">
      <c r="A204" s="44"/>
      <c r="B204" s="35"/>
      <c r="C204" s="35"/>
      <c r="D204" s="36" t="str">
        <f aca="true">IF(COUNTA(A204:C204,E204:J204)=0,"",IF(B204="","Preencha a tarefa",IF(OR(C204="Concluída",C204="Não se aplica"),C204,IF(AND(C204&lt;&gt;"Pendente",C204&lt;&gt;"Em andamento"),"Escolha uma situação",IF(A204="","Sem vencimento",IF(NOT(ISNUMBER(A204)),"Confira a data",IF(A204&lt;TODAY(),"Vencida",IF(A204&lt;=TODAY()+7,"Próximos 7 dias","Pendente"))))))))</f>
        <v/>
      </c>
      <c r="E204" s="35"/>
      <c r="F204" s="35"/>
      <c r="G204" s="35"/>
      <c r="H204" s="35"/>
      <c r="I204" s="44"/>
      <c r="J204" s="35"/>
    </row>
    <row r="205" customFormat="false" ht="25" hidden="false" customHeight="true" outlineLevel="0" collapsed="false">
      <c r="A205" s="45"/>
      <c r="B205" s="41"/>
      <c r="C205" s="41"/>
      <c r="D205" s="42" t="str">
        <f aca="true">IF(COUNTA(A205:C205,E205:J205)=0,"",IF(B205="","Preencha a tarefa",IF(OR(C205="Concluída",C205="Não se aplica"),C205,IF(AND(C205&lt;&gt;"Pendente",C205&lt;&gt;"Em andamento"),"Escolha uma situação",IF(A205="","Sem vencimento",IF(NOT(ISNUMBER(A205)),"Confira a data",IF(A205&lt;TODAY(),"Vencida",IF(A205&lt;=TODAY()+7,"Próximos 7 dias","Pendente"))))))))</f>
        <v/>
      </c>
      <c r="E205" s="41"/>
      <c r="F205" s="41"/>
      <c r="G205" s="41"/>
      <c r="H205" s="41"/>
      <c r="I205" s="45"/>
      <c r="J205" s="41"/>
    </row>
  </sheetData>
  <mergeCells count="3">
    <mergeCell ref="A2:D2"/>
    <mergeCell ref="E2:F2"/>
    <mergeCell ref="A3:D3"/>
  </mergeCells>
  <conditionalFormatting sqref="D6:D205">
    <cfRule type="containsText" priority="2" operator="containsText" aboveAverage="0" equalAverage="0" bottom="0" percent="0" rank="0" text="Vencida" dxfId="14">
      <formula>NOT(ISERROR(SEARCH("Vencida",D6)))</formula>
    </cfRule>
    <cfRule type="containsText" priority="3" operator="containsText" aboveAverage="0" equalAverage="0" bottom="0" percent="0" rank="0" text="Próximos" dxfId="15">
      <formula>NOT(ISERROR(SEARCH("Próximos",D6)))</formula>
    </cfRule>
  </conditionalFormatting>
  <dataValidations count="4">
    <dataValidation allowBlank="false" error="Ingresá una fecha válida, por ejemplo 05/03/2030." errorStyle="stop" errorTitle="Revisá la fecha" operator="between" showDropDown="false" showErrorMessage="true" showInputMessage="false" sqref="A6:A205" type="date">
      <formula1>1</formula1>
      <formula2>73415</formula2>
    </dataValidation>
    <dataValidation allowBlank="false" error="Ingresá una fecha válida, por ejemplo 05/03/2030." errorStyle="stop" errorTitle="Revisá la fecha" operator="between" showDropDown="false" showErrorMessage="true" showInputMessage="false" sqref="I6:I205" type="date">
      <formula1>1</formula1>
      <formula2>73415</formula2>
    </dataValidation>
    <dataValidation allowBlank="false" errorStyle="stop" operator="between" showDropDown="false" showErrorMessage="false" showInputMessage="false" sqref="C6:C205" type="list">
      <formula1>"Pendente,Em andamento,Concluída,Não se aplica"</formula1>
      <formula2>0</formula2>
    </dataValidation>
    <dataValidation allowBlank="false" errorStyle="stop" operator="between" showDropDown="false" showErrorMessage="false" showInputMessage="false" sqref="F6:F205" type="list">
      <formula1>"Nacional,Provincial,Municipal,Meu negócio"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8643"/>
    <pageSetUpPr fitToPage="false"/>
  </sheetPr>
  <dimension ref="A1:D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1.11"/>
  </cols>
  <sheetData>
    <row r="1" customFormat="false" ht="9" hidden="false" customHeight="true" outlineLevel="0" collapsed="false">
      <c r="A1" s="2"/>
      <c r="B1" s="2"/>
      <c r="C1" s="2"/>
      <c r="D1" s="2"/>
    </row>
    <row r="2" customFormat="false" ht="35" hidden="false" customHeight="true" outlineLevel="0" collapsed="false">
      <c r="A2" s="3" t="s">
        <v>95</v>
      </c>
      <c r="B2" s="3" t="s">
        <v>95</v>
      </c>
      <c r="C2" s="3" t="s">
        <v>95</v>
      </c>
      <c r="D2" s="3" t="s">
        <v>95</v>
      </c>
    </row>
    <row r="3" customFormat="false" ht="27" hidden="false" customHeight="true" outlineLevel="0" collapsed="false">
      <c r="A3" s="4" t="s">
        <v>96</v>
      </c>
      <c r="B3" s="4" t="s">
        <v>96</v>
      </c>
      <c r="C3" s="4" t="s">
        <v>96</v>
      </c>
      <c r="D3" s="4" t="s">
        <v>96</v>
      </c>
    </row>
    <row r="4" customFormat="false" ht="25" hidden="false" customHeight="true" outlineLevel="0" collapsed="false">
      <c r="A4" s="2"/>
      <c r="B4" s="2"/>
      <c r="C4" s="2"/>
      <c r="D4" s="2"/>
    </row>
    <row r="5" customFormat="false" ht="24" hidden="false" customHeight="true" outlineLevel="0" collapsed="false">
      <c r="A5" s="5" t="s">
        <v>97</v>
      </c>
      <c r="B5" s="5" t="s">
        <v>97</v>
      </c>
      <c r="C5" s="5" t="s">
        <v>97</v>
      </c>
      <c r="D5" s="5" t="s">
        <v>97</v>
      </c>
    </row>
    <row r="6" customFormat="false" ht="24" hidden="false" customHeight="true" outlineLevel="0" collapsed="false">
      <c r="A6" s="5" t="s">
        <v>97</v>
      </c>
      <c r="B6" s="5" t="s">
        <v>97</v>
      </c>
      <c r="C6" s="5" t="s">
        <v>97</v>
      </c>
      <c r="D6" s="5" t="s">
        <v>97</v>
      </c>
    </row>
    <row r="7" customFormat="false" ht="25" hidden="false" customHeight="true" outlineLevel="0" collapsed="false">
      <c r="A7" s="2"/>
      <c r="B7" s="2"/>
      <c r="C7" s="2"/>
      <c r="D7" s="2"/>
    </row>
    <row r="8" customFormat="false" ht="28" hidden="false" customHeight="true" outlineLevel="0" collapsed="false">
      <c r="A8" s="10" t="s">
        <v>98</v>
      </c>
      <c r="B8" s="10" t="s">
        <v>98</v>
      </c>
      <c r="C8" s="10" t="s">
        <v>98</v>
      </c>
      <c r="D8" s="10" t="s">
        <v>98</v>
      </c>
    </row>
    <row r="9" customFormat="false" ht="31" hidden="false" customHeight="true" outlineLevel="0" collapsed="false">
      <c r="A9" s="46" t="s">
        <v>99</v>
      </c>
      <c r="B9" s="46" t="s">
        <v>59</v>
      </c>
      <c r="C9" s="46" t="s">
        <v>33</v>
      </c>
      <c r="D9" s="46" t="s">
        <v>100</v>
      </c>
    </row>
    <row r="10" customFormat="false" ht="25" hidden="false" customHeight="true" outlineLevel="0" collapsed="false">
      <c r="A10" s="2" t="s">
        <v>101</v>
      </c>
      <c r="B10" s="47" t="n">
        <v>1200</v>
      </c>
      <c r="C10" s="47" t="n">
        <f aca="false">SUMIFS($C$15:$C$17,$B$15:$B$17,A10)</f>
        <v>1200</v>
      </c>
      <c r="D10" s="47" t="n">
        <f aca="false">B10-C10</f>
        <v>0</v>
      </c>
    </row>
    <row r="11" customFormat="false" ht="25" hidden="false" customHeight="true" outlineLevel="0" collapsed="false">
      <c r="A11" s="2" t="s">
        <v>102</v>
      </c>
      <c r="B11" s="47" t="n">
        <v>800</v>
      </c>
      <c r="C11" s="47" t="n">
        <f aca="false">SUMIFS($C$15:$C$17,$B$15:$B$17,A11)</f>
        <v>500</v>
      </c>
      <c r="D11" s="47" t="n">
        <f aca="false">B11-C11</f>
        <v>300</v>
      </c>
    </row>
    <row r="12" customFormat="false" ht="25" hidden="false" customHeight="true" outlineLevel="0" collapsed="false">
      <c r="A12" s="2"/>
      <c r="B12" s="2"/>
      <c r="C12" s="2"/>
      <c r="D12" s="2"/>
    </row>
    <row r="13" customFormat="false" ht="28" hidden="false" customHeight="true" outlineLevel="0" collapsed="false">
      <c r="A13" s="10" t="s">
        <v>103</v>
      </c>
      <c r="B13" s="10" t="s">
        <v>103</v>
      </c>
      <c r="C13" s="10" t="s">
        <v>103</v>
      </c>
      <c r="D13" s="10" t="s">
        <v>103</v>
      </c>
    </row>
    <row r="14" customFormat="false" ht="31" hidden="false" customHeight="true" outlineLevel="0" collapsed="false">
      <c r="A14" s="46" t="s">
        <v>104</v>
      </c>
      <c r="B14" s="46" t="s">
        <v>99</v>
      </c>
      <c r="C14" s="46" t="s">
        <v>59</v>
      </c>
      <c r="D14" s="46" t="s">
        <v>68</v>
      </c>
    </row>
    <row r="15" customFormat="false" ht="25" hidden="false" customHeight="true" outlineLevel="0" collapsed="false">
      <c r="A15" s="2" t="s">
        <v>105</v>
      </c>
      <c r="B15" s="2" t="s">
        <v>101</v>
      </c>
      <c r="C15" s="47" t="n">
        <v>1200</v>
      </c>
      <c r="D15" s="2" t="s">
        <v>106</v>
      </c>
    </row>
    <row r="16" customFormat="false" ht="25" hidden="false" customHeight="true" outlineLevel="0" collapsed="false">
      <c r="A16" s="2" t="s">
        <v>107</v>
      </c>
      <c r="B16" s="2" t="s">
        <v>102</v>
      </c>
      <c r="C16" s="47" t="n">
        <v>300</v>
      </c>
      <c r="D16" s="2" t="s">
        <v>108</v>
      </c>
    </row>
    <row r="17" customFormat="false" ht="25" hidden="false" customHeight="true" outlineLevel="0" collapsed="false">
      <c r="A17" s="2" t="s">
        <v>109</v>
      </c>
      <c r="B17" s="2" t="s">
        <v>102</v>
      </c>
      <c r="C17" s="47" t="n">
        <v>200</v>
      </c>
      <c r="D17" s="2" t="s">
        <v>106</v>
      </c>
    </row>
    <row r="18" customFormat="false" ht="25" hidden="false" customHeight="true" outlineLevel="0" collapsed="false">
      <c r="A18" s="2"/>
      <c r="B18" s="2"/>
      <c r="C18" s="2"/>
      <c r="D18" s="2"/>
    </row>
    <row r="19" customFormat="false" ht="28" hidden="false" customHeight="true" outlineLevel="0" collapsed="false">
      <c r="A19" s="10" t="s">
        <v>110</v>
      </c>
      <c r="B19" s="10" t="s">
        <v>110</v>
      </c>
      <c r="C19" s="10" t="s">
        <v>110</v>
      </c>
      <c r="D19" s="10" t="s">
        <v>110</v>
      </c>
    </row>
    <row r="20" customFormat="false" ht="31" hidden="false" customHeight="true" outlineLevel="0" collapsed="false">
      <c r="A20" s="46" t="s">
        <v>111</v>
      </c>
      <c r="B20" s="46" t="s">
        <v>59</v>
      </c>
      <c r="C20" s="46" t="s">
        <v>34</v>
      </c>
      <c r="D20" s="46" t="s">
        <v>100</v>
      </c>
    </row>
    <row r="21" customFormat="false" ht="25" hidden="false" customHeight="true" outlineLevel="0" collapsed="false">
      <c r="A21" s="2" t="s">
        <v>112</v>
      </c>
      <c r="B21" s="47" t="n">
        <v>440</v>
      </c>
      <c r="C21" s="47" t="n">
        <v>440</v>
      </c>
      <c r="D21" s="47" t="n">
        <f aca="false">B21-C21</f>
        <v>0</v>
      </c>
    </row>
    <row r="22" customFormat="false" ht="25" hidden="false" customHeight="true" outlineLevel="0" collapsed="false">
      <c r="A22" s="2" t="s">
        <v>113</v>
      </c>
      <c r="B22" s="47" t="n">
        <v>240</v>
      </c>
      <c r="C22" s="47" t="n">
        <v>0</v>
      </c>
      <c r="D22" s="47" t="n">
        <f aca="false">B22-C22</f>
        <v>240</v>
      </c>
    </row>
    <row r="23" customFormat="false" ht="25" hidden="false" customHeight="true" outlineLevel="0" collapsed="false">
      <c r="A23" s="2"/>
      <c r="B23" s="2"/>
      <c r="C23" s="2"/>
      <c r="D23" s="2"/>
    </row>
    <row r="24" customFormat="false" ht="28" hidden="false" customHeight="true" outlineLevel="0" collapsed="false">
      <c r="A24" s="10" t="s">
        <v>114</v>
      </c>
      <c r="B24" s="10" t="s">
        <v>114</v>
      </c>
      <c r="C24" s="10" t="s">
        <v>114</v>
      </c>
      <c r="D24" s="10" t="s">
        <v>114</v>
      </c>
    </row>
    <row r="25" customFormat="false" ht="28" hidden="false" customHeight="true" outlineLevel="0" collapsed="false">
      <c r="A25" s="5" t="s">
        <v>115</v>
      </c>
      <c r="B25" s="5" t="s">
        <v>115</v>
      </c>
      <c r="C25" s="5" t="s">
        <v>115</v>
      </c>
      <c r="D25" s="47" t="n">
        <v>400</v>
      </c>
    </row>
    <row r="26" customFormat="false" ht="28" hidden="false" customHeight="true" outlineLevel="0" collapsed="false">
      <c r="A26" s="5" t="s">
        <v>116</v>
      </c>
      <c r="B26" s="5" t="s">
        <v>116</v>
      </c>
      <c r="C26" s="5" t="s">
        <v>116</v>
      </c>
      <c r="D26" s="47" t="n">
        <v>200</v>
      </c>
    </row>
    <row r="27" customFormat="false" ht="25" hidden="false" customHeight="true" outlineLevel="0" collapsed="false">
      <c r="A27" s="2"/>
      <c r="B27" s="2"/>
      <c r="C27" s="2"/>
      <c r="D27" s="2"/>
    </row>
    <row r="28" customFormat="false" ht="28" hidden="false" customHeight="true" outlineLevel="0" collapsed="false">
      <c r="A28" s="10" t="s">
        <v>117</v>
      </c>
      <c r="B28" s="10" t="s">
        <v>117</v>
      </c>
      <c r="C28" s="10" t="s">
        <v>117</v>
      </c>
      <c r="D28" s="10" t="s">
        <v>117</v>
      </c>
    </row>
    <row r="29" customFormat="false" ht="30" hidden="false" customHeight="true" outlineLevel="0" collapsed="false">
      <c r="A29" s="5" t="s">
        <v>33</v>
      </c>
      <c r="B29" s="5" t="s">
        <v>33</v>
      </c>
      <c r="C29" s="5" t="s">
        <v>33</v>
      </c>
      <c r="D29" s="47" t="n">
        <f aca="false">SUM(C15:C17)</f>
        <v>1700</v>
      </c>
    </row>
    <row r="30" customFormat="false" ht="30" hidden="false" customHeight="true" outlineLevel="0" collapsed="false">
      <c r="A30" s="5" t="s">
        <v>34</v>
      </c>
      <c r="B30" s="5" t="s">
        <v>34</v>
      </c>
      <c r="C30" s="5" t="s">
        <v>34</v>
      </c>
      <c r="D30" s="47" t="n">
        <f aca="false">SUM(C21:C22)</f>
        <v>440</v>
      </c>
    </row>
    <row r="31" customFormat="false" ht="30" hidden="false" customHeight="true" outlineLevel="0" collapsed="false">
      <c r="A31" s="5" t="s">
        <v>118</v>
      </c>
      <c r="B31" s="5" t="s">
        <v>118</v>
      </c>
      <c r="C31" s="5" t="s">
        <v>118</v>
      </c>
      <c r="D31" s="47" t="n">
        <f aca="false">D25</f>
        <v>400</v>
      </c>
    </row>
    <row r="32" customFormat="false" ht="30" hidden="false" customHeight="true" outlineLevel="0" collapsed="false">
      <c r="A32" s="5" t="s">
        <v>119</v>
      </c>
      <c r="B32" s="5" t="s">
        <v>119</v>
      </c>
      <c r="C32" s="5" t="s">
        <v>119</v>
      </c>
      <c r="D32" s="47" t="n">
        <f aca="false">D26</f>
        <v>200</v>
      </c>
    </row>
    <row r="33" customFormat="false" ht="25" hidden="false" customHeight="true" outlineLevel="0" collapsed="false">
      <c r="A33" s="2"/>
      <c r="B33" s="2"/>
      <c r="C33" s="2"/>
      <c r="D33" s="2"/>
    </row>
    <row r="34" customFormat="false" ht="30" hidden="false" customHeight="true" outlineLevel="0" collapsed="false">
      <c r="A34" s="48" t="s">
        <v>120</v>
      </c>
      <c r="B34" s="48" t="s">
        <v>120</v>
      </c>
      <c r="C34" s="48" t="s">
        <v>120</v>
      </c>
      <c r="D34" s="49" t="n">
        <f aca="false">D29-D30+D31-D32</f>
        <v>1460</v>
      </c>
    </row>
    <row r="35" customFormat="false" ht="25" hidden="false" customHeight="true" outlineLevel="0" collapsed="false">
      <c r="A35" s="2"/>
      <c r="B35" s="2"/>
      <c r="C35" s="2"/>
      <c r="D35" s="2"/>
    </row>
    <row r="36" customFormat="false" ht="30" hidden="false" customHeight="true" outlineLevel="0" collapsed="false">
      <c r="A36" s="12" t="s">
        <v>121</v>
      </c>
      <c r="B36" s="12" t="s">
        <v>121</v>
      </c>
      <c r="C36" s="12" t="s">
        <v>121</v>
      </c>
      <c r="D36" s="47" t="n">
        <f aca="false">SUM(D10:D11)</f>
        <v>300</v>
      </c>
    </row>
    <row r="37" customFormat="false" ht="30" hidden="false" customHeight="true" outlineLevel="0" collapsed="false">
      <c r="A37" s="12" t="s">
        <v>122</v>
      </c>
      <c r="B37" s="12" t="s">
        <v>122</v>
      </c>
      <c r="C37" s="12" t="s">
        <v>122</v>
      </c>
      <c r="D37" s="47" t="n">
        <f aca="false">SUM(D21:D22)</f>
        <v>240</v>
      </c>
    </row>
    <row r="38" customFormat="false" ht="25" hidden="false" customHeight="true" outlineLevel="0" collapsed="false">
      <c r="A38" s="2"/>
      <c r="B38" s="2"/>
      <c r="C38" s="2"/>
      <c r="D38" s="2"/>
    </row>
    <row r="39" customFormat="false" ht="25" hidden="false" customHeight="true" outlineLevel="0" collapsed="false">
      <c r="A39" s="2"/>
      <c r="B39" s="2"/>
      <c r="C39" s="2"/>
      <c r="D39" s="2"/>
    </row>
    <row r="40" customFormat="false" ht="23" hidden="false" customHeight="true" outlineLevel="0" collapsed="false">
      <c r="A40" s="11" t="s">
        <v>123</v>
      </c>
      <c r="B40" s="11" t="s">
        <v>123</v>
      </c>
      <c r="C40" s="11" t="s">
        <v>123</v>
      </c>
      <c r="D40" s="11" t="s">
        <v>123</v>
      </c>
    </row>
    <row r="41" customFormat="false" ht="23" hidden="false" customHeight="true" outlineLevel="0" collapsed="false">
      <c r="A41" s="11" t="s">
        <v>123</v>
      </c>
      <c r="B41" s="11" t="s">
        <v>123</v>
      </c>
      <c r="C41" s="11" t="s">
        <v>123</v>
      </c>
      <c r="D41" s="11" t="s">
        <v>123</v>
      </c>
    </row>
    <row r="42" customFormat="false" ht="23" hidden="false" customHeight="true" outlineLevel="0" collapsed="false">
      <c r="A42" s="11" t="s">
        <v>123</v>
      </c>
      <c r="B42" s="11" t="s">
        <v>123</v>
      </c>
      <c r="C42" s="11" t="s">
        <v>123</v>
      </c>
      <c r="D42" s="11" t="s">
        <v>123</v>
      </c>
    </row>
    <row r="43" customFormat="false" ht="25" hidden="false" customHeight="true" outlineLevel="0" collapsed="false">
      <c r="A43" s="2"/>
      <c r="B43" s="2"/>
      <c r="C43" s="2"/>
      <c r="D43" s="2"/>
    </row>
    <row r="44" customFormat="false" ht="25" hidden="false" customHeight="true" outlineLevel="0" collapsed="false">
      <c r="A44" s="2"/>
      <c r="B44" s="2"/>
      <c r="C44" s="2"/>
      <c r="D44" s="2"/>
    </row>
    <row r="45" customFormat="false" ht="34" hidden="false" customHeight="true" outlineLevel="0" collapsed="false">
      <c r="A45" s="10" t="str">
        <f aca="false">HYPERLINK("#'Resumo'!A1","Ir para meu resumo")</f>
        <v>Ir para meu resumo</v>
      </c>
      <c r="B45" s="10"/>
      <c r="C45" s="10"/>
      <c r="D45" s="10"/>
    </row>
    <row r="46" customFormat="false" ht="25" hidden="false" customHeight="true" outlineLevel="0" collapsed="false">
      <c r="A46" s="2"/>
      <c r="B46" s="2"/>
      <c r="C46" s="2"/>
      <c r="D46" s="2"/>
    </row>
    <row r="47" customFormat="false" ht="25" hidden="false" customHeight="true" outlineLevel="0" collapsed="false">
      <c r="A47" s="2"/>
      <c r="B47" s="2"/>
      <c r="C47" s="2"/>
      <c r="D47" s="2"/>
    </row>
    <row r="48" customFormat="false" ht="25" hidden="false" customHeight="true" outlineLevel="0" collapsed="false">
      <c r="A48" s="2"/>
      <c r="B48" s="2"/>
      <c r="C48" s="2"/>
      <c r="D48" s="2"/>
    </row>
    <row r="49" customFormat="false" ht="25" hidden="false" customHeight="true" outlineLevel="0" collapsed="false">
      <c r="A49" s="2"/>
      <c r="B49" s="2"/>
      <c r="C49" s="2"/>
      <c r="D49" s="2"/>
    </row>
    <row r="50" customFormat="false" ht="25" hidden="false" customHeight="true" outlineLevel="0" collapsed="false">
      <c r="A50" s="2"/>
      <c r="B50" s="2"/>
      <c r="C50" s="2"/>
      <c r="D50" s="2"/>
    </row>
    <row r="51" customFormat="false" ht="25" hidden="false" customHeight="true" outlineLevel="0" collapsed="false">
      <c r="A51" s="2"/>
      <c r="B51" s="2"/>
      <c r="C51" s="2"/>
      <c r="D51" s="2"/>
    </row>
    <row r="52" customFormat="false" ht="25" hidden="false" customHeight="true" outlineLevel="0" collapsed="false">
      <c r="A52" s="2"/>
      <c r="B52" s="2"/>
      <c r="C52" s="2"/>
      <c r="D52" s="2"/>
    </row>
  </sheetData>
  <mergeCells count="19">
    <mergeCell ref="A2:D2"/>
    <mergeCell ref="A3:D3"/>
    <mergeCell ref="A5:D6"/>
    <mergeCell ref="A8:D8"/>
    <mergeCell ref="A13:D13"/>
    <mergeCell ref="A19:D19"/>
    <mergeCell ref="A24:D24"/>
    <mergeCell ref="A25:C25"/>
    <mergeCell ref="A26:C26"/>
    <mergeCell ref="A28:D28"/>
    <mergeCell ref="A29:C29"/>
    <mergeCell ref="A30:C30"/>
    <mergeCell ref="A31:C31"/>
    <mergeCell ref="A32:C32"/>
    <mergeCell ref="A34:C34"/>
    <mergeCell ref="A36:C36"/>
    <mergeCell ref="A37:C37"/>
    <mergeCell ref="A40:D42"/>
    <mergeCell ref="A45:D4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8643"/>
    <pageSetUpPr fitToPage="false"/>
  </sheetPr>
  <dimension ref="A1:E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7.78"/>
    <col collapsed="false" customWidth="true" hidden="false" outlineLevel="0" max="5" min="5" style="1" width="23.33"/>
  </cols>
  <sheetData>
    <row r="1" customFormat="false" ht="9" hidden="false" customHeight="true" outlineLevel="0" collapsed="false">
      <c r="A1" s="2"/>
      <c r="B1" s="2"/>
      <c r="C1" s="2"/>
      <c r="D1" s="2"/>
      <c r="E1" s="2"/>
    </row>
    <row r="2" customFormat="false" ht="25" hidden="false" customHeight="true" outlineLevel="0" collapsed="false">
      <c r="A2" s="50" t="s">
        <v>124</v>
      </c>
      <c r="B2" s="2"/>
      <c r="C2" s="2"/>
      <c r="D2" s="2"/>
      <c r="E2" s="2"/>
    </row>
    <row r="3" customFormat="false" ht="25" hidden="false" customHeight="true" outlineLevel="0" collapsed="false">
      <c r="A3" s="2"/>
      <c r="B3" s="2"/>
      <c r="C3" s="2"/>
      <c r="D3" s="2"/>
      <c r="E3" s="2"/>
    </row>
    <row r="4" customFormat="false" ht="25" hidden="false" customHeight="true" outlineLevel="0" collapsed="false">
      <c r="A4" s="2"/>
      <c r="B4" s="2"/>
      <c r="C4" s="2"/>
      <c r="D4" s="2"/>
      <c r="E4" s="2"/>
    </row>
    <row r="5" customFormat="false" ht="32" hidden="false" customHeight="true" outlineLevel="0" collapsed="false">
      <c r="A5" s="51" t="s">
        <v>125</v>
      </c>
      <c r="B5" s="51" t="s">
        <v>126</v>
      </c>
      <c r="C5" s="51" t="s">
        <v>127</v>
      </c>
      <c r="D5" s="51" t="s">
        <v>128</v>
      </c>
      <c r="E5" s="51" t="s">
        <v>129</v>
      </c>
    </row>
    <row r="6" customFormat="false" ht="25" hidden="false" customHeight="true" outlineLevel="0" collapsed="false">
      <c r="A6" s="52" t="s">
        <v>130</v>
      </c>
      <c r="B6" s="52" t="s">
        <v>108</v>
      </c>
      <c r="C6" s="52" t="s">
        <v>112</v>
      </c>
      <c r="D6" s="52" t="s">
        <v>4</v>
      </c>
      <c r="E6" s="52" t="s">
        <v>131</v>
      </c>
    </row>
    <row r="7" customFormat="false" ht="25" hidden="false" customHeight="true" outlineLevel="0" collapsed="false">
      <c r="A7" s="52" t="s">
        <v>132</v>
      </c>
      <c r="B7" s="52" t="s">
        <v>133</v>
      </c>
      <c r="C7" s="52" t="s">
        <v>113</v>
      </c>
      <c r="D7" s="52" t="s">
        <v>134</v>
      </c>
      <c r="E7" s="52"/>
    </row>
    <row r="8" customFormat="false" ht="25" hidden="false" customHeight="true" outlineLevel="0" collapsed="false">
      <c r="A8" s="52" t="s">
        <v>135</v>
      </c>
      <c r="B8" s="52" t="s">
        <v>136</v>
      </c>
      <c r="C8" s="52" t="s">
        <v>137</v>
      </c>
      <c r="D8" s="52" t="s">
        <v>138</v>
      </c>
      <c r="E8" s="52"/>
    </row>
    <row r="9" customFormat="false" ht="25" hidden="false" customHeight="true" outlineLevel="0" collapsed="false">
      <c r="A9" s="52" t="s">
        <v>139</v>
      </c>
      <c r="B9" s="52" t="s">
        <v>140</v>
      </c>
      <c r="C9" s="52" t="s">
        <v>141</v>
      </c>
      <c r="D9" s="52" t="s">
        <v>142</v>
      </c>
      <c r="E9" s="52"/>
    </row>
    <row r="10" customFormat="false" ht="25" hidden="false" customHeight="true" outlineLevel="0" collapsed="false">
      <c r="A10" s="52" t="s">
        <v>143</v>
      </c>
      <c r="B10" s="52" t="s">
        <v>144</v>
      </c>
      <c r="C10" s="52" t="s">
        <v>145</v>
      </c>
      <c r="D10" s="52" t="s">
        <v>146</v>
      </c>
      <c r="E10" s="52"/>
    </row>
    <row r="11" customFormat="false" ht="25" hidden="false" customHeight="true" outlineLevel="0" collapsed="false">
      <c r="A11" s="52" t="s">
        <v>147</v>
      </c>
      <c r="B11" s="52" t="s">
        <v>148</v>
      </c>
      <c r="C11" s="52" t="s">
        <v>149</v>
      </c>
      <c r="D11" s="52" t="s">
        <v>150</v>
      </c>
      <c r="E11" s="52"/>
    </row>
    <row r="12" customFormat="false" ht="25" hidden="false" customHeight="true" outlineLevel="0" collapsed="false">
      <c r="A12" s="52" t="s">
        <v>151</v>
      </c>
      <c r="B12" s="52" t="s">
        <v>106</v>
      </c>
      <c r="C12" s="52" t="s">
        <v>152</v>
      </c>
      <c r="D12" s="52" t="s">
        <v>153</v>
      </c>
      <c r="E12" s="52"/>
    </row>
    <row r="13" customFormat="false" ht="25" hidden="false" customHeight="true" outlineLevel="0" collapsed="false">
      <c r="A13" s="52" t="s">
        <v>154</v>
      </c>
      <c r="B13" s="2"/>
      <c r="C13" s="52" t="s">
        <v>155</v>
      </c>
      <c r="D13" s="52" t="s">
        <v>156</v>
      </c>
      <c r="E13" s="52"/>
    </row>
    <row r="14" customFormat="false" ht="25" hidden="false" customHeight="true" outlineLevel="0" collapsed="false">
      <c r="A14" s="52" t="s">
        <v>157</v>
      </c>
      <c r="B14" s="2"/>
      <c r="C14" s="52" t="s">
        <v>158</v>
      </c>
      <c r="D14" s="52" t="s">
        <v>159</v>
      </c>
      <c r="E14" s="52"/>
    </row>
    <row r="15" customFormat="false" ht="25" hidden="false" customHeight="true" outlineLevel="0" collapsed="false">
      <c r="A15" s="52" t="s">
        <v>160</v>
      </c>
      <c r="B15" s="2"/>
      <c r="C15" s="52" t="s">
        <v>161</v>
      </c>
      <c r="D15" s="52" t="s">
        <v>162</v>
      </c>
      <c r="E15" s="52"/>
    </row>
    <row r="16" customFormat="false" ht="25" hidden="false" customHeight="true" outlineLevel="0" collapsed="false">
      <c r="A16" s="52" t="s">
        <v>163</v>
      </c>
      <c r="B16" s="2"/>
      <c r="C16" s="52" t="s">
        <v>164</v>
      </c>
      <c r="D16" s="52" t="s">
        <v>5</v>
      </c>
      <c r="E16" s="52"/>
    </row>
    <row r="17" customFormat="false" ht="25" hidden="false" customHeight="true" outlineLevel="0" collapsed="false">
      <c r="A17" s="52" t="s">
        <v>165</v>
      </c>
      <c r="B17" s="2"/>
      <c r="C17" s="2"/>
      <c r="D17" s="52" t="s">
        <v>166</v>
      </c>
      <c r="E17" s="52"/>
    </row>
    <row r="18" customFormat="false" ht="25" hidden="false" customHeight="true" outlineLevel="0" collapsed="false">
      <c r="A18" s="2"/>
      <c r="B18" s="2"/>
      <c r="C18" s="2"/>
      <c r="D18" s="2"/>
      <c r="E18" s="52"/>
    </row>
    <row r="19" customFormat="false" ht="25" hidden="false" customHeight="true" outlineLevel="0" collapsed="false">
      <c r="A19" s="2"/>
      <c r="B19" s="2"/>
      <c r="C19" s="2"/>
      <c r="D19" s="2"/>
      <c r="E19" s="52"/>
    </row>
    <row r="20" customFormat="false" ht="25" hidden="false" customHeight="true" outlineLevel="0" collapsed="false">
      <c r="A20" s="2"/>
      <c r="B20" s="2"/>
      <c r="C20" s="2"/>
      <c r="D20" s="2"/>
      <c r="E20" s="52"/>
    </row>
    <row r="21" customFormat="false" ht="25" hidden="false" customHeight="true" outlineLevel="0" collapsed="false">
      <c r="A21" s="2"/>
      <c r="B21" s="2"/>
      <c r="C21" s="2"/>
      <c r="D21" s="2"/>
      <c r="E21" s="52"/>
    </row>
    <row r="22" customFormat="false" ht="25" hidden="false" customHeight="true" outlineLevel="0" collapsed="false">
      <c r="A22" s="2"/>
      <c r="B22" s="2"/>
      <c r="C22" s="2"/>
      <c r="D22" s="2"/>
      <c r="E22" s="52"/>
    </row>
    <row r="23" customFormat="false" ht="25" hidden="false" customHeight="true" outlineLevel="0" collapsed="false">
      <c r="A23" s="2"/>
      <c r="B23" s="2"/>
      <c r="C23" s="2"/>
      <c r="D23" s="2"/>
      <c r="E23" s="52"/>
    </row>
    <row r="24" customFormat="false" ht="25" hidden="false" customHeight="true" outlineLevel="0" collapsed="false">
      <c r="A24" s="2"/>
      <c r="B24" s="2"/>
      <c r="C24" s="2"/>
      <c r="D24" s="2"/>
      <c r="E24" s="52"/>
    </row>
    <row r="25" customFormat="false" ht="25" hidden="false" customHeight="true" outlineLevel="0" collapsed="false">
      <c r="A25" s="2"/>
      <c r="B25" s="2"/>
      <c r="C25" s="2"/>
      <c r="D25" s="2"/>
      <c r="E25" s="52"/>
    </row>
    <row r="26" customFormat="false" ht="25" hidden="false" customHeight="true" outlineLevel="0" collapsed="false">
      <c r="A26" s="2"/>
      <c r="B26" s="2"/>
      <c r="C26" s="2"/>
      <c r="D26" s="2"/>
      <c r="E26" s="52"/>
    </row>
    <row r="27" customFormat="false" ht="25" hidden="false" customHeight="true" outlineLevel="0" collapsed="false">
      <c r="A27" s="2"/>
      <c r="B27" s="2"/>
      <c r="C27" s="2"/>
      <c r="D27" s="2"/>
      <c r="E27" s="52"/>
    </row>
    <row r="28" customFormat="false" ht="25" hidden="false" customHeight="true" outlineLevel="0" collapsed="false">
      <c r="A28" s="2"/>
      <c r="B28" s="2"/>
      <c r="C28" s="2"/>
      <c r="D28" s="2"/>
      <c r="E28" s="52"/>
    </row>
    <row r="29" customFormat="false" ht="25" hidden="false" customHeight="true" outlineLevel="0" collapsed="false">
      <c r="A29" s="2"/>
      <c r="B29" s="2"/>
      <c r="C29" s="2"/>
      <c r="D29" s="2"/>
      <c r="E29" s="52"/>
    </row>
    <row r="30" customFormat="false" ht="25" hidden="false" customHeight="true" outlineLevel="0" collapsed="false">
      <c r="A30" s="2"/>
      <c r="B30" s="2"/>
      <c r="C30" s="2"/>
      <c r="D30" s="2"/>
      <c r="E30" s="2"/>
    </row>
    <row r="31" customFormat="false" ht="25" hidden="false" customHeight="true" outlineLevel="0" collapsed="false">
      <c r="A31" s="2"/>
      <c r="B31" s="2"/>
      <c r="C31" s="2"/>
      <c r="D31" s="2"/>
      <c r="E31" s="2"/>
    </row>
    <row r="32" customFormat="false" ht="22" hidden="false" customHeight="true" outlineLevel="0" collapsed="false">
      <c r="A32" s="11" t="s">
        <v>167</v>
      </c>
      <c r="B32" s="11" t="s">
        <v>167</v>
      </c>
      <c r="C32" s="11" t="s">
        <v>167</v>
      </c>
      <c r="D32" s="2"/>
      <c r="E32" s="2"/>
    </row>
    <row r="33" customFormat="false" ht="22" hidden="false" customHeight="true" outlineLevel="0" collapsed="false">
      <c r="A33" s="11" t="s">
        <v>167</v>
      </c>
      <c r="B33" s="11" t="s">
        <v>167</v>
      </c>
      <c r="C33" s="11" t="s">
        <v>167</v>
      </c>
      <c r="D33" s="2"/>
      <c r="E33" s="2"/>
    </row>
    <row r="34" customFormat="false" ht="22" hidden="false" customHeight="true" outlineLevel="0" collapsed="false">
      <c r="A34" s="11" t="s">
        <v>167</v>
      </c>
      <c r="B34" s="11" t="s">
        <v>167</v>
      </c>
      <c r="C34" s="11" t="s">
        <v>167</v>
      </c>
      <c r="D34" s="2"/>
      <c r="E34" s="2"/>
    </row>
    <row r="35" customFormat="false" ht="25" hidden="false" customHeight="true" outlineLevel="0" collapsed="false">
      <c r="A35" s="2"/>
      <c r="B35" s="2"/>
      <c r="C35" s="2"/>
      <c r="D35" s="2"/>
      <c r="E35" s="2"/>
    </row>
    <row r="36" customFormat="false" ht="25" hidden="false" customHeight="true" outlineLevel="0" collapsed="false">
      <c r="A36" s="2"/>
      <c r="B36" s="2"/>
      <c r="C36" s="2"/>
      <c r="D36" s="2"/>
      <c r="E36" s="2"/>
    </row>
    <row r="37" customFormat="false" ht="25" hidden="false" customHeight="true" outlineLevel="0" collapsed="false">
      <c r="A37" s="2"/>
      <c r="B37" s="2"/>
      <c r="C37" s="2"/>
      <c r="D37" s="2"/>
      <c r="E37" s="2"/>
    </row>
    <row r="38" customFormat="false" ht="25" hidden="false" customHeight="true" outlineLevel="0" collapsed="false">
      <c r="A38" s="2"/>
      <c r="B38" s="2"/>
      <c r="C38" s="2"/>
      <c r="D38" s="2"/>
      <c r="E38" s="2"/>
    </row>
    <row r="39" customFormat="false" ht="25" hidden="false" customHeight="true" outlineLevel="0" collapsed="false">
      <c r="A39" s="2"/>
      <c r="B39" s="2"/>
      <c r="C39" s="2"/>
      <c r="D39" s="2"/>
      <c r="E39" s="2"/>
    </row>
    <row r="40" customFormat="false" ht="25" hidden="false" customHeight="true" outlineLevel="0" collapsed="false">
      <c r="A40" s="2"/>
      <c r="B40" s="2"/>
      <c r="C40" s="2"/>
      <c r="D40" s="2"/>
      <c r="E40" s="2"/>
    </row>
  </sheetData>
  <mergeCells count="1">
    <mergeCell ref="A32:C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